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defaultThemeVersion="166925"/>
  <mc:AlternateContent xmlns:mc="http://schemas.openxmlformats.org/markup-compatibility/2006">
    <mc:Choice Requires="x15">
      <x15ac:absPath xmlns:x15ac="http://schemas.microsoft.com/office/spreadsheetml/2010/11/ac" url="Z:\11 NUEVO PROCESO 2026\LICITACION\OBSERVACIONES PLIEGO BORRADOR PN DISAN LI 003 2026\DOCUMENTOS CON AJUSTES PARA PUBLICAR DEFINITIVO\Ajuste documentos con VF\"/>
    </mc:Choice>
  </mc:AlternateContent>
  <xr:revisionPtr revIDLastSave="0" documentId="13_ncr:1_{F283DA37-D419-404B-8D22-700F800E8DDB}" xr6:coauthVersionLast="47" xr6:coauthVersionMax="47" xr10:uidLastSave="{00000000-0000-0000-0000-000000000000}"/>
  <bookViews>
    <workbookView xWindow="-120" yWindow="-120" windowWidth="29040" windowHeight="15720" tabRatio="604" activeTab="2" xr2:uid="{00000000-000D-0000-FFFF-FFFF00000000}"/>
  </bookViews>
  <sheets>
    <sheet name="HOJA 1 ROTACION HISTORICA" sheetId="2" r:id="rId1"/>
    <sheet name="HOJA 2 ROTACION POTENCIAL" sheetId="3" r:id="rId2"/>
    <sheet name="INSTRUCTIVO DE DILIGENCIAMIENTO" sheetId="6" r:id="rId3"/>
  </sheets>
  <definedNames>
    <definedName name="_xlnm._FilterDatabase" localSheetId="0" hidden="1">'HOJA 1 ROTACION HISTORICA'!$A$5:$AU$2181</definedName>
    <definedName name="_xlnm._FilterDatabase" localSheetId="1" hidden="1">'HOJA 2 ROTACION POTENCIAL'!$A$5:$AS$614</definedName>
    <definedName name="_xlnm.Print_Titles" localSheetId="2">'INSTRUCTIVO DE DILIGENCIAMIENTO'!$4:$4</definedName>
  </definedNames>
  <calcPr calcId="191029"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I2" i="3" l="1"/>
  <c r="AE2" i="3" s="1"/>
  <c r="Y2" i="3"/>
  <c r="U2" i="3" s="1"/>
  <c r="AR2" i="2"/>
  <c r="AN2" i="2" s="1"/>
  <c r="AI2" i="2"/>
  <c r="AE2" i="2" s="1"/>
  <c r="Y2" i="2"/>
  <c r="U2" i="2" s="1"/>
  <c r="I82" i="2" l="1"/>
  <c r="N6" i="3" l="1"/>
  <c r="AR612" i="3" l="1"/>
  <c r="AR611" i="3"/>
  <c r="AR610" i="3"/>
  <c r="AR609" i="3"/>
  <c r="AR608" i="3"/>
  <c r="AR607" i="3"/>
  <c r="AR606" i="3"/>
  <c r="AR605" i="3"/>
  <c r="AR604" i="3"/>
  <c r="AR603" i="3"/>
  <c r="AR602" i="3"/>
  <c r="AR601" i="3"/>
  <c r="AR600" i="3"/>
  <c r="AR599" i="3"/>
  <c r="AR598" i="3"/>
  <c r="AR597" i="3"/>
  <c r="AR596" i="3"/>
  <c r="AR595" i="3"/>
  <c r="AR594" i="3"/>
  <c r="AR593" i="3"/>
  <c r="AR592" i="3"/>
  <c r="AR591" i="3"/>
  <c r="AR590" i="3"/>
  <c r="AR589" i="3"/>
  <c r="AR588" i="3"/>
  <c r="AR587" i="3"/>
  <c r="AR586" i="3"/>
  <c r="AR585" i="3"/>
  <c r="AR584" i="3"/>
  <c r="AR583" i="3"/>
  <c r="AR582" i="3"/>
  <c r="AR581" i="3"/>
  <c r="AR580" i="3"/>
  <c r="AR579" i="3"/>
  <c r="AR578" i="3"/>
  <c r="AR577" i="3"/>
  <c r="AR576" i="3"/>
  <c r="AR575" i="3"/>
  <c r="AR574" i="3"/>
  <c r="AR573" i="3"/>
  <c r="AR572" i="3"/>
  <c r="AR571" i="3"/>
  <c r="AR570" i="3"/>
  <c r="AR569" i="3"/>
  <c r="AR568" i="3"/>
  <c r="AR567" i="3"/>
  <c r="AR566" i="3"/>
  <c r="AR565" i="3"/>
  <c r="AR564" i="3"/>
  <c r="AR563" i="3"/>
  <c r="AR562" i="3"/>
  <c r="AR561" i="3"/>
  <c r="AR560" i="3"/>
  <c r="AR559" i="3"/>
  <c r="AR558" i="3"/>
  <c r="AR557" i="3"/>
  <c r="AR556" i="3"/>
  <c r="AR555" i="3"/>
  <c r="AR554" i="3"/>
  <c r="AR553" i="3"/>
  <c r="AR552" i="3"/>
  <c r="AR551" i="3"/>
  <c r="AR550" i="3"/>
  <c r="AR549" i="3"/>
  <c r="AR548" i="3"/>
  <c r="AR547" i="3"/>
  <c r="AR546" i="3"/>
  <c r="AR545" i="3"/>
  <c r="AR544" i="3"/>
  <c r="AR543" i="3"/>
  <c r="AR542" i="3"/>
  <c r="AR541" i="3"/>
  <c r="AR540" i="3"/>
  <c r="AR539" i="3"/>
  <c r="AR538" i="3"/>
  <c r="AR537" i="3"/>
  <c r="AR536" i="3"/>
  <c r="AR535" i="3"/>
  <c r="AR534" i="3"/>
  <c r="AR533" i="3"/>
  <c r="AR532" i="3"/>
  <c r="AR531" i="3"/>
  <c r="AR530" i="3"/>
  <c r="AR529" i="3"/>
  <c r="AR528" i="3"/>
  <c r="AR527" i="3"/>
  <c r="AR526" i="3"/>
  <c r="AR525" i="3"/>
  <c r="AR524" i="3"/>
  <c r="AR523" i="3"/>
  <c r="AR522" i="3"/>
  <c r="AR521" i="3"/>
  <c r="AR520" i="3"/>
  <c r="AR519" i="3"/>
  <c r="AR518" i="3"/>
  <c r="AR517" i="3"/>
  <c r="AR516" i="3"/>
  <c r="AR515" i="3"/>
  <c r="AR514" i="3"/>
  <c r="AR513" i="3"/>
  <c r="AR512" i="3"/>
  <c r="AR511" i="3"/>
  <c r="AR510" i="3"/>
  <c r="AR509" i="3"/>
  <c r="AR508" i="3"/>
  <c r="AR507" i="3"/>
  <c r="AR506" i="3"/>
  <c r="AR505" i="3"/>
  <c r="AR504" i="3"/>
  <c r="AR503" i="3"/>
  <c r="AR502" i="3"/>
  <c r="AR501" i="3"/>
  <c r="AR500" i="3"/>
  <c r="AR499" i="3"/>
  <c r="AR498" i="3"/>
  <c r="AR497" i="3"/>
  <c r="AR496" i="3"/>
  <c r="AR495" i="3"/>
  <c r="AR494" i="3"/>
  <c r="AR493" i="3"/>
  <c r="AR492" i="3"/>
  <c r="AR491" i="3"/>
  <c r="AR490" i="3"/>
  <c r="AR489" i="3"/>
  <c r="AR488" i="3"/>
  <c r="AR487" i="3"/>
  <c r="AR486" i="3"/>
  <c r="AR485" i="3"/>
  <c r="AR484" i="3"/>
  <c r="AR483" i="3"/>
  <c r="AR482" i="3"/>
  <c r="AR481" i="3"/>
  <c r="AR480" i="3"/>
  <c r="AR479" i="3"/>
  <c r="AR478" i="3"/>
  <c r="AR477" i="3"/>
  <c r="AR476" i="3"/>
  <c r="AR475" i="3"/>
  <c r="AR474" i="3"/>
  <c r="AR473" i="3"/>
  <c r="AR472" i="3"/>
  <c r="AR471" i="3"/>
  <c r="AR470" i="3"/>
  <c r="AR469" i="3"/>
  <c r="AR468" i="3"/>
  <c r="AR467" i="3"/>
  <c r="AR466" i="3"/>
  <c r="AR465" i="3"/>
  <c r="AR464" i="3"/>
  <c r="AR463" i="3"/>
  <c r="AR462" i="3"/>
  <c r="AR461" i="3"/>
  <c r="AR460" i="3"/>
  <c r="AR459" i="3"/>
  <c r="AR458" i="3"/>
  <c r="AR457" i="3"/>
  <c r="AR456" i="3"/>
  <c r="AR455" i="3"/>
  <c r="AR454" i="3"/>
  <c r="AR453" i="3"/>
  <c r="AR452" i="3"/>
  <c r="AR451" i="3"/>
  <c r="AR450" i="3"/>
  <c r="AR449" i="3"/>
  <c r="AR448" i="3"/>
  <c r="AR447" i="3"/>
  <c r="AR446" i="3"/>
  <c r="AR445" i="3"/>
  <c r="AR444" i="3"/>
  <c r="AR443" i="3"/>
  <c r="AR442" i="3"/>
  <c r="AR441" i="3"/>
  <c r="AR440" i="3"/>
  <c r="AR439" i="3"/>
  <c r="AR438" i="3"/>
  <c r="AR437" i="3"/>
  <c r="AR436" i="3"/>
  <c r="AR435" i="3"/>
  <c r="AR434" i="3"/>
  <c r="AR433" i="3"/>
  <c r="AR432" i="3"/>
  <c r="AR431" i="3"/>
  <c r="AR430" i="3"/>
  <c r="AR429" i="3"/>
  <c r="AR428" i="3"/>
  <c r="AR427" i="3"/>
  <c r="AR426" i="3"/>
  <c r="AR425" i="3"/>
  <c r="AR424" i="3"/>
  <c r="AR423" i="3"/>
  <c r="AR422" i="3"/>
  <c r="AR421" i="3"/>
  <c r="AR420" i="3"/>
  <c r="AR419" i="3"/>
  <c r="AR418" i="3"/>
  <c r="AR417" i="3"/>
  <c r="AR416" i="3"/>
  <c r="AR415" i="3"/>
  <c r="AR414" i="3"/>
  <c r="AR413" i="3"/>
  <c r="AR412" i="3"/>
  <c r="AR411" i="3"/>
  <c r="AR410" i="3"/>
  <c r="AR409" i="3"/>
  <c r="AR408" i="3"/>
  <c r="AR407" i="3"/>
  <c r="AR406" i="3"/>
  <c r="AR405" i="3"/>
  <c r="AR404" i="3"/>
  <c r="AR403" i="3"/>
  <c r="AR402" i="3"/>
  <c r="AR401" i="3"/>
  <c r="AR400" i="3"/>
  <c r="AR399" i="3"/>
  <c r="AR398" i="3"/>
  <c r="AR397" i="3"/>
  <c r="AR396" i="3"/>
  <c r="AR395" i="3"/>
  <c r="AR394" i="3"/>
  <c r="AR393" i="3"/>
  <c r="AR392" i="3"/>
  <c r="AR391" i="3"/>
  <c r="AR390" i="3"/>
  <c r="AR389" i="3"/>
  <c r="AR388" i="3"/>
  <c r="AR387" i="3"/>
  <c r="AR386" i="3"/>
  <c r="AR385" i="3"/>
  <c r="AR384" i="3"/>
  <c r="AR383" i="3"/>
  <c r="AR382" i="3"/>
  <c r="AR381" i="3"/>
  <c r="AR380" i="3"/>
  <c r="AR379" i="3"/>
  <c r="AR378" i="3"/>
  <c r="AR377" i="3"/>
  <c r="AR376" i="3"/>
  <c r="AR375" i="3"/>
  <c r="AR374" i="3"/>
  <c r="AR373" i="3"/>
  <c r="AR372" i="3"/>
  <c r="AR371" i="3"/>
  <c r="AR370" i="3"/>
  <c r="AR369" i="3"/>
  <c r="AR368" i="3"/>
  <c r="AR367" i="3"/>
  <c r="AR366" i="3"/>
  <c r="AR365" i="3"/>
  <c r="AR364" i="3"/>
  <c r="AR363" i="3"/>
  <c r="AR362" i="3"/>
  <c r="AR361" i="3"/>
  <c r="AR360" i="3"/>
  <c r="AR359" i="3"/>
  <c r="AR358" i="3"/>
  <c r="AR357" i="3"/>
  <c r="AR356" i="3"/>
  <c r="AR355" i="3"/>
  <c r="AR354" i="3"/>
  <c r="AR353" i="3"/>
  <c r="AR352" i="3"/>
  <c r="AR351" i="3"/>
  <c r="AR350" i="3"/>
  <c r="AR349" i="3"/>
  <c r="AR348" i="3"/>
  <c r="AR347" i="3"/>
  <c r="AR346" i="3"/>
  <c r="AR345" i="3"/>
  <c r="AR344" i="3"/>
  <c r="AR343" i="3"/>
  <c r="AR342" i="3"/>
  <c r="AR341" i="3"/>
  <c r="AR340" i="3"/>
  <c r="AR339" i="3"/>
  <c r="AR338" i="3"/>
  <c r="AR337" i="3"/>
  <c r="AR336" i="3"/>
  <c r="AR335" i="3"/>
  <c r="AR334" i="3"/>
  <c r="AR333" i="3"/>
  <c r="AR332" i="3"/>
  <c r="AR331" i="3"/>
  <c r="AR330" i="3"/>
  <c r="AR329" i="3"/>
  <c r="AR328" i="3"/>
  <c r="AR327" i="3"/>
  <c r="AR326" i="3"/>
  <c r="AR325" i="3"/>
  <c r="AR324" i="3"/>
  <c r="AR323" i="3"/>
  <c r="AR322" i="3"/>
  <c r="AR321" i="3"/>
  <c r="AR320" i="3"/>
  <c r="AR319" i="3"/>
  <c r="AR318" i="3"/>
  <c r="AR317" i="3"/>
  <c r="AR316" i="3"/>
  <c r="AR315" i="3"/>
  <c r="AR314" i="3"/>
  <c r="AR313" i="3"/>
  <c r="AR312" i="3"/>
  <c r="AR311" i="3"/>
  <c r="AR310" i="3"/>
  <c r="AR309" i="3"/>
  <c r="AR308" i="3"/>
  <c r="AR307" i="3"/>
  <c r="AR306" i="3"/>
  <c r="AR305" i="3"/>
  <c r="AR304" i="3"/>
  <c r="AR303" i="3"/>
  <c r="AR302" i="3"/>
  <c r="AR301" i="3"/>
  <c r="AR300" i="3"/>
  <c r="AR299" i="3"/>
  <c r="AR298" i="3"/>
  <c r="AR297" i="3"/>
  <c r="AR296" i="3"/>
  <c r="AR295" i="3"/>
  <c r="AR294" i="3"/>
  <c r="AR293" i="3"/>
  <c r="AR292" i="3"/>
  <c r="AR291" i="3"/>
  <c r="AR290" i="3"/>
  <c r="AR289" i="3"/>
  <c r="AR288" i="3"/>
  <c r="AR287" i="3"/>
  <c r="AR286" i="3"/>
  <c r="AR285" i="3"/>
  <c r="AR284" i="3"/>
  <c r="AR283" i="3"/>
  <c r="AR282" i="3"/>
  <c r="AR281" i="3"/>
  <c r="AR280" i="3"/>
  <c r="AR279" i="3"/>
  <c r="AR278" i="3"/>
  <c r="AR277" i="3"/>
  <c r="AR276" i="3"/>
  <c r="AR275" i="3"/>
  <c r="AR274" i="3"/>
  <c r="AR273" i="3"/>
  <c r="AR272" i="3"/>
  <c r="AR271" i="3"/>
  <c r="AR270" i="3"/>
  <c r="AR269" i="3"/>
  <c r="AR268" i="3"/>
  <c r="AR267" i="3"/>
  <c r="AR266" i="3"/>
  <c r="AR265" i="3"/>
  <c r="AR264" i="3"/>
  <c r="AR263" i="3"/>
  <c r="AR262" i="3"/>
  <c r="AR261" i="3"/>
  <c r="AR260" i="3"/>
  <c r="AR259" i="3"/>
  <c r="AR258" i="3"/>
  <c r="AR257" i="3"/>
  <c r="AR256" i="3"/>
  <c r="AR255" i="3"/>
  <c r="AR254" i="3"/>
  <c r="AR253" i="3"/>
  <c r="AR252" i="3"/>
  <c r="AR251" i="3"/>
  <c r="AR250" i="3"/>
  <c r="AR249" i="3"/>
  <c r="AR248" i="3"/>
  <c r="AR247" i="3"/>
  <c r="AR246" i="3"/>
  <c r="AR245" i="3"/>
  <c r="AR244" i="3"/>
  <c r="AR243" i="3"/>
  <c r="AR242" i="3"/>
  <c r="AR241" i="3"/>
  <c r="AR240" i="3"/>
  <c r="AR239" i="3"/>
  <c r="AR238" i="3"/>
  <c r="AR237" i="3"/>
  <c r="AR236" i="3"/>
  <c r="AR235" i="3"/>
  <c r="AR234" i="3"/>
  <c r="AR233" i="3"/>
  <c r="AR232" i="3"/>
  <c r="AR231" i="3"/>
  <c r="AR230" i="3"/>
  <c r="AR229" i="3"/>
  <c r="AR228" i="3"/>
  <c r="AR227" i="3"/>
  <c r="AR226" i="3"/>
  <c r="AR225" i="3"/>
  <c r="AR224" i="3"/>
  <c r="AR223" i="3"/>
  <c r="AR222" i="3"/>
  <c r="AR221" i="3"/>
  <c r="AR220" i="3"/>
  <c r="AR219" i="3"/>
  <c r="AR218" i="3"/>
  <c r="AR217" i="3"/>
  <c r="AR216" i="3"/>
  <c r="AR215" i="3"/>
  <c r="AR214" i="3"/>
  <c r="AR213" i="3"/>
  <c r="AR212" i="3"/>
  <c r="AR211" i="3"/>
  <c r="AR210" i="3"/>
  <c r="AR209" i="3"/>
  <c r="AR208" i="3"/>
  <c r="AR207" i="3"/>
  <c r="AR206" i="3"/>
  <c r="AR205" i="3"/>
  <c r="AR204" i="3"/>
  <c r="AR203" i="3"/>
  <c r="AR202" i="3"/>
  <c r="AR201" i="3"/>
  <c r="AR200" i="3"/>
  <c r="AR199" i="3"/>
  <c r="AR198" i="3"/>
  <c r="AR197" i="3"/>
  <c r="AR196" i="3"/>
  <c r="AR195" i="3"/>
  <c r="AR194" i="3"/>
  <c r="AR193" i="3"/>
  <c r="AR192" i="3"/>
  <c r="AR191" i="3"/>
  <c r="AR190" i="3"/>
  <c r="AR189" i="3"/>
  <c r="AR188" i="3"/>
  <c r="AR187" i="3"/>
  <c r="AR186" i="3"/>
  <c r="AR185" i="3"/>
  <c r="AR184" i="3"/>
  <c r="AR183" i="3"/>
  <c r="AR182" i="3"/>
  <c r="AR181" i="3"/>
  <c r="AR180" i="3"/>
  <c r="AR179" i="3"/>
  <c r="AR178" i="3"/>
  <c r="AR177" i="3"/>
  <c r="AR176" i="3"/>
  <c r="AR175" i="3"/>
  <c r="AR174" i="3"/>
  <c r="AR173" i="3"/>
  <c r="AR172" i="3"/>
  <c r="AR171" i="3"/>
  <c r="AR170" i="3"/>
  <c r="AR169" i="3"/>
  <c r="AR168" i="3"/>
  <c r="AR167" i="3"/>
  <c r="AR166" i="3"/>
  <c r="AR165" i="3"/>
  <c r="AR164" i="3"/>
  <c r="AR163" i="3"/>
  <c r="AR162" i="3"/>
  <c r="AR161" i="3"/>
  <c r="AR160" i="3"/>
  <c r="AR159" i="3"/>
  <c r="AR158" i="3"/>
  <c r="AR157" i="3"/>
  <c r="AR156" i="3"/>
  <c r="AR155" i="3"/>
  <c r="AR154" i="3"/>
  <c r="AR153" i="3"/>
  <c r="AR152" i="3"/>
  <c r="AR151" i="3"/>
  <c r="AR150" i="3"/>
  <c r="AR149" i="3"/>
  <c r="AR148" i="3"/>
  <c r="AR147" i="3"/>
  <c r="AR146" i="3"/>
  <c r="AR145" i="3"/>
  <c r="AR144" i="3"/>
  <c r="AR143" i="3"/>
  <c r="AR142" i="3"/>
  <c r="AR141" i="3"/>
  <c r="AR140" i="3"/>
  <c r="AR139" i="3"/>
  <c r="AR138" i="3"/>
  <c r="AR137" i="3"/>
  <c r="AR136" i="3"/>
  <c r="AR135" i="3"/>
  <c r="AR134" i="3"/>
  <c r="AR133" i="3"/>
  <c r="AR132" i="3"/>
  <c r="AR131" i="3"/>
  <c r="AR130" i="3"/>
  <c r="AR129" i="3"/>
  <c r="AR128" i="3"/>
  <c r="AR127" i="3"/>
  <c r="AR126" i="3"/>
  <c r="AR125" i="3"/>
  <c r="AR124" i="3"/>
  <c r="AR123" i="3"/>
  <c r="AR122" i="3"/>
  <c r="AR121" i="3"/>
  <c r="AR120" i="3"/>
  <c r="AR119" i="3"/>
  <c r="AR118" i="3"/>
  <c r="AR117" i="3"/>
  <c r="AR116" i="3"/>
  <c r="AR115" i="3"/>
  <c r="AR114" i="3"/>
  <c r="AR113" i="3"/>
  <c r="AR112" i="3"/>
  <c r="AR111" i="3"/>
  <c r="AR110" i="3"/>
  <c r="AR109" i="3"/>
  <c r="AR108" i="3"/>
  <c r="AR107" i="3"/>
  <c r="AR106" i="3"/>
  <c r="AR105" i="3"/>
  <c r="AR104" i="3"/>
  <c r="AR103" i="3"/>
  <c r="AR102" i="3"/>
  <c r="AR101" i="3"/>
  <c r="AR100" i="3"/>
  <c r="AR99" i="3"/>
  <c r="AR98" i="3"/>
  <c r="AR97" i="3"/>
  <c r="AR96" i="3"/>
  <c r="AR95" i="3"/>
  <c r="AR94" i="3"/>
  <c r="AR93" i="3"/>
  <c r="AR92" i="3"/>
  <c r="AR91" i="3"/>
  <c r="AR90" i="3"/>
  <c r="AR89" i="3"/>
  <c r="AR88" i="3"/>
  <c r="AR87" i="3"/>
  <c r="AR86" i="3"/>
  <c r="AR85" i="3"/>
  <c r="AR84" i="3"/>
  <c r="AR83" i="3"/>
  <c r="AR82" i="3"/>
  <c r="AR81" i="3"/>
  <c r="AR80" i="3"/>
  <c r="AR79" i="3"/>
  <c r="AR78" i="3"/>
  <c r="AR77" i="3"/>
  <c r="AR76" i="3"/>
  <c r="AR75" i="3"/>
  <c r="AR74" i="3"/>
  <c r="AR73" i="3"/>
  <c r="AR72" i="3"/>
  <c r="AR71" i="3"/>
  <c r="AR70" i="3"/>
  <c r="AR69" i="3"/>
  <c r="AR68" i="3"/>
  <c r="AR67" i="3"/>
  <c r="AR66" i="3"/>
  <c r="AR65" i="3"/>
  <c r="AR64" i="3"/>
  <c r="AR63" i="3"/>
  <c r="AR62" i="3"/>
  <c r="AR61" i="3"/>
  <c r="AR60" i="3"/>
  <c r="AR59" i="3"/>
  <c r="AR58" i="3"/>
  <c r="AR57" i="3"/>
  <c r="AR56" i="3"/>
  <c r="AR55" i="3"/>
  <c r="AR54" i="3"/>
  <c r="AR53" i="3"/>
  <c r="AR52" i="3"/>
  <c r="AR51" i="3"/>
  <c r="AR50" i="3"/>
  <c r="AR49" i="3"/>
  <c r="AR48" i="3"/>
  <c r="AR47" i="3"/>
  <c r="AR46" i="3"/>
  <c r="AR45" i="3"/>
  <c r="AR44" i="3"/>
  <c r="AR43" i="3"/>
  <c r="AR42" i="3"/>
  <c r="AR41" i="3"/>
  <c r="AR40" i="3"/>
  <c r="AR39" i="3"/>
  <c r="AR38" i="3"/>
  <c r="AR37" i="3"/>
  <c r="AR36" i="3"/>
  <c r="AR35" i="3"/>
  <c r="AR34" i="3"/>
  <c r="AR33" i="3"/>
  <c r="AR32" i="3"/>
  <c r="AR31" i="3"/>
  <c r="AR30" i="3"/>
  <c r="AR29" i="3"/>
  <c r="AR28" i="3"/>
  <c r="AR27" i="3"/>
  <c r="AR26" i="3"/>
  <c r="AR25" i="3"/>
  <c r="AR24" i="3"/>
  <c r="AR23" i="3"/>
  <c r="AR22" i="3"/>
  <c r="AR21" i="3"/>
  <c r="AR20" i="3"/>
  <c r="AR19" i="3"/>
  <c r="AR18" i="3"/>
  <c r="AR17" i="3"/>
  <c r="AR16" i="3"/>
  <c r="AR15" i="3"/>
  <c r="AR14" i="3"/>
  <c r="AR13" i="3"/>
  <c r="AR12" i="3"/>
  <c r="AR11" i="3"/>
  <c r="AR10" i="3"/>
  <c r="AR9" i="3"/>
  <c r="AR8" i="3"/>
  <c r="AR7" i="3"/>
  <c r="AR6" i="3"/>
  <c r="AI612" i="3"/>
  <c r="AI611" i="3"/>
  <c r="AI610" i="3"/>
  <c r="AI609" i="3"/>
  <c r="AI608" i="3"/>
  <c r="AI607" i="3"/>
  <c r="AI606" i="3"/>
  <c r="AI605" i="3"/>
  <c r="AI604" i="3"/>
  <c r="AI603" i="3"/>
  <c r="AI602" i="3"/>
  <c r="AI601" i="3"/>
  <c r="AI600" i="3"/>
  <c r="AI599" i="3"/>
  <c r="AI598" i="3"/>
  <c r="AI597" i="3"/>
  <c r="AI596" i="3"/>
  <c r="AI595" i="3"/>
  <c r="AI594" i="3"/>
  <c r="AI593" i="3"/>
  <c r="AI592" i="3"/>
  <c r="AI591" i="3"/>
  <c r="AI590" i="3"/>
  <c r="AI589" i="3"/>
  <c r="AI588" i="3"/>
  <c r="AI587" i="3"/>
  <c r="AI586" i="3"/>
  <c r="AI585" i="3"/>
  <c r="AI584" i="3"/>
  <c r="AI583" i="3"/>
  <c r="AI582" i="3"/>
  <c r="AI581" i="3"/>
  <c r="AI580" i="3"/>
  <c r="AI579" i="3"/>
  <c r="AI578" i="3"/>
  <c r="AI577" i="3"/>
  <c r="AI576" i="3"/>
  <c r="AI575" i="3"/>
  <c r="AI574" i="3"/>
  <c r="AI573" i="3"/>
  <c r="AI572" i="3"/>
  <c r="AI571" i="3"/>
  <c r="AI570" i="3"/>
  <c r="AI569" i="3"/>
  <c r="AI568" i="3"/>
  <c r="AI567" i="3"/>
  <c r="AI566" i="3"/>
  <c r="AI565" i="3"/>
  <c r="AI564" i="3"/>
  <c r="AI563" i="3"/>
  <c r="AI562" i="3"/>
  <c r="AI561" i="3"/>
  <c r="AI560" i="3"/>
  <c r="AI559" i="3"/>
  <c r="AI558" i="3"/>
  <c r="AI557" i="3"/>
  <c r="AI556" i="3"/>
  <c r="AI555" i="3"/>
  <c r="AI554" i="3"/>
  <c r="AI553" i="3"/>
  <c r="AI552" i="3"/>
  <c r="AI551" i="3"/>
  <c r="AI550" i="3"/>
  <c r="AI549" i="3"/>
  <c r="AI548" i="3"/>
  <c r="AI547" i="3"/>
  <c r="AI546" i="3"/>
  <c r="AI545" i="3"/>
  <c r="AI544" i="3"/>
  <c r="AI543" i="3"/>
  <c r="AI542" i="3"/>
  <c r="AI541" i="3"/>
  <c r="AI540" i="3"/>
  <c r="AI539" i="3"/>
  <c r="AI538" i="3"/>
  <c r="AI537" i="3"/>
  <c r="AI536" i="3"/>
  <c r="AI535" i="3"/>
  <c r="AI534" i="3"/>
  <c r="AI533" i="3"/>
  <c r="AI532" i="3"/>
  <c r="AI531" i="3"/>
  <c r="AI530" i="3"/>
  <c r="AI529" i="3"/>
  <c r="AI528" i="3"/>
  <c r="AI527" i="3"/>
  <c r="AI526" i="3"/>
  <c r="AI525" i="3"/>
  <c r="AI524" i="3"/>
  <c r="AI523" i="3"/>
  <c r="AI522" i="3"/>
  <c r="AI521" i="3"/>
  <c r="AI520" i="3"/>
  <c r="AI519" i="3"/>
  <c r="AI518" i="3"/>
  <c r="AI517" i="3"/>
  <c r="AI516" i="3"/>
  <c r="AI515" i="3"/>
  <c r="AI514" i="3"/>
  <c r="AI513" i="3"/>
  <c r="AI512" i="3"/>
  <c r="AI511" i="3"/>
  <c r="AI510" i="3"/>
  <c r="AI509" i="3"/>
  <c r="AI508" i="3"/>
  <c r="AI507" i="3"/>
  <c r="AI506" i="3"/>
  <c r="AI505" i="3"/>
  <c r="AI504" i="3"/>
  <c r="AI503" i="3"/>
  <c r="AI502" i="3"/>
  <c r="AI501" i="3"/>
  <c r="AI500" i="3"/>
  <c r="AI499" i="3"/>
  <c r="AI498" i="3"/>
  <c r="AI497" i="3"/>
  <c r="AI496" i="3"/>
  <c r="AI495" i="3"/>
  <c r="AI494" i="3"/>
  <c r="AI493" i="3"/>
  <c r="AI492" i="3"/>
  <c r="AI491" i="3"/>
  <c r="AI490" i="3"/>
  <c r="AI489" i="3"/>
  <c r="AI488" i="3"/>
  <c r="AI487" i="3"/>
  <c r="AI486" i="3"/>
  <c r="AI485" i="3"/>
  <c r="AI484" i="3"/>
  <c r="AI483" i="3"/>
  <c r="AI482" i="3"/>
  <c r="AI481" i="3"/>
  <c r="AI480" i="3"/>
  <c r="AI479" i="3"/>
  <c r="AI478" i="3"/>
  <c r="AI477" i="3"/>
  <c r="AI476" i="3"/>
  <c r="AI475" i="3"/>
  <c r="AI474" i="3"/>
  <c r="AI473" i="3"/>
  <c r="AI472" i="3"/>
  <c r="AI471" i="3"/>
  <c r="AI470" i="3"/>
  <c r="AI469" i="3"/>
  <c r="AI468" i="3"/>
  <c r="AI467" i="3"/>
  <c r="AI466" i="3"/>
  <c r="AI465" i="3"/>
  <c r="AI464" i="3"/>
  <c r="AI463" i="3"/>
  <c r="AI462" i="3"/>
  <c r="AI461" i="3"/>
  <c r="AI460" i="3"/>
  <c r="AI459" i="3"/>
  <c r="AI458" i="3"/>
  <c r="AI457" i="3"/>
  <c r="AI456" i="3"/>
  <c r="AI455" i="3"/>
  <c r="AI454" i="3"/>
  <c r="AI453" i="3"/>
  <c r="AI452" i="3"/>
  <c r="AI451" i="3"/>
  <c r="AI450" i="3"/>
  <c r="AI449" i="3"/>
  <c r="AI448" i="3"/>
  <c r="AI447" i="3"/>
  <c r="AI446" i="3"/>
  <c r="AI445" i="3"/>
  <c r="AI444" i="3"/>
  <c r="AI443" i="3"/>
  <c r="AI442" i="3"/>
  <c r="AI441" i="3"/>
  <c r="AI440" i="3"/>
  <c r="AI439" i="3"/>
  <c r="AI438" i="3"/>
  <c r="AI437" i="3"/>
  <c r="AI436" i="3"/>
  <c r="AI435" i="3"/>
  <c r="AI434" i="3"/>
  <c r="AI433" i="3"/>
  <c r="AI432" i="3"/>
  <c r="AI431" i="3"/>
  <c r="AI430" i="3"/>
  <c r="AI429" i="3"/>
  <c r="AI428" i="3"/>
  <c r="AI427" i="3"/>
  <c r="AI426" i="3"/>
  <c r="AI425" i="3"/>
  <c r="AI424" i="3"/>
  <c r="AI423" i="3"/>
  <c r="AI422" i="3"/>
  <c r="AI421" i="3"/>
  <c r="AI420" i="3"/>
  <c r="AI419" i="3"/>
  <c r="AI418" i="3"/>
  <c r="AI417" i="3"/>
  <c r="AI416" i="3"/>
  <c r="AI415" i="3"/>
  <c r="AI414" i="3"/>
  <c r="AI413" i="3"/>
  <c r="AI412" i="3"/>
  <c r="AI411" i="3"/>
  <c r="AI410" i="3"/>
  <c r="AI409" i="3"/>
  <c r="AI408" i="3"/>
  <c r="AI407" i="3"/>
  <c r="AI406" i="3"/>
  <c r="AI405" i="3"/>
  <c r="AI404" i="3"/>
  <c r="AI403" i="3"/>
  <c r="AI402" i="3"/>
  <c r="AI401" i="3"/>
  <c r="AI400" i="3"/>
  <c r="AI399" i="3"/>
  <c r="AI398" i="3"/>
  <c r="AI397" i="3"/>
  <c r="AI396" i="3"/>
  <c r="AI395" i="3"/>
  <c r="AI394" i="3"/>
  <c r="AI393" i="3"/>
  <c r="AI392" i="3"/>
  <c r="AI391" i="3"/>
  <c r="AI390" i="3"/>
  <c r="AI389" i="3"/>
  <c r="AI388" i="3"/>
  <c r="AI387" i="3"/>
  <c r="AI386" i="3"/>
  <c r="AI385" i="3"/>
  <c r="AI384" i="3"/>
  <c r="AI383" i="3"/>
  <c r="AI382" i="3"/>
  <c r="AI381" i="3"/>
  <c r="AI380" i="3"/>
  <c r="AI379" i="3"/>
  <c r="AI378" i="3"/>
  <c r="AI377" i="3"/>
  <c r="AI376" i="3"/>
  <c r="AI375" i="3"/>
  <c r="AI374" i="3"/>
  <c r="AI373" i="3"/>
  <c r="AI372" i="3"/>
  <c r="AI371" i="3"/>
  <c r="AI370" i="3"/>
  <c r="AI369" i="3"/>
  <c r="AI368" i="3"/>
  <c r="AI367" i="3"/>
  <c r="AI366" i="3"/>
  <c r="AI365" i="3"/>
  <c r="AI364" i="3"/>
  <c r="AI363" i="3"/>
  <c r="AI362" i="3"/>
  <c r="AI361" i="3"/>
  <c r="AI360" i="3"/>
  <c r="AI359" i="3"/>
  <c r="AI358" i="3"/>
  <c r="AI357" i="3"/>
  <c r="AI356" i="3"/>
  <c r="AI355" i="3"/>
  <c r="AI354" i="3"/>
  <c r="AI353" i="3"/>
  <c r="AI352" i="3"/>
  <c r="AI351" i="3"/>
  <c r="AI350" i="3"/>
  <c r="AI349" i="3"/>
  <c r="AI348" i="3"/>
  <c r="AI347" i="3"/>
  <c r="AI346" i="3"/>
  <c r="AI345" i="3"/>
  <c r="AI344" i="3"/>
  <c r="AI343" i="3"/>
  <c r="AI342" i="3"/>
  <c r="AI341" i="3"/>
  <c r="AI340" i="3"/>
  <c r="AI339" i="3"/>
  <c r="AI338" i="3"/>
  <c r="AI337" i="3"/>
  <c r="AI336" i="3"/>
  <c r="AI335" i="3"/>
  <c r="AI334" i="3"/>
  <c r="AI333" i="3"/>
  <c r="AI332" i="3"/>
  <c r="AI331" i="3"/>
  <c r="AI330" i="3"/>
  <c r="AI329" i="3"/>
  <c r="AI328" i="3"/>
  <c r="AI327" i="3"/>
  <c r="AI326" i="3"/>
  <c r="AI325" i="3"/>
  <c r="AI324" i="3"/>
  <c r="AI323" i="3"/>
  <c r="AI322" i="3"/>
  <c r="AI321" i="3"/>
  <c r="AI320" i="3"/>
  <c r="AI319" i="3"/>
  <c r="AI318" i="3"/>
  <c r="AI317" i="3"/>
  <c r="AI316" i="3"/>
  <c r="AI315" i="3"/>
  <c r="AI314" i="3"/>
  <c r="AI313" i="3"/>
  <c r="AI312" i="3"/>
  <c r="AI311" i="3"/>
  <c r="AI310" i="3"/>
  <c r="AI309" i="3"/>
  <c r="AI308" i="3"/>
  <c r="AI307" i="3"/>
  <c r="AI306" i="3"/>
  <c r="AI305" i="3"/>
  <c r="AI304" i="3"/>
  <c r="AI303" i="3"/>
  <c r="AI302" i="3"/>
  <c r="AI301" i="3"/>
  <c r="AI300" i="3"/>
  <c r="AI299" i="3"/>
  <c r="AI298" i="3"/>
  <c r="AI297" i="3"/>
  <c r="AI296" i="3"/>
  <c r="AI295" i="3"/>
  <c r="AI294" i="3"/>
  <c r="AI293" i="3"/>
  <c r="AI292" i="3"/>
  <c r="AI291" i="3"/>
  <c r="AI290" i="3"/>
  <c r="AI289" i="3"/>
  <c r="AI288" i="3"/>
  <c r="AI287" i="3"/>
  <c r="AI286" i="3"/>
  <c r="AI285" i="3"/>
  <c r="AI284" i="3"/>
  <c r="AI283" i="3"/>
  <c r="AI282" i="3"/>
  <c r="AI281" i="3"/>
  <c r="AI280" i="3"/>
  <c r="AI279" i="3"/>
  <c r="AI278" i="3"/>
  <c r="AI277" i="3"/>
  <c r="AI276" i="3"/>
  <c r="AI275" i="3"/>
  <c r="AI274" i="3"/>
  <c r="AI273" i="3"/>
  <c r="AI272" i="3"/>
  <c r="AI271" i="3"/>
  <c r="AI270" i="3"/>
  <c r="AI269" i="3"/>
  <c r="AI268" i="3"/>
  <c r="AI267" i="3"/>
  <c r="AI266" i="3"/>
  <c r="AI265" i="3"/>
  <c r="AI264" i="3"/>
  <c r="AI263" i="3"/>
  <c r="AI262" i="3"/>
  <c r="AI261" i="3"/>
  <c r="AI260" i="3"/>
  <c r="AI259" i="3"/>
  <c r="AI258" i="3"/>
  <c r="AI257" i="3"/>
  <c r="AI256" i="3"/>
  <c r="AI255" i="3"/>
  <c r="AI254" i="3"/>
  <c r="AI253" i="3"/>
  <c r="AI252" i="3"/>
  <c r="AI251" i="3"/>
  <c r="AI250" i="3"/>
  <c r="AI249" i="3"/>
  <c r="AI248" i="3"/>
  <c r="AI247" i="3"/>
  <c r="AI246" i="3"/>
  <c r="AI245" i="3"/>
  <c r="AI244" i="3"/>
  <c r="AI243" i="3"/>
  <c r="AI242" i="3"/>
  <c r="AI241" i="3"/>
  <c r="AI240" i="3"/>
  <c r="AI239" i="3"/>
  <c r="AI238" i="3"/>
  <c r="AI237" i="3"/>
  <c r="AI236" i="3"/>
  <c r="AI235" i="3"/>
  <c r="AI234" i="3"/>
  <c r="AI233" i="3"/>
  <c r="AI232" i="3"/>
  <c r="AI231" i="3"/>
  <c r="AI230" i="3"/>
  <c r="AI229" i="3"/>
  <c r="AI228" i="3"/>
  <c r="AI227" i="3"/>
  <c r="AI226" i="3"/>
  <c r="AI225" i="3"/>
  <c r="AI224" i="3"/>
  <c r="AI223" i="3"/>
  <c r="AI222" i="3"/>
  <c r="AI221" i="3"/>
  <c r="AI220" i="3"/>
  <c r="AI219" i="3"/>
  <c r="AI218" i="3"/>
  <c r="AI217" i="3"/>
  <c r="AI216" i="3"/>
  <c r="AI215" i="3"/>
  <c r="AI214" i="3"/>
  <c r="AI213" i="3"/>
  <c r="AI212" i="3"/>
  <c r="AI211" i="3"/>
  <c r="AI210" i="3"/>
  <c r="AI209" i="3"/>
  <c r="AI208" i="3"/>
  <c r="AI207" i="3"/>
  <c r="AI206" i="3"/>
  <c r="AI205" i="3"/>
  <c r="AI204" i="3"/>
  <c r="AI203" i="3"/>
  <c r="AI202" i="3"/>
  <c r="AI201" i="3"/>
  <c r="AI200" i="3"/>
  <c r="AI199" i="3"/>
  <c r="AI198" i="3"/>
  <c r="AI197" i="3"/>
  <c r="AI196" i="3"/>
  <c r="AI195" i="3"/>
  <c r="AI194" i="3"/>
  <c r="AI193" i="3"/>
  <c r="AI192" i="3"/>
  <c r="AI191" i="3"/>
  <c r="AI190" i="3"/>
  <c r="AI189" i="3"/>
  <c r="AI188" i="3"/>
  <c r="AI187" i="3"/>
  <c r="AI186" i="3"/>
  <c r="AI185" i="3"/>
  <c r="AI184" i="3"/>
  <c r="AI183" i="3"/>
  <c r="AI182" i="3"/>
  <c r="AI181" i="3"/>
  <c r="AI180" i="3"/>
  <c r="AI179" i="3"/>
  <c r="AI178" i="3"/>
  <c r="AI177" i="3"/>
  <c r="AI176" i="3"/>
  <c r="AI175" i="3"/>
  <c r="AI174" i="3"/>
  <c r="AI173" i="3"/>
  <c r="AI172" i="3"/>
  <c r="AI171" i="3"/>
  <c r="AI170" i="3"/>
  <c r="AI169" i="3"/>
  <c r="AI168" i="3"/>
  <c r="AI167" i="3"/>
  <c r="AI166" i="3"/>
  <c r="AI165" i="3"/>
  <c r="AI164" i="3"/>
  <c r="AI163" i="3"/>
  <c r="AI162" i="3"/>
  <c r="AI161" i="3"/>
  <c r="AI160" i="3"/>
  <c r="AI159" i="3"/>
  <c r="AI158" i="3"/>
  <c r="AI157" i="3"/>
  <c r="AI156" i="3"/>
  <c r="AI155" i="3"/>
  <c r="AI154" i="3"/>
  <c r="AI153" i="3"/>
  <c r="AI152" i="3"/>
  <c r="AI151" i="3"/>
  <c r="AI150" i="3"/>
  <c r="AI149" i="3"/>
  <c r="AI148" i="3"/>
  <c r="AI147" i="3"/>
  <c r="AI146" i="3"/>
  <c r="AI145" i="3"/>
  <c r="AI144" i="3"/>
  <c r="AI143" i="3"/>
  <c r="AI142" i="3"/>
  <c r="AI141" i="3"/>
  <c r="AI140" i="3"/>
  <c r="AI139" i="3"/>
  <c r="AI138" i="3"/>
  <c r="AI137" i="3"/>
  <c r="AI136" i="3"/>
  <c r="AI135" i="3"/>
  <c r="AI134" i="3"/>
  <c r="AI133" i="3"/>
  <c r="AI132" i="3"/>
  <c r="AI131" i="3"/>
  <c r="AI130" i="3"/>
  <c r="AI129" i="3"/>
  <c r="AI128" i="3"/>
  <c r="AI127" i="3"/>
  <c r="AI126" i="3"/>
  <c r="AI125" i="3"/>
  <c r="AI124" i="3"/>
  <c r="AI123" i="3"/>
  <c r="AI122" i="3"/>
  <c r="AI121" i="3"/>
  <c r="AI120" i="3"/>
  <c r="AI119" i="3"/>
  <c r="AI118" i="3"/>
  <c r="AI117" i="3"/>
  <c r="AI116" i="3"/>
  <c r="AI115" i="3"/>
  <c r="AI114" i="3"/>
  <c r="AI113" i="3"/>
  <c r="AI112" i="3"/>
  <c r="AI111" i="3"/>
  <c r="AI110" i="3"/>
  <c r="AI109" i="3"/>
  <c r="AI108" i="3"/>
  <c r="AI107" i="3"/>
  <c r="AI106" i="3"/>
  <c r="AI105" i="3"/>
  <c r="AI104" i="3"/>
  <c r="AI103" i="3"/>
  <c r="AI102" i="3"/>
  <c r="AI101" i="3"/>
  <c r="AI100" i="3"/>
  <c r="AI99" i="3"/>
  <c r="AI98" i="3"/>
  <c r="AI97" i="3"/>
  <c r="AI96" i="3"/>
  <c r="AI95" i="3"/>
  <c r="AI94" i="3"/>
  <c r="AI93" i="3"/>
  <c r="AI92" i="3"/>
  <c r="AI91" i="3"/>
  <c r="AI90" i="3"/>
  <c r="AI89" i="3"/>
  <c r="AI88" i="3"/>
  <c r="AI87" i="3"/>
  <c r="AI86" i="3"/>
  <c r="AI85" i="3"/>
  <c r="AI84" i="3"/>
  <c r="AI83" i="3"/>
  <c r="AI82" i="3"/>
  <c r="AI81" i="3"/>
  <c r="AI80" i="3"/>
  <c r="AI79" i="3"/>
  <c r="AI78" i="3"/>
  <c r="AI77" i="3"/>
  <c r="AI76" i="3"/>
  <c r="AI75" i="3"/>
  <c r="AI74" i="3"/>
  <c r="AI73" i="3"/>
  <c r="AI72" i="3"/>
  <c r="AI71" i="3"/>
  <c r="AI70" i="3"/>
  <c r="AI69" i="3"/>
  <c r="AI68" i="3"/>
  <c r="AI67" i="3"/>
  <c r="AI66" i="3"/>
  <c r="AI65" i="3"/>
  <c r="AI64" i="3"/>
  <c r="AI63" i="3"/>
  <c r="AI62" i="3"/>
  <c r="AI61" i="3"/>
  <c r="AI60" i="3"/>
  <c r="AI59" i="3"/>
  <c r="AI58" i="3"/>
  <c r="AI57" i="3"/>
  <c r="AI56" i="3"/>
  <c r="AI55" i="3"/>
  <c r="AI54" i="3"/>
  <c r="AI53" i="3"/>
  <c r="AI52" i="3"/>
  <c r="AI51" i="3"/>
  <c r="AI50" i="3"/>
  <c r="AI49" i="3"/>
  <c r="AI48" i="3"/>
  <c r="AI47" i="3"/>
  <c r="AI46" i="3"/>
  <c r="AI45" i="3"/>
  <c r="AI44" i="3"/>
  <c r="AI43" i="3"/>
  <c r="AI42" i="3"/>
  <c r="AI41" i="3"/>
  <c r="AI40" i="3"/>
  <c r="AI39" i="3"/>
  <c r="AI38" i="3"/>
  <c r="AI37" i="3"/>
  <c r="AI36" i="3"/>
  <c r="AI35" i="3"/>
  <c r="AI34" i="3"/>
  <c r="AI33" i="3"/>
  <c r="AI32" i="3"/>
  <c r="AI31" i="3"/>
  <c r="AI30" i="3"/>
  <c r="AI29" i="3"/>
  <c r="AI28" i="3"/>
  <c r="AI27" i="3"/>
  <c r="AI26" i="3"/>
  <c r="AI25" i="3"/>
  <c r="AI24" i="3"/>
  <c r="AI23" i="3"/>
  <c r="AI22" i="3"/>
  <c r="AI21" i="3"/>
  <c r="AI20" i="3"/>
  <c r="AI19" i="3"/>
  <c r="AI18" i="3"/>
  <c r="AI17" i="3"/>
  <c r="AI16" i="3"/>
  <c r="AI15" i="3"/>
  <c r="AI14" i="3"/>
  <c r="AI13" i="3"/>
  <c r="AI12" i="3"/>
  <c r="AI11" i="3"/>
  <c r="AI10" i="3"/>
  <c r="AI9" i="3"/>
  <c r="AI8" i="3"/>
  <c r="AI7" i="3"/>
  <c r="AI6" i="3"/>
  <c r="Y612" i="3"/>
  <c r="Y611" i="3"/>
  <c r="Y610" i="3"/>
  <c r="Y609" i="3"/>
  <c r="Y608" i="3"/>
  <c r="Y607" i="3"/>
  <c r="Y606" i="3"/>
  <c r="Y605" i="3"/>
  <c r="Y604" i="3"/>
  <c r="Y603" i="3"/>
  <c r="Y602" i="3"/>
  <c r="Y601" i="3"/>
  <c r="Y600" i="3"/>
  <c r="Y599" i="3"/>
  <c r="Y598" i="3"/>
  <c r="Y597" i="3"/>
  <c r="Y596" i="3"/>
  <c r="Y595" i="3"/>
  <c r="Y594" i="3"/>
  <c r="Y593" i="3"/>
  <c r="Y592" i="3"/>
  <c r="Y591" i="3"/>
  <c r="Y590" i="3"/>
  <c r="Y589" i="3"/>
  <c r="Y588" i="3"/>
  <c r="Y587" i="3"/>
  <c r="Y586" i="3"/>
  <c r="Y585" i="3"/>
  <c r="Y584" i="3"/>
  <c r="Y583" i="3"/>
  <c r="Y582" i="3"/>
  <c r="Y581" i="3"/>
  <c r="Y580" i="3"/>
  <c r="Y579" i="3"/>
  <c r="Y578" i="3"/>
  <c r="Y577" i="3"/>
  <c r="Y576" i="3"/>
  <c r="Y575" i="3"/>
  <c r="Y574" i="3"/>
  <c r="Y573" i="3"/>
  <c r="Y572" i="3"/>
  <c r="Y571" i="3"/>
  <c r="Y570" i="3"/>
  <c r="Y569" i="3"/>
  <c r="Y568" i="3"/>
  <c r="Y567" i="3"/>
  <c r="Y566" i="3"/>
  <c r="Y565" i="3"/>
  <c r="Y564" i="3"/>
  <c r="Y563" i="3"/>
  <c r="Y562" i="3"/>
  <c r="Y561" i="3"/>
  <c r="Y560" i="3"/>
  <c r="Y559" i="3"/>
  <c r="Y558" i="3"/>
  <c r="Y557" i="3"/>
  <c r="Y556" i="3"/>
  <c r="Y555" i="3"/>
  <c r="Y554" i="3"/>
  <c r="Y553" i="3"/>
  <c r="Y552" i="3"/>
  <c r="Y551" i="3"/>
  <c r="Y550" i="3"/>
  <c r="Y549" i="3"/>
  <c r="Y548" i="3"/>
  <c r="Y547" i="3"/>
  <c r="Y546" i="3"/>
  <c r="Y545" i="3"/>
  <c r="Y544" i="3"/>
  <c r="Y543" i="3"/>
  <c r="Y542" i="3"/>
  <c r="Y541" i="3"/>
  <c r="Y540" i="3"/>
  <c r="Y539" i="3"/>
  <c r="Y538" i="3"/>
  <c r="Y537" i="3"/>
  <c r="Y536" i="3"/>
  <c r="Y535" i="3"/>
  <c r="Y534" i="3"/>
  <c r="Y533" i="3"/>
  <c r="Y532" i="3"/>
  <c r="Y531" i="3"/>
  <c r="Y530" i="3"/>
  <c r="Y529" i="3"/>
  <c r="Y528" i="3"/>
  <c r="Y527" i="3"/>
  <c r="Y526" i="3"/>
  <c r="Y525" i="3"/>
  <c r="Y524" i="3"/>
  <c r="Y523" i="3"/>
  <c r="Y522" i="3"/>
  <c r="Y521" i="3"/>
  <c r="Y520" i="3"/>
  <c r="Y519" i="3"/>
  <c r="Y518" i="3"/>
  <c r="Y517" i="3"/>
  <c r="Y516" i="3"/>
  <c r="Y515" i="3"/>
  <c r="Y514" i="3"/>
  <c r="Y513" i="3"/>
  <c r="Y512" i="3"/>
  <c r="Y511" i="3"/>
  <c r="Y510" i="3"/>
  <c r="Y509" i="3"/>
  <c r="Y508" i="3"/>
  <c r="Y507" i="3"/>
  <c r="Y506" i="3"/>
  <c r="Y505" i="3"/>
  <c r="Y504" i="3"/>
  <c r="Y503" i="3"/>
  <c r="Y502" i="3"/>
  <c r="Y501" i="3"/>
  <c r="Y500" i="3"/>
  <c r="Y499" i="3"/>
  <c r="Y498" i="3"/>
  <c r="Y497" i="3"/>
  <c r="Y496" i="3"/>
  <c r="Y495" i="3"/>
  <c r="Y494" i="3"/>
  <c r="Y493" i="3"/>
  <c r="Y492" i="3"/>
  <c r="Y491" i="3"/>
  <c r="Y490" i="3"/>
  <c r="Y489" i="3"/>
  <c r="Y488" i="3"/>
  <c r="Y487" i="3"/>
  <c r="Y486" i="3"/>
  <c r="Y485" i="3"/>
  <c r="Y484" i="3"/>
  <c r="Y483" i="3"/>
  <c r="Y482" i="3"/>
  <c r="Y481" i="3"/>
  <c r="Y480" i="3"/>
  <c r="Y479" i="3"/>
  <c r="Y478" i="3"/>
  <c r="Y477" i="3"/>
  <c r="Y476" i="3"/>
  <c r="Y475" i="3"/>
  <c r="Y474" i="3"/>
  <c r="Y473" i="3"/>
  <c r="Y472" i="3"/>
  <c r="Y471" i="3"/>
  <c r="Y470" i="3"/>
  <c r="Y469" i="3"/>
  <c r="Y468" i="3"/>
  <c r="Y467" i="3"/>
  <c r="Y466" i="3"/>
  <c r="Y465" i="3"/>
  <c r="Y464" i="3"/>
  <c r="Y463" i="3"/>
  <c r="Y462" i="3"/>
  <c r="Y461" i="3"/>
  <c r="Y460" i="3"/>
  <c r="Y459" i="3"/>
  <c r="Y458" i="3"/>
  <c r="Y457" i="3"/>
  <c r="Y456" i="3"/>
  <c r="Y455" i="3"/>
  <c r="Y454" i="3"/>
  <c r="Y453" i="3"/>
  <c r="Y452" i="3"/>
  <c r="Y451" i="3"/>
  <c r="Y450" i="3"/>
  <c r="Y449" i="3"/>
  <c r="Y448" i="3"/>
  <c r="Y447" i="3"/>
  <c r="Y446" i="3"/>
  <c r="Y445" i="3"/>
  <c r="Y444" i="3"/>
  <c r="Y443" i="3"/>
  <c r="Y442" i="3"/>
  <c r="Y441" i="3"/>
  <c r="Y440" i="3"/>
  <c r="Y439" i="3"/>
  <c r="Y438" i="3"/>
  <c r="Y437" i="3"/>
  <c r="Y436" i="3"/>
  <c r="Y435" i="3"/>
  <c r="Y434" i="3"/>
  <c r="Y433" i="3"/>
  <c r="Y432" i="3"/>
  <c r="Y431" i="3"/>
  <c r="Y430" i="3"/>
  <c r="Y429" i="3"/>
  <c r="Y428" i="3"/>
  <c r="Y427" i="3"/>
  <c r="Y426" i="3"/>
  <c r="Y425" i="3"/>
  <c r="Y424" i="3"/>
  <c r="Y423" i="3"/>
  <c r="Y422" i="3"/>
  <c r="Y421" i="3"/>
  <c r="Y420" i="3"/>
  <c r="Y419" i="3"/>
  <c r="Y418" i="3"/>
  <c r="Y417" i="3"/>
  <c r="Y416" i="3"/>
  <c r="Y415" i="3"/>
  <c r="Y414" i="3"/>
  <c r="Y413" i="3"/>
  <c r="Y412" i="3"/>
  <c r="Y411" i="3"/>
  <c r="Y410" i="3"/>
  <c r="Y409" i="3"/>
  <c r="Y408" i="3"/>
  <c r="Y407" i="3"/>
  <c r="Y406" i="3"/>
  <c r="Y405" i="3"/>
  <c r="Y404" i="3"/>
  <c r="Y403" i="3"/>
  <c r="Y402" i="3"/>
  <c r="Y401" i="3"/>
  <c r="Y400" i="3"/>
  <c r="Y399" i="3"/>
  <c r="Y398" i="3"/>
  <c r="Y397" i="3"/>
  <c r="Y396" i="3"/>
  <c r="Y395" i="3"/>
  <c r="Y394" i="3"/>
  <c r="Y393" i="3"/>
  <c r="Y392" i="3"/>
  <c r="Y391" i="3"/>
  <c r="Y390" i="3"/>
  <c r="Y389" i="3"/>
  <c r="Y388" i="3"/>
  <c r="Y387" i="3"/>
  <c r="Y386" i="3"/>
  <c r="Y385" i="3"/>
  <c r="Y384" i="3"/>
  <c r="Y383" i="3"/>
  <c r="Y382" i="3"/>
  <c r="Y381" i="3"/>
  <c r="Y380" i="3"/>
  <c r="Y379" i="3"/>
  <c r="Y378" i="3"/>
  <c r="Y377" i="3"/>
  <c r="Y376" i="3"/>
  <c r="Y375" i="3"/>
  <c r="Y374" i="3"/>
  <c r="Y373" i="3"/>
  <c r="Y372" i="3"/>
  <c r="Y371" i="3"/>
  <c r="Y370" i="3"/>
  <c r="Y369" i="3"/>
  <c r="Y368" i="3"/>
  <c r="Y367" i="3"/>
  <c r="Y366" i="3"/>
  <c r="Y365" i="3"/>
  <c r="Y364" i="3"/>
  <c r="Y363" i="3"/>
  <c r="Y362" i="3"/>
  <c r="Y361" i="3"/>
  <c r="Y360" i="3"/>
  <c r="Y359" i="3"/>
  <c r="Y358" i="3"/>
  <c r="Y357" i="3"/>
  <c r="Y356" i="3"/>
  <c r="Y355" i="3"/>
  <c r="Y354" i="3"/>
  <c r="Y353" i="3"/>
  <c r="Y352" i="3"/>
  <c r="Y351" i="3"/>
  <c r="Y350" i="3"/>
  <c r="Y349" i="3"/>
  <c r="Y348" i="3"/>
  <c r="Y347" i="3"/>
  <c r="Y346" i="3"/>
  <c r="Y345" i="3"/>
  <c r="Y344" i="3"/>
  <c r="Y343" i="3"/>
  <c r="Y342" i="3"/>
  <c r="Y341" i="3"/>
  <c r="Y340" i="3"/>
  <c r="Y339" i="3"/>
  <c r="Y338" i="3"/>
  <c r="Y337" i="3"/>
  <c r="Y336" i="3"/>
  <c r="Y335" i="3"/>
  <c r="Y334" i="3"/>
  <c r="Y333" i="3"/>
  <c r="Y332" i="3"/>
  <c r="Y331" i="3"/>
  <c r="Y330" i="3"/>
  <c r="Y329" i="3"/>
  <c r="Y328" i="3"/>
  <c r="Y327" i="3"/>
  <c r="Y326" i="3"/>
  <c r="Y325" i="3"/>
  <c r="Y324" i="3"/>
  <c r="Y323" i="3"/>
  <c r="Y322" i="3"/>
  <c r="Y321" i="3"/>
  <c r="Y320" i="3"/>
  <c r="Y319" i="3"/>
  <c r="Y318" i="3"/>
  <c r="Y317" i="3"/>
  <c r="Y316" i="3"/>
  <c r="Y315" i="3"/>
  <c r="Y314" i="3"/>
  <c r="Y313" i="3"/>
  <c r="Y312" i="3"/>
  <c r="Y311" i="3"/>
  <c r="Y310" i="3"/>
  <c r="Y309" i="3"/>
  <c r="Y308" i="3"/>
  <c r="Y307" i="3"/>
  <c r="Y306" i="3"/>
  <c r="Y305" i="3"/>
  <c r="Y304" i="3"/>
  <c r="Y303" i="3"/>
  <c r="Y302" i="3"/>
  <c r="Y301" i="3"/>
  <c r="Y300" i="3"/>
  <c r="Y299" i="3"/>
  <c r="Y298" i="3"/>
  <c r="Y297" i="3"/>
  <c r="Y296" i="3"/>
  <c r="Y295" i="3"/>
  <c r="Y294" i="3"/>
  <c r="Y293" i="3"/>
  <c r="Y292" i="3"/>
  <c r="Y291" i="3"/>
  <c r="Y290" i="3"/>
  <c r="Y289" i="3"/>
  <c r="Y288" i="3"/>
  <c r="Y287" i="3"/>
  <c r="Y286" i="3"/>
  <c r="Y285" i="3"/>
  <c r="Y284" i="3"/>
  <c r="Y283" i="3"/>
  <c r="Y282" i="3"/>
  <c r="Y281" i="3"/>
  <c r="Y280" i="3"/>
  <c r="Y279" i="3"/>
  <c r="Y278" i="3"/>
  <c r="Y277" i="3"/>
  <c r="Y276" i="3"/>
  <c r="Y275" i="3"/>
  <c r="Y274" i="3"/>
  <c r="Y273" i="3"/>
  <c r="Y272" i="3"/>
  <c r="Y271" i="3"/>
  <c r="Y270" i="3"/>
  <c r="Y269" i="3"/>
  <c r="Y268" i="3"/>
  <c r="Y267" i="3"/>
  <c r="Y266" i="3"/>
  <c r="Y265" i="3"/>
  <c r="Y264" i="3"/>
  <c r="Y263" i="3"/>
  <c r="Y262" i="3"/>
  <c r="Y261" i="3"/>
  <c r="Y260" i="3"/>
  <c r="Y259" i="3"/>
  <c r="Y258" i="3"/>
  <c r="Y257" i="3"/>
  <c r="Y256" i="3"/>
  <c r="Y255" i="3"/>
  <c r="Y254" i="3"/>
  <c r="Y253" i="3"/>
  <c r="Y252" i="3"/>
  <c r="Y251" i="3"/>
  <c r="Y250" i="3"/>
  <c r="Y249" i="3"/>
  <c r="Y248" i="3"/>
  <c r="Y247" i="3"/>
  <c r="Y246" i="3"/>
  <c r="Y245" i="3"/>
  <c r="Y244" i="3"/>
  <c r="Y243" i="3"/>
  <c r="Y242" i="3"/>
  <c r="Y241" i="3"/>
  <c r="Y240" i="3"/>
  <c r="Y239" i="3"/>
  <c r="Y238" i="3"/>
  <c r="Y237" i="3"/>
  <c r="Y236" i="3"/>
  <c r="Y235" i="3"/>
  <c r="Y234" i="3"/>
  <c r="Y233" i="3"/>
  <c r="Y232" i="3"/>
  <c r="Y231" i="3"/>
  <c r="Y230" i="3"/>
  <c r="Y229" i="3"/>
  <c r="Y228" i="3"/>
  <c r="Y227" i="3"/>
  <c r="Y226" i="3"/>
  <c r="Y225" i="3"/>
  <c r="Y224" i="3"/>
  <c r="Y223" i="3"/>
  <c r="Y222" i="3"/>
  <c r="Y221" i="3"/>
  <c r="Y220" i="3"/>
  <c r="Y219" i="3"/>
  <c r="Y218" i="3"/>
  <c r="Y217" i="3"/>
  <c r="Y216" i="3"/>
  <c r="Y215" i="3"/>
  <c r="Y214" i="3"/>
  <c r="Y213" i="3"/>
  <c r="Y212" i="3"/>
  <c r="Y211" i="3"/>
  <c r="Y210" i="3"/>
  <c r="Y209" i="3"/>
  <c r="Y208" i="3"/>
  <c r="Y207" i="3"/>
  <c r="Y206" i="3"/>
  <c r="Y205" i="3"/>
  <c r="Y204" i="3"/>
  <c r="Y203" i="3"/>
  <c r="Y202" i="3"/>
  <c r="Y201" i="3"/>
  <c r="Y200" i="3"/>
  <c r="Y199" i="3"/>
  <c r="Y198" i="3"/>
  <c r="Y197" i="3"/>
  <c r="Y196" i="3"/>
  <c r="Y195" i="3"/>
  <c r="Y194" i="3"/>
  <c r="Y193" i="3"/>
  <c r="Y192" i="3"/>
  <c r="Y191" i="3"/>
  <c r="Y190" i="3"/>
  <c r="Y189" i="3"/>
  <c r="Y188" i="3"/>
  <c r="Y187" i="3"/>
  <c r="Y186" i="3"/>
  <c r="Y185" i="3"/>
  <c r="Y184" i="3"/>
  <c r="Y183" i="3"/>
  <c r="Y182" i="3"/>
  <c r="Y181" i="3"/>
  <c r="Y180" i="3"/>
  <c r="Y179" i="3"/>
  <c r="Y178" i="3"/>
  <c r="Y177" i="3"/>
  <c r="Y176" i="3"/>
  <c r="Y175" i="3"/>
  <c r="Y174" i="3"/>
  <c r="Y173" i="3"/>
  <c r="Y172" i="3"/>
  <c r="Y171" i="3"/>
  <c r="Y170" i="3"/>
  <c r="Y169" i="3"/>
  <c r="Y168" i="3"/>
  <c r="Y167" i="3"/>
  <c r="Y166" i="3"/>
  <c r="Y165" i="3"/>
  <c r="Y164" i="3"/>
  <c r="Y163" i="3"/>
  <c r="Y162" i="3"/>
  <c r="Y161" i="3"/>
  <c r="Y160" i="3"/>
  <c r="Y159" i="3"/>
  <c r="Y158" i="3"/>
  <c r="Y157" i="3"/>
  <c r="Y156" i="3"/>
  <c r="Y155" i="3"/>
  <c r="Y154" i="3"/>
  <c r="Y153" i="3"/>
  <c r="Y152" i="3"/>
  <c r="Y151" i="3"/>
  <c r="Y150" i="3"/>
  <c r="Y149" i="3"/>
  <c r="Y148" i="3"/>
  <c r="Y147" i="3"/>
  <c r="Y146" i="3"/>
  <c r="Y145" i="3"/>
  <c r="Y144" i="3"/>
  <c r="Y143" i="3"/>
  <c r="Y142" i="3"/>
  <c r="Y141" i="3"/>
  <c r="Y140" i="3"/>
  <c r="Y139" i="3"/>
  <c r="Y138" i="3"/>
  <c r="Y137" i="3"/>
  <c r="Y136" i="3"/>
  <c r="Y135" i="3"/>
  <c r="Y134" i="3"/>
  <c r="Y133" i="3"/>
  <c r="Y132" i="3"/>
  <c r="Y131" i="3"/>
  <c r="Y130" i="3"/>
  <c r="Y129" i="3"/>
  <c r="Y128" i="3"/>
  <c r="Y127" i="3"/>
  <c r="Y126" i="3"/>
  <c r="Y125" i="3"/>
  <c r="Y124" i="3"/>
  <c r="Y123" i="3"/>
  <c r="Y122" i="3"/>
  <c r="Y121" i="3"/>
  <c r="Y120" i="3"/>
  <c r="Y119" i="3"/>
  <c r="Y118" i="3"/>
  <c r="Y117" i="3"/>
  <c r="Y116" i="3"/>
  <c r="Y115" i="3"/>
  <c r="Y114" i="3"/>
  <c r="Y113" i="3"/>
  <c r="Y112" i="3"/>
  <c r="Y111" i="3"/>
  <c r="Y110" i="3"/>
  <c r="Y109" i="3"/>
  <c r="Y108" i="3"/>
  <c r="Y107" i="3"/>
  <c r="Y106" i="3"/>
  <c r="Y105" i="3"/>
  <c r="Y104" i="3"/>
  <c r="Y103" i="3"/>
  <c r="Y102" i="3"/>
  <c r="Y101" i="3"/>
  <c r="Y100" i="3"/>
  <c r="Y99" i="3"/>
  <c r="Y98" i="3"/>
  <c r="Y97" i="3"/>
  <c r="Y96" i="3"/>
  <c r="Y95" i="3"/>
  <c r="Y94" i="3"/>
  <c r="Y93" i="3"/>
  <c r="Y92" i="3"/>
  <c r="Y91" i="3"/>
  <c r="Y90" i="3"/>
  <c r="Y89" i="3"/>
  <c r="Y88" i="3"/>
  <c r="Y87" i="3"/>
  <c r="Y86" i="3"/>
  <c r="Y85" i="3"/>
  <c r="Y84" i="3"/>
  <c r="Y83" i="3"/>
  <c r="Y82" i="3"/>
  <c r="Y81" i="3"/>
  <c r="Y80" i="3"/>
  <c r="Y79" i="3"/>
  <c r="Y78" i="3"/>
  <c r="Y77" i="3"/>
  <c r="Y76" i="3"/>
  <c r="Y75" i="3"/>
  <c r="Y74" i="3"/>
  <c r="Y73" i="3"/>
  <c r="Y72" i="3"/>
  <c r="Y71" i="3"/>
  <c r="Y70" i="3"/>
  <c r="Y69" i="3"/>
  <c r="Y68" i="3"/>
  <c r="Y67" i="3"/>
  <c r="Y66" i="3"/>
  <c r="Y65" i="3"/>
  <c r="Y64" i="3"/>
  <c r="Y63" i="3"/>
  <c r="Y62" i="3"/>
  <c r="Y61" i="3"/>
  <c r="Y60" i="3"/>
  <c r="Y59" i="3"/>
  <c r="Y58" i="3"/>
  <c r="Y57" i="3"/>
  <c r="Y56" i="3"/>
  <c r="Y55" i="3"/>
  <c r="Y54" i="3"/>
  <c r="Y53" i="3"/>
  <c r="Y52" i="3"/>
  <c r="Y51" i="3"/>
  <c r="Y50" i="3"/>
  <c r="Y49" i="3"/>
  <c r="Y48" i="3"/>
  <c r="Y47" i="3"/>
  <c r="Y46" i="3"/>
  <c r="Y45" i="3"/>
  <c r="Y44" i="3"/>
  <c r="Y43" i="3"/>
  <c r="Y42" i="3"/>
  <c r="Y41" i="3"/>
  <c r="Y40" i="3"/>
  <c r="Y39" i="3"/>
  <c r="Y38" i="3"/>
  <c r="Y37" i="3"/>
  <c r="Y36" i="3"/>
  <c r="Y35" i="3"/>
  <c r="Y34" i="3"/>
  <c r="Y33" i="3"/>
  <c r="Y32" i="3"/>
  <c r="Y31" i="3"/>
  <c r="Y30" i="3"/>
  <c r="Y29" i="3"/>
  <c r="Y28" i="3"/>
  <c r="Y27" i="3"/>
  <c r="Y26" i="3"/>
  <c r="Y25" i="3"/>
  <c r="Y24" i="3"/>
  <c r="Y23" i="3"/>
  <c r="Y22" i="3"/>
  <c r="Y21" i="3"/>
  <c r="Y20" i="3"/>
  <c r="Y19" i="3"/>
  <c r="Y18" i="3"/>
  <c r="Y17" i="3"/>
  <c r="Y16" i="3"/>
  <c r="Y15" i="3"/>
  <c r="Y14" i="3"/>
  <c r="Y13" i="3"/>
  <c r="Y12" i="3"/>
  <c r="Y11" i="3"/>
  <c r="Y10" i="3"/>
  <c r="Y9" i="3"/>
  <c r="Y8" i="3"/>
  <c r="Y7" i="3"/>
  <c r="Y6" i="3"/>
  <c r="AR2178" i="2"/>
  <c r="AR2177" i="2"/>
  <c r="AR2176" i="2"/>
  <c r="AR2175" i="2"/>
  <c r="AR2174" i="2"/>
  <c r="AR2173" i="2"/>
  <c r="AR2172" i="2"/>
  <c r="AR2171" i="2"/>
  <c r="AR2170" i="2"/>
  <c r="AR2169" i="2"/>
  <c r="AR2168" i="2"/>
  <c r="AR2167" i="2"/>
  <c r="AR2166" i="2"/>
  <c r="AR2165" i="2"/>
  <c r="AR2164" i="2"/>
  <c r="AR2163" i="2"/>
  <c r="AR2162" i="2"/>
  <c r="AR2161" i="2"/>
  <c r="AR2160" i="2"/>
  <c r="AR2159" i="2"/>
  <c r="AR2158" i="2"/>
  <c r="AR2157" i="2"/>
  <c r="AR2156" i="2"/>
  <c r="AR2155" i="2"/>
  <c r="AR2154" i="2"/>
  <c r="AR2153" i="2"/>
  <c r="AR2152" i="2"/>
  <c r="AR2151" i="2"/>
  <c r="AR2150" i="2"/>
  <c r="AR2149" i="2"/>
  <c r="AR2148" i="2"/>
  <c r="AR2147" i="2"/>
  <c r="AR2146" i="2"/>
  <c r="AR2145" i="2"/>
  <c r="AR2144" i="2"/>
  <c r="AR2143" i="2"/>
  <c r="AR2142" i="2"/>
  <c r="AR2141" i="2"/>
  <c r="AR2140" i="2"/>
  <c r="AR2139" i="2"/>
  <c r="AR2138" i="2"/>
  <c r="AR2137" i="2"/>
  <c r="AR2136" i="2"/>
  <c r="AR2135" i="2"/>
  <c r="AR2134" i="2"/>
  <c r="AR2133" i="2"/>
  <c r="AR2132" i="2"/>
  <c r="AR2131" i="2"/>
  <c r="AR2130" i="2"/>
  <c r="AR2129" i="2"/>
  <c r="AR2128" i="2"/>
  <c r="AR2127" i="2"/>
  <c r="AR2126" i="2"/>
  <c r="AR2125" i="2"/>
  <c r="AR2124" i="2"/>
  <c r="AR2123" i="2"/>
  <c r="AR2122" i="2"/>
  <c r="AR2121" i="2"/>
  <c r="AR2120" i="2"/>
  <c r="AR2119" i="2"/>
  <c r="AR2118" i="2"/>
  <c r="AR2117" i="2"/>
  <c r="AR2116" i="2"/>
  <c r="AR2115" i="2"/>
  <c r="AR2114" i="2"/>
  <c r="AR2113" i="2"/>
  <c r="AR2112" i="2"/>
  <c r="AR2111" i="2"/>
  <c r="AR2110" i="2"/>
  <c r="AR2109" i="2"/>
  <c r="AR2108" i="2"/>
  <c r="AR2107" i="2"/>
  <c r="AR2106" i="2"/>
  <c r="AR2105" i="2"/>
  <c r="AR2104" i="2"/>
  <c r="AR2103" i="2"/>
  <c r="AR2102" i="2"/>
  <c r="AR2101" i="2"/>
  <c r="AR2100" i="2"/>
  <c r="AR2099" i="2"/>
  <c r="AR2098" i="2"/>
  <c r="AR2097" i="2"/>
  <c r="AR2096" i="2"/>
  <c r="AR2095" i="2"/>
  <c r="AR2094" i="2"/>
  <c r="AR2093" i="2"/>
  <c r="AR2092" i="2"/>
  <c r="AR2091" i="2"/>
  <c r="AR2090" i="2"/>
  <c r="AR2089" i="2"/>
  <c r="AR2088" i="2"/>
  <c r="AR2087" i="2"/>
  <c r="AR2086" i="2"/>
  <c r="AR2085" i="2"/>
  <c r="AR2084" i="2"/>
  <c r="AR2083" i="2"/>
  <c r="AR2082" i="2"/>
  <c r="AR2081" i="2"/>
  <c r="AR2080" i="2"/>
  <c r="AR2079" i="2"/>
  <c r="AR2078" i="2"/>
  <c r="AR2077" i="2"/>
  <c r="AR2076" i="2"/>
  <c r="AR2075" i="2"/>
  <c r="AR2074" i="2"/>
  <c r="AR2073" i="2"/>
  <c r="AR2072" i="2"/>
  <c r="AR2071" i="2"/>
  <c r="AR2070" i="2"/>
  <c r="AR2069" i="2"/>
  <c r="AR2068" i="2"/>
  <c r="AR2067" i="2"/>
  <c r="AR2066" i="2"/>
  <c r="AR2065" i="2"/>
  <c r="AR2064" i="2"/>
  <c r="AR2063" i="2"/>
  <c r="AR2062" i="2"/>
  <c r="AR2061" i="2"/>
  <c r="AR2060" i="2"/>
  <c r="AR2059" i="2"/>
  <c r="AR2058" i="2"/>
  <c r="AR2057" i="2"/>
  <c r="AR2056" i="2"/>
  <c r="AR2055" i="2"/>
  <c r="AR2054" i="2"/>
  <c r="AR2053" i="2"/>
  <c r="AR2052" i="2"/>
  <c r="AR2051" i="2"/>
  <c r="AR2050" i="2"/>
  <c r="AR2049" i="2"/>
  <c r="AR2048" i="2"/>
  <c r="AR2047" i="2"/>
  <c r="AR2046" i="2"/>
  <c r="AR2045" i="2"/>
  <c r="AR2044" i="2"/>
  <c r="AR2043" i="2"/>
  <c r="AR2042" i="2"/>
  <c r="AR2041" i="2"/>
  <c r="AR2040" i="2"/>
  <c r="AR2039" i="2"/>
  <c r="AR2038" i="2"/>
  <c r="AR2037" i="2"/>
  <c r="AR2036" i="2"/>
  <c r="AR2035" i="2"/>
  <c r="AR2034" i="2"/>
  <c r="AR2033" i="2"/>
  <c r="AR2032" i="2"/>
  <c r="AR2031" i="2"/>
  <c r="AR2030" i="2"/>
  <c r="AR2029" i="2"/>
  <c r="AR2028" i="2"/>
  <c r="AR2027" i="2"/>
  <c r="AR2026" i="2"/>
  <c r="AR2025" i="2"/>
  <c r="AR2024" i="2"/>
  <c r="AR2023" i="2"/>
  <c r="AR2022" i="2"/>
  <c r="AR2021" i="2"/>
  <c r="AR2020" i="2"/>
  <c r="AR2019" i="2"/>
  <c r="AR2018" i="2"/>
  <c r="AR2017" i="2"/>
  <c r="AR2016" i="2"/>
  <c r="AR2015" i="2"/>
  <c r="AR2014" i="2"/>
  <c r="AR2013" i="2"/>
  <c r="AR2012" i="2"/>
  <c r="AR2011" i="2"/>
  <c r="AR2010" i="2"/>
  <c r="AR2009" i="2"/>
  <c r="AR2008" i="2"/>
  <c r="AR2007" i="2"/>
  <c r="AR2006" i="2"/>
  <c r="AR2005" i="2"/>
  <c r="AR2004" i="2"/>
  <c r="AR2003" i="2"/>
  <c r="AR2002" i="2"/>
  <c r="AR2001" i="2"/>
  <c r="AR2000" i="2"/>
  <c r="AR1999" i="2"/>
  <c r="AR1998" i="2"/>
  <c r="AR1997" i="2"/>
  <c r="AR1996" i="2"/>
  <c r="AR1995" i="2"/>
  <c r="AR1994" i="2"/>
  <c r="AR1993" i="2"/>
  <c r="AR1992" i="2"/>
  <c r="AR1991" i="2"/>
  <c r="AR1990" i="2"/>
  <c r="AR1989" i="2"/>
  <c r="AR1988" i="2"/>
  <c r="AR1987" i="2"/>
  <c r="AR1986" i="2"/>
  <c r="AR1985" i="2"/>
  <c r="AR1984" i="2"/>
  <c r="AR1983" i="2"/>
  <c r="AR1982" i="2"/>
  <c r="AR1981" i="2"/>
  <c r="AR1980" i="2"/>
  <c r="AR1979" i="2"/>
  <c r="AR1978" i="2"/>
  <c r="AR1977" i="2"/>
  <c r="AR1976" i="2"/>
  <c r="AR1975" i="2"/>
  <c r="AR1974" i="2"/>
  <c r="AR1973" i="2"/>
  <c r="AR1972" i="2"/>
  <c r="AR1971" i="2"/>
  <c r="AR1970" i="2"/>
  <c r="AR1969" i="2"/>
  <c r="AR1968" i="2"/>
  <c r="AR1967" i="2"/>
  <c r="AR1966" i="2"/>
  <c r="AR1965" i="2"/>
  <c r="AR1964" i="2"/>
  <c r="AR1963" i="2"/>
  <c r="AR1962" i="2"/>
  <c r="AR1961" i="2"/>
  <c r="AR1960" i="2"/>
  <c r="AR1959" i="2"/>
  <c r="AR1958" i="2"/>
  <c r="AR1957" i="2"/>
  <c r="AR1956" i="2"/>
  <c r="AR1955" i="2"/>
  <c r="AR1954" i="2"/>
  <c r="AR1953" i="2"/>
  <c r="AR1952" i="2"/>
  <c r="AR1951" i="2"/>
  <c r="AR1950" i="2"/>
  <c r="AR1949" i="2"/>
  <c r="AR1948" i="2"/>
  <c r="AR1947" i="2"/>
  <c r="AR1946" i="2"/>
  <c r="AR1945" i="2"/>
  <c r="AR1944" i="2"/>
  <c r="AR1943" i="2"/>
  <c r="AR1942" i="2"/>
  <c r="AR1941" i="2"/>
  <c r="AR1940" i="2"/>
  <c r="AR1939" i="2"/>
  <c r="AR1938" i="2"/>
  <c r="AR1937" i="2"/>
  <c r="AR1936" i="2"/>
  <c r="AR1935" i="2"/>
  <c r="AR1934" i="2"/>
  <c r="AR1933" i="2"/>
  <c r="AR1932" i="2"/>
  <c r="AR1931" i="2"/>
  <c r="AR1930" i="2"/>
  <c r="AR1929" i="2"/>
  <c r="AR1928" i="2"/>
  <c r="AR1927" i="2"/>
  <c r="AR1926" i="2"/>
  <c r="AR1925" i="2"/>
  <c r="AR1924" i="2"/>
  <c r="AR1923" i="2"/>
  <c r="AR1922" i="2"/>
  <c r="AR1921" i="2"/>
  <c r="AR1920" i="2"/>
  <c r="AR1919" i="2"/>
  <c r="AR1918" i="2"/>
  <c r="AR1917" i="2"/>
  <c r="AR1916" i="2"/>
  <c r="AR1915" i="2"/>
  <c r="AR1914" i="2"/>
  <c r="AR1913" i="2"/>
  <c r="AR1912" i="2"/>
  <c r="AR1911" i="2"/>
  <c r="AR1910" i="2"/>
  <c r="AR1909" i="2"/>
  <c r="AR1908" i="2"/>
  <c r="AR1907" i="2"/>
  <c r="AR1906" i="2"/>
  <c r="AR1905" i="2"/>
  <c r="AR1904" i="2"/>
  <c r="AR1903" i="2"/>
  <c r="AR1902" i="2"/>
  <c r="AR1901" i="2"/>
  <c r="AR1900" i="2"/>
  <c r="AR1899" i="2"/>
  <c r="AR1898" i="2"/>
  <c r="AR1897" i="2"/>
  <c r="AR1896" i="2"/>
  <c r="AR1895" i="2"/>
  <c r="AR1894" i="2"/>
  <c r="AR1893" i="2"/>
  <c r="AR1892" i="2"/>
  <c r="AR1891" i="2"/>
  <c r="AR1890" i="2"/>
  <c r="AR1889" i="2"/>
  <c r="AR1888" i="2"/>
  <c r="AR1887" i="2"/>
  <c r="AR1886" i="2"/>
  <c r="AR1885" i="2"/>
  <c r="AR1884" i="2"/>
  <c r="AR1883" i="2"/>
  <c r="AR1882" i="2"/>
  <c r="AR1881" i="2"/>
  <c r="AR1880" i="2"/>
  <c r="AR1879" i="2"/>
  <c r="AR1878" i="2"/>
  <c r="AR1877" i="2"/>
  <c r="AR1876" i="2"/>
  <c r="AR1875" i="2"/>
  <c r="AR1874" i="2"/>
  <c r="AR1873" i="2"/>
  <c r="AR1872" i="2"/>
  <c r="AR1871" i="2"/>
  <c r="AR1870" i="2"/>
  <c r="AR1869" i="2"/>
  <c r="AR1868" i="2"/>
  <c r="AR1867" i="2"/>
  <c r="AR1866" i="2"/>
  <c r="AR1865" i="2"/>
  <c r="AR1864" i="2"/>
  <c r="AR1863" i="2"/>
  <c r="AR1862" i="2"/>
  <c r="AR1861" i="2"/>
  <c r="AR1860" i="2"/>
  <c r="AR1859" i="2"/>
  <c r="AR1858" i="2"/>
  <c r="AR1857" i="2"/>
  <c r="AR1856" i="2"/>
  <c r="AR1855" i="2"/>
  <c r="AR1854" i="2"/>
  <c r="AR1853" i="2"/>
  <c r="AR1852" i="2"/>
  <c r="AR1851" i="2"/>
  <c r="AR1850" i="2"/>
  <c r="AR1849" i="2"/>
  <c r="AR1848" i="2"/>
  <c r="AR1847" i="2"/>
  <c r="AR1846" i="2"/>
  <c r="AR1845" i="2"/>
  <c r="AR1844" i="2"/>
  <c r="AR1843" i="2"/>
  <c r="AR1842" i="2"/>
  <c r="AR1841" i="2"/>
  <c r="AR1840" i="2"/>
  <c r="AR1839" i="2"/>
  <c r="AR1838" i="2"/>
  <c r="AR1837" i="2"/>
  <c r="AR1836" i="2"/>
  <c r="AR1835" i="2"/>
  <c r="AR1834" i="2"/>
  <c r="AR1833" i="2"/>
  <c r="AR1832" i="2"/>
  <c r="AR1831" i="2"/>
  <c r="AR1830" i="2"/>
  <c r="AR1829" i="2"/>
  <c r="AR1828" i="2"/>
  <c r="AR1827" i="2"/>
  <c r="AR1826" i="2"/>
  <c r="AR1825" i="2"/>
  <c r="AR1824" i="2"/>
  <c r="AR1823" i="2"/>
  <c r="AR1822" i="2"/>
  <c r="AR1821" i="2"/>
  <c r="AR1820" i="2"/>
  <c r="AR1819" i="2"/>
  <c r="AR1818" i="2"/>
  <c r="AR1817" i="2"/>
  <c r="AR1816" i="2"/>
  <c r="AR1815" i="2"/>
  <c r="AR1814" i="2"/>
  <c r="AR1813" i="2"/>
  <c r="AR1812" i="2"/>
  <c r="AR1811" i="2"/>
  <c r="AR1810" i="2"/>
  <c r="AR1809" i="2"/>
  <c r="AR1808" i="2"/>
  <c r="AR1807" i="2"/>
  <c r="AR1806" i="2"/>
  <c r="AR1805" i="2"/>
  <c r="AR1804" i="2"/>
  <c r="AR1803" i="2"/>
  <c r="AR1802" i="2"/>
  <c r="AR1801" i="2"/>
  <c r="AR1800" i="2"/>
  <c r="AR1799" i="2"/>
  <c r="AR1798" i="2"/>
  <c r="AR1797" i="2"/>
  <c r="AR1796" i="2"/>
  <c r="AR1795" i="2"/>
  <c r="AR1794" i="2"/>
  <c r="AR1793" i="2"/>
  <c r="AR1792" i="2"/>
  <c r="AR1791" i="2"/>
  <c r="AR1790" i="2"/>
  <c r="AR1789" i="2"/>
  <c r="AR1788" i="2"/>
  <c r="AR1787" i="2"/>
  <c r="AR1786" i="2"/>
  <c r="AR1785" i="2"/>
  <c r="AR1784" i="2"/>
  <c r="AR1783" i="2"/>
  <c r="AR1782" i="2"/>
  <c r="AR1781" i="2"/>
  <c r="AR1780" i="2"/>
  <c r="AR1779" i="2"/>
  <c r="AR1778" i="2"/>
  <c r="AR1777" i="2"/>
  <c r="AR1776" i="2"/>
  <c r="AR1775" i="2"/>
  <c r="AR1774" i="2"/>
  <c r="AR1773" i="2"/>
  <c r="AR1772" i="2"/>
  <c r="AR1771" i="2"/>
  <c r="AR1770" i="2"/>
  <c r="AR1769" i="2"/>
  <c r="AR1768" i="2"/>
  <c r="AR1767" i="2"/>
  <c r="AR1766" i="2"/>
  <c r="AR1765" i="2"/>
  <c r="AR1764" i="2"/>
  <c r="AR1763" i="2"/>
  <c r="AR1762" i="2"/>
  <c r="AR1761" i="2"/>
  <c r="AR1760" i="2"/>
  <c r="AR1759" i="2"/>
  <c r="AR1758" i="2"/>
  <c r="AR1757" i="2"/>
  <c r="AR1756" i="2"/>
  <c r="AR1755" i="2"/>
  <c r="AR1754" i="2"/>
  <c r="AR1753" i="2"/>
  <c r="AR1752" i="2"/>
  <c r="AR1751" i="2"/>
  <c r="AR1750" i="2"/>
  <c r="AR1749" i="2"/>
  <c r="AR1748" i="2"/>
  <c r="AR1747" i="2"/>
  <c r="AR1746" i="2"/>
  <c r="AR1745" i="2"/>
  <c r="AR1744" i="2"/>
  <c r="AR1743" i="2"/>
  <c r="AR1742" i="2"/>
  <c r="AR1741" i="2"/>
  <c r="AR1740" i="2"/>
  <c r="AR1739" i="2"/>
  <c r="AR1738" i="2"/>
  <c r="AR1737" i="2"/>
  <c r="AR1736" i="2"/>
  <c r="AR1735" i="2"/>
  <c r="AR1734" i="2"/>
  <c r="AR1733" i="2"/>
  <c r="AR1732" i="2"/>
  <c r="AR1731" i="2"/>
  <c r="AR1730" i="2"/>
  <c r="AR1729" i="2"/>
  <c r="AR1728" i="2"/>
  <c r="AR1727" i="2"/>
  <c r="AR1726" i="2"/>
  <c r="AR1725" i="2"/>
  <c r="AR1724" i="2"/>
  <c r="AR1723" i="2"/>
  <c r="AR1722" i="2"/>
  <c r="AR1721" i="2"/>
  <c r="AR1720" i="2"/>
  <c r="AR1719" i="2"/>
  <c r="AR1718" i="2"/>
  <c r="AR1717" i="2"/>
  <c r="AR1716" i="2"/>
  <c r="AR1715" i="2"/>
  <c r="AR1714" i="2"/>
  <c r="AR1713" i="2"/>
  <c r="AR1712" i="2"/>
  <c r="AR1711" i="2"/>
  <c r="AR1710" i="2"/>
  <c r="AR1709" i="2"/>
  <c r="AR1708" i="2"/>
  <c r="AR1707" i="2"/>
  <c r="AR1706" i="2"/>
  <c r="AR1705" i="2"/>
  <c r="AR1704" i="2"/>
  <c r="AR1703" i="2"/>
  <c r="AR1702" i="2"/>
  <c r="AR1701" i="2"/>
  <c r="AR1700" i="2"/>
  <c r="AR1699" i="2"/>
  <c r="AR1698" i="2"/>
  <c r="AR1697" i="2"/>
  <c r="AR1696" i="2"/>
  <c r="AR1695" i="2"/>
  <c r="AR1694" i="2"/>
  <c r="AR1693" i="2"/>
  <c r="AR1692" i="2"/>
  <c r="AR1691" i="2"/>
  <c r="AR1690" i="2"/>
  <c r="AR1689" i="2"/>
  <c r="AR1688" i="2"/>
  <c r="AR1687" i="2"/>
  <c r="AR1686" i="2"/>
  <c r="AR1685" i="2"/>
  <c r="AR1684" i="2"/>
  <c r="AR1683" i="2"/>
  <c r="AR1682" i="2"/>
  <c r="AR1681" i="2"/>
  <c r="AR1680" i="2"/>
  <c r="AR1679" i="2"/>
  <c r="AR1678" i="2"/>
  <c r="AR1677" i="2"/>
  <c r="AR1676" i="2"/>
  <c r="AR1675" i="2"/>
  <c r="AR1674" i="2"/>
  <c r="AR1673" i="2"/>
  <c r="AR1672" i="2"/>
  <c r="AR1671" i="2"/>
  <c r="AR1670" i="2"/>
  <c r="AR1669" i="2"/>
  <c r="AR1668" i="2"/>
  <c r="AR1667" i="2"/>
  <c r="AR1666" i="2"/>
  <c r="AR1665" i="2"/>
  <c r="AR1664" i="2"/>
  <c r="AR1663" i="2"/>
  <c r="AR1662" i="2"/>
  <c r="AR1661" i="2"/>
  <c r="AR1660" i="2"/>
  <c r="AR1659" i="2"/>
  <c r="AR1658" i="2"/>
  <c r="AR1657" i="2"/>
  <c r="AR1656" i="2"/>
  <c r="AR1655" i="2"/>
  <c r="AR1654" i="2"/>
  <c r="AR1653" i="2"/>
  <c r="AR1652" i="2"/>
  <c r="AR1651" i="2"/>
  <c r="AR1650" i="2"/>
  <c r="AR1649" i="2"/>
  <c r="AR1648" i="2"/>
  <c r="AR1647" i="2"/>
  <c r="AR1646" i="2"/>
  <c r="AR1645" i="2"/>
  <c r="AR1644" i="2"/>
  <c r="AR1643" i="2"/>
  <c r="AR1642" i="2"/>
  <c r="AR1641" i="2"/>
  <c r="AR1640" i="2"/>
  <c r="AR1639" i="2"/>
  <c r="AR1638" i="2"/>
  <c r="AR1637" i="2"/>
  <c r="AR1636" i="2"/>
  <c r="AR1635" i="2"/>
  <c r="AR1634" i="2"/>
  <c r="AR1633" i="2"/>
  <c r="AR1632" i="2"/>
  <c r="AR1631" i="2"/>
  <c r="AR1630" i="2"/>
  <c r="AR1629" i="2"/>
  <c r="AR1628" i="2"/>
  <c r="AR1627" i="2"/>
  <c r="AR1626" i="2"/>
  <c r="AR1625" i="2"/>
  <c r="AR1624" i="2"/>
  <c r="AR1623" i="2"/>
  <c r="AR1622" i="2"/>
  <c r="AR1621" i="2"/>
  <c r="AR1620" i="2"/>
  <c r="AR1619" i="2"/>
  <c r="AR1618" i="2"/>
  <c r="AR1617" i="2"/>
  <c r="AR1616" i="2"/>
  <c r="AR1615" i="2"/>
  <c r="AR1614" i="2"/>
  <c r="AR1613" i="2"/>
  <c r="AR1612" i="2"/>
  <c r="AR1611" i="2"/>
  <c r="AR1610" i="2"/>
  <c r="AR1609" i="2"/>
  <c r="AR1608" i="2"/>
  <c r="AR1607" i="2"/>
  <c r="AR1606" i="2"/>
  <c r="AR1605" i="2"/>
  <c r="AR1604" i="2"/>
  <c r="AR1603" i="2"/>
  <c r="AR1602" i="2"/>
  <c r="AR1601" i="2"/>
  <c r="AR1600" i="2"/>
  <c r="AR1599" i="2"/>
  <c r="AR1598" i="2"/>
  <c r="AR1597" i="2"/>
  <c r="AR1596" i="2"/>
  <c r="AR1595" i="2"/>
  <c r="AR1594" i="2"/>
  <c r="AR1593" i="2"/>
  <c r="AR1592" i="2"/>
  <c r="AR1591" i="2"/>
  <c r="AR1590" i="2"/>
  <c r="AR1589" i="2"/>
  <c r="AR1588" i="2"/>
  <c r="AR1587" i="2"/>
  <c r="AR1586" i="2"/>
  <c r="AR1585" i="2"/>
  <c r="AR1584" i="2"/>
  <c r="AR1583" i="2"/>
  <c r="AR1582" i="2"/>
  <c r="AR1581" i="2"/>
  <c r="AR1580" i="2"/>
  <c r="AR1579" i="2"/>
  <c r="AR1578" i="2"/>
  <c r="AR1577" i="2"/>
  <c r="AR1576" i="2"/>
  <c r="AR1575" i="2"/>
  <c r="AR1574" i="2"/>
  <c r="AR1573" i="2"/>
  <c r="AR1572" i="2"/>
  <c r="AR1571" i="2"/>
  <c r="AR1570" i="2"/>
  <c r="AR1569" i="2"/>
  <c r="AR1568" i="2"/>
  <c r="AR1567" i="2"/>
  <c r="AR1566" i="2"/>
  <c r="AR1565" i="2"/>
  <c r="AR1564" i="2"/>
  <c r="AR1563" i="2"/>
  <c r="AR1562" i="2"/>
  <c r="AR1561" i="2"/>
  <c r="AR1560" i="2"/>
  <c r="AR1559" i="2"/>
  <c r="AR1558" i="2"/>
  <c r="AR1557" i="2"/>
  <c r="AR1556" i="2"/>
  <c r="AR1555" i="2"/>
  <c r="AR1554" i="2"/>
  <c r="AR1553" i="2"/>
  <c r="AR1552" i="2"/>
  <c r="AR1551" i="2"/>
  <c r="AR1550" i="2"/>
  <c r="AR1549" i="2"/>
  <c r="AR1548" i="2"/>
  <c r="AR1547" i="2"/>
  <c r="AR1546" i="2"/>
  <c r="AR1545" i="2"/>
  <c r="AR1544" i="2"/>
  <c r="AR1543" i="2"/>
  <c r="AR1542" i="2"/>
  <c r="AR1541" i="2"/>
  <c r="AR1540" i="2"/>
  <c r="AR1539" i="2"/>
  <c r="AR1538" i="2"/>
  <c r="AR1537" i="2"/>
  <c r="AR1536" i="2"/>
  <c r="AR1535" i="2"/>
  <c r="AR1534" i="2"/>
  <c r="AR1533" i="2"/>
  <c r="AR1532" i="2"/>
  <c r="AR1531" i="2"/>
  <c r="AR1530" i="2"/>
  <c r="AR1529" i="2"/>
  <c r="AR1528" i="2"/>
  <c r="AR1527" i="2"/>
  <c r="AR1526" i="2"/>
  <c r="AR1525" i="2"/>
  <c r="AR1524" i="2"/>
  <c r="AR1523" i="2"/>
  <c r="AR1522" i="2"/>
  <c r="AR1521" i="2"/>
  <c r="AR1520" i="2"/>
  <c r="AR1519" i="2"/>
  <c r="AR1518" i="2"/>
  <c r="AR1517" i="2"/>
  <c r="AR1516" i="2"/>
  <c r="AR1515" i="2"/>
  <c r="AR1514" i="2"/>
  <c r="AR1513" i="2"/>
  <c r="AR1512" i="2"/>
  <c r="AR1511" i="2"/>
  <c r="AR1510" i="2"/>
  <c r="AR1509" i="2"/>
  <c r="AR1508" i="2"/>
  <c r="AR1507" i="2"/>
  <c r="AR1506" i="2"/>
  <c r="AR1505" i="2"/>
  <c r="AR1504" i="2"/>
  <c r="AR1503" i="2"/>
  <c r="AR1502" i="2"/>
  <c r="AR1501" i="2"/>
  <c r="AR1500" i="2"/>
  <c r="AR1499" i="2"/>
  <c r="AR1498" i="2"/>
  <c r="AR1497" i="2"/>
  <c r="AR1496" i="2"/>
  <c r="AR1495" i="2"/>
  <c r="AR1494" i="2"/>
  <c r="AR1493" i="2"/>
  <c r="AR1492" i="2"/>
  <c r="AR1491" i="2"/>
  <c r="AR1490" i="2"/>
  <c r="AR1489" i="2"/>
  <c r="AR1488" i="2"/>
  <c r="AR1487" i="2"/>
  <c r="AR1486" i="2"/>
  <c r="AR1485" i="2"/>
  <c r="AR1484" i="2"/>
  <c r="AR1483" i="2"/>
  <c r="AR1482" i="2"/>
  <c r="AR1481" i="2"/>
  <c r="AR1480" i="2"/>
  <c r="AR1479" i="2"/>
  <c r="AR1478" i="2"/>
  <c r="AR1477" i="2"/>
  <c r="AR1476" i="2"/>
  <c r="AR1475" i="2"/>
  <c r="AR1474" i="2"/>
  <c r="AR1473" i="2"/>
  <c r="AR1472" i="2"/>
  <c r="AR1471" i="2"/>
  <c r="AR1470" i="2"/>
  <c r="AR1469" i="2"/>
  <c r="AR1468" i="2"/>
  <c r="AR1467" i="2"/>
  <c r="AR1466" i="2"/>
  <c r="AR1465" i="2"/>
  <c r="AR1464" i="2"/>
  <c r="AR1463" i="2"/>
  <c r="AR1462" i="2"/>
  <c r="AR1461" i="2"/>
  <c r="AR1460" i="2"/>
  <c r="AR1459" i="2"/>
  <c r="AR1458" i="2"/>
  <c r="AR1457" i="2"/>
  <c r="AR1456" i="2"/>
  <c r="AR1455" i="2"/>
  <c r="AR1454" i="2"/>
  <c r="AR1453" i="2"/>
  <c r="AR1452" i="2"/>
  <c r="AR1451" i="2"/>
  <c r="AR1450" i="2"/>
  <c r="AR1449" i="2"/>
  <c r="AR1448" i="2"/>
  <c r="AR1447" i="2"/>
  <c r="AR1446" i="2"/>
  <c r="AR1445" i="2"/>
  <c r="AR1444" i="2"/>
  <c r="AR1443" i="2"/>
  <c r="AR1442" i="2"/>
  <c r="AR1441" i="2"/>
  <c r="AR1440" i="2"/>
  <c r="AR1439" i="2"/>
  <c r="AR1438" i="2"/>
  <c r="AR1437" i="2"/>
  <c r="AR1436" i="2"/>
  <c r="AR1435" i="2"/>
  <c r="AR1434" i="2"/>
  <c r="AR1433" i="2"/>
  <c r="AR1432" i="2"/>
  <c r="AR1431" i="2"/>
  <c r="AR1430" i="2"/>
  <c r="AR1429" i="2"/>
  <c r="AR1428" i="2"/>
  <c r="AR1427" i="2"/>
  <c r="AR1426" i="2"/>
  <c r="AR1425" i="2"/>
  <c r="AR1424" i="2"/>
  <c r="AR1423" i="2"/>
  <c r="AR1422" i="2"/>
  <c r="AR1421" i="2"/>
  <c r="AR1420" i="2"/>
  <c r="AR1419" i="2"/>
  <c r="AR1418" i="2"/>
  <c r="AR1417" i="2"/>
  <c r="AR1416" i="2"/>
  <c r="AR1415" i="2"/>
  <c r="AR1414" i="2"/>
  <c r="AR1413" i="2"/>
  <c r="AR1412" i="2"/>
  <c r="AR1411" i="2"/>
  <c r="AR1410" i="2"/>
  <c r="AR1409" i="2"/>
  <c r="AR1408" i="2"/>
  <c r="AR1407" i="2"/>
  <c r="AR1406" i="2"/>
  <c r="AR1405" i="2"/>
  <c r="AR1404" i="2"/>
  <c r="AR1403" i="2"/>
  <c r="AR1402" i="2"/>
  <c r="AR1401" i="2"/>
  <c r="AR1400" i="2"/>
  <c r="AR1399" i="2"/>
  <c r="AR1398" i="2"/>
  <c r="AR1397" i="2"/>
  <c r="AR1396" i="2"/>
  <c r="AR1395" i="2"/>
  <c r="AR1394" i="2"/>
  <c r="AR1393" i="2"/>
  <c r="AR1392" i="2"/>
  <c r="AR1391" i="2"/>
  <c r="AR1390" i="2"/>
  <c r="AR1389" i="2"/>
  <c r="AR1388" i="2"/>
  <c r="AR1387" i="2"/>
  <c r="AR1386" i="2"/>
  <c r="AR1385" i="2"/>
  <c r="AR1384" i="2"/>
  <c r="AR1383" i="2"/>
  <c r="AR1382" i="2"/>
  <c r="AR1381" i="2"/>
  <c r="AR1380" i="2"/>
  <c r="AR1379" i="2"/>
  <c r="AR1378" i="2"/>
  <c r="AR1377" i="2"/>
  <c r="AR1376" i="2"/>
  <c r="AR1375" i="2"/>
  <c r="AR1374" i="2"/>
  <c r="AR1373" i="2"/>
  <c r="AR1372" i="2"/>
  <c r="AR1371" i="2"/>
  <c r="AR1370" i="2"/>
  <c r="AR1369" i="2"/>
  <c r="AR1368" i="2"/>
  <c r="AR1367" i="2"/>
  <c r="AR1366" i="2"/>
  <c r="AR1365" i="2"/>
  <c r="AR1364" i="2"/>
  <c r="AR1363" i="2"/>
  <c r="AR1362" i="2"/>
  <c r="AR1361" i="2"/>
  <c r="AR1360" i="2"/>
  <c r="AR1359" i="2"/>
  <c r="AR1358" i="2"/>
  <c r="AR1357" i="2"/>
  <c r="AR1356" i="2"/>
  <c r="AR1355" i="2"/>
  <c r="AR1354" i="2"/>
  <c r="AR1353" i="2"/>
  <c r="AR1352" i="2"/>
  <c r="AR1351" i="2"/>
  <c r="AR1350" i="2"/>
  <c r="AR1349" i="2"/>
  <c r="AR1348" i="2"/>
  <c r="AR1347" i="2"/>
  <c r="AR1346" i="2"/>
  <c r="AR1345" i="2"/>
  <c r="AR1344" i="2"/>
  <c r="AR1343" i="2"/>
  <c r="AR1342" i="2"/>
  <c r="AR1341" i="2"/>
  <c r="AR1340" i="2"/>
  <c r="AR1339" i="2"/>
  <c r="AR1338" i="2"/>
  <c r="AR1337" i="2"/>
  <c r="AR1336" i="2"/>
  <c r="AR1335" i="2"/>
  <c r="AR1334" i="2"/>
  <c r="AR1333" i="2"/>
  <c r="AR1332" i="2"/>
  <c r="AR1331" i="2"/>
  <c r="AR1330" i="2"/>
  <c r="AR1329" i="2"/>
  <c r="AR1328" i="2"/>
  <c r="AR1327" i="2"/>
  <c r="AR1326" i="2"/>
  <c r="AR1325" i="2"/>
  <c r="AR1324" i="2"/>
  <c r="AR1323" i="2"/>
  <c r="AR1322" i="2"/>
  <c r="AR1321" i="2"/>
  <c r="AR1320" i="2"/>
  <c r="AR1319" i="2"/>
  <c r="AR1318" i="2"/>
  <c r="AR1317" i="2"/>
  <c r="AR1316" i="2"/>
  <c r="AR1315" i="2"/>
  <c r="AR1314" i="2"/>
  <c r="AR1313" i="2"/>
  <c r="AR1312" i="2"/>
  <c r="AR1311" i="2"/>
  <c r="AR1310" i="2"/>
  <c r="AR1309" i="2"/>
  <c r="AR1308" i="2"/>
  <c r="AR1307" i="2"/>
  <c r="AR1306" i="2"/>
  <c r="AR1305" i="2"/>
  <c r="AR1304" i="2"/>
  <c r="AR1303" i="2"/>
  <c r="AR1302" i="2"/>
  <c r="AR1301" i="2"/>
  <c r="AR1300" i="2"/>
  <c r="AR1299" i="2"/>
  <c r="AR1298" i="2"/>
  <c r="AR1297" i="2"/>
  <c r="AR1296" i="2"/>
  <c r="AR1295" i="2"/>
  <c r="AR1294" i="2"/>
  <c r="AR1293" i="2"/>
  <c r="AR1292" i="2"/>
  <c r="AR1291" i="2"/>
  <c r="AR1290" i="2"/>
  <c r="AR1289" i="2"/>
  <c r="AR1288" i="2"/>
  <c r="AR1287" i="2"/>
  <c r="AR1286" i="2"/>
  <c r="AR1285" i="2"/>
  <c r="AR1284" i="2"/>
  <c r="AR1283" i="2"/>
  <c r="AR1282" i="2"/>
  <c r="AR1281" i="2"/>
  <c r="AR1280" i="2"/>
  <c r="AR1279" i="2"/>
  <c r="AR1278" i="2"/>
  <c r="AR1277" i="2"/>
  <c r="AR1276" i="2"/>
  <c r="AR1275" i="2"/>
  <c r="AR1274" i="2"/>
  <c r="AR1273" i="2"/>
  <c r="AR1272" i="2"/>
  <c r="AR1271" i="2"/>
  <c r="AR1270" i="2"/>
  <c r="AR1269" i="2"/>
  <c r="AR1268" i="2"/>
  <c r="AR1267" i="2"/>
  <c r="AR1266" i="2"/>
  <c r="AR1265" i="2"/>
  <c r="AR1264" i="2"/>
  <c r="AR1263" i="2"/>
  <c r="AR1262" i="2"/>
  <c r="AR1261" i="2"/>
  <c r="AR1260" i="2"/>
  <c r="AR1259" i="2"/>
  <c r="AR1258" i="2"/>
  <c r="AR1257" i="2"/>
  <c r="AR1256" i="2"/>
  <c r="AR1255" i="2"/>
  <c r="AR1254" i="2"/>
  <c r="AR1253" i="2"/>
  <c r="AR1252" i="2"/>
  <c r="AR1251" i="2"/>
  <c r="AR1250" i="2"/>
  <c r="AR1249" i="2"/>
  <c r="AR1248" i="2"/>
  <c r="AR1247" i="2"/>
  <c r="AR1246" i="2"/>
  <c r="AR1245" i="2"/>
  <c r="AR1244" i="2"/>
  <c r="AR1243" i="2"/>
  <c r="AR1242" i="2"/>
  <c r="AR1241" i="2"/>
  <c r="AR1240" i="2"/>
  <c r="AR1239" i="2"/>
  <c r="AR1238" i="2"/>
  <c r="AR1237" i="2"/>
  <c r="AR1236" i="2"/>
  <c r="AR1235" i="2"/>
  <c r="AR1234" i="2"/>
  <c r="AR1233" i="2"/>
  <c r="AR1232" i="2"/>
  <c r="AR1231" i="2"/>
  <c r="AR1230" i="2"/>
  <c r="AR1229" i="2"/>
  <c r="AR1228" i="2"/>
  <c r="AR1227" i="2"/>
  <c r="AR1226" i="2"/>
  <c r="AR1225" i="2"/>
  <c r="AR1224" i="2"/>
  <c r="AR1223" i="2"/>
  <c r="AR1222" i="2"/>
  <c r="AR1221" i="2"/>
  <c r="AR1220" i="2"/>
  <c r="AR1219" i="2"/>
  <c r="AR1218" i="2"/>
  <c r="AR1217" i="2"/>
  <c r="AR1216" i="2"/>
  <c r="AR1215" i="2"/>
  <c r="AR1214" i="2"/>
  <c r="AR1213" i="2"/>
  <c r="AR1212" i="2"/>
  <c r="AR1211" i="2"/>
  <c r="AR1210" i="2"/>
  <c r="AR1209" i="2"/>
  <c r="AR1208" i="2"/>
  <c r="AR1207" i="2"/>
  <c r="AR1206" i="2"/>
  <c r="AR1205" i="2"/>
  <c r="AR1204" i="2"/>
  <c r="AR1203" i="2"/>
  <c r="AR1202" i="2"/>
  <c r="AR1201" i="2"/>
  <c r="AR1200" i="2"/>
  <c r="AR1199" i="2"/>
  <c r="AR1198" i="2"/>
  <c r="AR1197" i="2"/>
  <c r="AR1196" i="2"/>
  <c r="AR1195" i="2"/>
  <c r="AR1194" i="2"/>
  <c r="AR1193" i="2"/>
  <c r="AR1192" i="2"/>
  <c r="AR1191" i="2"/>
  <c r="AR1190" i="2"/>
  <c r="AR1189" i="2"/>
  <c r="AR1188" i="2"/>
  <c r="AR1187" i="2"/>
  <c r="AR1186" i="2"/>
  <c r="AR1185" i="2"/>
  <c r="AR1184" i="2"/>
  <c r="AR1183" i="2"/>
  <c r="AR1182" i="2"/>
  <c r="AR1181" i="2"/>
  <c r="AR1180" i="2"/>
  <c r="AR1179" i="2"/>
  <c r="AR1178" i="2"/>
  <c r="AR1177" i="2"/>
  <c r="AR1176" i="2"/>
  <c r="AR1175" i="2"/>
  <c r="AR1174" i="2"/>
  <c r="AR1173" i="2"/>
  <c r="AR1172" i="2"/>
  <c r="AR1171" i="2"/>
  <c r="AR1170" i="2"/>
  <c r="AR1169" i="2"/>
  <c r="AR1168" i="2"/>
  <c r="AR1167" i="2"/>
  <c r="AR1166" i="2"/>
  <c r="AR1165" i="2"/>
  <c r="AR1164" i="2"/>
  <c r="AR1163" i="2"/>
  <c r="AR1162" i="2"/>
  <c r="AR1161" i="2"/>
  <c r="AR1160" i="2"/>
  <c r="AR1159" i="2"/>
  <c r="AR1158" i="2"/>
  <c r="AR1157" i="2"/>
  <c r="AR1156" i="2"/>
  <c r="AR1155" i="2"/>
  <c r="AR1154" i="2"/>
  <c r="AR1153" i="2"/>
  <c r="AR1152" i="2"/>
  <c r="AR1151" i="2"/>
  <c r="AR1150" i="2"/>
  <c r="AR1149" i="2"/>
  <c r="AR1148" i="2"/>
  <c r="AR1147" i="2"/>
  <c r="AR1146" i="2"/>
  <c r="AR1145" i="2"/>
  <c r="AR1144" i="2"/>
  <c r="AR1143" i="2"/>
  <c r="AR1142" i="2"/>
  <c r="AR1141" i="2"/>
  <c r="AR1140" i="2"/>
  <c r="AR1139" i="2"/>
  <c r="AR1138" i="2"/>
  <c r="AR1137" i="2"/>
  <c r="AR1136" i="2"/>
  <c r="AR1135" i="2"/>
  <c r="AR1134" i="2"/>
  <c r="AR1133" i="2"/>
  <c r="AR1132" i="2"/>
  <c r="AR1131" i="2"/>
  <c r="AR1130" i="2"/>
  <c r="AR1129" i="2"/>
  <c r="AR1128" i="2"/>
  <c r="AR1127" i="2"/>
  <c r="AR1126" i="2"/>
  <c r="AR1125" i="2"/>
  <c r="AR1124" i="2"/>
  <c r="AR1123" i="2"/>
  <c r="AR1122" i="2"/>
  <c r="AR1121" i="2"/>
  <c r="AR1120" i="2"/>
  <c r="AR1119" i="2"/>
  <c r="AR1118" i="2"/>
  <c r="AR1117" i="2"/>
  <c r="AR1116" i="2"/>
  <c r="AR1115" i="2"/>
  <c r="AR1114" i="2"/>
  <c r="AR1113" i="2"/>
  <c r="AR1112" i="2"/>
  <c r="AR1111" i="2"/>
  <c r="AR1110" i="2"/>
  <c r="AR1109" i="2"/>
  <c r="AR1108" i="2"/>
  <c r="AR1107" i="2"/>
  <c r="AR1106" i="2"/>
  <c r="AR1105" i="2"/>
  <c r="AR1104" i="2"/>
  <c r="AR1103" i="2"/>
  <c r="AR1102" i="2"/>
  <c r="AR1101" i="2"/>
  <c r="AR1100" i="2"/>
  <c r="AR1099" i="2"/>
  <c r="AR1098" i="2"/>
  <c r="AR1097" i="2"/>
  <c r="AR1096" i="2"/>
  <c r="AR1095" i="2"/>
  <c r="AR1094" i="2"/>
  <c r="AR1093" i="2"/>
  <c r="AR1092" i="2"/>
  <c r="AR1091" i="2"/>
  <c r="AR1090" i="2"/>
  <c r="AR1089" i="2"/>
  <c r="AR1088" i="2"/>
  <c r="AR1087" i="2"/>
  <c r="AR1086" i="2"/>
  <c r="AR1085" i="2"/>
  <c r="AR1084" i="2"/>
  <c r="AR1083" i="2"/>
  <c r="AR1082" i="2"/>
  <c r="AR1081" i="2"/>
  <c r="AR1080" i="2"/>
  <c r="AR1079" i="2"/>
  <c r="AR1078" i="2"/>
  <c r="AR1077" i="2"/>
  <c r="AR1076" i="2"/>
  <c r="AR1075" i="2"/>
  <c r="AR1074" i="2"/>
  <c r="AR1073" i="2"/>
  <c r="AR1072" i="2"/>
  <c r="AR1071" i="2"/>
  <c r="AR1070" i="2"/>
  <c r="AR1069" i="2"/>
  <c r="AR1068" i="2"/>
  <c r="AR1067" i="2"/>
  <c r="AR1066" i="2"/>
  <c r="AR1065" i="2"/>
  <c r="AR1064" i="2"/>
  <c r="AR1063" i="2"/>
  <c r="AR1062" i="2"/>
  <c r="AR1061" i="2"/>
  <c r="AR1060" i="2"/>
  <c r="AR1059" i="2"/>
  <c r="AR1058" i="2"/>
  <c r="AR1057" i="2"/>
  <c r="AR1056" i="2"/>
  <c r="AR1055" i="2"/>
  <c r="AR1054" i="2"/>
  <c r="AR1053" i="2"/>
  <c r="AR1052" i="2"/>
  <c r="AR1051" i="2"/>
  <c r="AR1050" i="2"/>
  <c r="AR1049" i="2"/>
  <c r="AR1048" i="2"/>
  <c r="AR1047" i="2"/>
  <c r="AR1046" i="2"/>
  <c r="AR1045" i="2"/>
  <c r="AR1044" i="2"/>
  <c r="AR1043" i="2"/>
  <c r="AR1042" i="2"/>
  <c r="AR1041" i="2"/>
  <c r="AR1040" i="2"/>
  <c r="AR1039" i="2"/>
  <c r="AR1038" i="2"/>
  <c r="AR1037" i="2"/>
  <c r="AR1036" i="2"/>
  <c r="AR1035" i="2"/>
  <c r="AR1034" i="2"/>
  <c r="AR1033" i="2"/>
  <c r="AR1032" i="2"/>
  <c r="AR1031" i="2"/>
  <c r="AR1030" i="2"/>
  <c r="AR1029" i="2"/>
  <c r="AR1028" i="2"/>
  <c r="AR1027" i="2"/>
  <c r="AR1026" i="2"/>
  <c r="AR1025" i="2"/>
  <c r="AR1024" i="2"/>
  <c r="AR1023" i="2"/>
  <c r="AR1022" i="2"/>
  <c r="AR1021" i="2"/>
  <c r="AR1020" i="2"/>
  <c r="AR1019" i="2"/>
  <c r="AR1018" i="2"/>
  <c r="AR1017" i="2"/>
  <c r="AR1016" i="2"/>
  <c r="AR1015" i="2"/>
  <c r="AR1014" i="2"/>
  <c r="AR1013" i="2"/>
  <c r="AR1012" i="2"/>
  <c r="AR1011" i="2"/>
  <c r="AR1010" i="2"/>
  <c r="AR1009" i="2"/>
  <c r="AR1008" i="2"/>
  <c r="AR1007" i="2"/>
  <c r="AR1006" i="2"/>
  <c r="AR1005" i="2"/>
  <c r="AR1004" i="2"/>
  <c r="AR1003" i="2"/>
  <c r="AR1002" i="2"/>
  <c r="AR1001" i="2"/>
  <c r="AR1000" i="2"/>
  <c r="AR999" i="2"/>
  <c r="AR998" i="2"/>
  <c r="AR997" i="2"/>
  <c r="AR996" i="2"/>
  <c r="AR995" i="2"/>
  <c r="AR994" i="2"/>
  <c r="AR993" i="2"/>
  <c r="AR992" i="2"/>
  <c r="AR991" i="2"/>
  <c r="AR990" i="2"/>
  <c r="AR989" i="2"/>
  <c r="AR988" i="2"/>
  <c r="AR987" i="2"/>
  <c r="AR986" i="2"/>
  <c r="AR985" i="2"/>
  <c r="AR984" i="2"/>
  <c r="AR983" i="2"/>
  <c r="AR982" i="2"/>
  <c r="AR981" i="2"/>
  <c r="AR980" i="2"/>
  <c r="AR979" i="2"/>
  <c r="AR978" i="2"/>
  <c r="AR977" i="2"/>
  <c r="AR976" i="2"/>
  <c r="AR975" i="2"/>
  <c r="AR974" i="2"/>
  <c r="AR973" i="2"/>
  <c r="AR972" i="2"/>
  <c r="AR971" i="2"/>
  <c r="AR970" i="2"/>
  <c r="AR969" i="2"/>
  <c r="AR968" i="2"/>
  <c r="AR967" i="2"/>
  <c r="AR966" i="2"/>
  <c r="AR965" i="2"/>
  <c r="AR964" i="2"/>
  <c r="AR963" i="2"/>
  <c r="AR962" i="2"/>
  <c r="AR961" i="2"/>
  <c r="AR960" i="2"/>
  <c r="AR959" i="2"/>
  <c r="AR958" i="2"/>
  <c r="AR957" i="2"/>
  <c r="AR956" i="2"/>
  <c r="AR955" i="2"/>
  <c r="AR954" i="2"/>
  <c r="AR953" i="2"/>
  <c r="AR952" i="2"/>
  <c r="AR951" i="2"/>
  <c r="AR950" i="2"/>
  <c r="AR949" i="2"/>
  <c r="AR948" i="2"/>
  <c r="AR947" i="2"/>
  <c r="AR946" i="2"/>
  <c r="AR945" i="2"/>
  <c r="AR944" i="2"/>
  <c r="AR943" i="2"/>
  <c r="AR942" i="2"/>
  <c r="AR941" i="2"/>
  <c r="AR940" i="2"/>
  <c r="AR939" i="2"/>
  <c r="AR938" i="2"/>
  <c r="AR937" i="2"/>
  <c r="AR936" i="2"/>
  <c r="AR935" i="2"/>
  <c r="AR934" i="2"/>
  <c r="AR933" i="2"/>
  <c r="AR932" i="2"/>
  <c r="AR931" i="2"/>
  <c r="AR930" i="2"/>
  <c r="AR929" i="2"/>
  <c r="AR928" i="2"/>
  <c r="AR927" i="2"/>
  <c r="AR926" i="2"/>
  <c r="AR925" i="2"/>
  <c r="AR924" i="2"/>
  <c r="AR923" i="2"/>
  <c r="AR922" i="2"/>
  <c r="AR921" i="2"/>
  <c r="AR920" i="2"/>
  <c r="AR919" i="2"/>
  <c r="AR918" i="2"/>
  <c r="AR917" i="2"/>
  <c r="AR916" i="2"/>
  <c r="AR915" i="2"/>
  <c r="AR914" i="2"/>
  <c r="AR913" i="2"/>
  <c r="AR912" i="2"/>
  <c r="AR911" i="2"/>
  <c r="AR910" i="2"/>
  <c r="AR909" i="2"/>
  <c r="AR908" i="2"/>
  <c r="AR907" i="2"/>
  <c r="AR906" i="2"/>
  <c r="AR905" i="2"/>
  <c r="AR904" i="2"/>
  <c r="AR903" i="2"/>
  <c r="AR902" i="2"/>
  <c r="AR901" i="2"/>
  <c r="AR900" i="2"/>
  <c r="AR899" i="2"/>
  <c r="AR898" i="2"/>
  <c r="AR897" i="2"/>
  <c r="AR896" i="2"/>
  <c r="AR895" i="2"/>
  <c r="AR894" i="2"/>
  <c r="AR893" i="2"/>
  <c r="AR892" i="2"/>
  <c r="AR891" i="2"/>
  <c r="AR890" i="2"/>
  <c r="AR889" i="2"/>
  <c r="AR888" i="2"/>
  <c r="AR887" i="2"/>
  <c r="AR886" i="2"/>
  <c r="AR885" i="2"/>
  <c r="AR884" i="2"/>
  <c r="AR883" i="2"/>
  <c r="AR882" i="2"/>
  <c r="AR881" i="2"/>
  <c r="AR880" i="2"/>
  <c r="AR879" i="2"/>
  <c r="AR878" i="2"/>
  <c r="AR877" i="2"/>
  <c r="AR876" i="2"/>
  <c r="AR875" i="2"/>
  <c r="AR874" i="2"/>
  <c r="AR873" i="2"/>
  <c r="AR872" i="2"/>
  <c r="AR871" i="2"/>
  <c r="AR870" i="2"/>
  <c r="AR869" i="2"/>
  <c r="AR868" i="2"/>
  <c r="AR867" i="2"/>
  <c r="AR866" i="2"/>
  <c r="AR865" i="2"/>
  <c r="AR864" i="2"/>
  <c r="AR863" i="2"/>
  <c r="AR862" i="2"/>
  <c r="AR861" i="2"/>
  <c r="AR860" i="2"/>
  <c r="AR859" i="2"/>
  <c r="AR858" i="2"/>
  <c r="AR857" i="2"/>
  <c r="AR856" i="2"/>
  <c r="AR855" i="2"/>
  <c r="AR854" i="2"/>
  <c r="AR853" i="2"/>
  <c r="AR852" i="2"/>
  <c r="AR851" i="2"/>
  <c r="AR850" i="2"/>
  <c r="AR849" i="2"/>
  <c r="AR848" i="2"/>
  <c r="AR847" i="2"/>
  <c r="AR846" i="2"/>
  <c r="AR845" i="2"/>
  <c r="AR844" i="2"/>
  <c r="AR843" i="2"/>
  <c r="AR842" i="2"/>
  <c r="AR841" i="2"/>
  <c r="AR840" i="2"/>
  <c r="AR839" i="2"/>
  <c r="AR838" i="2"/>
  <c r="AR837" i="2"/>
  <c r="AR836" i="2"/>
  <c r="AR835" i="2"/>
  <c r="AR834" i="2"/>
  <c r="AR833" i="2"/>
  <c r="AR832" i="2"/>
  <c r="AR831" i="2"/>
  <c r="AR830" i="2"/>
  <c r="AR829" i="2"/>
  <c r="AR828" i="2"/>
  <c r="AR827" i="2"/>
  <c r="AR826" i="2"/>
  <c r="AR825" i="2"/>
  <c r="AR824" i="2"/>
  <c r="AR823" i="2"/>
  <c r="AR822" i="2"/>
  <c r="AR821" i="2"/>
  <c r="AR820" i="2"/>
  <c r="AR819" i="2"/>
  <c r="AR818" i="2"/>
  <c r="AR817" i="2"/>
  <c r="AR816" i="2"/>
  <c r="AR815" i="2"/>
  <c r="AR814" i="2"/>
  <c r="AR813" i="2"/>
  <c r="AR812" i="2"/>
  <c r="AR811" i="2"/>
  <c r="AR810" i="2"/>
  <c r="AR809" i="2"/>
  <c r="AR808" i="2"/>
  <c r="AR807" i="2"/>
  <c r="AR806" i="2"/>
  <c r="AR805" i="2"/>
  <c r="AR804" i="2"/>
  <c r="AR803" i="2"/>
  <c r="AR802" i="2"/>
  <c r="AR801" i="2"/>
  <c r="AR800" i="2"/>
  <c r="AR799" i="2"/>
  <c r="AR798" i="2"/>
  <c r="AR797" i="2"/>
  <c r="AR796" i="2"/>
  <c r="AR795" i="2"/>
  <c r="AR794" i="2"/>
  <c r="AR793" i="2"/>
  <c r="AR792" i="2"/>
  <c r="AR791" i="2"/>
  <c r="AR790" i="2"/>
  <c r="AR789" i="2"/>
  <c r="AR788" i="2"/>
  <c r="AR787" i="2"/>
  <c r="AR786" i="2"/>
  <c r="AR785" i="2"/>
  <c r="AR784" i="2"/>
  <c r="AR783" i="2"/>
  <c r="AR782" i="2"/>
  <c r="AR781" i="2"/>
  <c r="AR780" i="2"/>
  <c r="AR779" i="2"/>
  <c r="AR778" i="2"/>
  <c r="AR777" i="2"/>
  <c r="AR776" i="2"/>
  <c r="AR775" i="2"/>
  <c r="AR774" i="2"/>
  <c r="AR773" i="2"/>
  <c r="AR772" i="2"/>
  <c r="AR771" i="2"/>
  <c r="AR770" i="2"/>
  <c r="AR769" i="2"/>
  <c r="AR768" i="2"/>
  <c r="AR767" i="2"/>
  <c r="AR766" i="2"/>
  <c r="AR765" i="2"/>
  <c r="AR764" i="2"/>
  <c r="AR763" i="2"/>
  <c r="AR762" i="2"/>
  <c r="AR761" i="2"/>
  <c r="AR760" i="2"/>
  <c r="AR759" i="2"/>
  <c r="AR758" i="2"/>
  <c r="AR757" i="2"/>
  <c r="AR756" i="2"/>
  <c r="AR755" i="2"/>
  <c r="AR754" i="2"/>
  <c r="AR753" i="2"/>
  <c r="AR752" i="2"/>
  <c r="AR751" i="2"/>
  <c r="AR750" i="2"/>
  <c r="AR749" i="2"/>
  <c r="AR748" i="2"/>
  <c r="AR747" i="2"/>
  <c r="AR746" i="2"/>
  <c r="AR745" i="2"/>
  <c r="AR744" i="2"/>
  <c r="AR743" i="2"/>
  <c r="AR742" i="2"/>
  <c r="AR741" i="2"/>
  <c r="AR740" i="2"/>
  <c r="AR739" i="2"/>
  <c r="AR738" i="2"/>
  <c r="AR737" i="2"/>
  <c r="AR736" i="2"/>
  <c r="AR735" i="2"/>
  <c r="AR734" i="2"/>
  <c r="AR733" i="2"/>
  <c r="AR732" i="2"/>
  <c r="AR731" i="2"/>
  <c r="AR730" i="2"/>
  <c r="AR729" i="2"/>
  <c r="AR728" i="2"/>
  <c r="AR727" i="2"/>
  <c r="AR726" i="2"/>
  <c r="AR725" i="2"/>
  <c r="AR724" i="2"/>
  <c r="AR723" i="2"/>
  <c r="AR722" i="2"/>
  <c r="AR721" i="2"/>
  <c r="AR720" i="2"/>
  <c r="AR719" i="2"/>
  <c r="AR718" i="2"/>
  <c r="AR717" i="2"/>
  <c r="AR716" i="2"/>
  <c r="AR715" i="2"/>
  <c r="AR714" i="2"/>
  <c r="AR713" i="2"/>
  <c r="AR712" i="2"/>
  <c r="AR711" i="2"/>
  <c r="AR710" i="2"/>
  <c r="AR709" i="2"/>
  <c r="AR708" i="2"/>
  <c r="AR707" i="2"/>
  <c r="AR706" i="2"/>
  <c r="AR705" i="2"/>
  <c r="AR704" i="2"/>
  <c r="AR703" i="2"/>
  <c r="AR702" i="2"/>
  <c r="AR701" i="2"/>
  <c r="AR700" i="2"/>
  <c r="AR699" i="2"/>
  <c r="AR698" i="2"/>
  <c r="AR697" i="2"/>
  <c r="AR696" i="2"/>
  <c r="AR695" i="2"/>
  <c r="AR694" i="2"/>
  <c r="AR693" i="2"/>
  <c r="AR692" i="2"/>
  <c r="AR691" i="2"/>
  <c r="AR690" i="2"/>
  <c r="AR689" i="2"/>
  <c r="AR688" i="2"/>
  <c r="AR687" i="2"/>
  <c r="AR686" i="2"/>
  <c r="AR685" i="2"/>
  <c r="AR684" i="2"/>
  <c r="AR683" i="2"/>
  <c r="AR682" i="2"/>
  <c r="AR681" i="2"/>
  <c r="AR680" i="2"/>
  <c r="AR679" i="2"/>
  <c r="AR678" i="2"/>
  <c r="AR677" i="2"/>
  <c r="AR676" i="2"/>
  <c r="AR675" i="2"/>
  <c r="AR674" i="2"/>
  <c r="AR673" i="2"/>
  <c r="AR672" i="2"/>
  <c r="AR671" i="2"/>
  <c r="AR670" i="2"/>
  <c r="AR669" i="2"/>
  <c r="AR668" i="2"/>
  <c r="AR667" i="2"/>
  <c r="AR666" i="2"/>
  <c r="AR665" i="2"/>
  <c r="AR664" i="2"/>
  <c r="AR663" i="2"/>
  <c r="AR662" i="2"/>
  <c r="AR661" i="2"/>
  <c r="AR660" i="2"/>
  <c r="AR659" i="2"/>
  <c r="AR658" i="2"/>
  <c r="AR657" i="2"/>
  <c r="AR656" i="2"/>
  <c r="AR655" i="2"/>
  <c r="AR654" i="2"/>
  <c r="AR653" i="2"/>
  <c r="AR652" i="2"/>
  <c r="AR651" i="2"/>
  <c r="AR650" i="2"/>
  <c r="AR649" i="2"/>
  <c r="AR648" i="2"/>
  <c r="AR647" i="2"/>
  <c r="AR646" i="2"/>
  <c r="AR645" i="2"/>
  <c r="AR644" i="2"/>
  <c r="AR643" i="2"/>
  <c r="AR642" i="2"/>
  <c r="AR641" i="2"/>
  <c r="AR640" i="2"/>
  <c r="AR639" i="2"/>
  <c r="AR638" i="2"/>
  <c r="AR637" i="2"/>
  <c r="AR636" i="2"/>
  <c r="AR635" i="2"/>
  <c r="AR634" i="2"/>
  <c r="AR633" i="2"/>
  <c r="AR632" i="2"/>
  <c r="AR631" i="2"/>
  <c r="AR630" i="2"/>
  <c r="AR629" i="2"/>
  <c r="AR628" i="2"/>
  <c r="AR627" i="2"/>
  <c r="AR626" i="2"/>
  <c r="AR625" i="2"/>
  <c r="AR624" i="2"/>
  <c r="AR623" i="2"/>
  <c r="AR622" i="2"/>
  <c r="AR621" i="2"/>
  <c r="AR620" i="2"/>
  <c r="AR619" i="2"/>
  <c r="AR618" i="2"/>
  <c r="AR617" i="2"/>
  <c r="AR616" i="2"/>
  <c r="AR615" i="2"/>
  <c r="AR614" i="2"/>
  <c r="AR613" i="2"/>
  <c r="AR612" i="2"/>
  <c r="AR611" i="2"/>
  <c r="AR610" i="2"/>
  <c r="AR609" i="2"/>
  <c r="AR608" i="2"/>
  <c r="AR607" i="2"/>
  <c r="AR606" i="2"/>
  <c r="AR605" i="2"/>
  <c r="AR604" i="2"/>
  <c r="AR603" i="2"/>
  <c r="AR602" i="2"/>
  <c r="AR601" i="2"/>
  <c r="AR600" i="2"/>
  <c r="AR599" i="2"/>
  <c r="AR598" i="2"/>
  <c r="AR597" i="2"/>
  <c r="AR596" i="2"/>
  <c r="AR595" i="2"/>
  <c r="AR594" i="2"/>
  <c r="AR593" i="2"/>
  <c r="AR592" i="2"/>
  <c r="AR591" i="2"/>
  <c r="AR590" i="2"/>
  <c r="AR589" i="2"/>
  <c r="AR588" i="2"/>
  <c r="AR587" i="2"/>
  <c r="AR586" i="2"/>
  <c r="AR585" i="2"/>
  <c r="AR584" i="2"/>
  <c r="AR583" i="2"/>
  <c r="AR582" i="2"/>
  <c r="AR581" i="2"/>
  <c r="AR580" i="2"/>
  <c r="AR579" i="2"/>
  <c r="AR578" i="2"/>
  <c r="AR577" i="2"/>
  <c r="AR576" i="2"/>
  <c r="AR575" i="2"/>
  <c r="AR574" i="2"/>
  <c r="AR573" i="2"/>
  <c r="AR572" i="2"/>
  <c r="AR571" i="2"/>
  <c r="AR570" i="2"/>
  <c r="AR569" i="2"/>
  <c r="AR568" i="2"/>
  <c r="AR567" i="2"/>
  <c r="AR566" i="2"/>
  <c r="AR565" i="2"/>
  <c r="AR564" i="2"/>
  <c r="AR563" i="2"/>
  <c r="AR562" i="2"/>
  <c r="AR561" i="2"/>
  <c r="AR560" i="2"/>
  <c r="AR559" i="2"/>
  <c r="AR558" i="2"/>
  <c r="AR557" i="2"/>
  <c r="AR556" i="2"/>
  <c r="AR555" i="2"/>
  <c r="AR554" i="2"/>
  <c r="AR553" i="2"/>
  <c r="AR552" i="2"/>
  <c r="AR551" i="2"/>
  <c r="AR550" i="2"/>
  <c r="AR549" i="2"/>
  <c r="AR548" i="2"/>
  <c r="AR547" i="2"/>
  <c r="AR546" i="2"/>
  <c r="AR545" i="2"/>
  <c r="AR544" i="2"/>
  <c r="AR543" i="2"/>
  <c r="AR542" i="2"/>
  <c r="AR541" i="2"/>
  <c r="AR540" i="2"/>
  <c r="AR539" i="2"/>
  <c r="AR538" i="2"/>
  <c r="AR537" i="2"/>
  <c r="AR536" i="2"/>
  <c r="AR535" i="2"/>
  <c r="AR534" i="2"/>
  <c r="AR533" i="2"/>
  <c r="AR532" i="2"/>
  <c r="AR531" i="2"/>
  <c r="AR530" i="2"/>
  <c r="AR529" i="2"/>
  <c r="AR528" i="2"/>
  <c r="AR527" i="2"/>
  <c r="AR526" i="2"/>
  <c r="AR525" i="2"/>
  <c r="AR524" i="2"/>
  <c r="AR523" i="2"/>
  <c r="AR522" i="2"/>
  <c r="AR521" i="2"/>
  <c r="AR520" i="2"/>
  <c r="AR519" i="2"/>
  <c r="AR518" i="2"/>
  <c r="AR517" i="2"/>
  <c r="AR516" i="2"/>
  <c r="AR515" i="2"/>
  <c r="AR514" i="2"/>
  <c r="AR513" i="2"/>
  <c r="AR512" i="2"/>
  <c r="AR511" i="2"/>
  <c r="AR510" i="2"/>
  <c r="AR509" i="2"/>
  <c r="AR508" i="2"/>
  <c r="AR507" i="2"/>
  <c r="AR506" i="2"/>
  <c r="AR505" i="2"/>
  <c r="AR504" i="2"/>
  <c r="AR503" i="2"/>
  <c r="AR502" i="2"/>
  <c r="AR501" i="2"/>
  <c r="AR500" i="2"/>
  <c r="AR499" i="2"/>
  <c r="AR498" i="2"/>
  <c r="AR497" i="2"/>
  <c r="AR496" i="2"/>
  <c r="AR495" i="2"/>
  <c r="AR494" i="2"/>
  <c r="AR493" i="2"/>
  <c r="AR492" i="2"/>
  <c r="AR491" i="2"/>
  <c r="AR490" i="2"/>
  <c r="AR489" i="2"/>
  <c r="AR488" i="2"/>
  <c r="AR487" i="2"/>
  <c r="AR486" i="2"/>
  <c r="AR485" i="2"/>
  <c r="AR484" i="2"/>
  <c r="AR483" i="2"/>
  <c r="AR482" i="2"/>
  <c r="AR481" i="2"/>
  <c r="AR480" i="2"/>
  <c r="AR479" i="2"/>
  <c r="AR478" i="2"/>
  <c r="AR477" i="2"/>
  <c r="AR476" i="2"/>
  <c r="AR475" i="2"/>
  <c r="AR474" i="2"/>
  <c r="AR473" i="2"/>
  <c r="AR472" i="2"/>
  <c r="AR471" i="2"/>
  <c r="AR470" i="2"/>
  <c r="AR469" i="2"/>
  <c r="AR468" i="2"/>
  <c r="AR467" i="2"/>
  <c r="AR466" i="2"/>
  <c r="AR465" i="2"/>
  <c r="AR464" i="2"/>
  <c r="AR463" i="2"/>
  <c r="AR462" i="2"/>
  <c r="AR461" i="2"/>
  <c r="AR460" i="2"/>
  <c r="AR459" i="2"/>
  <c r="AR458" i="2"/>
  <c r="AR457" i="2"/>
  <c r="AR456" i="2"/>
  <c r="AR455" i="2"/>
  <c r="AR454" i="2"/>
  <c r="AR453" i="2"/>
  <c r="AR452" i="2"/>
  <c r="AR451" i="2"/>
  <c r="AR450" i="2"/>
  <c r="AR449" i="2"/>
  <c r="AR448" i="2"/>
  <c r="AR447" i="2"/>
  <c r="AR446" i="2"/>
  <c r="AR445" i="2"/>
  <c r="AR444" i="2"/>
  <c r="AR443" i="2"/>
  <c r="AR442" i="2"/>
  <c r="AR441" i="2"/>
  <c r="AR440" i="2"/>
  <c r="AR439" i="2"/>
  <c r="AR438" i="2"/>
  <c r="AR437" i="2"/>
  <c r="AR436" i="2"/>
  <c r="AR435" i="2"/>
  <c r="AR434" i="2"/>
  <c r="AR433" i="2"/>
  <c r="AR432" i="2"/>
  <c r="AR431" i="2"/>
  <c r="AR430" i="2"/>
  <c r="AR429" i="2"/>
  <c r="AR428" i="2"/>
  <c r="AR427" i="2"/>
  <c r="AR426" i="2"/>
  <c r="AR425" i="2"/>
  <c r="AR424" i="2"/>
  <c r="AR423" i="2"/>
  <c r="AR422" i="2"/>
  <c r="AR421" i="2"/>
  <c r="AR420" i="2"/>
  <c r="AR419" i="2"/>
  <c r="AR418" i="2"/>
  <c r="AR417" i="2"/>
  <c r="AR416" i="2"/>
  <c r="AR415" i="2"/>
  <c r="AR414" i="2"/>
  <c r="AR413" i="2"/>
  <c r="AR412" i="2"/>
  <c r="AR411" i="2"/>
  <c r="AR410" i="2"/>
  <c r="AR409" i="2"/>
  <c r="AR408" i="2"/>
  <c r="AR407" i="2"/>
  <c r="AR406" i="2"/>
  <c r="AR405" i="2"/>
  <c r="AR404" i="2"/>
  <c r="AR403" i="2"/>
  <c r="AR402" i="2"/>
  <c r="AR401" i="2"/>
  <c r="AR400" i="2"/>
  <c r="AR399" i="2"/>
  <c r="AR398" i="2"/>
  <c r="AR397" i="2"/>
  <c r="AR396" i="2"/>
  <c r="AR395" i="2"/>
  <c r="AR394" i="2"/>
  <c r="AR393" i="2"/>
  <c r="AR392" i="2"/>
  <c r="AR391" i="2"/>
  <c r="AR390" i="2"/>
  <c r="AR389" i="2"/>
  <c r="AR388" i="2"/>
  <c r="AR387" i="2"/>
  <c r="AR386" i="2"/>
  <c r="AR385" i="2"/>
  <c r="AR384" i="2"/>
  <c r="AR383" i="2"/>
  <c r="AR382" i="2"/>
  <c r="AR381" i="2"/>
  <c r="AR380" i="2"/>
  <c r="AR379" i="2"/>
  <c r="AR378" i="2"/>
  <c r="AR377" i="2"/>
  <c r="AR376" i="2"/>
  <c r="AR375" i="2"/>
  <c r="AR374" i="2"/>
  <c r="AR373" i="2"/>
  <c r="AR372" i="2"/>
  <c r="AR371" i="2"/>
  <c r="AR370" i="2"/>
  <c r="AR369" i="2"/>
  <c r="AR368" i="2"/>
  <c r="AR367" i="2"/>
  <c r="AR366" i="2"/>
  <c r="AR365" i="2"/>
  <c r="AR364" i="2"/>
  <c r="AR363" i="2"/>
  <c r="AR362" i="2"/>
  <c r="AR361" i="2"/>
  <c r="AR360" i="2"/>
  <c r="AR359" i="2"/>
  <c r="AR358" i="2"/>
  <c r="AR357" i="2"/>
  <c r="AR356" i="2"/>
  <c r="AR355" i="2"/>
  <c r="AR354" i="2"/>
  <c r="AR353" i="2"/>
  <c r="AR352" i="2"/>
  <c r="AR351" i="2"/>
  <c r="AR350" i="2"/>
  <c r="AR349" i="2"/>
  <c r="AR348" i="2"/>
  <c r="AR347" i="2"/>
  <c r="AR346" i="2"/>
  <c r="AR345" i="2"/>
  <c r="AR344" i="2"/>
  <c r="AR343" i="2"/>
  <c r="AR342" i="2"/>
  <c r="AR341" i="2"/>
  <c r="AR340" i="2"/>
  <c r="AR339" i="2"/>
  <c r="AR338" i="2"/>
  <c r="AR337" i="2"/>
  <c r="AR336" i="2"/>
  <c r="AR335" i="2"/>
  <c r="AR334" i="2"/>
  <c r="AR333" i="2"/>
  <c r="AR332" i="2"/>
  <c r="AR331" i="2"/>
  <c r="AR330" i="2"/>
  <c r="AR329" i="2"/>
  <c r="AR328" i="2"/>
  <c r="AR327" i="2"/>
  <c r="AR326" i="2"/>
  <c r="AR325" i="2"/>
  <c r="AR324" i="2"/>
  <c r="AR323" i="2"/>
  <c r="AR322" i="2"/>
  <c r="AR321" i="2"/>
  <c r="AR320" i="2"/>
  <c r="AR319" i="2"/>
  <c r="AR318" i="2"/>
  <c r="AR317" i="2"/>
  <c r="AR316" i="2"/>
  <c r="AR315" i="2"/>
  <c r="AR314" i="2"/>
  <c r="AR313" i="2"/>
  <c r="AR312" i="2"/>
  <c r="AR311" i="2"/>
  <c r="AR310" i="2"/>
  <c r="AR309" i="2"/>
  <c r="AR308" i="2"/>
  <c r="AR307" i="2"/>
  <c r="AR306" i="2"/>
  <c r="AR305" i="2"/>
  <c r="AR304" i="2"/>
  <c r="AR303" i="2"/>
  <c r="AR302" i="2"/>
  <c r="AR301" i="2"/>
  <c r="AR300" i="2"/>
  <c r="AR299" i="2"/>
  <c r="AR298" i="2"/>
  <c r="AR297" i="2"/>
  <c r="AR296" i="2"/>
  <c r="AR295" i="2"/>
  <c r="AR294" i="2"/>
  <c r="AR293" i="2"/>
  <c r="AR292" i="2"/>
  <c r="AR291" i="2"/>
  <c r="AR290" i="2"/>
  <c r="AR289" i="2"/>
  <c r="AR288" i="2"/>
  <c r="AR287" i="2"/>
  <c r="AR286" i="2"/>
  <c r="AR285" i="2"/>
  <c r="AR284" i="2"/>
  <c r="AR283" i="2"/>
  <c r="AR282" i="2"/>
  <c r="AR281" i="2"/>
  <c r="AR280" i="2"/>
  <c r="AR279" i="2"/>
  <c r="AR278" i="2"/>
  <c r="AR277" i="2"/>
  <c r="AR276" i="2"/>
  <c r="AR275" i="2"/>
  <c r="AR274" i="2"/>
  <c r="AR273" i="2"/>
  <c r="AR272" i="2"/>
  <c r="AR271" i="2"/>
  <c r="AR270" i="2"/>
  <c r="AR269" i="2"/>
  <c r="AR268" i="2"/>
  <c r="AR267" i="2"/>
  <c r="AR266" i="2"/>
  <c r="AR265" i="2"/>
  <c r="AR264" i="2"/>
  <c r="AR263" i="2"/>
  <c r="AR262" i="2"/>
  <c r="AR261" i="2"/>
  <c r="AR260" i="2"/>
  <c r="AR259" i="2"/>
  <c r="AR258" i="2"/>
  <c r="AR257" i="2"/>
  <c r="AR256" i="2"/>
  <c r="AR255" i="2"/>
  <c r="AR254" i="2"/>
  <c r="AR253" i="2"/>
  <c r="AR252" i="2"/>
  <c r="AR251" i="2"/>
  <c r="AR250" i="2"/>
  <c r="AR249" i="2"/>
  <c r="AR248" i="2"/>
  <c r="AR247" i="2"/>
  <c r="AR246" i="2"/>
  <c r="AR245" i="2"/>
  <c r="AR244" i="2"/>
  <c r="AR243" i="2"/>
  <c r="AR242" i="2"/>
  <c r="AR241" i="2"/>
  <c r="AR240" i="2"/>
  <c r="AR239" i="2"/>
  <c r="AR238" i="2"/>
  <c r="AR237" i="2"/>
  <c r="AR236" i="2"/>
  <c r="AR235" i="2"/>
  <c r="AR234" i="2"/>
  <c r="AR233" i="2"/>
  <c r="AR232" i="2"/>
  <c r="AR231" i="2"/>
  <c r="AR230" i="2"/>
  <c r="AR229" i="2"/>
  <c r="AR228" i="2"/>
  <c r="AR227" i="2"/>
  <c r="AR226" i="2"/>
  <c r="AR225" i="2"/>
  <c r="AR224" i="2"/>
  <c r="AR223" i="2"/>
  <c r="AR222" i="2"/>
  <c r="AR221" i="2"/>
  <c r="AR220" i="2"/>
  <c r="AR219" i="2"/>
  <c r="AR218" i="2"/>
  <c r="AR217" i="2"/>
  <c r="AR216" i="2"/>
  <c r="AR215" i="2"/>
  <c r="AR214" i="2"/>
  <c r="AR213" i="2"/>
  <c r="AR212" i="2"/>
  <c r="AR211" i="2"/>
  <c r="AR210" i="2"/>
  <c r="AR209" i="2"/>
  <c r="AR208" i="2"/>
  <c r="AR207" i="2"/>
  <c r="AR206" i="2"/>
  <c r="AR205" i="2"/>
  <c r="AR204" i="2"/>
  <c r="AR203" i="2"/>
  <c r="AR202" i="2"/>
  <c r="AR201" i="2"/>
  <c r="AR200" i="2"/>
  <c r="AR199" i="2"/>
  <c r="AR198" i="2"/>
  <c r="AR197" i="2"/>
  <c r="AR196" i="2"/>
  <c r="AR195" i="2"/>
  <c r="AR194" i="2"/>
  <c r="AR193" i="2"/>
  <c r="AR192" i="2"/>
  <c r="AR191" i="2"/>
  <c r="AR190" i="2"/>
  <c r="AR189" i="2"/>
  <c r="AR188" i="2"/>
  <c r="AR187" i="2"/>
  <c r="AR186" i="2"/>
  <c r="AR185" i="2"/>
  <c r="AR184" i="2"/>
  <c r="AR183" i="2"/>
  <c r="AR182" i="2"/>
  <c r="AR181" i="2"/>
  <c r="AR180" i="2"/>
  <c r="AR179" i="2"/>
  <c r="AR178" i="2"/>
  <c r="AR177" i="2"/>
  <c r="AR176" i="2"/>
  <c r="AR175" i="2"/>
  <c r="AR174" i="2"/>
  <c r="AR173" i="2"/>
  <c r="AR172" i="2"/>
  <c r="AR171" i="2"/>
  <c r="AR170" i="2"/>
  <c r="AR169" i="2"/>
  <c r="AR168" i="2"/>
  <c r="AR167" i="2"/>
  <c r="AR166" i="2"/>
  <c r="AR165" i="2"/>
  <c r="AR164" i="2"/>
  <c r="AR163" i="2"/>
  <c r="AR162" i="2"/>
  <c r="AR161" i="2"/>
  <c r="AR160" i="2"/>
  <c r="AR159" i="2"/>
  <c r="AR158" i="2"/>
  <c r="AR157" i="2"/>
  <c r="AR156" i="2"/>
  <c r="AR155" i="2"/>
  <c r="AR154" i="2"/>
  <c r="AR153" i="2"/>
  <c r="AR152" i="2"/>
  <c r="AR151" i="2"/>
  <c r="AR150" i="2"/>
  <c r="AR149" i="2"/>
  <c r="AR148" i="2"/>
  <c r="AR147" i="2"/>
  <c r="AR146" i="2"/>
  <c r="AR145" i="2"/>
  <c r="AR144" i="2"/>
  <c r="AR143" i="2"/>
  <c r="AR142" i="2"/>
  <c r="AR141" i="2"/>
  <c r="AR140" i="2"/>
  <c r="AR139" i="2"/>
  <c r="AR138" i="2"/>
  <c r="AR137" i="2"/>
  <c r="AR136" i="2"/>
  <c r="AR135" i="2"/>
  <c r="AR134" i="2"/>
  <c r="AR133" i="2"/>
  <c r="AR132" i="2"/>
  <c r="AR131" i="2"/>
  <c r="AR130" i="2"/>
  <c r="AR129" i="2"/>
  <c r="AR128" i="2"/>
  <c r="AR127" i="2"/>
  <c r="AR126" i="2"/>
  <c r="AR125" i="2"/>
  <c r="AR124" i="2"/>
  <c r="AR123" i="2"/>
  <c r="AR122" i="2"/>
  <c r="AR121" i="2"/>
  <c r="AR120" i="2"/>
  <c r="AR119" i="2"/>
  <c r="AR118" i="2"/>
  <c r="AR117" i="2"/>
  <c r="AR116" i="2"/>
  <c r="AR115" i="2"/>
  <c r="AR114" i="2"/>
  <c r="AR113" i="2"/>
  <c r="AR112" i="2"/>
  <c r="AR111" i="2"/>
  <c r="AR110" i="2"/>
  <c r="AR109" i="2"/>
  <c r="AR108" i="2"/>
  <c r="AR107" i="2"/>
  <c r="AR106" i="2"/>
  <c r="AR105" i="2"/>
  <c r="AR104" i="2"/>
  <c r="AR103" i="2"/>
  <c r="AR102" i="2"/>
  <c r="AR101" i="2"/>
  <c r="AR100" i="2"/>
  <c r="AR99" i="2"/>
  <c r="AR98" i="2"/>
  <c r="AR97" i="2"/>
  <c r="AR96" i="2"/>
  <c r="AR95" i="2"/>
  <c r="AR94" i="2"/>
  <c r="AR93" i="2"/>
  <c r="AR92" i="2"/>
  <c r="AR91" i="2"/>
  <c r="AR90" i="2"/>
  <c r="AR89" i="2"/>
  <c r="AR88" i="2"/>
  <c r="AR87" i="2"/>
  <c r="AR86" i="2"/>
  <c r="AR85" i="2"/>
  <c r="AR84" i="2"/>
  <c r="AR83" i="2"/>
  <c r="AR82" i="2"/>
  <c r="AR81" i="2"/>
  <c r="AR80" i="2"/>
  <c r="AR79" i="2"/>
  <c r="AR78" i="2"/>
  <c r="AR77" i="2"/>
  <c r="AR76" i="2"/>
  <c r="AR75" i="2"/>
  <c r="AR74" i="2"/>
  <c r="AR73" i="2"/>
  <c r="AR72" i="2"/>
  <c r="AR71" i="2"/>
  <c r="AR70" i="2"/>
  <c r="AR69" i="2"/>
  <c r="AR68" i="2"/>
  <c r="AR67" i="2"/>
  <c r="AR66" i="2"/>
  <c r="AR65" i="2"/>
  <c r="AR64" i="2"/>
  <c r="AR63" i="2"/>
  <c r="AR62" i="2"/>
  <c r="AR61" i="2"/>
  <c r="AR60" i="2"/>
  <c r="AR59" i="2"/>
  <c r="AR58" i="2"/>
  <c r="AR57" i="2"/>
  <c r="AR56" i="2"/>
  <c r="AR55" i="2"/>
  <c r="AR54" i="2"/>
  <c r="AR53" i="2"/>
  <c r="AR52" i="2"/>
  <c r="AR51" i="2"/>
  <c r="AR50" i="2"/>
  <c r="AR49" i="2"/>
  <c r="AR48" i="2"/>
  <c r="AR47" i="2"/>
  <c r="AR46" i="2"/>
  <c r="AR45" i="2"/>
  <c r="AR44" i="2"/>
  <c r="AR43" i="2"/>
  <c r="AR42" i="2"/>
  <c r="AR41" i="2"/>
  <c r="AR40" i="2"/>
  <c r="AR39" i="2"/>
  <c r="AR38" i="2"/>
  <c r="AR37" i="2"/>
  <c r="AR36" i="2"/>
  <c r="AR35" i="2"/>
  <c r="AR34" i="2"/>
  <c r="AR33" i="2"/>
  <c r="AR32" i="2"/>
  <c r="AR31" i="2"/>
  <c r="AR30" i="2"/>
  <c r="AR29" i="2"/>
  <c r="AR28" i="2"/>
  <c r="AR27" i="2"/>
  <c r="AR26" i="2"/>
  <c r="AR25" i="2"/>
  <c r="AR24" i="2"/>
  <c r="AR23" i="2"/>
  <c r="AR22" i="2"/>
  <c r="AR21" i="2"/>
  <c r="AR20" i="2"/>
  <c r="AR19" i="2"/>
  <c r="AR18" i="2"/>
  <c r="AR17" i="2"/>
  <c r="AR16" i="2"/>
  <c r="AR15" i="2"/>
  <c r="AR14" i="2"/>
  <c r="AR13" i="2"/>
  <c r="AR12" i="2"/>
  <c r="AR11" i="2"/>
  <c r="AR10" i="2"/>
  <c r="AR9" i="2"/>
  <c r="AR8" i="2"/>
  <c r="AR7" i="2"/>
  <c r="AR6" i="2"/>
  <c r="AI2178" i="2"/>
  <c r="AI2177" i="2"/>
  <c r="AI2176" i="2"/>
  <c r="AI2175" i="2"/>
  <c r="AI2174" i="2"/>
  <c r="AI2173" i="2"/>
  <c r="AI2172" i="2"/>
  <c r="AI2171" i="2"/>
  <c r="AI2170" i="2"/>
  <c r="AI2169" i="2"/>
  <c r="AI2168" i="2"/>
  <c r="AI2167" i="2"/>
  <c r="AI2166" i="2"/>
  <c r="AI2165" i="2"/>
  <c r="AI2164" i="2"/>
  <c r="AI2163" i="2"/>
  <c r="AI2162" i="2"/>
  <c r="AI2161" i="2"/>
  <c r="AI2160" i="2"/>
  <c r="AI2159" i="2"/>
  <c r="AI2158" i="2"/>
  <c r="AI2157" i="2"/>
  <c r="AI2156" i="2"/>
  <c r="AI2155" i="2"/>
  <c r="AI2154" i="2"/>
  <c r="AI2153" i="2"/>
  <c r="AI2152" i="2"/>
  <c r="AI2151" i="2"/>
  <c r="AI2150" i="2"/>
  <c r="AI2149" i="2"/>
  <c r="AI2148" i="2"/>
  <c r="AI2147" i="2"/>
  <c r="AI2146" i="2"/>
  <c r="AI2145" i="2"/>
  <c r="AI2144" i="2"/>
  <c r="AI2143" i="2"/>
  <c r="AI2142" i="2"/>
  <c r="AI2141" i="2"/>
  <c r="AI2140" i="2"/>
  <c r="AI2139" i="2"/>
  <c r="AI2138" i="2"/>
  <c r="AI2137" i="2"/>
  <c r="AI2136" i="2"/>
  <c r="AI2135" i="2"/>
  <c r="AI2134" i="2"/>
  <c r="AI2133" i="2"/>
  <c r="AI2132" i="2"/>
  <c r="AI2131" i="2"/>
  <c r="AI2130" i="2"/>
  <c r="AI2129" i="2"/>
  <c r="AI2128" i="2"/>
  <c r="AI2127" i="2"/>
  <c r="AI2126" i="2"/>
  <c r="AI2125" i="2"/>
  <c r="AI2124" i="2"/>
  <c r="AI2123" i="2"/>
  <c r="AI2122" i="2"/>
  <c r="AI2121" i="2"/>
  <c r="AI2120" i="2"/>
  <c r="AI2119" i="2"/>
  <c r="AI2118" i="2"/>
  <c r="AI2117" i="2"/>
  <c r="AI2116" i="2"/>
  <c r="AI2115" i="2"/>
  <c r="AI2114" i="2"/>
  <c r="AI2113" i="2"/>
  <c r="AI2112" i="2"/>
  <c r="AI2111" i="2"/>
  <c r="AI2110" i="2"/>
  <c r="AI2109" i="2"/>
  <c r="AI2108" i="2"/>
  <c r="AI2107" i="2"/>
  <c r="AI2106" i="2"/>
  <c r="AI2105" i="2"/>
  <c r="AI2104" i="2"/>
  <c r="AI2103" i="2"/>
  <c r="AI2102" i="2"/>
  <c r="AI2101" i="2"/>
  <c r="AI2100" i="2"/>
  <c r="AI2099" i="2"/>
  <c r="AI2098" i="2"/>
  <c r="AI2097" i="2"/>
  <c r="AI2096" i="2"/>
  <c r="AI2095" i="2"/>
  <c r="AI2094" i="2"/>
  <c r="AI2093" i="2"/>
  <c r="AI2092" i="2"/>
  <c r="AI2091" i="2"/>
  <c r="AI2090" i="2"/>
  <c r="AI2089" i="2"/>
  <c r="AI2088" i="2"/>
  <c r="AI2087" i="2"/>
  <c r="AI2086" i="2"/>
  <c r="AI2085" i="2"/>
  <c r="AI2084" i="2"/>
  <c r="AI2083" i="2"/>
  <c r="AI2082" i="2"/>
  <c r="AI2081" i="2"/>
  <c r="AI2080" i="2"/>
  <c r="AI2079" i="2"/>
  <c r="AI2078" i="2"/>
  <c r="AI2077" i="2"/>
  <c r="AI2076" i="2"/>
  <c r="AI2075" i="2"/>
  <c r="AI2074" i="2"/>
  <c r="AI2073" i="2"/>
  <c r="AI2072" i="2"/>
  <c r="AI2071" i="2"/>
  <c r="AI2070" i="2"/>
  <c r="AI2069" i="2"/>
  <c r="AI2068" i="2"/>
  <c r="AI2067" i="2"/>
  <c r="AI2066" i="2"/>
  <c r="AI2065" i="2"/>
  <c r="AI2064" i="2"/>
  <c r="AI2063" i="2"/>
  <c r="AI2062" i="2"/>
  <c r="AI2061" i="2"/>
  <c r="AI2060" i="2"/>
  <c r="AI2059" i="2"/>
  <c r="AI2058" i="2"/>
  <c r="AI2057" i="2"/>
  <c r="AI2056" i="2"/>
  <c r="AI2055" i="2"/>
  <c r="AI2054" i="2"/>
  <c r="AI2053" i="2"/>
  <c r="AI2052" i="2"/>
  <c r="AI2051" i="2"/>
  <c r="AI2050" i="2"/>
  <c r="AI2049" i="2"/>
  <c r="AI2048" i="2"/>
  <c r="AI2047" i="2"/>
  <c r="AI2046" i="2"/>
  <c r="AI2045" i="2"/>
  <c r="AI2044" i="2"/>
  <c r="AI2043" i="2"/>
  <c r="AI2042" i="2"/>
  <c r="AI2041" i="2"/>
  <c r="AI2040" i="2"/>
  <c r="AI2039" i="2"/>
  <c r="AI2038" i="2"/>
  <c r="AI2037" i="2"/>
  <c r="AI2036" i="2"/>
  <c r="AI2035" i="2"/>
  <c r="AI2034" i="2"/>
  <c r="AI2033" i="2"/>
  <c r="AI2032" i="2"/>
  <c r="AI2031" i="2"/>
  <c r="AI2030" i="2"/>
  <c r="AI2029" i="2"/>
  <c r="AI2028" i="2"/>
  <c r="AI2027" i="2"/>
  <c r="AI2026" i="2"/>
  <c r="AI2025" i="2"/>
  <c r="AI2024" i="2"/>
  <c r="AI2023" i="2"/>
  <c r="AI2022" i="2"/>
  <c r="AI2021" i="2"/>
  <c r="AI2020" i="2"/>
  <c r="AI2019" i="2"/>
  <c r="AI2018" i="2"/>
  <c r="AI2017" i="2"/>
  <c r="AI2016" i="2"/>
  <c r="AI2015" i="2"/>
  <c r="AI2014" i="2"/>
  <c r="AI2013" i="2"/>
  <c r="AI2012" i="2"/>
  <c r="AI2011" i="2"/>
  <c r="AI2010" i="2"/>
  <c r="AI2009" i="2"/>
  <c r="AI2008" i="2"/>
  <c r="AI2007" i="2"/>
  <c r="AI2006" i="2"/>
  <c r="AI2005" i="2"/>
  <c r="AI2004" i="2"/>
  <c r="AI2003" i="2"/>
  <c r="AI2002" i="2"/>
  <c r="AI2001" i="2"/>
  <c r="AI2000" i="2"/>
  <c r="AI1999" i="2"/>
  <c r="AI1998" i="2"/>
  <c r="AI1997" i="2"/>
  <c r="AI1996" i="2"/>
  <c r="AI1995" i="2"/>
  <c r="AI1994" i="2"/>
  <c r="AI1993" i="2"/>
  <c r="AI1992" i="2"/>
  <c r="AI1991" i="2"/>
  <c r="AI1990" i="2"/>
  <c r="AI1989" i="2"/>
  <c r="AI1988" i="2"/>
  <c r="AI1987" i="2"/>
  <c r="AI1986" i="2"/>
  <c r="AI1985" i="2"/>
  <c r="AI1984" i="2"/>
  <c r="AI1983" i="2"/>
  <c r="AI1982" i="2"/>
  <c r="AI1981" i="2"/>
  <c r="AI1980" i="2"/>
  <c r="AI1979" i="2"/>
  <c r="AI1978" i="2"/>
  <c r="AI1977" i="2"/>
  <c r="AI1976" i="2"/>
  <c r="AI1975" i="2"/>
  <c r="AI1974" i="2"/>
  <c r="AI1973" i="2"/>
  <c r="AI1972" i="2"/>
  <c r="AI1971" i="2"/>
  <c r="AI1970" i="2"/>
  <c r="AI1969" i="2"/>
  <c r="AI1968" i="2"/>
  <c r="AI1967" i="2"/>
  <c r="AI1966" i="2"/>
  <c r="AI1965" i="2"/>
  <c r="AI1964" i="2"/>
  <c r="AI1963" i="2"/>
  <c r="AI1962" i="2"/>
  <c r="AI1961" i="2"/>
  <c r="AI1960" i="2"/>
  <c r="AI1959" i="2"/>
  <c r="AI1958" i="2"/>
  <c r="AI1957" i="2"/>
  <c r="AI1956" i="2"/>
  <c r="AI1955" i="2"/>
  <c r="AI1954" i="2"/>
  <c r="AI1953" i="2"/>
  <c r="AI1952" i="2"/>
  <c r="AI1951" i="2"/>
  <c r="AI1950" i="2"/>
  <c r="AI1949" i="2"/>
  <c r="AI1948" i="2"/>
  <c r="AI1947" i="2"/>
  <c r="AI1946" i="2"/>
  <c r="AI1945" i="2"/>
  <c r="AI1944" i="2"/>
  <c r="AI1943" i="2"/>
  <c r="AI1942" i="2"/>
  <c r="AI1941" i="2"/>
  <c r="AI1940" i="2"/>
  <c r="AI1939" i="2"/>
  <c r="AI1938" i="2"/>
  <c r="AI1937" i="2"/>
  <c r="AI1936" i="2"/>
  <c r="AI1935" i="2"/>
  <c r="AI1934" i="2"/>
  <c r="AI1933" i="2"/>
  <c r="AI1932" i="2"/>
  <c r="AI1931" i="2"/>
  <c r="AI1930" i="2"/>
  <c r="AI1929" i="2"/>
  <c r="AI1928" i="2"/>
  <c r="AI1927" i="2"/>
  <c r="AI1926" i="2"/>
  <c r="AI1925" i="2"/>
  <c r="AI1924" i="2"/>
  <c r="AI1923" i="2"/>
  <c r="AI1922" i="2"/>
  <c r="AI1921" i="2"/>
  <c r="AI1920" i="2"/>
  <c r="AI1919" i="2"/>
  <c r="AI1918" i="2"/>
  <c r="AI1917" i="2"/>
  <c r="AI1916" i="2"/>
  <c r="AI1915" i="2"/>
  <c r="AI1914" i="2"/>
  <c r="AI1913" i="2"/>
  <c r="AI1912" i="2"/>
  <c r="AI1911" i="2"/>
  <c r="AI1910" i="2"/>
  <c r="AI1909" i="2"/>
  <c r="AI1908" i="2"/>
  <c r="AI1907" i="2"/>
  <c r="AI1906" i="2"/>
  <c r="AI1905" i="2"/>
  <c r="AI1904" i="2"/>
  <c r="AI1903" i="2"/>
  <c r="AI1902" i="2"/>
  <c r="AI1901" i="2"/>
  <c r="AI1900" i="2"/>
  <c r="AI1899" i="2"/>
  <c r="AI1898" i="2"/>
  <c r="AI1897" i="2"/>
  <c r="AI1896" i="2"/>
  <c r="AI1895" i="2"/>
  <c r="AI1894" i="2"/>
  <c r="AI1893" i="2"/>
  <c r="AI1892" i="2"/>
  <c r="AI1891" i="2"/>
  <c r="AI1890" i="2"/>
  <c r="AI1889" i="2"/>
  <c r="AI1888" i="2"/>
  <c r="AI1887" i="2"/>
  <c r="AI1886" i="2"/>
  <c r="AI1885" i="2"/>
  <c r="AI1884" i="2"/>
  <c r="AI1883" i="2"/>
  <c r="AI1882" i="2"/>
  <c r="AI1881" i="2"/>
  <c r="AI1880" i="2"/>
  <c r="AI1879" i="2"/>
  <c r="AI1878" i="2"/>
  <c r="AI1877" i="2"/>
  <c r="AI1876" i="2"/>
  <c r="AI1875" i="2"/>
  <c r="AI1874" i="2"/>
  <c r="AI1873" i="2"/>
  <c r="AI1872" i="2"/>
  <c r="AI1871" i="2"/>
  <c r="AI1870" i="2"/>
  <c r="AI1869" i="2"/>
  <c r="AI1868" i="2"/>
  <c r="AI1867" i="2"/>
  <c r="AI1866" i="2"/>
  <c r="AI1865" i="2"/>
  <c r="AI1864" i="2"/>
  <c r="AI1863" i="2"/>
  <c r="AI1862" i="2"/>
  <c r="AI1861" i="2"/>
  <c r="AI1860" i="2"/>
  <c r="AI1859" i="2"/>
  <c r="AI1858" i="2"/>
  <c r="AI1857" i="2"/>
  <c r="AI1856" i="2"/>
  <c r="AI1855" i="2"/>
  <c r="AI1854" i="2"/>
  <c r="AI1853" i="2"/>
  <c r="AI1852" i="2"/>
  <c r="AI1851" i="2"/>
  <c r="AI1850" i="2"/>
  <c r="AI1849" i="2"/>
  <c r="AI1848" i="2"/>
  <c r="AI1847" i="2"/>
  <c r="AI1846" i="2"/>
  <c r="AI1845" i="2"/>
  <c r="AI1844" i="2"/>
  <c r="AI1843" i="2"/>
  <c r="AI1842" i="2"/>
  <c r="AI1841" i="2"/>
  <c r="AI1840" i="2"/>
  <c r="AI1839" i="2"/>
  <c r="AI1838" i="2"/>
  <c r="AI1837" i="2"/>
  <c r="AI1836" i="2"/>
  <c r="AI1835" i="2"/>
  <c r="AI1834" i="2"/>
  <c r="AI1833" i="2"/>
  <c r="AI1832" i="2"/>
  <c r="AI1831" i="2"/>
  <c r="AI1830" i="2"/>
  <c r="AI1829" i="2"/>
  <c r="AI1828" i="2"/>
  <c r="AI1827" i="2"/>
  <c r="AI1826" i="2"/>
  <c r="AI1825" i="2"/>
  <c r="AI1824" i="2"/>
  <c r="AI1823" i="2"/>
  <c r="AI1822" i="2"/>
  <c r="AI1821" i="2"/>
  <c r="AI1820" i="2"/>
  <c r="AI1819" i="2"/>
  <c r="AI1818" i="2"/>
  <c r="AI1817" i="2"/>
  <c r="AI1816" i="2"/>
  <c r="AI1815" i="2"/>
  <c r="AI1814" i="2"/>
  <c r="AI1813" i="2"/>
  <c r="AI1812" i="2"/>
  <c r="AI1811" i="2"/>
  <c r="AI1810" i="2"/>
  <c r="AI1809" i="2"/>
  <c r="AI1808" i="2"/>
  <c r="AI1807" i="2"/>
  <c r="AI1806" i="2"/>
  <c r="AI1805" i="2"/>
  <c r="AI1804" i="2"/>
  <c r="AI1803" i="2"/>
  <c r="AI1802" i="2"/>
  <c r="AI1801" i="2"/>
  <c r="AI1800" i="2"/>
  <c r="AI1799" i="2"/>
  <c r="AI1798" i="2"/>
  <c r="AI1797" i="2"/>
  <c r="AI1796" i="2"/>
  <c r="AI1795" i="2"/>
  <c r="AI1794" i="2"/>
  <c r="AI1793" i="2"/>
  <c r="AI1792" i="2"/>
  <c r="AI1791" i="2"/>
  <c r="AI1790" i="2"/>
  <c r="AI1789" i="2"/>
  <c r="AI1788" i="2"/>
  <c r="AI1787" i="2"/>
  <c r="AI1786" i="2"/>
  <c r="AI1785" i="2"/>
  <c r="AI1784" i="2"/>
  <c r="AI1783" i="2"/>
  <c r="AI1782" i="2"/>
  <c r="AI1781" i="2"/>
  <c r="AI1780" i="2"/>
  <c r="AI1779" i="2"/>
  <c r="AI1778" i="2"/>
  <c r="AI1777" i="2"/>
  <c r="AI1776" i="2"/>
  <c r="AI1775" i="2"/>
  <c r="AI1774" i="2"/>
  <c r="AI1773" i="2"/>
  <c r="AI1772" i="2"/>
  <c r="AI1771" i="2"/>
  <c r="AI1770" i="2"/>
  <c r="AI1769" i="2"/>
  <c r="AI1768" i="2"/>
  <c r="AI1767" i="2"/>
  <c r="AI1766" i="2"/>
  <c r="AI1765" i="2"/>
  <c r="AI1764" i="2"/>
  <c r="AI1763" i="2"/>
  <c r="AI1762" i="2"/>
  <c r="AI1761" i="2"/>
  <c r="AI1760" i="2"/>
  <c r="AI1759" i="2"/>
  <c r="AI1758" i="2"/>
  <c r="AI1757" i="2"/>
  <c r="AI1756" i="2"/>
  <c r="AI1755" i="2"/>
  <c r="AI1754" i="2"/>
  <c r="AI1753" i="2"/>
  <c r="AI1752" i="2"/>
  <c r="AI1751" i="2"/>
  <c r="AI1750" i="2"/>
  <c r="AI1749" i="2"/>
  <c r="AI1748" i="2"/>
  <c r="AI1747" i="2"/>
  <c r="AI1746" i="2"/>
  <c r="AI1745" i="2"/>
  <c r="AI1744" i="2"/>
  <c r="AI1743" i="2"/>
  <c r="AI1742" i="2"/>
  <c r="AI1741" i="2"/>
  <c r="AI1740" i="2"/>
  <c r="AI1739" i="2"/>
  <c r="AI1738" i="2"/>
  <c r="AI1737" i="2"/>
  <c r="AI1736" i="2"/>
  <c r="AI1735" i="2"/>
  <c r="AI1734" i="2"/>
  <c r="AI1733" i="2"/>
  <c r="AI1732" i="2"/>
  <c r="AI1731" i="2"/>
  <c r="AI1730" i="2"/>
  <c r="AI1729" i="2"/>
  <c r="AI1728" i="2"/>
  <c r="AI1727" i="2"/>
  <c r="AI1726" i="2"/>
  <c r="AI1725" i="2"/>
  <c r="AI1724" i="2"/>
  <c r="AI1723" i="2"/>
  <c r="AI1722" i="2"/>
  <c r="AI1721" i="2"/>
  <c r="AI1720" i="2"/>
  <c r="AI1719" i="2"/>
  <c r="AI1718" i="2"/>
  <c r="AI1717" i="2"/>
  <c r="AI1716" i="2"/>
  <c r="AI1715" i="2"/>
  <c r="AI1714" i="2"/>
  <c r="AI1713" i="2"/>
  <c r="AI1712" i="2"/>
  <c r="AI1711" i="2"/>
  <c r="AI1710" i="2"/>
  <c r="AI1709" i="2"/>
  <c r="AI1708" i="2"/>
  <c r="AI1707" i="2"/>
  <c r="AI1706" i="2"/>
  <c r="AI1705" i="2"/>
  <c r="AI1704" i="2"/>
  <c r="AI1703" i="2"/>
  <c r="AI1702" i="2"/>
  <c r="AI1701" i="2"/>
  <c r="AI1700" i="2"/>
  <c r="AI1699" i="2"/>
  <c r="AI1698" i="2"/>
  <c r="AI1697" i="2"/>
  <c r="AI1696" i="2"/>
  <c r="AI1695" i="2"/>
  <c r="AI1694" i="2"/>
  <c r="AI1693" i="2"/>
  <c r="AI1692" i="2"/>
  <c r="AI1691" i="2"/>
  <c r="AI1690" i="2"/>
  <c r="AI1689" i="2"/>
  <c r="AI1688" i="2"/>
  <c r="AI1687" i="2"/>
  <c r="AI1686" i="2"/>
  <c r="AI1685" i="2"/>
  <c r="AI1684" i="2"/>
  <c r="AI1683" i="2"/>
  <c r="AI1682" i="2"/>
  <c r="AI1681" i="2"/>
  <c r="AI1680" i="2"/>
  <c r="AI1679" i="2"/>
  <c r="AI1678" i="2"/>
  <c r="AI1677" i="2"/>
  <c r="AI1676" i="2"/>
  <c r="AI1675" i="2"/>
  <c r="AI1674" i="2"/>
  <c r="AI1673" i="2"/>
  <c r="AI1672" i="2"/>
  <c r="AI1671" i="2"/>
  <c r="AI1670" i="2"/>
  <c r="AI1669" i="2"/>
  <c r="AI1668" i="2"/>
  <c r="AI1667" i="2"/>
  <c r="AI1666" i="2"/>
  <c r="AI1665" i="2"/>
  <c r="AI1664" i="2"/>
  <c r="AI1663" i="2"/>
  <c r="AI1662" i="2"/>
  <c r="AI1661" i="2"/>
  <c r="AI1660" i="2"/>
  <c r="AI1659" i="2"/>
  <c r="AI1658" i="2"/>
  <c r="AI1657" i="2"/>
  <c r="AI1656" i="2"/>
  <c r="AI1655" i="2"/>
  <c r="AI1654" i="2"/>
  <c r="AI1653" i="2"/>
  <c r="AI1652" i="2"/>
  <c r="AI1651" i="2"/>
  <c r="AI1650" i="2"/>
  <c r="AI1649" i="2"/>
  <c r="AI1648" i="2"/>
  <c r="AI1647" i="2"/>
  <c r="AI1646" i="2"/>
  <c r="AI1645" i="2"/>
  <c r="AI1644" i="2"/>
  <c r="AI1643" i="2"/>
  <c r="AI1642" i="2"/>
  <c r="AI1641" i="2"/>
  <c r="AI1640" i="2"/>
  <c r="AI1639" i="2"/>
  <c r="AI1638" i="2"/>
  <c r="AI1637" i="2"/>
  <c r="AI1636" i="2"/>
  <c r="AI1635" i="2"/>
  <c r="AI1634" i="2"/>
  <c r="AI1633" i="2"/>
  <c r="AI1632" i="2"/>
  <c r="AI1631" i="2"/>
  <c r="AI1630" i="2"/>
  <c r="AI1629" i="2"/>
  <c r="AI1628" i="2"/>
  <c r="AI1627" i="2"/>
  <c r="AI1626" i="2"/>
  <c r="AI1625" i="2"/>
  <c r="AI1624" i="2"/>
  <c r="AI1623" i="2"/>
  <c r="AI1622" i="2"/>
  <c r="AI1621" i="2"/>
  <c r="AI1620" i="2"/>
  <c r="AI1619" i="2"/>
  <c r="AI1618" i="2"/>
  <c r="AI1617" i="2"/>
  <c r="AI1616" i="2"/>
  <c r="AI1615" i="2"/>
  <c r="AI1614" i="2"/>
  <c r="AI1613" i="2"/>
  <c r="AI1612" i="2"/>
  <c r="AI1611" i="2"/>
  <c r="AI1610" i="2"/>
  <c r="AI1609" i="2"/>
  <c r="AI1608" i="2"/>
  <c r="AI1607" i="2"/>
  <c r="AI1606" i="2"/>
  <c r="AI1605" i="2"/>
  <c r="AI1604" i="2"/>
  <c r="AI1603" i="2"/>
  <c r="AI1602" i="2"/>
  <c r="AI1601" i="2"/>
  <c r="AI1600" i="2"/>
  <c r="AI1599" i="2"/>
  <c r="AI1598" i="2"/>
  <c r="AI1597" i="2"/>
  <c r="AI1596" i="2"/>
  <c r="AI1595" i="2"/>
  <c r="AI1594" i="2"/>
  <c r="AI1593" i="2"/>
  <c r="AI1592" i="2"/>
  <c r="AI1591" i="2"/>
  <c r="AI1590" i="2"/>
  <c r="AI1589" i="2"/>
  <c r="AI1588" i="2"/>
  <c r="AI1587" i="2"/>
  <c r="AI1586" i="2"/>
  <c r="AI1585" i="2"/>
  <c r="AI1584" i="2"/>
  <c r="AI1583" i="2"/>
  <c r="AI1582" i="2"/>
  <c r="AI1581" i="2"/>
  <c r="AI1580" i="2"/>
  <c r="AI1579" i="2"/>
  <c r="AI1578" i="2"/>
  <c r="AI1577" i="2"/>
  <c r="AI1576" i="2"/>
  <c r="AI1575" i="2"/>
  <c r="AI1574" i="2"/>
  <c r="AI1573" i="2"/>
  <c r="AI1572" i="2"/>
  <c r="AI1571" i="2"/>
  <c r="AI1570" i="2"/>
  <c r="AI1569" i="2"/>
  <c r="AI1568" i="2"/>
  <c r="AI1567" i="2"/>
  <c r="AI1566" i="2"/>
  <c r="AI1565" i="2"/>
  <c r="AI1564" i="2"/>
  <c r="AI1563" i="2"/>
  <c r="AI1562" i="2"/>
  <c r="AI1561" i="2"/>
  <c r="AI1560" i="2"/>
  <c r="AI1559" i="2"/>
  <c r="AI1558" i="2"/>
  <c r="AI1557" i="2"/>
  <c r="AI1556" i="2"/>
  <c r="AI1555" i="2"/>
  <c r="AI1554" i="2"/>
  <c r="AI1553" i="2"/>
  <c r="AI1552" i="2"/>
  <c r="AI1551" i="2"/>
  <c r="AI1550" i="2"/>
  <c r="AI1549" i="2"/>
  <c r="AI1548" i="2"/>
  <c r="AI1547" i="2"/>
  <c r="AI1546" i="2"/>
  <c r="AI1545" i="2"/>
  <c r="AI1544" i="2"/>
  <c r="AI1543" i="2"/>
  <c r="AI1542" i="2"/>
  <c r="AI1541" i="2"/>
  <c r="AI1540" i="2"/>
  <c r="AI1539" i="2"/>
  <c r="AI1538" i="2"/>
  <c r="AI1537" i="2"/>
  <c r="AI1536" i="2"/>
  <c r="AI1535" i="2"/>
  <c r="AI1534" i="2"/>
  <c r="AI1533" i="2"/>
  <c r="AI1532" i="2"/>
  <c r="AI1531" i="2"/>
  <c r="AI1530" i="2"/>
  <c r="AI1529" i="2"/>
  <c r="AI1528" i="2"/>
  <c r="AI1527" i="2"/>
  <c r="AI1526" i="2"/>
  <c r="AI1525" i="2"/>
  <c r="AI1524" i="2"/>
  <c r="AI1523" i="2"/>
  <c r="AI1522" i="2"/>
  <c r="AI1521" i="2"/>
  <c r="AI1520" i="2"/>
  <c r="AI1519" i="2"/>
  <c r="AI1518" i="2"/>
  <c r="AI1517" i="2"/>
  <c r="AI1516" i="2"/>
  <c r="AI1515" i="2"/>
  <c r="AI1514" i="2"/>
  <c r="AI1513" i="2"/>
  <c r="AI1512" i="2"/>
  <c r="AI1511" i="2"/>
  <c r="AI1510" i="2"/>
  <c r="AI1509" i="2"/>
  <c r="AI1508" i="2"/>
  <c r="AI1507" i="2"/>
  <c r="AI1506" i="2"/>
  <c r="AI1505" i="2"/>
  <c r="AI1504" i="2"/>
  <c r="AI1503" i="2"/>
  <c r="AI1502" i="2"/>
  <c r="AI1501" i="2"/>
  <c r="AI1500" i="2"/>
  <c r="AI1499" i="2"/>
  <c r="AI1498" i="2"/>
  <c r="AI1497" i="2"/>
  <c r="AI1496" i="2"/>
  <c r="AI1495" i="2"/>
  <c r="AI1494" i="2"/>
  <c r="AI1493" i="2"/>
  <c r="AI1492" i="2"/>
  <c r="AI1491" i="2"/>
  <c r="AI1490" i="2"/>
  <c r="AI1489" i="2"/>
  <c r="AI1488" i="2"/>
  <c r="AI1487" i="2"/>
  <c r="AI1486" i="2"/>
  <c r="AI1485" i="2"/>
  <c r="AI1484" i="2"/>
  <c r="AI1483" i="2"/>
  <c r="AI1482" i="2"/>
  <c r="AI1481" i="2"/>
  <c r="AI1480" i="2"/>
  <c r="AI1479" i="2"/>
  <c r="AI1478" i="2"/>
  <c r="AI1477" i="2"/>
  <c r="AI1476" i="2"/>
  <c r="AI1475" i="2"/>
  <c r="AI1474" i="2"/>
  <c r="AI1473" i="2"/>
  <c r="AI1472" i="2"/>
  <c r="AI1471" i="2"/>
  <c r="AI1470" i="2"/>
  <c r="AI1469" i="2"/>
  <c r="AI1468" i="2"/>
  <c r="AI1467" i="2"/>
  <c r="AI1466" i="2"/>
  <c r="AI1465" i="2"/>
  <c r="AI1464" i="2"/>
  <c r="AI1463" i="2"/>
  <c r="AI1462" i="2"/>
  <c r="AI1461" i="2"/>
  <c r="AI1460" i="2"/>
  <c r="AI1459" i="2"/>
  <c r="AI1458" i="2"/>
  <c r="AI1457" i="2"/>
  <c r="AI1456" i="2"/>
  <c r="AI1455" i="2"/>
  <c r="AI1454" i="2"/>
  <c r="AI1453" i="2"/>
  <c r="AI1452" i="2"/>
  <c r="AI1451" i="2"/>
  <c r="AI1450" i="2"/>
  <c r="AI1449" i="2"/>
  <c r="AI1448" i="2"/>
  <c r="AI1447" i="2"/>
  <c r="AI1446" i="2"/>
  <c r="AI1445" i="2"/>
  <c r="AI1444" i="2"/>
  <c r="AI1443" i="2"/>
  <c r="AI1442" i="2"/>
  <c r="AI1441" i="2"/>
  <c r="AI1440" i="2"/>
  <c r="AI1439" i="2"/>
  <c r="AI1438" i="2"/>
  <c r="AI1437" i="2"/>
  <c r="AI1436" i="2"/>
  <c r="AI1435" i="2"/>
  <c r="AI1434" i="2"/>
  <c r="AI1433" i="2"/>
  <c r="AI1432" i="2"/>
  <c r="AI1431" i="2"/>
  <c r="AI1430" i="2"/>
  <c r="AI1429" i="2"/>
  <c r="AI1428" i="2"/>
  <c r="AI1427" i="2"/>
  <c r="AI1426" i="2"/>
  <c r="AI1425" i="2"/>
  <c r="AI1424" i="2"/>
  <c r="AI1423" i="2"/>
  <c r="AI1422" i="2"/>
  <c r="AI1421" i="2"/>
  <c r="AI1420" i="2"/>
  <c r="AI1419" i="2"/>
  <c r="AI1418" i="2"/>
  <c r="AI1417" i="2"/>
  <c r="AI1416" i="2"/>
  <c r="AI1415" i="2"/>
  <c r="AI1414" i="2"/>
  <c r="AI1413" i="2"/>
  <c r="AI1412" i="2"/>
  <c r="AI1411" i="2"/>
  <c r="AI1410" i="2"/>
  <c r="AI1409" i="2"/>
  <c r="AI1408" i="2"/>
  <c r="AI1407" i="2"/>
  <c r="AI1406" i="2"/>
  <c r="AI1405" i="2"/>
  <c r="AI1404" i="2"/>
  <c r="AI1403" i="2"/>
  <c r="AI1402" i="2"/>
  <c r="AI1401" i="2"/>
  <c r="AI1400" i="2"/>
  <c r="AI1399" i="2"/>
  <c r="AI1398" i="2"/>
  <c r="AI1397" i="2"/>
  <c r="AI1396" i="2"/>
  <c r="AI1395" i="2"/>
  <c r="AI1394" i="2"/>
  <c r="AI1393" i="2"/>
  <c r="AI1392" i="2"/>
  <c r="AI1391" i="2"/>
  <c r="AI1390" i="2"/>
  <c r="AI1389" i="2"/>
  <c r="AI1388" i="2"/>
  <c r="AI1387" i="2"/>
  <c r="AI1386" i="2"/>
  <c r="AI1385" i="2"/>
  <c r="AI1384" i="2"/>
  <c r="AI1383" i="2"/>
  <c r="AI1382" i="2"/>
  <c r="AI1381" i="2"/>
  <c r="AI1380" i="2"/>
  <c r="AI1379" i="2"/>
  <c r="AI1378" i="2"/>
  <c r="AI1377" i="2"/>
  <c r="AI1376" i="2"/>
  <c r="AI1375" i="2"/>
  <c r="AI1374" i="2"/>
  <c r="AI1373" i="2"/>
  <c r="AI1372" i="2"/>
  <c r="AI1371" i="2"/>
  <c r="AI1370" i="2"/>
  <c r="AI1369" i="2"/>
  <c r="AI1368" i="2"/>
  <c r="AI1367" i="2"/>
  <c r="AI1366" i="2"/>
  <c r="AI1365" i="2"/>
  <c r="AI1364" i="2"/>
  <c r="AI1363" i="2"/>
  <c r="AI1362" i="2"/>
  <c r="AI1361" i="2"/>
  <c r="AI1360" i="2"/>
  <c r="AI1359" i="2"/>
  <c r="AI1358" i="2"/>
  <c r="AI1357" i="2"/>
  <c r="AI1356" i="2"/>
  <c r="AI1355" i="2"/>
  <c r="AI1354" i="2"/>
  <c r="AI1353" i="2"/>
  <c r="AI1352" i="2"/>
  <c r="AI1351" i="2"/>
  <c r="AI1350" i="2"/>
  <c r="AI1349" i="2"/>
  <c r="AI1348" i="2"/>
  <c r="AI1347" i="2"/>
  <c r="AI1346" i="2"/>
  <c r="AI1345" i="2"/>
  <c r="AI1344" i="2"/>
  <c r="AI1343" i="2"/>
  <c r="AI1342" i="2"/>
  <c r="AI1341" i="2"/>
  <c r="AI1340" i="2"/>
  <c r="AI1339" i="2"/>
  <c r="AI1338" i="2"/>
  <c r="AI1337" i="2"/>
  <c r="AI1336" i="2"/>
  <c r="AI1335" i="2"/>
  <c r="AI1334" i="2"/>
  <c r="AI1333" i="2"/>
  <c r="AI1332" i="2"/>
  <c r="AI1331" i="2"/>
  <c r="AI1330" i="2"/>
  <c r="AI1329" i="2"/>
  <c r="AI1328" i="2"/>
  <c r="AI1327" i="2"/>
  <c r="AI1326" i="2"/>
  <c r="AI1325" i="2"/>
  <c r="AI1324" i="2"/>
  <c r="AI1323" i="2"/>
  <c r="AI1322" i="2"/>
  <c r="AI1321" i="2"/>
  <c r="AI1320" i="2"/>
  <c r="AI1319" i="2"/>
  <c r="AI1318" i="2"/>
  <c r="AI1317" i="2"/>
  <c r="AI1316" i="2"/>
  <c r="AI1315" i="2"/>
  <c r="AI1314" i="2"/>
  <c r="AI1313" i="2"/>
  <c r="AI1312" i="2"/>
  <c r="AI1311" i="2"/>
  <c r="AI1310" i="2"/>
  <c r="AI1309" i="2"/>
  <c r="AI1308" i="2"/>
  <c r="AI1307" i="2"/>
  <c r="AI1306" i="2"/>
  <c r="AI1305" i="2"/>
  <c r="AI1304" i="2"/>
  <c r="AI1303" i="2"/>
  <c r="AI1302" i="2"/>
  <c r="AI1301" i="2"/>
  <c r="AI1300" i="2"/>
  <c r="AI1299" i="2"/>
  <c r="AI1298" i="2"/>
  <c r="AI1297" i="2"/>
  <c r="AI1296" i="2"/>
  <c r="AI1295" i="2"/>
  <c r="AI1294" i="2"/>
  <c r="AI1293" i="2"/>
  <c r="AI1292" i="2"/>
  <c r="AI1291" i="2"/>
  <c r="AI1290" i="2"/>
  <c r="AI1289" i="2"/>
  <c r="AI1288" i="2"/>
  <c r="AI1287" i="2"/>
  <c r="AI1286" i="2"/>
  <c r="AI1285" i="2"/>
  <c r="AI1284" i="2"/>
  <c r="AI1283" i="2"/>
  <c r="AI1282" i="2"/>
  <c r="AI1281" i="2"/>
  <c r="AI1280" i="2"/>
  <c r="AI1279" i="2"/>
  <c r="AI1278" i="2"/>
  <c r="AI1277" i="2"/>
  <c r="AI1276" i="2"/>
  <c r="AI1275" i="2"/>
  <c r="AI1274" i="2"/>
  <c r="AI1273" i="2"/>
  <c r="AI1272" i="2"/>
  <c r="AI1271" i="2"/>
  <c r="AI1270" i="2"/>
  <c r="AI1269" i="2"/>
  <c r="AI1268" i="2"/>
  <c r="AI1267" i="2"/>
  <c r="AI1266" i="2"/>
  <c r="AI1265" i="2"/>
  <c r="AI1264" i="2"/>
  <c r="AI1263" i="2"/>
  <c r="AI1262" i="2"/>
  <c r="AI1261" i="2"/>
  <c r="AI1260" i="2"/>
  <c r="AI1259" i="2"/>
  <c r="AI1258" i="2"/>
  <c r="AI1257" i="2"/>
  <c r="AI1256" i="2"/>
  <c r="AI1255" i="2"/>
  <c r="AI1254" i="2"/>
  <c r="AI1253" i="2"/>
  <c r="AI1252" i="2"/>
  <c r="AI1251" i="2"/>
  <c r="AI1250" i="2"/>
  <c r="AI1249" i="2"/>
  <c r="AI1248" i="2"/>
  <c r="AI1247" i="2"/>
  <c r="AI1246" i="2"/>
  <c r="AI1245" i="2"/>
  <c r="AI1244" i="2"/>
  <c r="AI1243" i="2"/>
  <c r="AI1242" i="2"/>
  <c r="AI1241" i="2"/>
  <c r="AI1240" i="2"/>
  <c r="AI1239" i="2"/>
  <c r="AI1238" i="2"/>
  <c r="AI1237" i="2"/>
  <c r="AI1236" i="2"/>
  <c r="AI1235" i="2"/>
  <c r="AI1234" i="2"/>
  <c r="AI1233" i="2"/>
  <c r="AI1232" i="2"/>
  <c r="AI1231" i="2"/>
  <c r="AI1230" i="2"/>
  <c r="AI1229" i="2"/>
  <c r="AI1228" i="2"/>
  <c r="AI1227" i="2"/>
  <c r="AI1226" i="2"/>
  <c r="AI1225" i="2"/>
  <c r="AI1224" i="2"/>
  <c r="AI1223" i="2"/>
  <c r="AI1222" i="2"/>
  <c r="AI1221" i="2"/>
  <c r="AI1220" i="2"/>
  <c r="AI1219" i="2"/>
  <c r="AI1218" i="2"/>
  <c r="AI1217" i="2"/>
  <c r="AI1216" i="2"/>
  <c r="AI1215" i="2"/>
  <c r="AI1214" i="2"/>
  <c r="AI1213" i="2"/>
  <c r="AI1212" i="2"/>
  <c r="AI1211" i="2"/>
  <c r="AI1210" i="2"/>
  <c r="AI1209" i="2"/>
  <c r="AI1208" i="2"/>
  <c r="AI1207" i="2"/>
  <c r="AI1206" i="2"/>
  <c r="AI1205" i="2"/>
  <c r="AI1204" i="2"/>
  <c r="AI1203" i="2"/>
  <c r="AI1202" i="2"/>
  <c r="AI1201" i="2"/>
  <c r="AI1200" i="2"/>
  <c r="AI1199" i="2"/>
  <c r="AI1198" i="2"/>
  <c r="AI1197" i="2"/>
  <c r="AI1196" i="2"/>
  <c r="AI1195" i="2"/>
  <c r="AI1194" i="2"/>
  <c r="AI1193" i="2"/>
  <c r="AI1192" i="2"/>
  <c r="AI1191" i="2"/>
  <c r="AI1190" i="2"/>
  <c r="AI1189" i="2"/>
  <c r="AI1188" i="2"/>
  <c r="AI1187" i="2"/>
  <c r="AI1186" i="2"/>
  <c r="AI1185" i="2"/>
  <c r="AI1184" i="2"/>
  <c r="AI1183" i="2"/>
  <c r="AI1182" i="2"/>
  <c r="AI1181" i="2"/>
  <c r="AI1180" i="2"/>
  <c r="AI1179" i="2"/>
  <c r="AI1178" i="2"/>
  <c r="AI1177" i="2"/>
  <c r="AI1176" i="2"/>
  <c r="AI1175" i="2"/>
  <c r="AI1174" i="2"/>
  <c r="AI1173" i="2"/>
  <c r="AI1172" i="2"/>
  <c r="AI1171" i="2"/>
  <c r="AI1170" i="2"/>
  <c r="AI1169" i="2"/>
  <c r="AI1168" i="2"/>
  <c r="AI1167" i="2"/>
  <c r="AI1166" i="2"/>
  <c r="AI1165" i="2"/>
  <c r="AI1164" i="2"/>
  <c r="AI1163" i="2"/>
  <c r="AI1162" i="2"/>
  <c r="AI1161" i="2"/>
  <c r="AI1160" i="2"/>
  <c r="AI1159" i="2"/>
  <c r="AI1158" i="2"/>
  <c r="AI1157" i="2"/>
  <c r="AI1156" i="2"/>
  <c r="AI1155" i="2"/>
  <c r="AI1154" i="2"/>
  <c r="AI1153" i="2"/>
  <c r="AI1152" i="2"/>
  <c r="AI1151" i="2"/>
  <c r="AI1150" i="2"/>
  <c r="AI1149" i="2"/>
  <c r="AI1148" i="2"/>
  <c r="AI1147" i="2"/>
  <c r="AI1146" i="2"/>
  <c r="AI1145" i="2"/>
  <c r="AI1144" i="2"/>
  <c r="AI1143" i="2"/>
  <c r="AI1142" i="2"/>
  <c r="AI1141" i="2"/>
  <c r="AI1140" i="2"/>
  <c r="AI1139" i="2"/>
  <c r="AI1138" i="2"/>
  <c r="AI1137" i="2"/>
  <c r="AI1136" i="2"/>
  <c r="AI1135" i="2"/>
  <c r="AI1134" i="2"/>
  <c r="AI1133" i="2"/>
  <c r="AI1132" i="2"/>
  <c r="AI1131" i="2"/>
  <c r="AI1130" i="2"/>
  <c r="AI1129" i="2"/>
  <c r="AI1128" i="2"/>
  <c r="AI1127" i="2"/>
  <c r="AI1126" i="2"/>
  <c r="AI1125" i="2"/>
  <c r="AI1124" i="2"/>
  <c r="AI1123" i="2"/>
  <c r="AI1122" i="2"/>
  <c r="AI1121" i="2"/>
  <c r="AI1120" i="2"/>
  <c r="AI1119" i="2"/>
  <c r="AI1118" i="2"/>
  <c r="AI1117" i="2"/>
  <c r="AI1116" i="2"/>
  <c r="AI1115" i="2"/>
  <c r="AI1114" i="2"/>
  <c r="AI1113" i="2"/>
  <c r="AI1112" i="2"/>
  <c r="AI1111" i="2"/>
  <c r="AI1110" i="2"/>
  <c r="AI1109" i="2"/>
  <c r="AI1108" i="2"/>
  <c r="AI1107" i="2"/>
  <c r="AI1106" i="2"/>
  <c r="AI1105" i="2"/>
  <c r="AI1104" i="2"/>
  <c r="AI1103" i="2"/>
  <c r="AI1102" i="2"/>
  <c r="AI1101" i="2"/>
  <c r="AI1100" i="2"/>
  <c r="AI1099" i="2"/>
  <c r="AI1098" i="2"/>
  <c r="AI1097" i="2"/>
  <c r="AI1096" i="2"/>
  <c r="AI1095" i="2"/>
  <c r="AI1094" i="2"/>
  <c r="AI1093" i="2"/>
  <c r="AI1092" i="2"/>
  <c r="AI1091" i="2"/>
  <c r="AI1090" i="2"/>
  <c r="AI1089" i="2"/>
  <c r="AI1088" i="2"/>
  <c r="AI1087" i="2"/>
  <c r="AI1086" i="2"/>
  <c r="AI1085" i="2"/>
  <c r="AI1084" i="2"/>
  <c r="AI1083" i="2"/>
  <c r="AI1082" i="2"/>
  <c r="AI1081" i="2"/>
  <c r="AI1080" i="2"/>
  <c r="AI1079" i="2"/>
  <c r="AI1078" i="2"/>
  <c r="AI1077" i="2"/>
  <c r="AI1076" i="2"/>
  <c r="AI1075" i="2"/>
  <c r="AI1074" i="2"/>
  <c r="AI1073" i="2"/>
  <c r="AI1072" i="2"/>
  <c r="AI1071" i="2"/>
  <c r="AI1070" i="2"/>
  <c r="AI1069" i="2"/>
  <c r="AI1068" i="2"/>
  <c r="AI1067" i="2"/>
  <c r="AI1066" i="2"/>
  <c r="AI1065" i="2"/>
  <c r="AI1064" i="2"/>
  <c r="AI1063" i="2"/>
  <c r="AI1062" i="2"/>
  <c r="AI1061" i="2"/>
  <c r="AI1060" i="2"/>
  <c r="AI1059" i="2"/>
  <c r="AI1058" i="2"/>
  <c r="AI1057" i="2"/>
  <c r="AI1056" i="2"/>
  <c r="AI1055" i="2"/>
  <c r="AI1054" i="2"/>
  <c r="AI1053" i="2"/>
  <c r="AI1052" i="2"/>
  <c r="AI1051" i="2"/>
  <c r="AI1050" i="2"/>
  <c r="AI1049" i="2"/>
  <c r="AI1048" i="2"/>
  <c r="AI1047" i="2"/>
  <c r="AI1046" i="2"/>
  <c r="AI1045" i="2"/>
  <c r="AI1044" i="2"/>
  <c r="AI1043" i="2"/>
  <c r="AI1042" i="2"/>
  <c r="AI1041" i="2"/>
  <c r="AI1040" i="2"/>
  <c r="AI1039" i="2"/>
  <c r="AI1038" i="2"/>
  <c r="AI1037" i="2"/>
  <c r="AI1036" i="2"/>
  <c r="AI1035" i="2"/>
  <c r="AI1034" i="2"/>
  <c r="AI1033" i="2"/>
  <c r="AI1032" i="2"/>
  <c r="AI1031" i="2"/>
  <c r="AI1030" i="2"/>
  <c r="AI1029" i="2"/>
  <c r="AI1028" i="2"/>
  <c r="AI1027" i="2"/>
  <c r="AI1026" i="2"/>
  <c r="AI1025" i="2"/>
  <c r="AI1024" i="2"/>
  <c r="AI1023" i="2"/>
  <c r="AI1022" i="2"/>
  <c r="AI1021" i="2"/>
  <c r="AI1020" i="2"/>
  <c r="AI1019" i="2"/>
  <c r="AI1018" i="2"/>
  <c r="AI1017" i="2"/>
  <c r="AI1016" i="2"/>
  <c r="AI1015" i="2"/>
  <c r="AI1014" i="2"/>
  <c r="AI1013" i="2"/>
  <c r="AI1012" i="2"/>
  <c r="AI1011" i="2"/>
  <c r="AI1010" i="2"/>
  <c r="AI1009" i="2"/>
  <c r="AI1008" i="2"/>
  <c r="AI1007" i="2"/>
  <c r="AI1006" i="2"/>
  <c r="AI1005" i="2"/>
  <c r="AI1004" i="2"/>
  <c r="AI1003" i="2"/>
  <c r="AI1002" i="2"/>
  <c r="AI1001" i="2"/>
  <c r="AI1000" i="2"/>
  <c r="AI999" i="2"/>
  <c r="AI998" i="2"/>
  <c r="AI997" i="2"/>
  <c r="AI996" i="2"/>
  <c r="AI995" i="2"/>
  <c r="AI994" i="2"/>
  <c r="AI993" i="2"/>
  <c r="AI992" i="2"/>
  <c r="AI991" i="2"/>
  <c r="AI990" i="2"/>
  <c r="AI989" i="2"/>
  <c r="AI988" i="2"/>
  <c r="AI987" i="2"/>
  <c r="AI986" i="2"/>
  <c r="AI985" i="2"/>
  <c r="AI984" i="2"/>
  <c r="AI983" i="2"/>
  <c r="AI982" i="2"/>
  <c r="AI981" i="2"/>
  <c r="AI980" i="2"/>
  <c r="AI979" i="2"/>
  <c r="AI978" i="2"/>
  <c r="AI977" i="2"/>
  <c r="AI976" i="2"/>
  <c r="AI975" i="2"/>
  <c r="AI974" i="2"/>
  <c r="AI973" i="2"/>
  <c r="AI972" i="2"/>
  <c r="AI971" i="2"/>
  <c r="AI970" i="2"/>
  <c r="AI969" i="2"/>
  <c r="AI968" i="2"/>
  <c r="AI967" i="2"/>
  <c r="AI966" i="2"/>
  <c r="AI965" i="2"/>
  <c r="AI964" i="2"/>
  <c r="AI963" i="2"/>
  <c r="AI962" i="2"/>
  <c r="AI961" i="2"/>
  <c r="AI960" i="2"/>
  <c r="AI959" i="2"/>
  <c r="AI958" i="2"/>
  <c r="AI957" i="2"/>
  <c r="AI956" i="2"/>
  <c r="AI955" i="2"/>
  <c r="AI954" i="2"/>
  <c r="AI953" i="2"/>
  <c r="AI952" i="2"/>
  <c r="AI951" i="2"/>
  <c r="AI950" i="2"/>
  <c r="AI949" i="2"/>
  <c r="AI948" i="2"/>
  <c r="AI947" i="2"/>
  <c r="AI946" i="2"/>
  <c r="AI945" i="2"/>
  <c r="AI944" i="2"/>
  <c r="AI943" i="2"/>
  <c r="AI942" i="2"/>
  <c r="AI941" i="2"/>
  <c r="AI940" i="2"/>
  <c r="AI939" i="2"/>
  <c r="AI938" i="2"/>
  <c r="AI937" i="2"/>
  <c r="AI936" i="2"/>
  <c r="AI935" i="2"/>
  <c r="AI934" i="2"/>
  <c r="AI933" i="2"/>
  <c r="AI932" i="2"/>
  <c r="AI931" i="2"/>
  <c r="AI930" i="2"/>
  <c r="AI929" i="2"/>
  <c r="AI928" i="2"/>
  <c r="AI927" i="2"/>
  <c r="AI926" i="2"/>
  <c r="AI925" i="2"/>
  <c r="AI924" i="2"/>
  <c r="AI923" i="2"/>
  <c r="AI922" i="2"/>
  <c r="AI921" i="2"/>
  <c r="AI920" i="2"/>
  <c r="AI919" i="2"/>
  <c r="AI918" i="2"/>
  <c r="AI917" i="2"/>
  <c r="AI916" i="2"/>
  <c r="AI915" i="2"/>
  <c r="AI914" i="2"/>
  <c r="AI913" i="2"/>
  <c r="AI912" i="2"/>
  <c r="AI911" i="2"/>
  <c r="AI910" i="2"/>
  <c r="AI909" i="2"/>
  <c r="AI908" i="2"/>
  <c r="AI907" i="2"/>
  <c r="AI906" i="2"/>
  <c r="AI905" i="2"/>
  <c r="AI904" i="2"/>
  <c r="AI903" i="2"/>
  <c r="AI902" i="2"/>
  <c r="AI901" i="2"/>
  <c r="AI900" i="2"/>
  <c r="AI899" i="2"/>
  <c r="AI898" i="2"/>
  <c r="AI897" i="2"/>
  <c r="AI896" i="2"/>
  <c r="AI895" i="2"/>
  <c r="AI894" i="2"/>
  <c r="AI893" i="2"/>
  <c r="AI892" i="2"/>
  <c r="AI891" i="2"/>
  <c r="AI890" i="2"/>
  <c r="AI889" i="2"/>
  <c r="AI888" i="2"/>
  <c r="AI887" i="2"/>
  <c r="AI886" i="2"/>
  <c r="AI885" i="2"/>
  <c r="AI884" i="2"/>
  <c r="AI883" i="2"/>
  <c r="AI882" i="2"/>
  <c r="AI881" i="2"/>
  <c r="AI880" i="2"/>
  <c r="AI879" i="2"/>
  <c r="AI878" i="2"/>
  <c r="AI877" i="2"/>
  <c r="AI876" i="2"/>
  <c r="AI875" i="2"/>
  <c r="AI874" i="2"/>
  <c r="AI873" i="2"/>
  <c r="AI872" i="2"/>
  <c r="AI871" i="2"/>
  <c r="AI870" i="2"/>
  <c r="AI869" i="2"/>
  <c r="AI868" i="2"/>
  <c r="AI867" i="2"/>
  <c r="AI866" i="2"/>
  <c r="AI865" i="2"/>
  <c r="AI864" i="2"/>
  <c r="AI863" i="2"/>
  <c r="AI862" i="2"/>
  <c r="AI861" i="2"/>
  <c r="AI860" i="2"/>
  <c r="AI859" i="2"/>
  <c r="AI858" i="2"/>
  <c r="AI857" i="2"/>
  <c r="AI856" i="2"/>
  <c r="AI855" i="2"/>
  <c r="AI854" i="2"/>
  <c r="AI853" i="2"/>
  <c r="AI852" i="2"/>
  <c r="AI851" i="2"/>
  <c r="AI850" i="2"/>
  <c r="AI849" i="2"/>
  <c r="AI848" i="2"/>
  <c r="AI847" i="2"/>
  <c r="AI846" i="2"/>
  <c r="AI845" i="2"/>
  <c r="AI844" i="2"/>
  <c r="AI843" i="2"/>
  <c r="AI842" i="2"/>
  <c r="AI841" i="2"/>
  <c r="AI840" i="2"/>
  <c r="AI839" i="2"/>
  <c r="AI838" i="2"/>
  <c r="AI837" i="2"/>
  <c r="AI836" i="2"/>
  <c r="AI835" i="2"/>
  <c r="AI834" i="2"/>
  <c r="AI833" i="2"/>
  <c r="AI832" i="2"/>
  <c r="AI831" i="2"/>
  <c r="AI830" i="2"/>
  <c r="AI829" i="2"/>
  <c r="AI828" i="2"/>
  <c r="AI827" i="2"/>
  <c r="AI826" i="2"/>
  <c r="AI825" i="2"/>
  <c r="AI824" i="2"/>
  <c r="AI823" i="2"/>
  <c r="AI822" i="2"/>
  <c r="AI821" i="2"/>
  <c r="AI820" i="2"/>
  <c r="AI819" i="2"/>
  <c r="AI818" i="2"/>
  <c r="AI817" i="2"/>
  <c r="AI816" i="2"/>
  <c r="AI815" i="2"/>
  <c r="AI814" i="2"/>
  <c r="AI813" i="2"/>
  <c r="AI812" i="2"/>
  <c r="AI811" i="2"/>
  <c r="AI810" i="2"/>
  <c r="AI809" i="2"/>
  <c r="AI808" i="2"/>
  <c r="AI807" i="2"/>
  <c r="AI806" i="2"/>
  <c r="AI805" i="2"/>
  <c r="AI804" i="2"/>
  <c r="AI803" i="2"/>
  <c r="AI802" i="2"/>
  <c r="AI801" i="2"/>
  <c r="AI800" i="2"/>
  <c r="AI799" i="2"/>
  <c r="AI798" i="2"/>
  <c r="AI797" i="2"/>
  <c r="AI796" i="2"/>
  <c r="AI795" i="2"/>
  <c r="AI794" i="2"/>
  <c r="AI793" i="2"/>
  <c r="AI792" i="2"/>
  <c r="AI791" i="2"/>
  <c r="AI790" i="2"/>
  <c r="AI789" i="2"/>
  <c r="AI788" i="2"/>
  <c r="AI787" i="2"/>
  <c r="AI786" i="2"/>
  <c r="AI785" i="2"/>
  <c r="AI784" i="2"/>
  <c r="AI783" i="2"/>
  <c r="AI782" i="2"/>
  <c r="AI781" i="2"/>
  <c r="AI780" i="2"/>
  <c r="AI779" i="2"/>
  <c r="AI778" i="2"/>
  <c r="AI777" i="2"/>
  <c r="AI776" i="2"/>
  <c r="AI775" i="2"/>
  <c r="AI774" i="2"/>
  <c r="AI773" i="2"/>
  <c r="AI772" i="2"/>
  <c r="AI771" i="2"/>
  <c r="AI770" i="2"/>
  <c r="AI769" i="2"/>
  <c r="AI768" i="2"/>
  <c r="AI767" i="2"/>
  <c r="AI766" i="2"/>
  <c r="AI765" i="2"/>
  <c r="AI764" i="2"/>
  <c r="AI763" i="2"/>
  <c r="AI762" i="2"/>
  <c r="AI761" i="2"/>
  <c r="AI760" i="2"/>
  <c r="AI759" i="2"/>
  <c r="AI758" i="2"/>
  <c r="AI757" i="2"/>
  <c r="AI756" i="2"/>
  <c r="AI755" i="2"/>
  <c r="AI754" i="2"/>
  <c r="AI753" i="2"/>
  <c r="AI752" i="2"/>
  <c r="AI751" i="2"/>
  <c r="AI750" i="2"/>
  <c r="AI749" i="2"/>
  <c r="AI748" i="2"/>
  <c r="AI747" i="2"/>
  <c r="AI746" i="2"/>
  <c r="AI745" i="2"/>
  <c r="AI744" i="2"/>
  <c r="AI743" i="2"/>
  <c r="AI742" i="2"/>
  <c r="AI741" i="2"/>
  <c r="AI740" i="2"/>
  <c r="AI739" i="2"/>
  <c r="AI738" i="2"/>
  <c r="AI737" i="2"/>
  <c r="AI736" i="2"/>
  <c r="AI735" i="2"/>
  <c r="AI734" i="2"/>
  <c r="AI733" i="2"/>
  <c r="AI732" i="2"/>
  <c r="AI731" i="2"/>
  <c r="AI730" i="2"/>
  <c r="AI729" i="2"/>
  <c r="AI728" i="2"/>
  <c r="AI727" i="2"/>
  <c r="AI726" i="2"/>
  <c r="AI725" i="2"/>
  <c r="AI724" i="2"/>
  <c r="AI723" i="2"/>
  <c r="AI722" i="2"/>
  <c r="AI721" i="2"/>
  <c r="AI720" i="2"/>
  <c r="AI719" i="2"/>
  <c r="AI718" i="2"/>
  <c r="AI717" i="2"/>
  <c r="AI716" i="2"/>
  <c r="AI715" i="2"/>
  <c r="AI714" i="2"/>
  <c r="AI713" i="2"/>
  <c r="AI712" i="2"/>
  <c r="AI711" i="2"/>
  <c r="AI710" i="2"/>
  <c r="AI709" i="2"/>
  <c r="AI708" i="2"/>
  <c r="AI707" i="2"/>
  <c r="AI706" i="2"/>
  <c r="AI705" i="2"/>
  <c r="AI704" i="2"/>
  <c r="AI703" i="2"/>
  <c r="AI702" i="2"/>
  <c r="AI701" i="2"/>
  <c r="AI700" i="2"/>
  <c r="AI699" i="2"/>
  <c r="AI698" i="2"/>
  <c r="AI697" i="2"/>
  <c r="AI696" i="2"/>
  <c r="AI695" i="2"/>
  <c r="AI694" i="2"/>
  <c r="AI693" i="2"/>
  <c r="AI692" i="2"/>
  <c r="AI691" i="2"/>
  <c r="AI690" i="2"/>
  <c r="AI689" i="2"/>
  <c r="AI688" i="2"/>
  <c r="AI687" i="2"/>
  <c r="AI686" i="2"/>
  <c r="AI685" i="2"/>
  <c r="AI684" i="2"/>
  <c r="AI683" i="2"/>
  <c r="AI682" i="2"/>
  <c r="AI681" i="2"/>
  <c r="AI680" i="2"/>
  <c r="AI679" i="2"/>
  <c r="AI678" i="2"/>
  <c r="AI677" i="2"/>
  <c r="AI676" i="2"/>
  <c r="AI675" i="2"/>
  <c r="AI674" i="2"/>
  <c r="AI673" i="2"/>
  <c r="AI672" i="2"/>
  <c r="AI671" i="2"/>
  <c r="AI670" i="2"/>
  <c r="AI669" i="2"/>
  <c r="AI668" i="2"/>
  <c r="AI667" i="2"/>
  <c r="AI666" i="2"/>
  <c r="AI665" i="2"/>
  <c r="AI664" i="2"/>
  <c r="AI663" i="2"/>
  <c r="AI662" i="2"/>
  <c r="AI661" i="2"/>
  <c r="AI660" i="2"/>
  <c r="AI659" i="2"/>
  <c r="AI658" i="2"/>
  <c r="AI657" i="2"/>
  <c r="AI656" i="2"/>
  <c r="AI655" i="2"/>
  <c r="AI654" i="2"/>
  <c r="AI653" i="2"/>
  <c r="AI652" i="2"/>
  <c r="AI651" i="2"/>
  <c r="AI650" i="2"/>
  <c r="AI649" i="2"/>
  <c r="AI648" i="2"/>
  <c r="AI647" i="2"/>
  <c r="AI646" i="2"/>
  <c r="AI645" i="2"/>
  <c r="AI644" i="2"/>
  <c r="AI643" i="2"/>
  <c r="AI642" i="2"/>
  <c r="AI641" i="2"/>
  <c r="AI640" i="2"/>
  <c r="AI639" i="2"/>
  <c r="AI638" i="2"/>
  <c r="AI637" i="2"/>
  <c r="AI636" i="2"/>
  <c r="AI635" i="2"/>
  <c r="AI634" i="2"/>
  <c r="AI633" i="2"/>
  <c r="AI632" i="2"/>
  <c r="AI631" i="2"/>
  <c r="AI630" i="2"/>
  <c r="AI629" i="2"/>
  <c r="AI628" i="2"/>
  <c r="AI627" i="2"/>
  <c r="AI626" i="2"/>
  <c r="AI625" i="2"/>
  <c r="AI624" i="2"/>
  <c r="AI623" i="2"/>
  <c r="AI622" i="2"/>
  <c r="AI621" i="2"/>
  <c r="AI620" i="2"/>
  <c r="AI619" i="2"/>
  <c r="AI618" i="2"/>
  <c r="AI617" i="2"/>
  <c r="AI616" i="2"/>
  <c r="AI615" i="2"/>
  <c r="AI614" i="2"/>
  <c r="AI613" i="2"/>
  <c r="AI612" i="2"/>
  <c r="AI611" i="2"/>
  <c r="AI610" i="2"/>
  <c r="AI609" i="2"/>
  <c r="AI608" i="2"/>
  <c r="AI607" i="2"/>
  <c r="AI606" i="2"/>
  <c r="AI605" i="2"/>
  <c r="AI604" i="2"/>
  <c r="AI603" i="2"/>
  <c r="AI602" i="2"/>
  <c r="AI601" i="2"/>
  <c r="AI600" i="2"/>
  <c r="AI599" i="2"/>
  <c r="AI598" i="2"/>
  <c r="AI597" i="2"/>
  <c r="AI596" i="2"/>
  <c r="AI595" i="2"/>
  <c r="AI594" i="2"/>
  <c r="AI593" i="2"/>
  <c r="AI592" i="2"/>
  <c r="AI591" i="2"/>
  <c r="AI590" i="2"/>
  <c r="AI589" i="2"/>
  <c r="AI588" i="2"/>
  <c r="AI587" i="2"/>
  <c r="AI586" i="2"/>
  <c r="AI585" i="2"/>
  <c r="AI584" i="2"/>
  <c r="AI583" i="2"/>
  <c r="AI582" i="2"/>
  <c r="AI581" i="2"/>
  <c r="AI580" i="2"/>
  <c r="AI579" i="2"/>
  <c r="AI578" i="2"/>
  <c r="AI577" i="2"/>
  <c r="AI576" i="2"/>
  <c r="AI575" i="2"/>
  <c r="AI574" i="2"/>
  <c r="AI573" i="2"/>
  <c r="AI572" i="2"/>
  <c r="AI571" i="2"/>
  <c r="AI570" i="2"/>
  <c r="AI569" i="2"/>
  <c r="AI568" i="2"/>
  <c r="AI567" i="2"/>
  <c r="AI566" i="2"/>
  <c r="AI565" i="2"/>
  <c r="AI564" i="2"/>
  <c r="AI563" i="2"/>
  <c r="AI562" i="2"/>
  <c r="AI561" i="2"/>
  <c r="AI560" i="2"/>
  <c r="AI559" i="2"/>
  <c r="AI558" i="2"/>
  <c r="AI557" i="2"/>
  <c r="AI556" i="2"/>
  <c r="AI555" i="2"/>
  <c r="AI554" i="2"/>
  <c r="AI553" i="2"/>
  <c r="AI552" i="2"/>
  <c r="AI551" i="2"/>
  <c r="AI550" i="2"/>
  <c r="AI549" i="2"/>
  <c r="AI548" i="2"/>
  <c r="AI547" i="2"/>
  <c r="AI546" i="2"/>
  <c r="AI545" i="2"/>
  <c r="AI544" i="2"/>
  <c r="AI543" i="2"/>
  <c r="AI542" i="2"/>
  <c r="AI541" i="2"/>
  <c r="AI540" i="2"/>
  <c r="AI539" i="2"/>
  <c r="AI538" i="2"/>
  <c r="AI537" i="2"/>
  <c r="AI536" i="2"/>
  <c r="AI535" i="2"/>
  <c r="AI534" i="2"/>
  <c r="AI533" i="2"/>
  <c r="AI532" i="2"/>
  <c r="AI531" i="2"/>
  <c r="AI530" i="2"/>
  <c r="AI529" i="2"/>
  <c r="AI528" i="2"/>
  <c r="AI527" i="2"/>
  <c r="AI526" i="2"/>
  <c r="AI525" i="2"/>
  <c r="AI524" i="2"/>
  <c r="AI523" i="2"/>
  <c r="AI522" i="2"/>
  <c r="AI521" i="2"/>
  <c r="AI520" i="2"/>
  <c r="AI519" i="2"/>
  <c r="AI518" i="2"/>
  <c r="AI517" i="2"/>
  <c r="AI516" i="2"/>
  <c r="AI515" i="2"/>
  <c r="AI514" i="2"/>
  <c r="AI513" i="2"/>
  <c r="AI512" i="2"/>
  <c r="AI511" i="2"/>
  <c r="AI510" i="2"/>
  <c r="AI509" i="2"/>
  <c r="AI508" i="2"/>
  <c r="AI507" i="2"/>
  <c r="AI506" i="2"/>
  <c r="AI505" i="2"/>
  <c r="AI504" i="2"/>
  <c r="AI503" i="2"/>
  <c r="AI502" i="2"/>
  <c r="AI501" i="2"/>
  <c r="AI500" i="2"/>
  <c r="AI499" i="2"/>
  <c r="AI498" i="2"/>
  <c r="AI497" i="2"/>
  <c r="AI496" i="2"/>
  <c r="AI495" i="2"/>
  <c r="AI494" i="2"/>
  <c r="AI493" i="2"/>
  <c r="AI492" i="2"/>
  <c r="AI491" i="2"/>
  <c r="AI490" i="2"/>
  <c r="AI489" i="2"/>
  <c r="AI488" i="2"/>
  <c r="AI487" i="2"/>
  <c r="AI486" i="2"/>
  <c r="AI485" i="2"/>
  <c r="AI484" i="2"/>
  <c r="AI483" i="2"/>
  <c r="AI482" i="2"/>
  <c r="AI481" i="2"/>
  <c r="AI480" i="2"/>
  <c r="AI479" i="2"/>
  <c r="AI478" i="2"/>
  <c r="AI477" i="2"/>
  <c r="AI476" i="2"/>
  <c r="AI475" i="2"/>
  <c r="AI474" i="2"/>
  <c r="AI473" i="2"/>
  <c r="AI472" i="2"/>
  <c r="AI471" i="2"/>
  <c r="AI470" i="2"/>
  <c r="AI469" i="2"/>
  <c r="AI468" i="2"/>
  <c r="AI467" i="2"/>
  <c r="AI466" i="2"/>
  <c r="AI465" i="2"/>
  <c r="AI464" i="2"/>
  <c r="AI463" i="2"/>
  <c r="AI462" i="2"/>
  <c r="AI461" i="2"/>
  <c r="AI460" i="2"/>
  <c r="AI459" i="2"/>
  <c r="AI458" i="2"/>
  <c r="AI457" i="2"/>
  <c r="AI456" i="2"/>
  <c r="AI455" i="2"/>
  <c r="AI454" i="2"/>
  <c r="AI453" i="2"/>
  <c r="AI452" i="2"/>
  <c r="AI451" i="2"/>
  <c r="AI450" i="2"/>
  <c r="AI449" i="2"/>
  <c r="AI448" i="2"/>
  <c r="AI447" i="2"/>
  <c r="AI446" i="2"/>
  <c r="AI445" i="2"/>
  <c r="AI444" i="2"/>
  <c r="AI443" i="2"/>
  <c r="AI442" i="2"/>
  <c r="AI441" i="2"/>
  <c r="AI440" i="2"/>
  <c r="AI439" i="2"/>
  <c r="AI438" i="2"/>
  <c r="AI437" i="2"/>
  <c r="AI436" i="2"/>
  <c r="AI435" i="2"/>
  <c r="AI434" i="2"/>
  <c r="AI433" i="2"/>
  <c r="AI432" i="2"/>
  <c r="AI431" i="2"/>
  <c r="AI430" i="2"/>
  <c r="AI429" i="2"/>
  <c r="AI428" i="2"/>
  <c r="AI427" i="2"/>
  <c r="AI426" i="2"/>
  <c r="AI425" i="2"/>
  <c r="AI424" i="2"/>
  <c r="AI423" i="2"/>
  <c r="AI422" i="2"/>
  <c r="AI421" i="2"/>
  <c r="AI420" i="2"/>
  <c r="AI419" i="2"/>
  <c r="AI418" i="2"/>
  <c r="AI417" i="2"/>
  <c r="AI416" i="2"/>
  <c r="AI415" i="2"/>
  <c r="AI414" i="2"/>
  <c r="AI413" i="2"/>
  <c r="AI412" i="2"/>
  <c r="AI411" i="2"/>
  <c r="AI410" i="2"/>
  <c r="AI409" i="2"/>
  <c r="AI408" i="2"/>
  <c r="AI407" i="2"/>
  <c r="AI406" i="2"/>
  <c r="AI405" i="2"/>
  <c r="AI404" i="2"/>
  <c r="AI403" i="2"/>
  <c r="AI402" i="2"/>
  <c r="AI401" i="2"/>
  <c r="AI400" i="2"/>
  <c r="AI399" i="2"/>
  <c r="AI398" i="2"/>
  <c r="AI397" i="2"/>
  <c r="AI396" i="2"/>
  <c r="AI395" i="2"/>
  <c r="AI394" i="2"/>
  <c r="AI393" i="2"/>
  <c r="AI392" i="2"/>
  <c r="AI391" i="2"/>
  <c r="AI390" i="2"/>
  <c r="AI389" i="2"/>
  <c r="AI388" i="2"/>
  <c r="AI387" i="2"/>
  <c r="AI386" i="2"/>
  <c r="AI385" i="2"/>
  <c r="AI384" i="2"/>
  <c r="AI383" i="2"/>
  <c r="AI382" i="2"/>
  <c r="AI381" i="2"/>
  <c r="AI380" i="2"/>
  <c r="AI379" i="2"/>
  <c r="AI378" i="2"/>
  <c r="AI377" i="2"/>
  <c r="AI376" i="2"/>
  <c r="AI375" i="2"/>
  <c r="AI374" i="2"/>
  <c r="AI373" i="2"/>
  <c r="AI372" i="2"/>
  <c r="AI371" i="2"/>
  <c r="AI370" i="2"/>
  <c r="AI369" i="2"/>
  <c r="AI368" i="2"/>
  <c r="AI367" i="2"/>
  <c r="AI366" i="2"/>
  <c r="AI365" i="2"/>
  <c r="AI364" i="2"/>
  <c r="AI363" i="2"/>
  <c r="AI362" i="2"/>
  <c r="AI361" i="2"/>
  <c r="AI360" i="2"/>
  <c r="AI359" i="2"/>
  <c r="AI358" i="2"/>
  <c r="AI357" i="2"/>
  <c r="AI356" i="2"/>
  <c r="AI355" i="2"/>
  <c r="AI354" i="2"/>
  <c r="AI353" i="2"/>
  <c r="AI352" i="2"/>
  <c r="AI351" i="2"/>
  <c r="AI350" i="2"/>
  <c r="AI349" i="2"/>
  <c r="AI348" i="2"/>
  <c r="AI347" i="2"/>
  <c r="AI346" i="2"/>
  <c r="AI345" i="2"/>
  <c r="AI344" i="2"/>
  <c r="AI343" i="2"/>
  <c r="AI342" i="2"/>
  <c r="AI341" i="2"/>
  <c r="AI340" i="2"/>
  <c r="AI339" i="2"/>
  <c r="AI338" i="2"/>
  <c r="AI337" i="2"/>
  <c r="AI336" i="2"/>
  <c r="AI335" i="2"/>
  <c r="AI334" i="2"/>
  <c r="AI333" i="2"/>
  <c r="AI332" i="2"/>
  <c r="AI331" i="2"/>
  <c r="AI330" i="2"/>
  <c r="AI329" i="2"/>
  <c r="AI328" i="2"/>
  <c r="AI327" i="2"/>
  <c r="AI326" i="2"/>
  <c r="AI325" i="2"/>
  <c r="AI324" i="2"/>
  <c r="AI323" i="2"/>
  <c r="AI322" i="2"/>
  <c r="AI321" i="2"/>
  <c r="AI320" i="2"/>
  <c r="AI319" i="2"/>
  <c r="AI318" i="2"/>
  <c r="AI317" i="2"/>
  <c r="AI316" i="2"/>
  <c r="AI315" i="2"/>
  <c r="AI314" i="2"/>
  <c r="AI313" i="2"/>
  <c r="AI312" i="2"/>
  <c r="AI311" i="2"/>
  <c r="AI310" i="2"/>
  <c r="AI309" i="2"/>
  <c r="AI308" i="2"/>
  <c r="AI307" i="2"/>
  <c r="AI306" i="2"/>
  <c r="AI305" i="2"/>
  <c r="AI304" i="2"/>
  <c r="AI303" i="2"/>
  <c r="AI302" i="2"/>
  <c r="AI301" i="2"/>
  <c r="AI300" i="2"/>
  <c r="AI299" i="2"/>
  <c r="AI298" i="2"/>
  <c r="AI297" i="2"/>
  <c r="AI296" i="2"/>
  <c r="AI295" i="2"/>
  <c r="AI294" i="2"/>
  <c r="AI293" i="2"/>
  <c r="AI292" i="2"/>
  <c r="AI291" i="2"/>
  <c r="AI290" i="2"/>
  <c r="AI289" i="2"/>
  <c r="AI288" i="2"/>
  <c r="AI287" i="2"/>
  <c r="AI286" i="2"/>
  <c r="AI285" i="2"/>
  <c r="AI284" i="2"/>
  <c r="AI283" i="2"/>
  <c r="AI282" i="2"/>
  <c r="AI281" i="2"/>
  <c r="AI280" i="2"/>
  <c r="AI279" i="2"/>
  <c r="AI278" i="2"/>
  <c r="AI277" i="2"/>
  <c r="AI276" i="2"/>
  <c r="AI275" i="2"/>
  <c r="AI274" i="2"/>
  <c r="AI273" i="2"/>
  <c r="AI272" i="2"/>
  <c r="AI271" i="2"/>
  <c r="AI270" i="2"/>
  <c r="AI269" i="2"/>
  <c r="AI268" i="2"/>
  <c r="AI267" i="2"/>
  <c r="AI266" i="2"/>
  <c r="AI265" i="2"/>
  <c r="AI264" i="2"/>
  <c r="AI263" i="2"/>
  <c r="AI262" i="2"/>
  <c r="AI261" i="2"/>
  <c r="AI260" i="2"/>
  <c r="AI259" i="2"/>
  <c r="AI258" i="2"/>
  <c r="AI257" i="2"/>
  <c r="AI256" i="2"/>
  <c r="AI255" i="2"/>
  <c r="AI254" i="2"/>
  <c r="AI253" i="2"/>
  <c r="AI252" i="2"/>
  <c r="AI251" i="2"/>
  <c r="AI250" i="2"/>
  <c r="AI249" i="2"/>
  <c r="AI248" i="2"/>
  <c r="AI247" i="2"/>
  <c r="AI246" i="2"/>
  <c r="AI245" i="2"/>
  <c r="AI244" i="2"/>
  <c r="AI243" i="2"/>
  <c r="AI242" i="2"/>
  <c r="AI241" i="2"/>
  <c r="AI240" i="2"/>
  <c r="AI239" i="2"/>
  <c r="AI238" i="2"/>
  <c r="AI237" i="2"/>
  <c r="AI236" i="2"/>
  <c r="AI235" i="2"/>
  <c r="AI234" i="2"/>
  <c r="AI233" i="2"/>
  <c r="AI232" i="2"/>
  <c r="AI231" i="2"/>
  <c r="AI230" i="2"/>
  <c r="AI229" i="2"/>
  <c r="AI228" i="2"/>
  <c r="AI227" i="2"/>
  <c r="AI226" i="2"/>
  <c r="AI225" i="2"/>
  <c r="AI224" i="2"/>
  <c r="AI223" i="2"/>
  <c r="AI222" i="2"/>
  <c r="AI221" i="2"/>
  <c r="AI220" i="2"/>
  <c r="AI219" i="2"/>
  <c r="AI218" i="2"/>
  <c r="AI217" i="2"/>
  <c r="AI216" i="2"/>
  <c r="AI215" i="2"/>
  <c r="AI214" i="2"/>
  <c r="AI213" i="2"/>
  <c r="AI212" i="2"/>
  <c r="AI211" i="2"/>
  <c r="AI210" i="2"/>
  <c r="AI209" i="2"/>
  <c r="AI208" i="2"/>
  <c r="AI207" i="2"/>
  <c r="AI206" i="2"/>
  <c r="AI205" i="2"/>
  <c r="AI204" i="2"/>
  <c r="AI203" i="2"/>
  <c r="AI202" i="2"/>
  <c r="AI201" i="2"/>
  <c r="AI200" i="2"/>
  <c r="AI199" i="2"/>
  <c r="AI198" i="2"/>
  <c r="AI197" i="2"/>
  <c r="AI196" i="2"/>
  <c r="AI195" i="2"/>
  <c r="AI194" i="2"/>
  <c r="AI193" i="2"/>
  <c r="AI192" i="2"/>
  <c r="AI191" i="2"/>
  <c r="AI190" i="2"/>
  <c r="AI189" i="2"/>
  <c r="AI188" i="2"/>
  <c r="AI187" i="2"/>
  <c r="AI186" i="2"/>
  <c r="AI185" i="2"/>
  <c r="AI184" i="2"/>
  <c r="AI183" i="2"/>
  <c r="AI182" i="2"/>
  <c r="AI181" i="2"/>
  <c r="AI180" i="2"/>
  <c r="AI179" i="2"/>
  <c r="AI178" i="2"/>
  <c r="AI177" i="2"/>
  <c r="AI176" i="2"/>
  <c r="AI175" i="2"/>
  <c r="AI174" i="2"/>
  <c r="AI173" i="2"/>
  <c r="AI172" i="2"/>
  <c r="AI171" i="2"/>
  <c r="AI170" i="2"/>
  <c r="AI169" i="2"/>
  <c r="AI168" i="2"/>
  <c r="AI167" i="2"/>
  <c r="AI166" i="2"/>
  <c r="AI165" i="2"/>
  <c r="AI164" i="2"/>
  <c r="AI163" i="2"/>
  <c r="AI162" i="2"/>
  <c r="AI161" i="2"/>
  <c r="AI160" i="2"/>
  <c r="AI159" i="2"/>
  <c r="AI158" i="2"/>
  <c r="AI157" i="2"/>
  <c r="AI156" i="2"/>
  <c r="AI155" i="2"/>
  <c r="AI154" i="2"/>
  <c r="AI153" i="2"/>
  <c r="AI152" i="2"/>
  <c r="AI151" i="2"/>
  <c r="AI150" i="2"/>
  <c r="AI149" i="2"/>
  <c r="AI148" i="2"/>
  <c r="AI147" i="2"/>
  <c r="AI146" i="2"/>
  <c r="AI145" i="2"/>
  <c r="AI144" i="2"/>
  <c r="AI143" i="2"/>
  <c r="AI142" i="2"/>
  <c r="AI141" i="2"/>
  <c r="AI140" i="2"/>
  <c r="AI139" i="2"/>
  <c r="AI138" i="2"/>
  <c r="AI137" i="2"/>
  <c r="AI136" i="2"/>
  <c r="AI135" i="2"/>
  <c r="AI134" i="2"/>
  <c r="AI133" i="2"/>
  <c r="AI132" i="2"/>
  <c r="AI131" i="2"/>
  <c r="AI130" i="2"/>
  <c r="AI129" i="2"/>
  <c r="AI128" i="2"/>
  <c r="AI127" i="2"/>
  <c r="AI126" i="2"/>
  <c r="AI125" i="2"/>
  <c r="AI124" i="2"/>
  <c r="AI123" i="2"/>
  <c r="AI122" i="2"/>
  <c r="AI121" i="2"/>
  <c r="AI120" i="2"/>
  <c r="AI119" i="2"/>
  <c r="AI118" i="2"/>
  <c r="AI117" i="2"/>
  <c r="AI116" i="2"/>
  <c r="AI115" i="2"/>
  <c r="AI114" i="2"/>
  <c r="AI113" i="2"/>
  <c r="AI112" i="2"/>
  <c r="AI111" i="2"/>
  <c r="AI110" i="2"/>
  <c r="AI109" i="2"/>
  <c r="AI108" i="2"/>
  <c r="AI107" i="2"/>
  <c r="AI106" i="2"/>
  <c r="AI105" i="2"/>
  <c r="AI104" i="2"/>
  <c r="AI103" i="2"/>
  <c r="AI102" i="2"/>
  <c r="AI101" i="2"/>
  <c r="AI100" i="2"/>
  <c r="AI99" i="2"/>
  <c r="AI98" i="2"/>
  <c r="AI97" i="2"/>
  <c r="AI96" i="2"/>
  <c r="AI95" i="2"/>
  <c r="AI94" i="2"/>
  <c r="AI93" i="2"/>
  <c r="AI92" i="2"/>
  <c r="AI91" i="2"/>
  <c r="AI90" i="2"/>
  <c r="AI89" i="2"/>
  <c r="AI88" i="2"/>
  <c r="AI87" i="2"/>
  <c r="AI86" i="2"/>
  <c r="AI85" i="2"/>
  <c r="AI84" i="2"/>
  <c r="AI83" i="2"/>
  <c r="AI82" i="2"/>
  <c r="AI81" i="2"/>
  <c r="AI80" i="2"/>
  <c r="AI79" i="2"/>
  <c r="AI78" i="2"/>
  <c r="AI77" i="2"/>
  <c r="AI76" i="2"/>
  <c r="AI75" i="2"/>
  <c r="AI74" i="2"/>
  <c r="AI73" i="2"/>
  <c r="AI72" i="2"/>
  <c r="AI71" i="2"/>
  <c r="AI70" i="2"/>
  <c r="AI69" i="2"/>
  <c r="AI68" i="2"/>
  <c r="AI67" i="2"/>
  <c r="AI66" i="2"/>
  <c r="AI65" i="2"/>
  <c r="AI64" i="2"/>
  <c r="AI63" i="2"/>
  <c r="AI62" i="2"/>
  <c r="AI61" i="2"/>
  <c r="AI60" i="2"/>
  <c r="AI59" i="2"/>
  <c r="AI58" i="2"/>
  <c r="AI57" i="2"/>
  <c r="AI56" i="2"/>
  <c r="AI55" i="2"/>
  <c r="AI54" i="2"/>
  <c r="AI53" i="2"/>
  <c r="AI52" i="2"/>
  <c r="AI51" i="2"/>
  <c r="AI50" i="2"/>
  <c r="AI49" i="2"/>
  <c r="AI48" i="2"/>
  <c r="AI47" i="2"/>
  <c r="AI46" i="2"/>
  <c r="AI45" i="2"/>
  <c r="AI44" i="2"/>
  <c r="AI43" i="2"/>
  <c r="AI42" i="2"/>
  <c r="AI41" i="2"/>
  <c r="AI40" i="2"/>
  <c r="AI39" i="2"/>
  <c r="AI38" i="2"/>
  <c r="AI37" i="2"/>
  <c r="AI36" i="2"/>
  <c r="AI35" i="2"/>
  <c r="AI34" i="2"/>
  <c r="AI33" i="2"/>
  <c r="AI32" i="2"/>
  <c r="AI31" i="2"/>
  <c r="AI30" i="2"/>
  <c r="AI29" i="2"/>
  <c r="AI28" i="2"/>
  <c r="AI27" i="2"/>
  <c r="AI26" i="2"/>
  <c r="AI25" i="2"/>
  <c r="AI24" i="2"/>
  <c r="AI23" i="2"/>
  <c r="AI22" i="2"/>
  <c r="AI21" i="2"/>
  <c r="AI20" i="2"/>
  <c r="AI19" i="2"/>
  <c r="AI18" i="2"/>
  <c r="AI17" i="2"/>
  <c r="AI16" i="2"/>
  <c r="AI15" i="2"/>
  <c r="AI14" i="2"/>
  <c r="AI13" i="2"/>
  <c r="AI12" i="2"/>
  <c r="AI11" i="2"/>
  <c r="AI10" i="2"/>
  <c r="AI9" i="2"/>
  <c r="AI8" i="2"/>
  <c r="AI7" i="2"/>
  <c r="AI6" i="2"/>
  <c r="Y2178" i="2"/>
  <c r="Y2177" i="2"/>
  <c r="Y2176" i="2"/>
  <c r="Y2175" i="2"/>
  <c r="Y2174" i="2"/>
  <c r="Y2173" i="2"/>
  <c r="Y2172" i="2"/>
  <c r="Y2171" i="2"/>
  <c r="Y2170" i="2"/>
  <c r="Y2169" i="2"/>
  <c r="Y2168" i="2"/>
  <c r="Y2167" i="2"/>
  <c r="Y2166" i="2"/>
  <c r="Y2165" i="2"/>
  <c r="Y2164" i="2"/>
  <c r="Y2163" i="2"/>
  <c r="Y2162" i="2"/>
  <c r="Y2161" i="2"/>
  <c r="Y2160" i="2"/>
  <c r="Y2159" i="2"/>
  <c r="Y2158" i="2"/>
  <c r="Y2157" i="2"/>
  <c r="Y2156" i="2"/>
  <c r="Y2155" i="2"/>
  <c r="Y2154" i="2"/>
  <c r="Y2153" i="2"/>
  <c r="Y2152" i="2"/>
  <c r="Y2151" i="2"/>
  <c r="Y2150" i="2"/>
  <c r="Y2149" i="2"/>
  <c r="Y2148" i="2"/>
  <c r="Y2147" i="2"/>
  <c r="Y2146" i="2"/>
  <c r="Y2145" i="2"/>
  <c r="Y2144" i="2"/>
  <c r="Y2143" i="2"/>
  <c r="Y2142" i="2"/>
  <c r="Y2141" i="2"/>
  <c r="Y2140" i="2"/>
  <c r="Y2139" i="2"/>
  <c r="Y2138" i="2"/>
  <c r="Y2137" i="2"/>
  <c r="Y2136" i="2"/>
  <c r="Y2135" i="2"/>
  <c r="Y2134" i="2"/>
  <c r="Y2133" i="2"/>
  <c r="Y2132" i="2"/>
  <c r="Y2131" i="2"/>
  <c r="Y2130" i="2"/>
  <c r="Y2129" i="2"/>
  <c r="Y2128" i="2"/>
  <c r="Y2127" i="2"/>
  <c r="Y2126" i="2"/>
  <c r="Y2125" i="2"/>
  <c r="Y2124" i="2"/>
  <c r="Y2123" i="2"/>
  <c r="Y2122" i="2"/>
  <c r="Y2121" i="2"/>
  <c r="Y2120" i="2"/>
  <c r="Y2119" i="2"/>
  <c r="Y2118" i="2"/>
  <c r="Y2117" i="2"/>
  <c r="Y2116" i="2"/>
  <c r="Y2115" i="2"/>
  <c r="Y2114" i="2"/>
  <c r="Y2113" i="2"/>
  <c r="Y2112" i="2"/>
  <c r="Y2111" i="2"/>
  <c r="Y2110" i="2"/>
  <c r="Y2109" i="2"/>
  <c r="Y2108" i="2"/>
  <c r="Y2107" i="2"/>
  <c r="Y2106" i="2"/>
  <c r="Y2105" i="2"/>
  <c r="Y2104" i="2"/>
  <c r="Y2103" i="2"/>
  <c r="Y2102" i="2"/>
  <c r="Y2101" i="2"/>
  <c r="Y2100" i="2"/>
  <c r="Y2099" i="2"/>
  <c r="Y2098" i="2"/>
  <c r="Y2097" i="2"/>
  <c r="Y2096" i="2"/>
  <c r="Y2095" i="2"/>
  <c r="Y2094" i="2"/>
  <c r="Y2093" i="2"/>
  <c r="Y2092" i="2"/>
  <c r="Y2091" i="2"/>
  <c r="Y2090" i="2"/>
  <c r="Y2089" i="2"/>
  <c r="Y2088" i="2"/>
  <c r="Y2087" i="2"/>
  <c r="Y2086" i="2"/>
  <c r="Y2085" i="2"/>
  <c r="Y2084" i="2"/>
  <c r="Y2083" i="2"/>
  <c r="Y2082" i="2"/>
  <c r="Y2081" i="2"/>
  <c r="Y2080" i="2"/>
  <c r="Y2079" i="2"/>
  <c r="Y2078" i="2"/>
  <c r="Y2077" i="2"/>
  <c r="Y2076" i="2"/>
  <c r="Y2075" i="2"/>
  <c r="Y2074" i="2"/>
  <c r="Y2073" i="2"/>
  <c r="Y2072" i="2"/>
  <c r="Y2071" i="2"/>
  <c r="Y2070" i="2"/>
  <c r="Y2069" i="2"/>
  <c r="Y2068" i="2"/>
  <c r="Y2067" i="2"/>
  <c r="Y2066" i="2"/>
  <c r="Y2065" i="2"/>
  <c r="Y2064" i="2"/>
  <c r="Y2063" i="2"/>
  <c r="Y2062" i="2"/>
  <c r="Y2061" i="2"/>
  <c r="Y2060" i="2"/>
  <c r="Y2059" i="2"/>
  <c r="Y2058" i="2"/>
  <c r="Y2057" i="2"/>
  <c r="Y2056" i="2"/>
  <c r="Y2055" i="2"/>
  <c r="Y2054" i="2"/>
  <c r="Y2053" i="2"/>
  <c r="Y2052" i="2"/>
  <c r="Y2051" i="2"/>
  <c r="Y2050" i="2"/>
  <c r="Y2049" i="2"/>
  <c r="Y2048" i="2"/>
  <c r="Y2047" i="2"/>
  <c r="Y2046" i="2"/>
  <c r="Y2045" i="2"/>
  <c r="Y2044" i="2"/>
  <c r="Y2043" i="2"/>
  <c r="Y2042" i="2"/>
  <c r="Y2041" i="2"/>
  <c r="Y2040" i="2"/>
  <c r="Y2039" i="2"/>
  <c r="Y2038" i="2"/>
  <c r="Y2037" i="2"/>
  <c r="Y2036" i="2"/>
  <c r="Y2035" i="2"/>
  <c r="Y2034" i="2"/>
  <c r="Y2033" i="2"/>
  <c r="Y2032" i="2"/>
  <c r="Y2031" i="2"/>
  <c r="Y2030" i="2"/>
  <c r="Y2029" i="2"/>
  <c r="Y2028" i="2"/>
  <c r="Y2027" i="2"/>
  <c r="Y2026" i="2"/>
  <c r="Y2025" i="2"/>
  <c r="Y2024" i="2"/>
  <c r="Y2023" i="2"/>
  <c r="Y2022" i="2"/>
  <c r="Y2021" i="2"/>
  <c r="Y2020" i="2"/>
  <c r="Y2019" i="2"/>
  <c r="Y2018" i="2"/>
  <c r="Y2017" i="2"/>
  <c r="Y2016" i="2"/>
  <c r="Y2015" i="2"/>
  <c r="Y2014" i="2"/>
  <c r="Y2013" i="2"/>
  <c r="Y2012" i="2"/>
  <c r="Y2011" i="2"/>
  <c r="Y2010" i="2"/>
  <c r="Y2009" i="2"/>
  <c r="Y2008" i="2"/>
  <c r="Y2007" i="2"/>
  <c r="Y2006" i="2"/>
  <c r="Y2005" i="2"/>
  <c r="Y2004" i="2"/>
  <c r="Y2003" i="2"/>
  <c r="Y2002" i="2"/>
  <c r="Y2001" i="2"/>
  <c r="Y2000" i="2"/>
  <c r="Y1999" i="2"/>
  <c r="Y1998" i="2"/>
  <c r="Y1997" i="2"/>
  <c r="Y1996" i="2"/>
  <c r="Y1995" i="2"/>
  <c r="Y1994" i="2"/>
  <c r="Y1993" i="2"/>
  <c r="Y1992" i="2"/>
  <c r="Y1991" i="2"/>
  <c r="Y1990" i="2"/>
  <c r="Y1989" i="2"/>
  <c r="Y1988" i="2"/>
  <c r="Y1987" i="2"/>
  <c r="Y1986" i="2"/>
  <c r="Y1985" i="2"/>
  <c r="Y1984" i="2"/>
  <c r="Y1983" i="2"/>
  <c r="Y1982" i="2"/>
  <c r="Y1981" i="2"/>
  <c r="Y1980" i="2"/>
  <c r="Y1979" i="2"/>
  <c r="Y1978" i="2"/>
  <c r="Y1977" i="2"/>
  <c r="Y1976" i="2"/>
  <c r="Y1975" i="2"/>
  <c r="Y1974" i="2"/>
  <c r="Y1973" i="2"/>
  <c r="Y1972" i="2"/>
  <c r="Y1971" i="2"/>
  <c r="Y1970" i="2"/>
  <c r="Y1969" i="2"/>
  <c r="Y1968" i="2"/>
  <c r="Y1967" i="2"/>
  <c r="Y1966" i="2"/>
  <c r="Y1965" i="2"/>
  <c r="Y1964" i="2"/>
  <c r="Y1963" i="2"/>
  <c r="Y1962" i="2"/>
  <c r="Y1961" i="2"/>
  <c r="Y1960" i="2"/>
  <c r="Y1959" i="2"/>
  <c r="Y1958" i="2"/>
  <c r="Y1957" i="2"/>
  <c r="Y1956" i="2"/>
  <c r="Y1955" i="2"/>
  <c r="Y1954" i="2"/>
  <c r="Y1953" i="2"/>
  <c r="Y1952" i="2"/>
  <c r="Y1951" i="2"/>
  <c r="Y1950" i="2"/>
  <c r="Y1949" i="2"/>
  <c r="Y1948" i="2"/>
  <c r="Y1947" i="2"/>
  <c r="Y1946" i="2"/>
  <c r="Y1945" i="2"/>
  <c r="Y1944" i="2"/>
  <c r="Y1943" i="2"/>
  <c r="Y1942" i="2"/>
  <c r="Y1941" i="2"/>
  <c r="Y1940" i="2"/>
  <c r="Y1939" i="2"/>
  <c r="Y1938" i="2"/>
  <c r="Y1937" i="2"/>
  <c r="Y1936" i="2"/>
  <c r="Y1935" i="2"/>
  <c r="Y1934" i="2"/>
  <c r="Y1933" i="2"/>
  <c r="Y1932" i="2"/>
  <c r="Y1931" i="2"/>
  <c r="Y1930" i="2"/>
  <c r="Y1929" i="2"/>
  <c r="Y1928" i="2"/>
  <c r="Y1927" i="2"/>
  <c r="Y1926" i="2"/>
  <c r="Y1925" i="2"/>
  <c r="Y1924" i="2"/>
  <c r="Y1923" i="2"/>
  <c r="Y1922" i="2"/>
  <c r="Y1921" i="2"/>
  <c r="Y1920" i="2"/>
  <c r="Y1919" i="2"/>
  <c r="Y1918" i="2"/>
  <c r="Y1917" i="2"/>
  <c r="Y1916" i="2"/>
  <c r="Y1915" i="2"/>
  <c r="Y1914" i="2"/>
  <c r="Y1913" i="2"/>
  <c r="Y1912" i="2"/>
  <c r="Y1911" i="2"/>
  <c r="Y1910" i="2"/>
  <c r="Y1909" i="2"/>
  <c r="Y1908" i="2"/>
  <c r="Y1907" i="2"/>
  <c r="Y1906" i="2"/>
  <c r="Y1905" i="2"/>
  <c r="Y1904" i="2"/>
  <c r="Y1903" i="2"/>
  <c r="Y1902" i="2"/>
  <c r="Y1901" i="2"/>
  <c r="Y1900" i="2"/>
  <c r="Y1899" i="2"/>
  <c r="Y1898" i="2"/>
  <c r="Y1897" i="2"/>
  <c r="Y1896" i="2"/>
  <c r="Y1895" i="2"/>
  <c r="Y1894" i="2"/>
  <c r="Y1893" i="2"/>
  <c r="Y1892" i="2"/>
  <c r="Y1891" i="2"/>
  <c r="Y1890" i="2"/>
  <c r="Y1889" i="2"/>
  <c r="Y1888" i="2"/>
  <c r="Y1887" i="2"/>
  <c r="Y1886" i="2"/>
  <c r="Y1885" i="2"/>
  <c r="Y1884" i="2"/>
  <c r="Y1883" i="2"/>
  <c r="Y1882" i="2"/>
  <c r="Y1881" i="2"/>
  <c r="Y1880" i="2"/>
  <c r="Y1879" i="2"/>
  <c r="Y1878" i="2"/>
  <c r="Y1877" i="2"/>
  <c r="Y1876" i="2"/>
  <c r="Y1875" i="2"/>
  <c r="Y1874" i="2"/>
  <c r="Y1873" i="2"/>
  <c r="Y1872" i="2"/>
  <c r="Y1871" i="2"/>
  <c r="Y1870" i="2"/>
  <c r="Y1869" i="2"/>
  <c r="Y1868" i="2"/>
  <c r="Y1867" i="2"/>
  <c r="Y1866" i="2"/>
  <c r="Y1865" i="2"/>
  <c r="Y1864" i="2"/>
  <c r="Y1863" i="2"/>
  <c r="Y1862" i="2"/>
  <c r="Y1861" i="2"/>
  <c r="Y1860" i="2"/>
  <c r="Y1859" i="2"/>
  <c r="Y1858" i="2"/>
  <c r="Y1857" i="2"/>
  <c r="Y1856" i="2"/>
  <c r="Y1855" i="2"/>
  <c r="Y1854" i="2"/>
  <c r="Y1853" i="2"/>
  <c r="Y1852" i="2"/>
  <c r="Y1851" i="2"/>
  <c r="Y1850" i="2"/>
  <c r="Y1849" i="2"/>
  <c r="Y1848" i="2"/>
  <c r="Y1847" i="2"/>
  <c r="Y1846" i="2"/>
  <c r="Y1845" i="2"/>
  <c r="Y1844" i="2"/>
  <c r="Y1843" i="2"/>
  <c r="Y1842" i="2"/>
  <c r="Y1841" i="2"/>
  <c r="Y1840" i="2"/>
  <c r="Y1839" i="2"/>
  <c r="Y1838" i="2"/>
  <c r="Y1837" i="2"/>
  <c r="Y1836" i="2"/>
  <c r="Y1835" i="2"/>
  <c r="Y1834" i="2"/>
  <c r="Y1833" i="2"/>
  <c r="Y1832" i="2"/>
  <c r="Y1831" i="2"/>
  <c r="Y1830" i="2"/>
  <c r="Y1829" i="2"/>
  <c r="Y1828" i="2"/>
  <c r="Y1827" i="2"/>
  <c r="Y1826" i="2"/>
  <c r="Y1825" i="2"/>
  <c r="Y1824" i="2"/>
  <c r="Y1823" i="2"/>
  <c r="Y1822" i="2"/>
  <c r="Y1821" i="2"/>
  <c r="Y1820" i="2"/>
  <c r="Y1819" i="2"/>
  <c r="Y1818" i="2"/>
  <c r="Y1817" i="2"/>
  <c r="Y1816" i="2"/>
  <c r="Y1815" i="2"/>
  <c r="Y1814" i="2"/>
  <c r="Y1813" i="2"/>
  <c r="Y1812" i="2"/>
  <c r="Y1811" i="2"/>
  <c r="Y1810" i="2"/>
  <c r="Y1809" i="2"/>
  <c r="Y1808" i="2"/>
  <c r="Y1807" i="2"/>
  <c r="Y1806" i="2"/>
  <c r="Y1805" i="2"/>
  <c r="Y1804" i="2"/>
  <c r="Y1803" i="2"/>
  <c r="Y1802" i="2"/>
  <c r="Y1801" i="2"/>
  <c r="Y1800" i="2"/>
  <c r="Y1799" i="2"/>
  <c r="Y1798" i="2"/>
  <c r="Y1797" i="2"/>
  <c r="Y1796" i="2"/>
  <c r="Y1795" i="2"/>
  <c r="Y1794" i="2"/>
  <c r="Y1793" i="2"/>
  <c r="Y1792" i="2"/>
  <c r="Y1791" i="2"/>
  <c r="Y1790" i="2"/>
  <c r="Y1789" i="2"/>
  <c r="Y1788" i="2"/>
  <c r="Y1787" i="2"/>
  <c r="Y1786" i="2"/>
  <c r="Y1785" i="2"/>
  <c r="Y1784" i="2"/>
  <c r="Y1783" i="2"/>
  <c r="Y1782" i="2"/>
  <c r="Y1781" i="2"/>
  <c r="Y1780" i="2"/>
  <c r="Y1779" i="2"/>
  <c r="Y1778" i="2"/>
  <c r="Y1777" i="2"/>
  <c r="Y1776" i="2"/>
  <c r="Y1775" i="2"/>
  <c r="Y1774" i="2"/>
  <c r="Y1773" i="2"/>
  <c r="Y1772" i="2"/>
  <c r="Y1771" i="2"/>
  <c r="Y1770" i="2"/>
  <c r="Y1769" i="2"/>
  <c r="Y1768" i="2"/>
  <c r="Y1767" i="2"/>
  <c r="Y1766" i="2"/>
  <c r="Y1765" i="2"/>
  <c r="Y1764" i="2"/>
  <c r="Y1763" i="2"/>
  <c r="Y1762" i="2"/>
  <c r="Y1761" i="2"/>
  <c r="Y1760" i="2"/>
  <c r="Y1759" i="2"/>
  <c r="Y1758" i="2"/>
  <c r="Y1757" i="2"/>
  <c r="Y1756" i="2"/>
  <c r="Y1755" i="2"/>
  <c r="Y1754" i="2"/>
  <c r="Y1753" i="2"/>
  <c r="Y1752" i="2"/>
  <c r="Y1751" i="2"/>
  <c r="Y1750" i="2"/>
  <c r="Y1749" i="2"/>
  <c r="Y1748" i="2"/>
  <c r="Y1747" i="2"/>
  <c r="Y1746" i="2"/>
  <c r="Y1745" i="2"/>
  <c r="Y1744" i="2"/>
  <c r="Y1743" i="2"/>
  <c r="Y1742" i="2"/>
  <c r="Y1741" i="2"/>
  <c r="Y1740" i="2"/>
  <c r="Y1739" i="2"/>
  <c r="Y1738" i="2"/>
  <c r="Y1737" i="2"/>
  <c r="Y1736" i="2"/>
  <c r="Y1735" i="2"/>
  <c r="Y1734" i="2"/>
  <c r="Y1733" i="2"/>
  <c r="Y1732" i="2"/>
  <c r="Y1731" i="2"/>
  <c r="Y1730" i="2"/>
  <c r="Y1729" i="2"/>
  <c r="Y1728" i="2"/>
  <c r="Y1727" i="2"/>
  <c r="Y1726" i="2"/>
  <c r="Y1725" i="2"/>
  <c r="Y1724" i="2"/>
  <c r="Y1723" i="2"/>
  <c r="Y1722" i="2"/>
  <c r="Y1721" i="2"/>
  <c r="Y1720" i="2"/>
  <c r="Y1719" i="2"/>
  <c r="Y1718" i="2"/>
  <c r="Y1717" i="2"/>
  <c r="Y1716" i="2"/>
  <c r="Y1715" i="2"/>
  <c r="Y1714" i="2"/>
  <c r="Y1713" i="2"/>
  <c r="Y1712" i="2"/>
  <c r="Y1711" i="2"/>
  <c r="Y1710" i="2"/>
  <c r="Y1709" i="2"/>
  <c r="Y1708" i="2"/>
  <c r="Y1707" i="2"/>
  <c r="Y1706" i="2"/>
  <c r="Y1705" i="2"/>
  <c r="Y1704" i="2"/>
  <c r="Y1703" i="2"/>
  <c r="Y1702" i="2"/>
  <c r="Y1701" i="2"/>
  <c r="Y1700" i="2"/>
  <c r="Y1699" i="2"/>
  <c r="Y1698" i="2"/>
  <c r="Y1697" i="2"/>
  <c r="Y1696" i="2"/>
  <c r="Y1695" i="2"/>
  <c r="Y1694" i="2"/>
  <c r="Y1693" i="2"/>
  <c r="Y1692" i="2"/>
  <c r="Y1691" i="2"/>
  <c r="Y1690" i="2"/>
  <c r="Y1689" i="2"/>
  <c r="Y1688" i="2"/>
  <c r="Y1687" i="2"/>
  <c r="Y1686" i="2"/>
  <c r="Y1685" i="2"/>
  <c r="Y1684" i="2"/>
  <c r="Y1683" i="2"/>
  <c r="Y1682" i="2"/>
  <c r="Y1681" i="2"/>
  <c r="Y1680" i="2"/>
  <c r="Y1679" i="2"/>
  <c r="Y1678" i="2"/>
  <c r="Y1677" i="2"/>
  <c r="Y1676" i="2"/>
  <c r="Y1675" i="2"/>
  <c r="Y1674" i="2"/>
  <c r="Y1673" i="2"/>
  <c r="Y1672" i="2"/>
  <c r="Y1671" i="2"/>
  <c r="Y1670" i="2"/>
  <c r="Y1669" i="2"/>
  <c r="Y1668" i="2"/>
  <c r="Y1667" i="2"/>
  <c r="Y1666" i="2"/>
  <c r="Y1665" i="2"/>
  <c r="Y1664" i="2"/>
  <c r="Y1663" i="2"/>
  <c r="Y1662" i="2"/>
  <c r="Y1661" i="2"/>
  <c r="Y1660" i="2"/>
  <c r="Y1659" i="2"/>
  <c r="Y1658" i="2"/>
  <c r="Y1657" i="2"/>
  <c r="Y1656" i="2"/>
  <c r="Y1655" i="2"/>
  <c r="Y1654" i="2"/>
  <c r="Y1653" i="2"/>
  <c r="Y1652" i="2"/>
  <c r="Y1651" i="2"/>
  <c r="Y1650" i="2"/>
  <c r="Y1649" i="2"/>
  <c r="Y1648" i="2"/>
  <c r="Y1647" i="2"/>
  <c r="Y1646" i="2"/>
  <c r="Y1645" i="2"/>
  <c r="Y1644" i="2"/>
  <c r="Y1643" i="2"/>
  <c r="Y1642" i="2"/>
  <c r="Y1641" i="2"/>
  <c r="Y1640" i="2"/>
  <c r="Y1639" i="2"/>
  <c r="Y1638" i="2"/>
  <c r="Y1637" i="2"/>
  <c r="Y1636" i="2"/>
  <c r="Y1635" i="2"/>
  <c r="Y1634" i="2"/>
  <c r="Y1633" i="2"/>
  <c r="Y1632" i="2"/>
  <c r="Y1631" i="2"/>
  <c r="Y1630" i="2"/>
  <c r="Y1629" i="2"/>
  <c r="Y1628" i="2"/>
  <c r="Y1627" i="2"/>
  <c r="Y1626" i="2"/>
  <c r="Y1625" i="2"/>
  <c r="Y1624" i="2"/>
  <c r="Y1623" i="2"/>
  <c r="Y1622" i="2"/>
  <c r="Y1621" i="2"/>
  <c r="Y1620" i="2"/>
  <c r="Y1619" i="2"/>
  <c r="Y1618" i="2"/>
  <c r="Y1617" i="2"/>
  <c r="Y1616" i="2"/>
  <c r="Y1615" i="2"/>
  <c r="Y1614" i="2"/>
  <c r="Y1613" i="2"/>
  <c r="Y1612" i="2"/>
  <c r="Y1611" i="2"/>
  <c r="Y1610" i="2"/>
  <c r="Y1609" i="2"/>
  <c r="Y1608" i="2"/>
  <c r="Y1607" i="2"/>
  <c r="Y1606" i="2"/>
  <c r="Y1605" i="2"/>
  <c r="Y1604" i="2"/>
  <c r="Y1603" i="2"/>
  <c r="Y1602" i="2"/>
  <c r="Y1601" i="2"/>
  <c r="Y1600" i="2"/>
  <c r="Y1599" i="2"/>
  <c r="Y1598" i="2"/>
  <c r="Y1597" i="2"/>
  <c r="Y1596" i="2"/>
  <c r="Y1595" i="2"/>
  <c r="Y1594" i="2"/>
  <c r="Y1593" i="2"/>
  <c r="Y1592" i="2"/>
  <c r="Y1591" i="2"/>
  <c r="Y1590" i="2"/>
  <c r="Y1589" i="2"/>
  <c r="Y1588" i="2"/>
  <c r="Y1587" i="2"/>
  <c r="Y1586" i="2"/>
  <c r="Y1585" i="2"/>
  <c r="Y1584" i="2"/>
  <c r="Y1583" i="2"/>
  <c r="Y1582" i="2"/>
  <c r="Y1581" i="2"/>
  <c r="Y1580" i="2"/>
  <c r="Y1579" i="2"/>
  <c r="Y1578" i="2"/>
  <c r="Y1577" i="2"/>
  <c r="Y1576" i="2"/>
  <c r="Y1575" i="2"/>
  <c r="Y1574" i="2"/>
  <c r="Y1573" i="2"/>
  <c r="Y1572" i="2"/>
  <c r="Y1571" i="2"/>
  <c r="Y1570" i="2"/>
  <c r="Y1569" i="2"/>
  <c r="Y1568" i="2"/>
  <c r="Y1567" i="2"/>
  <c r="Y1566" i="2"/>
  <c r="Y1565" i="2"/>
  <c r="Y1564" i="2"/>
  <c r="Y1563" i="2"/>
  <c r="Y1562" i="2"/>
  <c r="Y1561" i="2"/>
  <c r="Y1560" i="2"/>
  <c r="Y1559" i="2"/>
  <c r="Y1558" i="2"/>
  <c r="Y1557" i="2"/>
  <c r="Y1556" i="2"/>
  <c r="Y1555" i="2"/>
  <c r="Y1554" i="2"/>
  <c r="Y1553" i="2"/>
  <c r="Y1552" i="2"/>
  <c r="Y1551" i="2"/>
  <c r="Y1550" i="2"/>
  <c r="Y1549" i="2"/>
  <c r="Y1548" i="2"/>
  <c r="Y1547" i="2"/>
  <c r="Y1546" i="2"/>
  <c r="Y1545" i="2"/>
  <c r="Y1544" i="2"/>
  <c r="Y1543" i="2"/>
  <c r="Y1542" i="2"/>
  <c r="Y1541" i="2"/>
  <c r="Y1540" i="2"/>
  <c r="Y1539" i="2"/>
  <c r="Y1538" i="2"/>
  <c r="Y1537" i="2"/>
  <c r="Y1536" i="2"/>
  <c r="Y1535" i="2"/>
  <c r="Y1534" i="2"/>
  <c r="Y1533" i="2"/>
  <c r="Y1532" i="2"/>
  <c r="Y1531" i="2"/>
  <c r="Y1530" i="2"/>
  <c r="Y1529" i="2"/>
  <c r="Y1528" i="2"/>
  <c r="Y1527" i="2"/>
  <c r="Y1526" i="2"/>
  <c r="Y1525" i="2"/>
  <c r="Y1524" i="2"/>
  <c r="Y1523" i="2"/>
  <c r="Y1522" i="2"/>
  <c r="Y1521" i="2"/>
  <c r="Y1520" i="2"/>
  <c r="Y1519" i="2"/>
  <c r="Y1518" i="2"/>
  <c r="Y1517" i="2"/>
  <c r="Y1516" i="2"/>
  <c r="Y1515" i="2"/>
  <c r="Y1514" i="2"/>
  <c r="Y1513" i="2"/>
  <c r="Y1512" i="2"/>
  <c r="Y1511" i="2"/>
  <c r="Y1510" i="2"/>
  <c r="Y1509" i="2"/>
  <c r="Y1508" i="2"/>
  <c r="Y1507" i="2"/>
  <c r="Y1506" i="2"/>
  <c r="Y1505" i="2"/>
  <c r="Y1504" i="2"/>
  <c r="Y1503" i="2"/>
  <c r="Y1502" i="2"/>
  <c r="Y1501" i="2"/>
  <c r="Y1500" i="2"/>
  <c r="Y1499" i="2"/>
  <c r="Y1498" i="2"/>
  <c r="Y1497" i="2"/>
  <c r="Y1496" i="2"/>
  <c r="Y1495" i="2"/>
  <c r="Y1494" i="2"/>
  <c r="Y1493" i="2"/>
  <c r="Y1492" i="2"/>
  <c r="Y1491" i="2"/>
  <c r="Y1490" i="2"/>
  <c r="Y1489" i="2"/>
  <c r="Y1488" i="2"/>
  <c r="Y1487" i="2"/>
  <c r="Y1486" i="2"/>
  <c r="Y1485" i="2"/>
  <c r="Y1484" i="2"/>
  <c r="Y1483" i="2"/>
  <c r="Y1482" i="2"/>
  <c r="Y1481" i="2"/>
  <c r="Y1480" i="2"/>
  <c r="Y1479" i="2"/>
  <c r="Y1478" i="2"/>
  <c r="Y1477" i="2"/>
  <c r="Y1476" i="2"/>
  <c r="Y1475" i="2"/>
  <c r="Y1474" i="2"/>
  <c r="Y1473" i="2"/>
  <c r="Y1472" i="2"/>
  <c r="Y1471" i="2"/>
  <c r="Y1470" i="2"/>
  <c r="Y1469" i="2"/>
  <c r="Y1468" i="2"/>
  <c r="Y1467" i="2"/>
  <c r="Y1466" i="2"/>
  <c r="Y1465" i="2"/>
  <c r="Y1464" i="2"/>
  <c r="Y1463" i="2"/>
  <c r="Y1462" i="2"/>
  <c r="Y1461" i="2"/>
  <c r="Y1460" i="2"/>
  <c r="Y1459" i="2"/>
  <c r="Y1458" i="2"/>
  <c r="Y1457" i="2"/>
  <c r="Y1456" i="2"/>
  <c r="Y1455" i="2"/>
  <c r="Y1454" i="2"/>
  <c r="Y1453" i="2"/>
  <c r="Y1452" i="2"/>
  <c r="Y1451" i="2"/>
  <c r="Y1450" i="2"/>
  <c r="Y1449" i="2"/>
  <c r="Y1448" i="2"/>
  <c r="Y1447" i="2"/>
  <c r="Y1446" i="2"/>
  <c r="Y1445" i="2"/>
  <c r="Y1444" i="2"/>
  <c r="Y1443" i="2"/>
  <c r="Y1442" i="2"/>
  <c r="Y1441" i="2"/>
  <c r="Y1440" i="2"/>
  <c r="Y1439" i="2"/>
  <c r="Y1438" i="2"/>
  <c r="Y1437" i="2"/>
  <c r="Y1436" i="2"/>
  <c r="Y1435" i="2"/>
  <c r="Y1434" i="2"/>
  <c r="Y1433" i="2"/>
  <c r="Y1432" i="2"/>
  <c r="Y1431" i="2"/>
  <c r="Y1430" i="2"/>
  <c r="Y1429" i="2"/>
  <c r="Y1428" i="2"/>
  <c r="Y1427" i="2"/>
  <c r="Y1426" i="2"/>
  <c r="Y1425" i="2"/>
  <c r="Y1424" i="2"/>
  <c r="Y1423" i="2"/>
  <c r="Y1422" i="2"/>
  <c r="Y1421" i="2"/>
  <c r="Y1420" i="2"/>
  <c r="Y1419" i="2"/>
  <c r="Y1418" i="2"/>
  <c r="Y1417" i="2"/>
  <c r="Y1416" i="2"/>
  <c r="Y1415" i="2"/>
  <c r="Y1414" i="2"/>
  <c r="Y1413" i="2"/>
  <c r="Y1412" i="2"/>
  <c r="Y1411" i="2"/>
  <c r="Y1410" i="2"/>
  <c r="Y1409" i="2"/>
  <c r="Y1408" i="2"/>
  <c r="Y1407" i="2"/>
  <c r="Y1406" i="2"/>
  <c r="Y1405" i="2"/>
  <c r="Y1404" i="2"/>
  <c r="Y1403" i="2"/>
  <c r="Y1402" i="2"/>
  <c r="Y1401" i="2"/>
  <c r="Y1400" i="2"/>
  <c r="Y1399" i="2"/>
  <c r="Y1398" i="2"/>
  <c r="Y1397" i="2"/>
  <c r="Y1396" i="2"/>
  <c r="Y1395" i="2"/>
  <c r="Y1394" i="2"/>
  <c r="Y1393" i="2"/>
  <c r="Y1392" i="2"/>
  <c r="Y1391" i="2"/>
  <c r="Y1390" i="2"/>
  <c r="Y1389" i="2"/>
  <c r="Y1388" i="2"/>
  <c r="Y1387" i="2"/>
  <c r="Y1386" i="2"/>
  <c r="Y1385" i="2"/>
  <c r="Y1384" i="2"/>
  <c r="Y1383" i="2"/>
  <c r="Y1382" i="2"/>
  <c r="Y1381" i="2"/>
  <c r="Y1380" i="2"/>
  <c r="Y1379" i="2"/>
  <c r="Y1378" i="2"/>
  <c r="Y1377" i="2"/>
  <c r="Y1376" i="2"/>
  <c r="Y1375" i="2"/>
  <c r="Y1374" i="2"/>
  <c r="Y1373" i="2"/>
  <c r="Y1372" i="2"/>
  <c r="Y1371" i="2"/>
  <c r="Y1370" i="2"/>
  <c r="Y1369" i="2"/>
  <c r="Y1368" i="2"/>
  <c r="Y1367" i="2"/>
  <c r="Y1366" i="2"/>
  <c r="Y1365" i="2"/>
  <c r="Y1364" i="2"/>
  <c r="Y1363" i="2"/>
  <c r="Y1362" i="2"/>
  <c r="Y1361" i="2"/>
  <c r="Y1360" i="2"/>
  <c r="Y1359" i="2"/>
  <c r="Y1358" i="2"/>
  <c r="Y1357" i="2"/>
  <c r="Y1356" i="2"/>
  <c r="Y1355" i="2"/>
  <c r="Y1354" i="2"/>
  <c r="Y1353" i="2"/>
  <c r="Y1352" i="2"/>
  <c r="Y1351" i="2"/>
  <c r="Y1350" i="2"/>
  <c r="Y1349" i="2"/>
  <c r="Y1348" i="2"/>
  <c r="Y1347" i="2"/>
  <c r="Y1346" i="2"/>
  <c r="Y1345" i="2"/>
  <c r="Y1344" i="2"/>
  <c r="Y1343" i="2"/>
  <c r="Y1342" i="2"/>
  <c r="Y1341" i="2"/>
  <c r="Y1340" i="2"/>
  <c r="Y1339" i="2"/>
  <c r="Y1338" i="2"/>
  <c r="Y1337" i="2"/>
  <c r="Y1336" i="2"/>
  <c r="Y1335" i="2"/>
  <c r="Y1334" i="2"/>
  <c r="Y1333" i="2"/>
  <c r="Y1332" i="2"/>
  <c r="Y1331" i="2"/>
  <c r="Y1330" i="2"/>
  <c r="Y1329" i="2"/>
  <c r="Y1328" i="2"/>
  <c r="Y1327" i="2"/>
  <c r="Y1326" i="2"/>
  <c r="Y1325" i="2"/>
  <c r="Y1324" i="2"/>
  <c r="Y1323" i="2"/>
  <c r="Y1322" i="2"/>
  <c r="Y1321" i="2"/>
  <c r="Y1320" i="2"/>
  <c r="Y1319" i="2"/>
  <c r="Y1318" i="2"/>
  <c r="Y1317" i="2"/>
  <c r="Y1316" i="2"/>
  <c r="Y1315" i="2"/>
  <c r="Y1314" i="2"/>
  <c r="Y1313" i="2"/>
  <c r="Y1312" i="2"/>
  <c r="Y1311" i="2"/>
  <c r="Y1310" i="2"/>
  <c r="Y1309" i="2"/>
  <c r="Y1308" i="2"/>
  <c r="Y1307" i="2"/>
  <c r="Y1306" i="2"/>
  <c r="Y1305" i="2"/>
  <c r="Y1304" i="2"/>
  <c r="Y1303" i="2"/>
  <c r="Y1302" i="2"/>
  <c r="Y1301" i="2"/>
  <c r="Y1300" i="2"/>
  <c r="Y1299" i="2"/>
  <c r="Y1298" i="2"/>
  <c r="Y1297" i="2"/>
  <c r="Y1296" i="2"/>
  <c r="Y1295" i="2"/>
  <c r="Y1294" i="2"/>
  <c r="Y1293" i="2"/>
  <c r="Y1292" i="2"/>
  <c r="Y1291" i="2"/>
  <c r="Y1290" i="2"/>
  <c r="Y1289" i="2"/>
  <c r="Y1288" i="2"/>
  <c r="Y1287" i="2"/>
  <c r="Y1286" i="2"/>
  <c r="Y1285" i="2"/>
  <c r="Y1284" i="2"/>
  <c r="Y1283" i="2"/>
  <c r="Y1282" i="2"/>
  <c r="Y1281" i="2"/>
  <c r="Y1280" i="2"/>
  <c r="Y1279" i="2"/>
  <c r="Y1278" i="2"/>
  <c r="Y1277" i="2"/>
  <c r="Y1276" i="2"/>
  <c r="Y1275" i="2"/>
  <c r="Y1274" i="2"/>
  <c r="Y1273" i="2"/>
  <c r="Y1272" i="2"/>
  <c r="Y1271" i="2"/>
  <c r="Y1270" i="2"/>
  <c r="Y1269" i="2"/>
  <c r="Y1268" i="2"/>
  <c r="Y1267" i="2"/>
  <c r="Y1266" i="2"/>
  <c r="Y1265" i="2"/>
  <c r="Y1264" i="2"/>
  <c r="Y1263" i="2"/>
  <c r="Y1262" i="2"/>
  <c r="Y1261" i="2"/>
  <c r="Y1260" i="2"/>
  <c r="Y1259" i="2"/>
  <c r="Y1258" i="2"/>
  <c r="Y1257" i="2"/>
  <c r="Y1256" i="2"/>
  <c r="Y1255" i="2"/>
  <c r="Y1254" i="2"/>
  <c r="Y1253" i="2"/>
  <c r="Y1252" i="2"/>
  <c r="Y1251" i="2"/>
  <c r="Y1250" i="2"/>
  <c r="Y1249" i="2"/>
  <c r="Y1248" i="2"/>
  <c r="Y1247" i="2"/>
  <c r="Y1246" i="2"/>
  <c r="Y1245" i="2"/>
  <c r="Y1244" i="2"/>
  <c r="Y1243" i="2"/>
  <c r="Y1242" i="2"/>
  <c r="Y1241" i="2"/>
  <c r="Y1240" i="2"/>
  <c r="Y1239" i="2"/>
  <c r="Y1238" i="2"/>
  <c r="Y1237" i="2"/>
  <c r="Y1236" i="2"/>
  <c r="Y1235" i="2"/>
  <c r="Y1234" i="2"/>
  <c r="Y1233" i="2"/>
  <c r="Y1232" i="2"/>
  <c r="Y1231" i="2"/>
  <c r="Y1230" i="2"/>
  <c r="Y1229" i="2"/>
  <c r="Y1228" i="2"/>
  <c r="Y1227" i="2"/>
  <c r="Y1226" i="2"/>
  <c r="Y1225" i="2"/>
  <c r="Y1224" i="2"/>
  <c r="Y1223" i="2"/>
  <c r="Y1222" i="2"/>
  <c r="Y1221" i="2"/>
  <c r="Y1220" i="2"/>
  <c r="Y1219" i="2"/>
  <c r="Y1218" i="2"/>
  <c r="Y1217" i="2"/>
  <c r="Y1216" i="2"/>
  <c r="Y1215" i="2"/>
  <c r="Y1214" i="2"/>
  <c r="Y1213" i="2"/>
  <c r="Y1212" i="2"/>
  <c r="Y1211" i="2"/>
  <c r="Y1210" i="2"/>
  <c r="Y1209" i="2"/>
  <c r="Y1208" i="2"/>
  <c r="Y1207" i="2"/>
  <c r="Y1206" i="2"/>
  <c r="Y1205" i="2"/>
  <c r="Y1204" i="2"/>
  <c r="Y1203" i="2"/>
  <c r="Y1202" i="2"/>
  <c r="Y1201" i="2"/>
  <c r="Y1200" i="2"/>
  <c r="Y1199" i="2"/>
  <c r="Y1198" i="2"/>
  <c r="Y1197" i="2"/>
  <c r="Y1196" i="2"/>
  <c r="Y1195" i="2"/>
  <c r="Y1194" i="2"/>
  <c r="Y1193" i="2"/>
  <c r="Y1192" i="2"/>
  <c r="Y1191" i="2"/>
  <c r="Y1190" i="2"/>
  <c r="Y1189" i="2"/>
  <c r="Y1188" i="2"/>
  <c r="Y1187" i="2"/>
  <c r="Y1186" i="2"/>
  <c r="Y1185" i="2"/>
  <c r="Y1184" i="2"/>
  <c r="Y1183" i="2"/>
  <c r="Y1182" i="2"/>
  <c r="Y1181" i="2"/>
  <c r="Y1180" i="2"/>
  <c r="Y1179" i="2"/>
  <c r="Y1178" i="2"/>
  <c r="Y1177" i="2"/>
  <c r="Y1176" i="2"/>
  <c r="Y1175" i="2"/>
  <c r="Y1174" i="2"/>
  <c r="Y1173" i="2"/>
  <c r="Y1172" i="2"/>
  <c r="Y1171" i="2"/>
  <c r="Y1170" i="2"/>
  <c r="Y1169" i="2"/>
  <c r="Y1168" i="2"/>
  <c r="Y1167" i="2"/>
  <c r="Y1166" i="2"/>
  <c r="Y1165" i="2"/>
  <c r="Y1164" i="2"/>
  <c r="Y1163" i="2"/>
  <c r="Y1162" i="2"/>
  <c r="Y1161" i="2"/>
  <c r="Y1160" i="2"/>
  <c r="Y1159" i="2"/>
  <c r="Y1158" i="2"/>
  <c r="Y1157" i="2"/>
  <c r="Y1156" i="2"/>
  <c r="Y1155" i="2"/>
  <c r="Y1154" i="2"/>
  <c r="Y1153" i="2"/>
  <c r="Y1152" i="2"/>
  <c r="Y1151" i="2"/>
  <c r="Y1150" i="2"/>
  <c r="Y1149" i="2"/>
  <c r="Y1148" i="2"/>
  <c r="Y1147" i="2"/>
  <c r="Y1146" i="2"/>
  <c r="Y1145" i="2"/>
  <c r="Y1144" i="2"/>
  <c r="Y1143" i="2"/>
  <c r="Y1142" i="2"/>
  <c r="Y1141" i="2"/>
  <c r="Y1140" i="2"/>
  <c r="Y1139" i="2"/>
  <c r="Y1138" i="2"/>
  <c r="Y1137" i="2"/>
  <c r="Y1136" i="2"/>
  <c r="Y1135" i="2"/>
  <c r="Y1134" i="2"/>
  <c r="Y1133" i="2"/>
  <c r="Y1132" i="2"/>
  <c r="Y1131" i="2"/>
  <c r="Y1130" i="2"/>
  <c r="Y1129" i="2"/>
  <c r="Y1128" i="2"/>
  <c r="Y1127" i="2"/>
  <c r="Y1126" i="2"/>
  <c r="Y1125" i="2"/>
  <c r="Y1124" i="2"/>
  <c r="Y1123" i="2"/>
  <c r="Y1122" i="2"/>
  <c r="Y1121" i="2"/>
  <c r="Y1120" i="2"/>
  <c r="Y1119" i="2"/>
  <c r="Y1118" i="2"/>
  <c r="Y1117" i="2"/>
  <c r="Y1116" i="2"/>
  <c r="Y1115" i="2"/>
  <c r="Y1114" i="2"/>
  <c r="Y1113" i="2"/>
  <c r="Y1112" i="2"/>
  <c r="Y1111" i="2"/>
  <c r="Y1110" i="2"/>
  <c r="Y1109" i="2"/>
  <c r="Y1108" i="2"/>
  <c r="Y1107" i="2"/>
  <c r="Y1106" i="2"/>
  <c r="Y1105" i="2"/>
  <c r="Y1104" i="2"/>
  <c r="Y1103" i="2"/>
  <c r="Y1102" i="2"/>
  <c r="Y1101" i="2"/>
  <c r="Y1100" i="2"/>
  <c r="Y1099" i="2"/>
  <c r="Y1098" i="2"/>
  <c r="Y1097" i="2"/>
  <c r="Y1096" i="2"/>
  <c r="Y1095" i="2"/>
  <c r="Y1094" i="2"/>
  <c r="Y1093" i="2"/>
  <c r="Y1092" i="2"/>
  <c r="Y1091" i="2"/>
  <c r="Y1090" i="2"/>
  <c r="Y1089" i="2"/>
  <c r="Y1088" i="2"/>
  <c r="Y1087" i="2"/>
  <c r="Y1086" i="2"/>
  <c r="Y1085" i="2"/>
  <c r="Y1084" i="2"/>
  <c r="Y1083" i="2"/>
  <c r="Y1082" i="2"/>
  <c r="Y1081" i="2"/>
  <c r="Y1080" i="2"/>
  <c r="Y1079" i="2"/>
  <c r="Y1078" i="2"/>
  <c r="Y1077" i="2"/>
  <c r="Y1076" i="2"/>
  <c r="Y1075" i="2"/>
  <c r="Y1074" i="2"/>
  <c r="Y1073" i="2"/>
  <c r="Y1072" i="2"/>
  <c r="Y1071" i="2"/>
  <c r="Y1070" i="2"/>
  <c r="Y1069" i="2"/>
  <c r="Y1068" i="2"/>
  <c r="Y1067" i="2"/>
  <c r="Y1066" i="2"/>
  <c r="Y1065" i="2"/>
  <c r="Y1064" i="2"/>
  <c r="Y1063" i="2"/>
  <c r="Y1062" i="2"/>
  <c r="Y1061" i="2"/>
  <c r="Y1060" i="2"/>
  <c r="Y1059" i="2"/>
  <c r="Y1058" i="2"/>
  <c r="Y1057" i="2"/>
  <c r="Y1056" i="2"/>
  <c r="Y1055" i="2"/>
  <c r="Y1054" i="2"/>
  <c r="Y1053" i="2"/>
  <c r="Y1052" i="2"/>
  <c r="Y1051" i="2"/>
  <c r="Y1050" i="2"/>
  <c r="Y1049" i="2"/>
  <c r="Y1048" i="2"/>
  <c r="Y1047" i="2"/>
  <c r="Y1046" i="2"/>
  <c r="Y1045" i="2"/>
  <c r="Y1044" i="2"/>
  <c r="Y1043" i="2"/>
  <c r="Y1042" i="2"/>
  <c r="Y1041" i="2"/>
  <c r="Y1040" i="2"/>
  <c r="Y1039" i="2"/>
  <c r="Y1038" i="2"/>
  <c r="Y1037" i="2"/>
  <c r="Y1036" i="2"/>
  <c r="Y1035" i="2"/>
  <c r="Y1034" i="2"/>
  <c r="Y1033" i="2"/>
  <c r="Y1032" i="2"/>
  <c r="Y1031" i="2"/>
  <c r="Y1030" i="2"/>
  <c r="Y1029" i="2"/>
  <c r="Y1028" i="2"/>
  <c r="Y1027" i="2"/>
  <c r="Y1026" i="2"/>
  <c r="Y1025" i="2"/>
  <c r="Y1024" i="2"/>
  <c r="Y1023" i="2"/>
  <c r="Y1022" i="2"/>
  <c r="Y1021" i="2"/>
  <c r="Y1020" i="2"/>
  <c r="Y1019" i="2"/>
  <c r="Y1018" i="2"/>
  <c r="Y1017" i="2"/>
  <c r="Y1016" i="2"/>
  <c r="Y1015" i="2"/>
  <c r="Y1014" i="2"/>
  <c r="Y1013" i="2"/>
  <c r="Y1012" i="2"/>
  <c r="Y1011" i="2"/>
  <c r="Y1010" i="2"/>
  <c r="Y1009" i="2"/>
  <c r="Y1008" i="2"/>
  <c r="Y1007" i="2"/>
  <c r="Y1006" i="2"/>
  <c r="Y1005" i="2"/>
  <c r="Y1004" i="2"/>
  <c r="Y1003" i="2"/>
  <c r="Y1002" i="2"/>
  <c r="Y1001" i="2"/>
  <c r="Y1000" i="2"/>
  <c r="Y999" i="2"/>
  <c r="Y998" i="2"/>
  <c r="Y997" i="2"/>
  <c r="Y996" i="2"/>
  <c r="Y995" i="2"/>
  <c r="Y994" i="2"/>
  <c r="Y993" i="2"/>
  <c r="Y992" i="2"/>
  <c r="Y991" i="2"/>
  <c r="Y990" i="2"/>
  <c r="Y989" i="2"/>
  <c r="Y988" i="2"/>
  <c r="Y987" i="2"/>
  <c r="Y986" i="2"/>
  <c r="Y985" i="2"/>
  <c r="Y984" i="2"/>
  <c r="Y983" i="2"/>
  <c r="Y982" i="2"/>
  <c r="Y981" i="2"/>
  <c r="Y980" i="2"/>
  <c r="Y979" i="2"/>
  <c r="Y978" i="2"/>
  <c r="Y977" i="2"/>
  <c r="Y976" i="2"/>
  <c r="Y975" i="2"/>
  <c r="Y974" i="2"/>
  <c r="Y973" i="2"/>
  <c r="Y972" i="2"/>
  <c r="Y971" i="2"/>
  <c r="Y970" i="2"/>
  <c r="Y969" i="2"/>
  <c r="Y968" i="2"/>
  <c r="Y967" i="2"/>
  <c r="Y966" i="2"/>
  <c r="Y965" i="2"/>
  <c r="Y964" i="2"/>
  <c r="Y963" i="2"/>
  <c r="Y962" i="2"/>
  <c r="Y961" i="2"/>
  <c r="Y960" i="2"/>
  <c r="Y959" i="2"/>
  <c r="Y958" i="2"/>
  <c r="Y957" i="2"/>
  <c r="Y956" i="2"/>
  <c r="Y955" i="2"/>
  <c r="Y954" i="2"/>
  <c r="Y953" i="2"/>
  <c r="Y952" i="2"/>
  <c r="Y951" i="2"/>
  <c r="Y950" i="2"/>
  <c r="Y949" i="2"/>
  <c r="Y948" i="2"/>
  <c r="Y947" i="2"/>
  <c r="Y946" i="2"/>
  <c r="Y945" i="2"/>
  <c r="Y944" i="2"/>
  <c r="Y943" i="2"/>
  <c r="Y942" i="2"/>
  <c r="Y941" i="2"/>
  <c r="Y940" i="2"/>
  <c r="Y939" i="2"/>
  <c r="Y938" i="2"/>
  <c r="Y937" i="2"/>
  <c r="Y936" i="2"/>
  <c r="Y935" i="2"/>
  <c r="Y934" i="2"/>
  <c r="Y933" i="2"/>
  <c r="Y932" i="2"/>
  <c r="Y931" i="2"/>
  <c r="Y930" i="2"/>
  <c r="Y929" i="2"/>
  <c r="Y928" i="2"/>
  <c r="Y927" i="2"/>
  <c r="Y926" i="2"/>
  <c r="Y925" i="2"/>
  <c r="Y924" i="2"/>
  <c r="Y923" i="2"/>
  <c r="Y922" i="2"/>
  <c r="Y921" i="2"/>
  <c r="Y920" i="2"/>
  <c r="Y919" i="2"/>
  <c r="Y918" i="2"/>
  <c r="Y917" i="2"/>
  <c r="Y916" i="2"/>
  <c r="Y915" i="2"/>
  <c r="Y914" i="2"/>
  <c r="Y913" i="2"/>
  <c r="Y912" i="2"/>
  <c r="Y911" i="2"/>
  <c r="Y910" i="2"/>
  <c r="Y909" i="2"/>
  <c r="Y908" i="2"/>
  <c r="Y907" i="2"/>
  <c r="Y906" i="2"/>
  <c r="Y905" i="2"/>
  <c r="Y904" i="2"/>
  <c r="Y903" i="2"/>
  <c r="Y902" i="2"/>
  <c r="Y901" i="2"/>
  <c r="Y900" i="2"/>
  <c r="Y899" i="2"/>
  <c r="Y898" i="2"/>
  <c r="Y897" i="2"/>
  <c r="Y896" i="2"/>
  <c r="Y895" i="2"/>
  <c r="Y894" i="2"/>
  <c r="Y893" i="2"/>
  <c r="Y892" i="2"/>
  <c r="Y891" i="2"/>
  <c r="Y890" i="2"/>
  <c r="Y889" i="2"/>
  <c r="Y888" i="2"/>
  <c r="Y887" i="2"/>
  <c r="Y886" i="2"/>
  <c r="Y885" i="2"/>
  <c r="Y884" i="2"/>
  <c r="Y883" i="2"/>
  <c r="Y882" i="2"/>
  <c r="Y881" i="2"/>
  <c r="Y880" i="2"/>
  <c r="Y879" i="2"/>
  <c r="Y878" i="2"/>
  <c r="Y877" i="2"/>
  <c r="Y876" i="2"/>
  <c r="Y875" i="2"/>
  <c r="Y874" i="2"/>
  <c r="Y873" i="2"/>
  <c r="Y872" i="2"/>
  <c r="Y871" i="2"/>
  <c r="Y870" i="2"/>
  <c r="Y869" i="2"/>
  <c r="Y868" i="2"/>
  <c r="Y867" i="2"/>
  <c r="Y866" i="2"/>
  <c r="Y865" i="2"/>
  <c r="Y864" i="2"/>
  <c r="Y863" i="2"/>
  <c r="Y862" i="2"/>
  <c r="Y861" i="2"/>
  <c r="Y860" i="2"/>
  <c r="Y859" i="2"/>
  <c r="Y858" i="2"/>
  <c r="Y857" i="2"/>
  <c r="Y856" i="2"/>
  <c r="Y855" i="2"/>
  <c r="Y854" i="2"/>
  <c r="Y853" i="2"/>
  <c r="Y852" i="2"/>
  <c r="Y851" i="2"/>
  <c r="Y850" i="2"/>
  <c r="Y849" i="2"/>
  <c r="Y848" i="2"/>
  <c r="Y847" i="2"/>
  <c r="Y846" i="2"/>
  <c r="Y845" i="2"/>
  <c r="Y844" i="2"/>
  <c r="Y843" i="2"/>
  <c r="Y842" i="2"/>
  <c r="Y841" i="2"/>
  <c r="Y840" i="2"/>
  <c r="Y839" i="2"/>
  <c r="Y838" i="2"/>
  <c r="Y837" i="2"/>
  <c r="Y836" i="2"/>
  <c r="Y835" i="2"/>
  <c r="Y834" i="2"/>
  <c r="Y833" i="2"/>
  <c r="Y832" i="2"/>
  <c r="Y831" i="2"/>
  <c r="Y830" i="2"/>
  <c r="Y829" i="2"/>
  <c r="Y828" i="2"/>
  <c r="Y827" i="2"/>
  <c r="Y826" i="2"/>
  <c r="Y825" i="2"/>
  <c r="Y824" i="2"/>
  <c r="Y823" i="2"/>
  <c r="Y822" i="2"/>
  <c r="Y821" i="2"/>
  <c r="Y820" i="2"/>
  <c r="Y819" i="2"/>
  <c r="Y818" i="2"/>
  <c r="Y817" i="2"/>
  <c r="Y816" i="2"/>
  <c r="Y815" i="2"/>
  <c r="Y814" i="2"/>
  <c r="Y813" i="2"/>
  <c r="Y812" i="2"/>
  <c r="Y811" i="2"/>
  <c r="Y810" i="2"/>
  <c r="Y809" i="2"/>
  <c r="Y808" i="2"/>
  <c r="Y807" i="2"/>
  <c r="Y806" i="2"/>
  <c r="Y805" i="2"/>
  <c r="Y804" i="2"/>
  <c r="Y803" i="2"/>
  <c r="Y802" i="2"/>
  <c r="Y801" i="2"/>
  <c r="Y800" i="2"/>
  <c r="Y799" i="2"/>
  <c r="Y798" i="2"/>
  <c r="Y797" i="2"/>
  <c r="Y796" i="2"/>
  <c r="Y795" i="2"/>
  <c r="Y794" i="2"/>
  <c r="Y793" i="2"/>
  <c r="Y792" i="2"/>
  <c r="Y791" i="2"/>
  <c r="Y790" i="2"/>
  <c r="Y789" i="2"/>
  <c r="Y788" i="2"/>
  <c r="Y787" i="2"/>
  <c r="Y786" i="2"/>
  <c r="Y785" i="2"/>
  <c r="Y784" i="2"/>
  <c r="Y783" i="2"/>
  <c r="Y782" i="2"/>
  <c r="Y781" i="2"/>
  <c r="Y780" i="2"/>
  <c r="Y779" i="2"/>
  <c r="Y778" i="2"/>
  <c r="Y777" i="2"/>
  <c r="Y776" i="2"/>
  <c r="Y775" i="2"/>
  <c r="Y774" i="2"/>
  <c r="Y773" i="2"/>
  <c r="Y772" i="2"/>
  <c r="Y771" i="2"/>
  <c r="Y770" i="2"/>
  <c r="Y769" i="2"/>
  <c r="Y768" i="2"/>
  <c r="Y767" i="2"/>
  <c r="Y766" i="2"/>
  <c r="Y765" i="2"/>
  <c r="Y764" i="2"/>
  <c r="Y763" i="2"/>
  <c r="Y762" i="2"/>
  <c r="Y761" i="2"/>
  <c r="Y760" i="2"/>
  <c r="Y759" i="2"/>
  <c r="Y758" i="2"/>
  <c r="Y757" i="2"/>
  <c r="Y756" i="2"/>
  <c r="Y755" i="2"/>
  <c r="Y754" i="2"/>
  <c r="Y753" i="2"/>
  <c r="Y752" i="2"/>
  <c r="Y751" i="2"/>
  <c r="Y750" i="2"/>
  <c r="Y749" i="2"/>
  <c r="Y748" i="2"/>
  <c r="Y747" i="2"/>
  <c r="Y746" i="2"/>
  <c r="Y745" i="2"/>
  <c r="Y744" i="2"/>
  <c r="Y743" i="2"/>
  <c r="Y742" i="2"/>
  <c r="Y741" i="2"/>
  <c r="Y740" i="2"/>
  <c r="Y739" i="2"/>
  <c r="Y738" i="2"/>
  <c r="Y737" i="2"/>
  <c r="Y736" i="2"/>
  <c r="Y735" i="2"/>
  <c r="Y734" i="2"/>
  <c r="Y733" i="2"/>
  <c r="Y732" i="2"/>
  <c r="Y731" i="2"/>
  <c r="Y730" i="2"/>
  <c r="Y729" i="2"/>
  <c r="Y728" i="2"/>
  <c r="Y727" i="2"/>
  <c r="Y726" i="2"/>
  <c r="Y725" i="2"/>
  <c r="Y724" i="2"/>
  <c r="Y723" i="2"/>
  <c r="Y722" i="2"/>
  <c r="Y721" i="2"/>
  <c r="Y720" i="2"/>
  <c r="Y719" i="2"/>
  <c r="Y718" i="2"/>
  <c r="Y717" i="2"/>
  <c r="Y716" i="2"/>
  <c r="Y715" i="2"/>
  <c r="Y714" i="2"/>
  <c r="Y713" i="2"/>
  <c r="Y712" i="2"/>
  <c r="Y711" i="2"/>
  <c r="Y710" i="2"/>
  <c r="Y709" i="2"/>
  <c r="Y708" i="2"/>
  <c r="Y707" i="2"/>
  <c r="Y706" i="2"/>
  <c r="Y705" i="2"/>
  <c r="Y704" i="2"/>
  <c r="Y703" i="2"/>
  <c r="Y702" i="2"/>
  <c r="Y701" i="2"/>
  <c r="Y700" i="2"/>
  <c r="Y699" i="2"/>
  <c r="Y698" i="2"/>
  <c r="Y697" i="2"/>
  <c r="Y696" i="2"/>
  <c r="Y695" i="2"/>
  <c r="Y694" i="2"/>
  <c r="Y693" i="2"/>
  <c r="Y692" i="2"/>
  <c r="Y691" i="2"/>
  <c r="Y690" i="2"/>
  <c r="Y689" i="2"/>
  <c r="Y688" i="2"/>
  <c r="Y687" i="2"/>
  <c r="Y686" i="2"/>
  <c r="Y685" i="2"/>
  <c r="Y684" i="2"/>
  <c r="Y683" i="2"/>
  <c r="Y682" i="2"/>
  <c r="Y681" i="2"/>
  <c r="Y680" i="2"/>
  <c r="Y679" i="2"/>
  <c r="Y678" i="2"/>
  <c r="Y677" i="2"/>
  <c r="Y676" i="2"/>
  <c r="Y675" i="2"/>
  <c r="Y674" i="2"/>
  <c r="Y673" i="2"/>
  <c r="Y672" i="2"/>
  <c r="Y671" i="2"/>
  <c r="Y670" i="2"/>
  <c r="Y669" i="2"/>
  <c r="Y668" i="2"/>
  <c r="Y667" i="2"/>
  <c r="Y666" i="2"/>
  <c r="Y665" i="2"/>
  <c r="Y664" i="2"/>
  <c r="Y663" i="2"/>
  <c r="Y662" i="2"/>
  <c r="Y661" i="2"/>
  <c r="Y660" i="2"/>
  <c r="Y659" i="2"/>
  <c r="Y658" i="2"/>
  <c r="Y657" i="2"/>
  <c r="Y656" i="2"/>
  <c r="Y655" i="2"/>
  <c r="Y654" i="2"/>
  <c r="Y653" i="2"/>
  <c r="Y652" i="2"/>
  <c r="Y651" i="2"/>
  <c r="Y650" i="2"/>
  <c r="Y649" i="2"/>
  <c r="Y648" i="2"/>
  <c r="Y647" i="2"/>
  <c r="Y646" i="2"/>
  <c r="Y645" i="2"/>
  <c r="Y644" i="2"/>
  <c r="Y643" i="2"/>
  <c r="Y642" i="2"/>
  <c r="Y641" i="2"/>
  <c r="Y640" i="2"/>
  <c r="Y639" i="2"/>
  <c r="Y638" i="2"/>
  <c r="Y637" i="2"/>
  <c r="Y636" i="2"/>
  <c r="Y635" i="2"/>
  <c r="Y634" i="2"/>
  <c r="Y633" i="2"/>
  <c r="Y632" i="2"/>
  <c r="Y631" i="2"/>
  <c r="Y630" i="2"/>
  <c r="Y629" i="2"/>
  <c r="Y628" i="2"/>
  <c r="Y627" i="2"/>
  <c r="Y626" i="2"/>
  <c r="Y625" i="2"/>
  <c r="Y624" i="2"/>
  <c r="Y623" i="2"/>
  <c r="Y622" i="2"/>
  <c r="Y621" i="2"/>
  <c r="Y620" i="2"/>
  <c r="Y619" i="2"/>
  <c r="Y618" i="2"/>
  <c r="Y617" i="2"/>
  <c r="Y616" i="2"/>
  <c r="Y615" i="2"/>
  <c r="Y614" i="2"/>
  <c r="Y613" i="2"/>
  <c r="Y612" i="2"/>
  <c r="Y611" i="2"/>
  <c r="Y610" i="2"/>
  <c r="Y609" i="2"/>
  <c r="Y608" i="2"/>
  <c r="Y607" i="2"/>
  <c r="Y606" i="2"/>
  <c r="Y605" i="2"/>
  <c r="Y604" i="2"/>
  <c r="Y603" i="2"/>
  <c r="Y602" i="2"/>
  <c r="Y601" i="2"/>
  <c r="Y600" i="2"/>
  <c r="Y599" i="2"/>
  <c r="Y598" i="2"/>
  <c r="Y597" i="2"/>
  <c r="Y596" i="2"/>
  <c r="Y595" i="2"/>
  <c r="Y594" i="2"/>
  <c r="Y593" i="2"/>
  <c r="Y592" i="2"/>
  <c r="Y591" i="2"/>
  <c r="Y590" i="2"/>
  <c r="Y589" i="2"/>
  <c r="Y588" i="2"/>
  <c r="Y587" i="2"/>
  <c r="Y586" i="2"/>
  <c r="Y585" i="2"/>
  <c r="Y584" i="2"/>
  <c r="Y583" i="2"/>
  <c r="Y582" i="2"/>
  <c r="Y581" i="2"/>
  <c r="Y580" i="2"/>
  <c r="Y579" i="2"/>
  <c r="Y578" i="2"/>
  <c r="Y577" i="2"/>
  <c r="Y576" i="2"/>
  <c r="Y575" i="2"/>
  <c r="Y574" i="2"/>
  <c r="Y573" i="2"/>
  <c r="Y572" i="2"/>
  <c r="Y571" i="2"/>
  <c r="Y570" i="2"/>
  <c r="Y569" i="2"/>
  <c r="Y568" i="2"/>
  <c r="Y567" i="2"/>
  <c r="Y566" i="2"/>
  <c r="Y565" i="2"/>
  <c r="Y564" i="2"/>
  <c r="Y563" i="2"/>
  <c r="Y562" i="2"/>
  <c r="Y561" i="2"/>
  <c r="Y560" i="2"/>
  <c r="Y559" i="2"/>
  <c r="Y558" i="2"/>
  <c r="Y557" i="2"/>
  <c r="Y556" i="2"/>
  <c r="Y555" i="2"/>
  <c r="Y554" i="2"/>
  <c r="Y553" i="2"/>
  <c r="Y552" i="2"/>
  <c r="Y551" i="2"/>
  <c r="Y550" i="2"/>
  <c r="Y549" i="2"/>
  <c r="Y548" i="2"/>
  <c r="Y547" i="2"/>
  <c r="Y546" i="2"/>
  <c r="Y545" i="2"/>
  <c r="Y544" i="2"/>
  <c r="Y543" i="2"/>
  <c r="Y542" i="2"/>
  <c r="Y541" i="2"/>
  <c r="Y540" i="2"/>
  <c r="Y539" i="2"/>
  <c r="Y538" i="2"/>
  <c r="Y537" i="2"/>
  <c r="Y536" i="2"/>
  <c r="Y535" i="2"/>
  <c r="Y534" i="2"/>
  <c r="Y533" i="2"/>
  <c r="Y532" i="2"/>
  <c r="Y531" i="2"/>
  <c r="Y530" i="2"/>
  <c r="Y529" i="2"/>
  <c r="Y528" i="2"/>
  <c r="Y527" i="2"/>
  <c r="Y526" i="2"/>
  <c r="Y525" i="2"/>
  <c r="Y524" i="2"/>
  <c r="Y523" i="2"/>
  <c r="Y522" i="2"/>
  <c r="Y521" i="2"/>
  <c r="Y520" i="2"/>
  <c r="Y519" i="2"/>
  <c r="Y518" i="2"/>
  <c r="Y517" i="2"/>
  <c r="Y516" i="2"/>
  <c r="Y515" i="2"/>
  <c r="Y514" i="2"/>
  <c r="Y513" i="2"/>
  <c r="Y512" i="2"/>
  <c r="Y511" i="2"/>
  <c r="Y510" i="2"/>
  <c r="Y509" i="2"/>
  <c r="Y508" i="2"/>
  <c r="Y507" i="2"/>
  <c r="Y506" i="2"/>
  <c r="Y505" i="2"/>
  <c r="Y504" i="2"/>
  <c r="Y503" i="2"/>
  <c r="Y502" i="2"/>
  <c r="Y501" i="2"/>
  <c r="Y500" i="2"/>
  <c r="Y499" i="2"/>
  <c r="Y498" i="2"/>
  <c r="Y497" i="2"/>
  <c r="Y496" i="2"/>
  <c r="Y495" i="2"/>
  <c r="Y494" i="2"/>
  <c r="Y493" i="2"/>
  <c r="Y492" i="2"/>
  <c r="Y491" i="2"/>
  <c r="Y490" i="2"/>
  <c r="Y489" i="2"/>
  <c r="Y488" i="2"/>
  <c r="Y487" i="2"/>
  <c r="Y486" i="2"/>
  <c r="Y485" i="2"/>
  <c r="Y484" i="2"/>
  <c r="Y483" i="2"/>
  <c r="Y482" i="2"/>
  <c r="Y481" i="2"/>
  <c r="Y480" i="2"/>
  <c r="Y479" i="2"/>
  <c r="Y478" i="2"/>
  <c r="Y477" i="2"/>
  <c r="Y476" i="2"/>
  <c r="Y475" i="2"/>
  <c r="Y474" i="2"/>
  <c r="Y473" i="2"/>
  <c r="Y472" i="2"/>
  <c r="Y471" i="2"/>
  <c r="Y470" i="2"/>
  <c r="Y469" i="2"/>
  <c r="Y468" i="2"/>
  <c r="Y467" i="2"/>
  <c r="Y466" i="2"/>
  <c r="Y465" i="2"/>
  <c r="Y464" i="2"/>
  <c r="Y463" i="2"/>
  <c r="Y462" i="2"/>
  <c r="Y461" i="2"/>
  <c r="Y460" i="2"/>
  <c r="Y459" i="2"/>
  <c r="Y458" i="2"/>
  <c r="Y457" i="2"/>
  <c r="Y456" i="2"/>
  <c r="Y455" i="2"/>
  <c r="Y454" i="2"/>
  <c r="Y453" i="2"/>
  <c r="Y452" i="2"/>
  <c r="Y451" i="2"/>
  <c r="Y450" i="2"/>
  <c r="Y449" i="2"/>
  <c r="Y448" i="2"/>
  <c r="Y447" i="2"/>
  <c r="Y446" i="2"/>
  <c r="Y445" i="2"/>
  <c r="Y444" i="2"/>
  <c r="Y443" i="2"/>
  <c r="Y442" i="2"/>
  <c r="Y441" i="2"/>
  <c r="Y440" i="2"/>
  <c r="Y439" i="2"/>
  <c r="Y438" i="2"/>
  <c r="Y437" i="2"/>
  <c r="Y436" i="2"/>
  <c r="Y435" i="2"/>
  <c r="Y434" i="2"/>
  <c r="Y433" i="2"/>
  <c r="Y432" i="2"/>
  <c r="Y431" i="2"/>
  <c r="Y430" i="2"/>
  <c r="Y429" i="2"/>
  <c r="Y428" i="2"/>
  <c r="Y427" i="2"/>
  <c r="Y426" i="2"/>
  <c r="Y425" i="2"/>
  <c r="Y424" i="2"/>
  <c r="Y423" i="2"/>
  <c r="Y422" i="2"/>
  <c r="Y421" i="2"/>
  <c r="Y420" i="2"/>
  <c r="Y419" i="2"/>
  <c r="Y418" i="2"/>
  <c r="Y417" i="2"/>
  <c r="Y416" i="2"/>
  <c r="Y415" i="2"/>
  <c r="Y414" i="2"/>
  <c r="Y413" i="2"/>
  <c r="Y412" i="2"/>
  <c r="Y411" i="2"/>
  <c r="Y410" i="2"/>
  <c r="Y409" i="2"/>
  <c r="Y408" i="2"/>
  <c r="Y407" i="2"/>
  <c r="Y406" i="2"/>
  <c r="Y405" i="2"/>
  <c r="Y404" i="2"/>
  <c r="Y403" i="2"/>
  <c r="Y402" i="2"/>
  <c r="Y401" i="2"/>
  <c r="Y400" i="2"/>
  <c r="Y399" i="2"/>
  <c r="Y398" i="2"/>
  <c r="Y397" i="2"/>
  <c r="Y396" i="2"/>
  <c r="Y395" i="2"/>
  <c r="Y394" i="2"/>
  <c r="Y393" i="2"/>
  <c r="Y392" i="2"/>
  <c r="Y391" i="2"/>
  <c r="Y390" i="2"/>
  <c r="Y389" i="2"/>
  <c r="Y388" i="2"/>
  <c r="Y387" i="2"/>
  <c r="Y386" i="2"/>
  <c r="Y385" i="2"/>
  <c r="Y384" i="2"/>
  <c r="Y383" i="2"/>
  <c r="Y382" i="2"/>
  <c r="Y381" i="2"/>
  <c r="Y380" i="2"/>
  <c r="Y379" i="2"/>
  <c r="Y378" i="2"/>
  <c r="Y377" i="2"/>
  <c r="Y376" i="2"/>
  <c r="Y375" i="2"/>
  <c r="Y374" i="2"/>
  <c r="Y373" i="2"/>
  <c r="Y372" i="2"/>
  <c r="Y371" i="2"/>
  <c r="Y370" i="2"/>
  <c r="Y369" i="2"/>
  <c r="Y368" i="2"/>
  <c r="Y367" i="2"/>
  <c r="Y366" i="2"/>
  <c r="Y365" i="2"/>
  <c r="Y364" i="2"/>
  <c r="Y363" i="2"/>
  <c r="Y362" i="2"/>
  <c r="Y361" i="2"/>
  <c r="Y360" i="2"/>
  <c r="Y359" i="2"/>
  <c r="Y358" i="2"/>
  <c r="Y357" i="2"/>
  <c r="Y356" i="2"/>
  <c r="Y355" i="2"/>
  <c r="Y354" i="2"/>
  <c r="Y353" i="2"/>
  <c r="Y352" i="2"/>
  <c r="Y351" i="2"/>
  <c r="Y350" i="2"/>
  <c r="Y349" i="2"/>
  <c r="Y348" i="2"/>
  <c r="Y347" i="2"/>
  <c r="Y346" i="2"/>
  <c r="Y345" i="2"/>
  <c r="Y344" i="2"/>
  <c r="Y343" i="2"/>
  <c r="Y342" i="2"/>
  <c r="Y341" i="2"/>
  <c r="Y340" i="2"/>
  <c r="Y339" i="2"/>
  <c r="Y338" i="2"/>
  <c r="Y337" i="2"/>
  <c r="Y336" i="2"/>
  <c r="Y335" i="2"/>
  <c r="Y334" i="2"/>
  <c r="Y333" i="2"/>
  <c r="Y332" i="2"/>
  <c r="Y331" i="2"/>
  <c r="Y330" i="2"/>
  <c r="Y329" i="2"/>
  <c r="Y328" i="2"/>
  <c r="Y327" i="2"/>
  <c r="Y326" i="2"/>
  <c r="Y325" i="2"/>
  <c r="Y324" i="2"/>
  <c r="Y323" i="2"/>
  <c r="Y322" i="2"/>
  <c r="Y321" i="2"/>
  <c r="Y320" i="2"/>
  <c r="Y319" i="2"/>
  <c r="Y318" i="2"/>
  <c r="Y317" i="2"/>
  <c r="Y316" i="2"/>
  <c r="Y315" i="2"/>
  <c r="Y314" i="2"/>
  <c r="Y313" i="2"/>
  <c r="Y312" i="2"/>
  <c r="Y311" i="2"/>
  <c r="Y310" i="2"/>
  <c r="Y309" i="2"/>
  <c r="Y308" i="2"/>
  <c r="Y307" i="2"/>
  <c r="Y306" i="2"/>
  <c r="Y305" i="2"/>
  <c r="Y304" i="2"/>
  <c r="Y303" i="2"/>
  <c r="Y302" i="2"/>
  <c r="Y301" i="2"/>
  <c r="Y300" i="2"/>
  <c r="Y299" i="2"/>
  <c r="Y298" i="2"/>
  <c r="Y297" i="2"/>
  <c r="Y296" i="2"/>
  <c r="Y295" i="2"/>
  <c r="Y294" i="2"/>
  <c r="Y293" i="2"/>
  <c r="Y292" i="2"/>
  <c r="Y291" i="2"/>
  <c r="Y290" i="2"/>
  <c r="Y289" i="2"/>
  <c r="Y288" i="2"/>
  <c r="Y287" i="2"/>
  <c r="Y286" i="2"/>
  <c r="Y285" i="2"/>
  <c r="Y284" i="2"/>
  <c r="Y283" i="2"/>
  <c r="Y282" i="2"/>
  <c r="Y281" i="2"/>
  <c r="Y280" i="2"/>
  <c r="Y279" i="2"/>
  <c r="Y278" i="2"/>
  <c r="Y277" i="2"/>
  <c r="Y276" i="2"/>
  <c r="Y275" i="2"/>
  <c r="Y274" i="2"/>
  <c r="Y273" i="2"/>
  <c r="Y272" i="2"/>
  <c r="Y271" i="2"/>
  <c r="Y270" i="2"/>
  <c r="Y269" i="2"/>
  <c r="Y268" i="2"/>
  <c r="Y267" i="2"/>
  <c r="Y266" i="2"/>
  <c r="Y265" i="2"/>
  <c r="Y264" i="2"/>
  <c r="Y263" i="2"/>
  <c r="Y262" i="2"/>
  <c r="Y261" i="2"/>
  <c r="Y260" i="2"/>
  <c r="Y259" i="2"/>
  <c r="Y258" i="2"/>
  <c r="Y257" i="2"/>
  <c r="Y256" i="2"/>
  <c r="Y255" i="2"/>
  <c r="Y254" i="2"/>
  <c r="Y253" i="2"/>
  <c r="Y252" i="2"/>
  <c r="Y251" i="2"/>
  <c r="Y250" i="2"/>
  <c r="Y249" i="2"/>
  <c r="Y248" i="2"/>
  <c r="Y247" i="2"/>
  <c r="Y246" i="2"/>
  <c r="Y245" i="2"/>
  <c r="Y244" i="2"/>
  <c r="Y243" i="2"/>
  <c r="Y242" i="2"/>
  <c r="Y241" i="2"/>
  <c r="Y240" i="2"/>
  <c r="Y239" i="2"/>
  <c r="Y238" i="2"/>
  <c r="Y237" i="2"/>
  <c r="Y236" i="2"/>
  <c r="Y235" i="2"/>
  <c r="Y234" i="2"/>
  <c r="Y233" i="2"/>
  <c r="Y232" i="2"/>
  <c r="Y231" i="2"/>
  <c r="Y230" i="2"/>
  <c r="Y229" i="2"/>
  <c r="Y228" i="2"/>
  <c r="Y227" i="2"/>
  <c r="Y226" i="2"/>
  <c r="Y225" i="2"/>
  <c r="Y224" i="2"/>
  <c r="Y223" i="2"/>
  <c r="Y222" i="2"/>
  <c r="Y221" i="2"/>
  <c r="Y220" i="2"/>
  <c r="Y219" i="2"/>
  <c r="Y218" i="2"/>
  <c r="Y217" i="2"/>
  <c r="Y216" i="2"/>
  <c r="Y215" i="2"/>
  <c r="Y214" i="2"/>
  <c r="Y213" i="2"/>
  <c r="Y212" i="2"/>
  <c r="Y211" i="2"/>
  <c r="Y210" i="2"/>
  <c r="Y209" i="2"/>
  <c r="Y208" i="2"/>
  <c r="Y207" i="2"/>
  <c r="Y206" i="2"/>
  <c r="Y205" i="2"/>
  <c r="Y204" i="2"/>
  <c r="Y203" i="2"/>
  <c r="Y202" i="2"/>
  <c r="Y201" i="2"/>
  <c r="Y200" i="2"/>
  <c r="Y199" i="2"/>
  <c r="Y198" i="2"/>
  <c r="Y197" i="2"/>
  <c r="Y196" i="2"/>
  <c r="Y195" i="2"/>
  <c r="Y194" i="2"/>
  <c r="Y193" i="2"/>
  <c r="Y192" i="2"/>
  <c r="Y191" i="2"/>
  <c r="Y190" i="2"/>
  <c r="Y189" i="2"/>
  <c r="Y188" i="2"/>
  <c r="Y187" i="2"/>
  <c r="Y186" i="2"/>
  <c r="Y185" i="2"/>
  <c r="Y184" i="2"/>
  <c r="Y183" i="2"/>
  <c r="Y182" i="2"/>
  <c r="Y181" i="2"/>
  <c r="Y180" i="2"/>
  <c r="Y179" i="2"/>
  <c r="Y178" i="2"/>
  <c r="Y177" i="2"/>
  <c r="Y176" i="2"/>
  <c r="Y175" i="2"/>
  <c r="Y174" i="2"/>
  <c r="Y173" i="2"/>
  <c r="Y172" i="2"/>
  <c r="Y171" i="2"/>
  <c r="Y170" i="2"/>
  <c r="Y169" i="2"/>
  <c r="Y168" i="2"/>
  <c r="Y167" i="2"/>
  <c r="Y166" i="2"/>
  <c r="Y165" i="2"/>
  <c r="Y164" i="2"/>
  <c r="Y163" i="2"/>
  <c r="Y162" i="2"/>
  <c r="Y161" i="2"/>
  <c r="Y160" i="2"/>
  <c r="Y159" i="2"/>
  <c r="Y158" i="2"/>
  <c r="Y157" i="2"/>
  <c r="Y156" i="2"/>
  <c r="Y155" i="2"/>
  <c r="Y154" i="2"/>
  <c r="Y153" i="2"/>
  <c r="Y152" i="2"/>
  <c r="Y151" i="2"/>
  <c r="Y150" i="2"/>
  <c r="Y149" i="2"/>
  <c r="Y148" i="2"/>
  <c r="Y147" i="2"/>
  <c r="Y146" i="2"/>
  <c r="Y145" i="2"/>
  <c r="Y144" i="2"/>
  <c r="Y143" i="2"/>
  <c r="Y142" i="2"/>
  <c r="Y141" i="2"/>
  <c r="Y140" i="2"/>
  <c r="Y139" i="2"/>
  <c r="Y138" i="2"/>
  <c r="Y137" i="2"/>
  <c r="Y136" i="2"/>
  <c r="Y135" i="2"/>
  <c r="Y134" i="2"/>
  <c r="Y133" i="2"/>
  <c r="Y132" i="2"/>
  <c r="Y131" i="2"/>
  <c r="Y130" i="2"/>
  <c r="Y129" i="2"/>
  <c r="Y128" i="2"/>
  <c r="Y127" i="2"/>
  <c r="Y126" i="2"/>
  <c r="Y125" i="2"/>
  <c r="Y124" i="2"/>
  <c r="Y123" i="2"/>
  <c r="Y122" i="2"/>
  <c r="Y121" i="2"/>
  <c r="Y120" i="2"/>
  <c r="Y119" i="2"/>
  <c r="Y118" i="2"/>
  <c r="Y117" i="2"/>
  <c r="Y116" i="2"/>
  <c r="Y115" i="2"/>
  <c r="Y114" i="2"/>
  <c r="Y113" i="2"/>
  <c r="Y112" i="2"/>
  <c r="Y111" i="2"/>
  <c r="Y110" i="2"/>
  <c r="Y109" i="2"/>
  <c r="Y108" i="2"/>
  <c r="Y107" i="2"/>
  <c r="Y106" i="2"/>
  <c r="Y105" i="2"/>
  <c r="Y104" i="2"/>
  <c r="Y103" i="2"/>
  <c r="Y102" i="2"/>
  <c r="Y101" i="2"/>
  <c r="Y100" i="2"/>
  <c r="Y99" i="2"/>
  <c r="Y98" i="2"/>
  <c r="Y97" i="2"/>
  <c r="Y96" i="2"/>
  <c r="Y95" i="2"/>
  <c r="Y94" i="2"/>
  <c r="Y93" i="2"/>
  <c r="Y92" i="2"/>
  <c r="Y91" i="2"/>
  <c r="Y90" i="2"/>
  <c r="Y89" i="2"/>
  <c r="Y88" i="2"/>
  <c r="Y87" i="2"/>
  <c r="Y86" i="2"/>
  <c r="Y85" i="2"/>
  <c r="Y84" i="2"/>
  <c r="Y83" i="2"/>
  <c r="Y82" i="2"/>
  <c r="Y81" i="2"/>
  <c r="Y80" i="2"/>
  <c r="Y79" i="2"/>
  <c r="Y78" i="2"/>
  <c r="Y77" i="2"/>
  <c r="Y76" i="2"/>
  <c r="Y75" i="2"/>
  <c r="Y74" i="2"/>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 r="Y10" i="2"/>
  <c r="Y9" i="2"/>
  <c r="Y8" i="2"/>
  <c r="Y7" i="2"/>
  <c r="Y6" i="2"/>
  <c r="AJ6" i="2" l="1"/>
  <c r="AS612" i="3"/>
  <c r="AS611" i="3"/>
  <c r="AS610" i="3"/>
  <c r="AS609" i="3"/>
  <c r="AS608" i="3"/>
  <c r="AS607" i="3"/>
  <c r="AS606" i="3"/>
  <c r="AS605" i="3"/>
  <c r="AS604" i="3"/>
  <c r="AS603" i="3"/>
  <c r="AS602" i="3"/>
  <c r="AS601" i="3"/>
  <c r="AS600" i="3"/>
  <c r="AS599" i="3"/>
  <c r="AS598" i="3"/>
  <c r="AS597" i="3"/>
  <c r="AS596" i="3"/>
  <c r="AS595" i="3"/>
  <c r="AS594" i="3"/>
  <c r="AS593" i="3"/>
  <c r="AS592" i="3"/>
  <c r="AS591" i="3"/>
  <c r="AS590" i="3"/>
  <c r="AS589" i="3"/>
  <c r="AS588" i="3"/>
  <c r="AS587" i="3"/>
  <c r="AS586" i="3"/>
  <c r="AS585" i="3"/>
  <c r="AS584" i="3"/>
  <c r="AS583" i="3"/>
  <c r="AS582" i="3"/>
  <c r="AS581" i="3"/>
  <c r="AS580" i="3"/>
  <c r="AS579" i="3"/>
  <c r="AS578" i="3"/>
  <c r="AS577" i="3"/>
  <c r="AS576" i="3"/>
  <c r="AS575" i="3"/>
  <c r="AS574" i="3"/>
  <c r="AS573" i="3"/>
  <c r="AS572" i="3"/>
  <c r="AS571" i="3"/>
  <c r="AS570" i="3"/>
  <c r="AS569" i="3"/>
  <c r="AS568" i="3"/>
  <c r="AS567" i="3"/>
  <c r="AS566" i="3"/>
  <c r="AS565" i="3"/>
  <c r="AS564" i="3"/>
  <c r="AS563" i="3"/>
  <c r="AS562" i="3"/>
  <c r="AS561" i="3"/>
  <c r="AS560" i="3"/>
  <c r="AS559" i="3"/>
  <c r="AS558" i="3"/>
  <c r="AS557" i="3"/>
  <c r="AS556" i="3"/>
  <c r="AS555" i="3"/>
  <c r="AS554" i="3"/>
  <c r="AS553" i="3"/>
  <c r="AS552" i="3"/>
  <c r="AS551" i="3"/>
  <c r="AS550" i="3"/>
  <c r="AS549" i="3"/>
  <c r="AS548" i="3"/>
  <c r="AS547" i="3"/>
  <c r="AS546" i="3"/>
  <c r="AS545" i="3"/>
  <c r="AS544" i="3"/>
  <c r="AS543" i="3"/>
  <c r="AS542" i="3"/>
  <c r="AS541" i="3"/>
  <c r="AS540" i="3"/>
  <c r="AS539" i="3"/>
  <c r="AS538" i="3"/>
  <c r="AS537" i="3"/>
  <c r="AS536" i="3"/>
  <c r="AS535" i="3"/>
  <c r="AS534" i="3"/>
  <c r="AS533" i="3"/>
  <c r="AS532" i="3"/>
  <c r="AS531" i="3"/>
  <c r="AS530" i="3"/>
  <c r="AS529" i="3"/>
  <c r="AS528" i="3"/>
  <c r="AS527" i="3"/>
  <c r="AS526" i="3"/>
  <c r="AS525" i="3"/>
  <c r="AS524" i="3"/>
  <c r="AS523" i="3"/>
  <c r="AS522" i="3"/>
  <c r="AS521" i="3"/>
  <c r="AS520" i="3"/>
  <c r="AS519" i="3"/>
  <c r="AS518" i="3"/>
  <c r="AS517" i="3"/>
  <c r="AS516" i="3"/>
  <c r="AS515" i="3"/>
  <c r="AS514" i="3"/>
  <c r="AS513" i="3"/>
  <c r="AS512" i="3"/>
  <c r="AS511" i="3"/>
  <c r="AS510" i="3"/>
  <c r="AS509" i="3"/>
  <c r="AS508" i="3"/>
  <c r="AS507" i="3"/>
  <c r="AS506" i="3"/>
  <c r="AS505" i="3"/>
  <c r="AS504" i="3"/>
  <c r="AS503" i="3"/>
  <c r="AS502" i="3"/>
  <c r="AS501" i="3"/>
  <c r="AS500" i="3"/>
  <c r="AS499" i="3"/>
  <c r="AS498" i="3"/>
  <c r="AS497" i="3"/>
  <c r="AS496" i="3"/>
  <c r="AS495" i="3"/>
  <c r="AS494" i="3"/>
  <c r="AS493" i="3"/>
  <c r="AS492" i="3"/>
  <c r="AS491" i="3"/>
  <c r="AS490" i="3"/>
  <c r="AS489" i="3"/>
  <c r="AS488" i="3"/>
  <c r="AS487" i="3"/>
  <c r="AS486" i="3"/>
  <c r="AS485" i="3"/>
  <c r="AS484" i="3"/>
  <c r="AS483" i="3"/>
  <c r="AS482" i="3"/>
  <c r="AS481" i="3"/>
  <c r="AS480" i="3"/>
  <c r="AS479" i="3"/>
  <c r="AS478" i="3"/>
  <c r="AS477" i="3"/>
  <c r="AS476" i="3"/>
  <c r="AS475" i="3"/>
  <c r="AS474" i="3"/>
  <c r="AS473" i="3"/>
  <c r="AS472" i="3"/>
  <c r="AS471" i="3"/>
  <c r="AS470" i="3"/>
  <c r="AS469" i="3"/>
  <c r="AS468" i="3"/>
  <c r="AS467" i="3"/>
  <c r="AS466" i="3"/>
  <c r="AS465" i="3"/>
  <c r="AS464" i="3"/>
  <c r="AS463" i="3"/>
  <c r="AS462" i="3"/>
  <c r="AS461" i="3"/>
  <c r="AS460" i="3"/>
  <c r="AS459" i="3"/>
  <c r="AS458" i="3"/>
  <c r="AS457" i="3"/>
  <c r="AS456" i="3"/>
  <c r="AS455" i="3"/>
  <c r="AS454" i="3"/>
  <c r="AS453" i="3"/>
  <c r="AS452" i="3"/>
  <c r="AS451" i="3"/>
  <c r="AS450" i="3"/>
  <c r="AS449" i="3"/>
  <c r="AS448" i="3"/>
  <c r="AS447" i="3"/>
  <c r="AS446" i="3"/>
  <c r="AS445" i="3"/>
  <c r="AS444" i="3"/>
  <c r="AS443" i="3"/>
  <c r="AS442" i="3"/>
  <c r="AS441" i="3"/>
  <c r="AS440" i="3"/>
  <c r="AS439" i="3"/>
  <c r="AS438" i="3"/>
  <c r="AS437" i="3"/>
  <c r="AS436" i="3"/>
  <c r="AS435" i="3"/>
  <c r="AS434" i="3"/>
  <c r="AS433" i="3"/>
  <c r="AS432" i="3"/>
  <c r="AS431" i="3"/>
  <c r="AS430" i="3"/>
  <c r="AS429" i="3"/>
  <c r="AS428" i="3"/>
  <c r="AS427" i="3"/>
  <c r="AS426" i="3"/>
  <c r="AS425" i="3"/>
  <c r="AS424" i="3"/>
  <c r="AS423" i="3"/>
  <c r="AS422" i="3"/>
  <c r="AS421" i="3"/>
  <c r="AS420" i="3"/>
  <c r="AS419" i="3"/>
  <c r="AS418" i="3"/>
  <c r="AS417" i="3"/>
  <c r="AS416" i="3"/>
  <c r="AS415" i="3"/>
  <c r="AS414" i="3"/>
  <c r="AS413" i="3"/>
  <c r="AS412" i="3"/>
  <c r="AS411" i="3"/>
  <c r="AS410" i="3"/>
  <c r="AS409" i="3"/>
  <c r="AS408" i="3"/>
  <c r="AS407" i="3"/>
  <c r="AS406" i="3"/>
  <c r="AS405" i="3"/>
  <c r="AS404" i="3"/>
  <c r="AS403" i="3"/>
  <c r="AS402" i="3"/>
  <c r="AS401" i="3"/>
  <c r="AS400" i="3"/>
  <c r="AS399" i="3"/>
  <c r="AS398" i="3"/>
  <c r="AS397" i="3"/>
  <c r="AS396" i="3"/>
  <c r="AS395" i="3"/>
  <c r="AS394" i="3"/>
  <c r="AS393" i="3"/>
  <c r="AS392" i="3"/>
  <c r="AS391" i="3"/>
  <c r="AS390" i="3"/>
  <c r="AS389" i="3"/>
  <c r="AS388" i="3"/>
  <c r="AS387" i="3"/>
  <c r="AS386" i="3"/>
  <c r="AS385" i="3"/>
  <c r="AS384" i="3"/>
  <c r="AS383" i="3"/>
  <c r="AS382" i="3"/>
  <c r="AS381" i="3"/>
  <c r="AS380" i="3"/>
  <c r="AS379" i="3"/>
  <c r="AS378" i="3"/>
  <c r="AS377" i="3"/>
  <c r="AS376" i="3"/>
  <c r="AS375" i="3"/>
  <c r="AS374" i="3"/>
  <c r="AS373" i="3"/>
  <c r="AS372" i="3"/>
  <c r="AS371" i="3"/>
  <c r="AS370" i="3"/>
  <c r="AS369" i="3"/>
  <c r="AS368" i="3"/>
  <c r="AS367" i="3"/>
  <c r="AS366" i="3"/>
  <c r="AS365" i="3"/>
  <c r="AS364" i="3"/>
  <c r="AS363" i="3"/>
  <c r="AS362" i="3"/>
  <c r="AS361" i="3"/>
  <c r="AS360" i="3"/>
  <c r="AS359" i="3"/>
  <c r="AS358" i="3"/>
  <c r="AS357" i="3"/>
  <c r="AS356" i="3"/>
  <c r="AS355" i="3"/>
  <c r="AS354" i="3"/>
  <c r="AS353" i="3"/>
  <c r="AS352" i="3"/>
  <c r="AS351" i="3"/>
  <c r="AS350" i="3"/>
  <c r="AS349" i="3"/>
  <c r="AS348" i="3"/>
  <c r="AS347" i="3"/>
  <c r="AS346" i="3"/>
  <c r="AS345" i="3"/>
  <c r="AS344" i="3"/>
  <c r="AS343" i="3"/>
  <c r="AS342" i="3"/>
  <c r="AS341" i="3"/>
  <c r="AS340" i="3"/>
  <c r="AS339" i="3"/>
  <c r="AS338" i="3"/>
  <c r="AS337" i="3"/>
  <c r="AS336" i="3"/>
  <c r="AS335" i="3"/>
  <c r="AS334" i="3"/>
  <c r="AS333" i="3"/>
  <c r="AS332" i="3"/>
  <c r="AS331" i="3"/>
  <c r="AS330" i="3"/>
  <c r="AS329" i="3"/>
  <c r="AS328" i="3"/>
  <c r="AS327" i="3"/>
  <c r="AS326" i="3"/>
  <c r="AS325" i="3"/>
  <c r="AS324" i="3"/>
  <c r="AS323" i="3"/>
  <c r="AS322" i="3"/>
  <c r="AS321" i="3"/>
  <c r="AS320" i="3"/>
  <c r="AS319" i="3"/>
  <c r="AS318" i="3"/>
  <c r="AS317" i="3"/>
  <c r="AS316" i="3"/>
  <c r="AS315" i="3"/>
  <c r="AS314" i="3"/>
  <c r="AS313" i="3"/>
  <c r="AS312" i="3"/>
  <c r="AS311" i="3"/>
  <c r="AS310" i="3"/>
  <c r="AS309" i="3"/>
  <c r="AS308" i="3"/>
  <c r="AS307" i="3"/>
  <c r="AS306" i="3"/>
  <c r="AS305" i="3"/>
  <c r="AS304" i="3"/>
  <c r="AS303" i="3"/>
  <c r="AS302" i="3"/>
  <c r="AS301" i="3"/>
  <c r="AS300" i="3"/>
  <c r="AS299" i="3"/>
  <c r="AS298" i="3"/>
  <c r="AS297" i="3"/>
  <c r="AS296" i="3"/>
  <c r="AS295" i="3"/>
  <c r="AS294" i="3"/>
  <c r="AS293" i="3"/>
  <c r="AS292" i="3"/>
  <c r="AS291" i="3"/>
  <c r="AS290" i="3"/>
  <c r="AS289" i="3"/>
  <c r="AS288" i="3"/>
  <c r="AS287" i="3"/>
  <c r="AS286" i="3"/>
  <c r="AS285" i="3"/>
  <c r="AS284" i="3"/>
  <c r="AS283" i="3"/>
  <c r="AS282" i="3"/>
  <c r="AS281" i="3"/>
  <c r="AS280" i="3"/>
  <c r="AS279" i="3"/>
  <c r="AS278" i="3"/>
  <c r="AS277" i="3"/>
  <c r="AS276" i="3"/>
  <c r="AS275" i="3"/>
  <c r="AS274" i="3"/>
  <c r="AS273" i="3"/>
  <c r="AS272" i="3"/>
  <c r="AS271" i="3"/>
  <c r="AS270" i="3"/>
  <c r="AS269" i="3"/>
  <c r="AS268" i="3"/>
  <c r="AS267" i="3"/>
  <c r="AS266" i="3"/>
  <c r="AS265" i="3"/>
  <c r="AS264" i="3"/>
  <c r="AS263" i="3"/>
  <c r="AS262" i="3"/>
  <c r="AS261" i="3"/>
  <c r="AS260" i="3"/>
  <c r="AS259" i="3"/>
  <c r="AS258" i="3"/>
  <c r="AS257" i="3"/>
  <c r="AS256" i="3"/>
  <c r="AS255" i="3"/>
  <c r="AS254" i="3"/>
  <c r="AS253" i="3"/>
  <c r="AS252" i="3"/>
  <c r="AS251" i="3"/>
  <c r="AS250" i="3"/>
  <c r="AS249" i="3"/>
  <c r="AS248" i="3"/>
  <c r="AS247" i="3"/>
  <c r="AS246" i="3"/>
  <c r="AS245" i="3"/>
  <c r="AS244" i="3"/>
  <c r="AS243" i="3"/>
  <c r="AS242" i="3"/>
  <c r="AS241" i="3"/>
  <c r="AS240" i="3"/>
  <c r="AS239" i="3"/>
  <c r="AS238" i="3"/>
  <c r="AS237" i="3"/>
  <c r="AS236" i="3"/>
  <c r="AS235" i="3"/>
  <c r="AS234" i="3"/>
  <c r="AS233" i="3"/>
  <c r="AS232" i="3"/>
  <c r="AS231" i="3"/>
  <c r="AS230" i="3"/>
  <c r="AS229" i="3"/>
  <c r="AS228" i="3"/>
  <c r="AS227" i="3"/>
  <c r="AS226" i="3"/>
  <c r="AS225" i="3"/>
  <c r="AS224" i="3"/>
  <c r="AS223" i="3"/>
  <c r="AS222" i="3"/>
  <c r="AS221" i="3"/>
  <c r="AS220" i="3"/>
  <c r="AS219" i="3"/>
  <c r="AS218" i="3"/>
  <c r="AS217" i="3"/>
  <c r="AS216" i="3"/>
  <c r="AS215" i="3"/>
  <c r="AS214" i="3"/>
  <c r="AS213" i="3"/>
  <c r="AS212" i="3"/>
  <c r="AS211" i="3"/>
  <c r="AS210" i="3"/>
  <c r="AS209" i="3"/>
  <c r="AS208" i="3"/>
  <c r="AS207" i="3"/>
  <c r="AS206" i="3"/>
  <c r="AS205" i="3"/>
  <c r="AS204" i="3"/>
  <c r="AS203" i="3"/>
  <c r="AS202" i="3"/>
  <c r="AS201" i="3"/>
  <c r="AS200" i="3"/>
  <c r="AS199" i="3"/>
  <c r="AS198" i="3"/>
  <c r="AS197" i="3"/>
  <c r="AS196" i="3"/>
  <c r="AS195" i="3"/>
  <c r="AS194" i="3"/>
  <c r="AS193" i="3"/>
  <c r="AS192" i="3"/>
  <c r="AS191" i="3"/>
  <c r="AS190" i="3"/>
  <c r="AS189" i="3"/>
  <c r="AS188" i="3"/>
  <c r="AS187" i="3"/>
  <c r="AS186" i="3"/>
  <c r="AS185" i="3"/>
  <c r="AS184" i="3"/>
  <c r="AS183" i="3"/>
  <c r="AS182" i="3"/>
  <c r="AS181" i="3"/>
  <c r="AS180" i="3"/>
  <c r="AS179" i="3"/>
  <c r="AS178" i="3"/>
  <c r="AS177" i="3"/>
  <c r="AS176" i="3"/>
  <c r="AS175" i="3"/>
  <c r="AS174" i="3"/>
  <c r="AS173" i="3"/>
  <c r="AS172" i="3"/>
  <c r="AS171" i="3"/>
  <c r="AS170" i="3"/>
  <c r="AS169" i="3"/>
  <c r="AS168" i="3"/>
  <c r="AS167" i="3"/>
  <c r="AS166" i="3"/>
  <c r="AS165" i="3"/>
  <c r="AS164" i="3"/>
  <c r="AS163" i="3"/>
  <c r="AS162" i="3"/>
  <c r="AS161" i="3"/>
  <c r="AS160" i="3"/>
  <c r="AS159" i="3"/>
  <c r="AS158" i="3"/>
  <c r="AS157" i="3"/>
  <c r="AS156" i="3"/>
  <c r="AS155" i="3"/>
  <c r="AS154" i="3"/>
  <c r="AS153" i="3"/>
  <c r="AS152" i="3"/>
  <c r="AS151" i="3"/>
  <c r="AS150" i="3"/>
  <c r="AS149" i="3"/>
  <c r="AS148" i="3"/>
  <c r="AS147" i="3"/>
  <c r="AS146" i="3"/>
  <c r="AS145" i="3"/>
  <c r="AS144" i="3"/>
  <c r="AS143" i="3"/>
  <c r="AS142" i="3"/>
  <c r="AS141" i="3"/>
  <c r="AS140" i="3"/>
  <c r="AS139" i="3"/>
  <c r="AS138" i="3"/>
  <c r="AS137" i="3"/>
  <c r="AS136" i="3"/>
  <c r="AS135" i="3"/>
  <c r="AS134" i="3"/>
  <c r="AS133" i="3"/>
  <c r="AS132" i="3"/>
  <c r="AS131" i="3"/>
  <c r="AS130" i="3"/>
  <c r="AS129" i="3"/>
  <c r="AS128" i="3"/>
  <c r="AS127" i="3"/>
  <c r="AS126" i="3"/>
  <c r="AS125" i="3"/>
  <c r="AS124" i="3"/>
  <c r="AS123" i="3"/>
  <c r="AS122" i="3"/>
  <c r="AS121" i="3"/>
  <c r="AS120" i="3"/>
  <c r="AS119" i="3"/>
  <c r="AS118" i="3"/>
  <c r="AS117" i="3"/>
  <c r="AS116" i="3"/>
  <c r="AS115" i="3"/>
  <c r="AS114" i="3"/>
  <c r="AS113" i="3"/>
  <c r="AS112" i="3"/>
  <c r="AS111" i="3"/>
  <c r="AS110" i="3"/>
  <c r="AS109" i="3"/>
  <c r="AS108" i="3"/>
  <c r="AS107" i="3"/>
  <c r="AS106" i="3"/>
  <c r="AS105" i="3"/>
  <c r="AS104" i="3"/>
  <c r="AS103" i="3"/>
  <c r="AS102" i="3"/>
  <c r="AS101" i="3"/>
  <c r="AS100" i="3"/>
  <c r="AS99" i="3"/>
  <c r="AS98" i="3"/>
  <c r="AS97" i="3"/>
  <c r="AS96" i="3"/>
  <c r="AS95" i="3"/>
  <c r="AS94" i="3"/>
  <c r="AS93" i="3"/>
  <c r="AS92" i="3"/>
  <c r="AS91" i="3"/>
  <c r="AS90" i="3"/>
  <c r="AS89" i="3"/>
  <c r="AS88" i="3"/>
  <c r="AS87" i="3"/>
  <c r="AS86" i="3"/>
  <c r="AS85" i="3"/>
  <c r="AS84" i="3"/>
  <c r="AS83" i="3"/>
  <c r="AS82" i="3"/>
  <c r="AS81" i="3"/>
  <c r="AS80" i="3"/>
  <c r="AS79" i="3"/>
  <c r="AS78" i="3"/>
  <c r="AS77" i="3"/>
  <c r="AS76" i="3"/>
  <c r="AS75" i="3"/>
  <c r="AS74" i="3"/>
  <c r="AS73" i="3"/>
  <c r="AS72" i="3"/>
  <c r="AS71" i="3"/>
  <c r="AS70" i="3"/>
  <c r="AS69" i="3"/>
  <c r="AS68" i="3"/>
  <c r="AS67" i="3"/>
  <c r="AS66" i="3"/>
  <c r="AS65" i="3"/>
  <c r="AS64" i="3"/>
  <c r="AS63" i="3"/>
  <c r="AS62" i="3"/>
  <c r="AS61" i="3"/>
  <c r="AS60" i="3"/>
  <c r="AS59" i="3"/>
  <c r="AS58" i="3"/>
  <c r="AS57" i="3"/>
  <c r="AS56" i="3"/>
  <c r="AS55" i="3"/>
  <c r="AS54" i="3"/>
  <c r="AS53" i="3"/>
  <c r="AS52" i="3"/>
  <c r="AS51" i="3"/>
  <c r="AS50" i="3"/>
  <c r="AS49" i="3"/>
  <c r="AS48" i="3"/>
  <c r="AS47" i="3"/>
  <c r="AS46" i="3"/>
  <c r="AS45" i="3"/>
  <c r="AS44" i="3"/>
  <c r="AS43" i="3"/>
  <c r="AS42" i="3"/>
  <c r="AS41" i="3"/>
  <c r="AS40" i="3"/>
  <c r="AS39" i="3"/>
  <c r="AS38" i="3"/>
  <c r="AS37" i="3"/>
  <c r="AS36" i="3"/>
  <c r="AS35" i="3"/>
  <c r="AS34" i="3"/>
  <c r="AS33" i="3"/>
  <c r="AS32" i="3"/>
  <c r="AS31" i="3"/>
  <c r="AS30" i="3"/>
  <c r="AS29" i="3"/>
  <c r="AS28" i="3"/>
  <c r="AS27" i="3"/>
  <c r="AS26" i="3"/>
  <c r="AS25" i="3"/>
  <c r="AS24" i="3"/>
  <c r="AS23" i="3"/>
  <c r="AS22" i="3"/>
  <c r="AS21" i="3"/>
  <c r="AS20" i="3"/>
  <c r="AS19" i="3"/>
  <c r="AS18" i="3"/>
  <c r="AS17" i="3"/>
  <c r="AS16" i="3"/>
  <c r="AS15" i="3"/>
  <c r="AS14" i="3"/>
  <c r="AS13" i="3"/>
  <c r="AS12" i="3"/>
  <c r="AS11" i="3"/>
  <c r="AS10" i="3"/>
  <c r="AS9" i="3"/>
  <c r="AS8" i="3"/>
  <c r="AS7" i="3"/>
  <c r="AJ612" i="3"/>
  <c r="AJ611" i="3"/>
  <c r="AJ610" i="3"/>
  <c r="AJ609" i="3"/>
  <c r="AJ608" i="3"/>
  <c r="AJ607" i="3"/>
  <c r="AJ606" i="3"/>
  <c r="AJ605" i="3"/>
  <c r="AJ604" i="3"/>
  <c r="AJ603" i="3"/>
  <c r="AJ602" i="3"/>
  <c r="AJ601" i="3"/>
  <c r="AJ600" i="3"/>
  <c r="AJ599" i="3"/>
  <c r="AJ598" i="3"/>
  <c r="AJ597" i="3"/>
  <c r="AJ596" i="3"/>
  <c r="AJ595" i="3"/>
  <c r="AJ594" i="3"/>
  <c r="AJ593" i="3"/>
  <c r="AJ592" i="3"/>
  <c r="AJ591" i="3"/>
  <c r="AJ590" i="3"/>
  <c r="AJ589" i="3"/>
  <c r="AJ588" i="3"/>
  <c r="AJ587" i="3"/>
  <c r="AJ586" i="3"/>
  <c r="AJ585" i="3"/>
  <c r="AJ584" i="3"/>
  <c r="AJ583" i="3"/>
  <c r="AJ582" i="3"/>
  <c r="AJ581" i="3"/>
  <c r="AJ580" i="3"/>
  <c r="AJ579" i="3"/>
  <c r="AJ578" i="3"/>
  <c r="AJ577" i="3"/>
  <c r="AJ576" i="3"/>
  <c r="AJ575" i="3"/>
  <c r="AJ574" i="3"/>
  <c r="AJ573" i="3"/>
  <c r="AJ572" i="3"/>
  <c r="AJ571" i="3"/>
  <c r="AJ570" i="3"/>
  <c r="AJ569" i="3"/>
  <c r="AJ568" i="3"/>
  <c r="AJ567" i="3"/>
  <c r="AJ566" i="3"/>
  <c r="AJ565" i="3"/>
  <c r="AJ564" i="3"/>
  <c r="AJ563" i="3"/>
  <c r="AJ562" i="3"/>
  <c r="AJ561" i="3"/>
  <c r="AJ560" i="3"/>
  <c r="AJ559" i="3"/>
  <c r="AJ558" i="3"/>
  <c r="AJ557" i="3"/>
  <c r="AJ556" i="3"/>
  <c r="AJ555" i="3"/>
  <c r="AJ554" i="3"/>
  <c r="AJ553" i="3"/>
  <c r="AJ552" i="3"/>
  <c r="AJ551" i="3"/>
  <c r="AJ550" i="3"/>
  <c r="AJ549" i="3"/>
  <c r="AJ548" i="3"/>
  <c r="AJ547" i="3"/>
  <c r="AJ546" i="3"/>
  <c r="AJ545" i="3"/>
  <c r="AJ544" i="3"/>
  <c r="AJ543" i="3"/>
  <c r="AJ542" i="3"/>
  <c r="AJ541" i="3"/>
  <c r="AJ540" i="3"/>
  <c r="AJ539" i="3"/>
  <c r="AJ538" i="3"/>
  <c r="AJ537" i="3"/>
  <c r="AJ536" i="3"/>
  <c r="AJ535" i="3"/>
  <c r="AJ534" i="3"/>
  <c r="AJ533" i="3"/>
  <c r="AJ532" i="3"/>
  <c r="AJ531" i="3"/>
  <c r="AJ530" i="3"/>
  <c r="AJ529" i="3"/>
  <c r="AJ528" i="3"/>
  <c r="AJ527" i="3"/>
  <c r="AJ526" i="3"/>
  <c r="AJ525" i="3"/>
  <c r="AJ524" i="3"/>
  <c r="AJ523" i="3"/>
  <c r="AJ522" i="3"/>
  <c r="AJ521" i="3"/>
  <c r="AJ520" i="3"/>
  <c r="AJ519" i="3"/>
  <c r="AJ518" i="3"/>
  <c r="AJ517" i="3"/>
  <c r="AJ516" i="3"/>
  <c r="AJ515" i="3"/>
  <c r="AJ514" i="3"/>
  <c r="AJ513" i="3"/>
  <c r="AJ512" i="3"/>
  <c r="AJ511" i="3"/>
  <c r="AJ510" i="3"/>
  <c r="AJ509" i="3"/>
  <c r="AJ508" i="3"/>
  <c r="AJ507" i="3"/>
  <c r="AJ506" i="3"/>
  <c r="AJ505" i="3"/>
  <c r="AJ504" i="3"/>
  <c r="AJ503" i="3"/>
  <c r="AJ502" i="3"/>
  <c r="AJ501" i="3"/>
  <c r="AJ500" i="3"/>
  <c r="AJ499" i="3"/>
  <c r="AJ498" i="3"/>
  <c r="AJ497" i="3"/>
  <c r="AJ496" i="3"/>
  <c r="AJ495" i="3"/>
  <c r="AJ494" i="3"/>
  <c r="AJ493" i="3"/>
  <c r="AJ492" i="3"/>
  <c r="AJ491" i="3"/>
  <c r="AJ490" i="3"/>
  <c r="AJ489" i="3"/>
  <c r="AJ488" i="3"/>
  <c r="AJ487" i="3"/>
  <c r="AJ486" i="3"/>
  <c r="AJ485" i="3"/>
  <c r="AJ484" i="3"/>
  <c r="AJ483" i="3"/>
  <c r="AJ482" i="3"/>
  <c r="AJ481" i="3"/>
  <c r="AJ480" i="3"/>
  <c r="AJ479" i="3"/>
  <c r="AJ478" i="3"/>
  <c r="AJ477" i="3"/>
  <c r="AJ476" i="3"/>
  <c r="AJ475" i="3"/>
  <c r="AJ474" i="3"/>
  <c r="AJ473" i="3"/>
  <c r="AJ472" i="3"/>
  <c r="AJ471" i="3"/>
  <c r="AJ470" i="3"/>
  <c r="AJ469" i="3"/>
  <c r="AJ468" i="3"/>
  <c r="AJ467" i="3"/>
  <c r="AJ466" i="3"/>
  <c r="AJ465" i="3"/>
  <c r="AJ464" i="3"/>
  <c r="AJ463" i="3"/>
  <c r="AJ462" i="3"/>
  <c r="AJ461" i="3"/>
  <c r="AJ460" i="3"/>
  <c r="AJ459" i="3"/>
  <c r="AJ458" i="3"/>
  <c r="AJ457" i="3"/>
  <c r="AJ456" i="3"/>
  <c r="AJ455" i="3"/>
  <c r="AJ454" i="3"/>
  <c r="AJ453" i="3"/>
  <c r="AJ452" i="3"/>
  <c r="AJ451" i="3"/>
  <c r="AJ450" i="3"/>
  <c r="AJ449" i="3"/>
  <c r="AJ448" i="3"/>
  <c r="AJ447" i="3"/>
  <c r="AJ446" i="3"/>
  <c r="AJ445" i="3"/>
  <c r="AJ444" i="3"/>
  <c r="AJ443" i="3"/>
  <c r="AJ442" i="3"/>
  <c r="AJ441" i="3"/>
  <c r="AJ440" i="3"/>
  <c r="AJ439" i="3"/>
  <c r="AJ438" i="3"/>
  <c r="AJ437" i="3"/>
  <c r="AJ436" i="3"/>
  <c r="AJ435" i="3"/>
  <c r="AJ434" i="3"/>
  <c r="AJ433" i="3"/>
  <c r="AJ432" i="3"/>
  <c r="AJ431" i="3"/>
  <c r="AJ430" i="3"/>
  <c r="AJ429" i="3"/>
  <c r="AJ428" i="3"/>
  <c r="AJ427" i="3"/>
  <c r="AJ426" i="3"/>
  <c r="AJ425" i="3"/>
  <c r="AJ424" i="3"/>
  <c r="AJ423" i="3"/>
  <c r="AJ422" i="3"/>
  <c r="AJ421" i="3"/>
  <c r="AJ420" i="3"/>
  <c r="AJ419" i="3"/>
  <c r="AJ418" i="3"/>
  <c r="AJ417" i="3"/>
  <c r="AJ416" i="3"/>
  <c r="AJ415" i="3"/>
  <c r="AJ414" i="3"/>
  <c r="AJ413" i="3"/>
  <c r="AJ412" i="3"/>
  <c r="AJ411" i="3"/>
  <c r="AJ410" i="3"/>
  <c r="AJ409" i="3"/>
  <c r="AJ408" i="3"/>
  <c r="AJ407" i="3"/>
  <c r="AJ406" i="3"/>
  <c r="AJ405" i="3"/>
  <c r="AJ404" i="3"/>
  <c r="AJ403" i="3"/>
  <c r="AJ402" i="3"/>
  <c r="AJ401" i="3"/>
  <c r="AJ400" i="3"/>
  <c r="AJ399" i="3"/>
  <c r="AJ398" i="3"/>
  <c r="AJ397" i="3"/>
  <c r="AJ396" i="3"/>
  <c r="AJ395" i="3"/>
  <c r="AJ394" i="3"/>
  <c r="AJ393" i="3"/>
  <c r="AJ392" i="3"/>
  <c r="AJ391" i="3"/>
  <c r="AJ390" i="3"/>
  <c r="AJ389" i="3"/>
  <c r="AJ388" i="3"/>
  <c r="AJ387" i="3"/>
  <c r="AJ386" i="3"/>
  <c r="AJ385" i="3"/>
  <c r="AJ384" i="3"/>
  <c r="AJ383" i="3"/>
  <c r="AJ382" i="3"/>
  <c r="AJ381" i="3"/>
  <c r="AJ380" i="3"/>
  <c r="AJ379" i="3"/>
  <c r="AJ378" i="3"/>
  <c r="AJ377" i="3"/>
  <c r="AJ376" i="3"/>
  <c r="AJ375" i="3"/>
  <c r="AJ374" i="3"/>
  <c r="AJ373" i="3"/>
  <c r="AJ372" i="3"/>
  <c r="AJ371" i="3"/>
  <c r="AJ370" i="3"/>
  <c r="AJ369" i="3"/>
  <c r="AJ368" i="3"/>
  <c r="AJ367" i="3"/>
  <c r="AJ366" i="3"/>
  <c r="AJ365" i="3"/>
  <c r="AJ364" i="3"/>
  <c r="AJ363" i="3"/>
  <c r="AJ362" i="3"/>
  <c r="AJ361" i="3"/>
  <c r="AJ360" i="3"/>
  <c r="AJ359" i="3"/>
  <c r="AJ358" i="3"/>
  <c r="AJ357" i="3"/>
  <c r="AJ356" i="3"/>
  <c r="AJ355" i="3"/>
  <c r="AJ354" i="3"/>
  <c r="AJ353" i="3"/>
  <c r="AJ352" i="3"/>
  <c r="AJ351" i="3"/>
  <c r="AJ350" i="3"/>
  <c r="AJ349" i="3"/>
  <c r="AJ348" i="3"/>
  <c r="AJ347" i="3"/>
  <c r="AJ346" i="3"/>
  <c r="AJ345" i="3"/>
  <c r="AJ344" i="3"/>
  <c r="AJ343" i="3"/>
  <c r="AJ342" i="3"/>
  <c r="AJ341" i="3"/>
  <c r="AJ340" i="3"/>
  <c r="AJ339" i="3"/>
  <c r="AJ338" i="3"/>
  <c r="AJ337" i="3"/>
  <c r="AJ336" i="3"/>
  <c r="AJ335" i="3"/>
  <c r="AJ334" i="3"/>
  <c r="AJ333" i="3"/>
  <c r="AJ332" i="3"/>
  <c r="AJ331" i="3"/>
  <c r="AJ330" i="3"/>
  <c r="AJ329" i="3"/>
  <c r="AJ328" i="3"/>
  <c r="AJ327" i="3"/>
  <c r="AJ326" i="3"/>
  <c r="AJ325" i="3"/>
  <c r="AJ324" i="3"/>
  <c r="AJ323" i="3"/>
  <c r="AJ322" i="3"/>
  <c r="AJ321" i="3"/>
  <c r="AJ320" i="3"/>
  <c r="AJ319" i="3"/>
  <c r="AJ318" i="3"/>
  <c r="AJ317" i="3"/>
  <c r="AJ316" i="3"/>
  <c r="AJ315" i="3"/>
  <c r="AJ314" i="3"/>
  <c r="AJ313" i="3"/>
  <c r="AJ312" i="3"/>
  <c r="AJ311" i="3"/>
  <c r="AJ310" i="3"/>
  <c r="AJ309" i="3"/>
  <c r="AJ308" i="3"/>
  <c r="AJ307" i="3"/>
  <c r="AJ306" i="3"/>
  <c r="AJ305" i="3"/>
  <c r="AJ304" i="3"/>
  <c r="AJ303" i="3"/>
  <c r="AJ302" i="3"/>
  <c r="AJ301" i="3"/>
  <c r="AJ300" i="3"/>
  <c r="AJ299" i="3"/>
  <c r="AJ298" i="3"/>
  <c r="AJ297" i="3"/>
  <c r="AJ296" i="3"/>
  <c r="AJ295" i="3"/>
  <c r="AJ294" i="3"/>
  <c r="AJ293" i="3"/>
  <c r="AJ292" i="3"/>
  <c r="AJ291" i="3"/>
  <c r="AJ290" i="3"/>
  <c r="AJ289" i="3"/>
  <c r="AJ288" i="3"/>
  <c r="AJ287" i="3"/>
  <c r="AJ286" i="3"/>
  <c r="AJ285" i="3"/>
  <c r="AJ284" i="3"/>
  <c r="AJ283" i="3"/>
  <c r="AJ282" i="3"/>
  <c r="AJ281" i="3"/>
  <c r="AJ280" i="3"/>
  <c r="AJ279" i="3"/>
  <c r="AJ278" i="3"/>
  <c r="AJ277" i="3"/>
  <c r="AJ276" i="3"/>
  <c r="AJ275" i="3"/>
  <c r="AJ274" i="3"/>
  <c r="AJ273" i="3"/>
  <c r="AJ272" i="3"/>
  <c r="AJ271" i="3"/>
  <c r="AJ270" i="3"/>
  <c r="AJ269" i="3"/>
  <c r="AJ268" i="3"/>
  <c r="AJ267" i="3"/>
  <c r="AJ266" i="3"/>
  <c r="AJ265" i="3"/>
  <c r="AJ264" i="3"/>
  <c r="AJ263" i="3"/>
  <c r="AJ262" i="3"/>
  <c r="AJ261" i="3"/>
  <c r="AJ260" i="3"/>
  <c r="AJ259" i="3"/>
  <c r="AJ258" i="3"/>
  <c r="AJ257" i="3"/>
  <c r="AJ256" i="3"/>
  <c r="AJ255" i="3"/>
  <c r="AJ254" i="3"/>
  <c r="AJ253" i="3"/>
  <c r="AJ252" i="3"/>
  <c r="AJ251" i="3"/>
  <c r="AJ250" i="3"/>
  <c r="AJ249" i="3"/>
  <c r="AJ248" i="3"/>
  <c r="AJ247" i="3"/>
  <c r="AJ246" i="3"/>
  <c r="AJ245" i="3"/>
  <c r="AJ244" i="3"/>
  <c r="AJ243" i="3"/>
  <c r="AJ242" i="3"/>
  <c r="AJ241" i="3"/>
  <c r="AJ240" i="3"/>
  <c r="AJ239" i="3"/>
  <c r="AJ238" i="3"/>
  <c r="AJ237" i="3"/>
  <c r="AJ236" i="3"/>
  <c r="AJ235" i="3"/>
  <c r="AJ234" i="3"/>
  <c r="AJ233" i="3"/>
  <c r="AJ232" i="3"/>
  <c r="AJ231" i="3"/>
  <c r="AJ230" i="3"/>
  <c r="AJ229" i="3"/>
  <c r="AJ228" i="3"/>
  <c r="AJ227" i="3"/>
  <c r="AJ226" i="3"/>
  <c r="AJ225" i="3"/>
  <c r="AJ224" i="3"/>
  <c r="AJ223" i="3"/>
  <c r="AJ222" i="3"/>
  <c r="AJ221" i="3"/>
  <c r="AJ220" i="3"/>
  <c r="AJ219" i="3"/>
  <c r="AJ218" i="3"/>
  <c r="AJ217" i="3"/>
  <c r="AJ216" i="3"/>
  <c r="AJ215" i="3"/>
  <c r="AJ214" i="3"/>
  <c r="AJ213" i="3"/>
  <c r="AJ212" i="3"/>
  <c r="AJ211" i="3"/>
  <c r="AJ210" i="3"/>
  <c r="AJ209" i="3"/>
  <c r="AJ208" i="3"/>
  <c r="AJ207" i="3"/>
  <c r="AJ206" i="3"/>
  <c r="AJ205" i="3"/>
  <c r="AJ204" i="3"/>
  <c r="AJ203" i="3"/>
  <c r="AJ202" i="3"/>
  <c r="AJ201" i="3"/>
  <c r="AJ200" i="3"/>
  <c r="AJ199" i="3"/>
  <c r="AJ198" i="3"/>
  <c r="AJ197" i="3"/>
  <c r="AJ196" i="3"/>
  <c r="AJ195" i="3"/>
  <c r="AJ194" i="3"/>
  <c r="AJ193" i="3"/>
  <c r="AJ192" i="3"/>
  <c r="AJ191" i="3"/>
  <c r="AJ190" i="3"/>
  <c r="AJ189" i="3"/>
  <c r="AJ188" i="3"/>
  <c r="AJ187" i="3"/>
  <c r="AJ186" i="3"/>
  <c r="AJ185" i="3"/>
  <c r="AJ184" i="3"/>
  <c r="AJ183" i="3"/>
  <c r="AJ182" i="3"/>
  <c r="AJ181" i="3"/>
  <c r="AJ180" i="3"/>
  <c r="AJ179" i="3"/>
  <c r="AJ178" i="3"/>
  <c r="AJ177" i="3"/>
  <c r="AJ176" i="3"/>
  <c r="AJ175" i="3"/>
  <c r="AJ174" i="3"/>
  <c r="AJ173" i="3"/>
  <c r="AJ172" i="3"/>
  <c r="AJ171" i="3"/>
  <c r="AJ170" i="3"/>
  <c r="AJ169" i="3"/>
  <c r="AJ168" i="3"/>
  <c r="AJ167" i="3"/>
  <c r="AJ166" i="3"/>
  <c r="AJ165" i="3"/>
  <c r="AJ164" i="3"/>
  <c r="AJ163" i="3"/>
  <c r="AJ162" i="3"/>
  <c r="AJ161" i="3"/>
  <c r="AJ160" i="3"/>
  <c r="AJ159" i="3"/>
  <c r="AJ158" i="3"/>
  <c r="AJ157" i="3"/>
  <c r="AJ156" i="3"/>
  <c r="AJ155" i="3"/>
  <c r="AJ154" i="3"/>
  <c r="AJ153" i="3"/>
  <c r="AJ152" i="3"/>
  <c r="AJ151" i="3"/>
  <c r="AJ150" i="3"/>
  <c r="AJ149" i="3"/>
  <c r="AJ148" i="3"/>
  <c r="AJ147" i="3"/>
  <c r="AJ146" i="3"/>
  <c r="AJ145" i="3"/>
  <c r="AJ144" i="3"/>
  <c r="AJ143" i="3"/>
  <c r="AJ142" i="3"/>
  <c r="AJ141" i="3"/>
  <c r="AJ140" i="3"/>
  <c r="AJ139" i="3"/>
  <c r="AJ138" i="3"/>
  <c r="AJ137" i="3"/>
  <c r="AJ136" i="3"/>
  <c r="AJ135" i="3"/>
  <c r="AJ134" i="3"/>
  <c r="AJ133" i="3"/>
  <c r="AJ132" i="3"/>
  <c r="AJ131" i="3"/>
  <c r="AJ130" i="3"/>
  <c r="AJ129" i="3"/>
  <c r="AJ128" i="3"/>
  <c r="AJ127" i="3"/>
  <c r="AJ126" i="3"/>
  <c r="AJ125" i="3"/>
  <c r="AJ124" i="3"/>
  <c r="AJ123" i="3"/>
  <c r="AJ122" i="3"/>
  <c r="AJ121" i="3"/>
  <c r="AJ120" i="3"/>
  <c r="AJ119" i="3"/>
  <c r="AJ118" i="3"/>
  <c r="AJ117" i="3"/>
  <c r="AJ116" i="3"/>
  <c r="AJ115" i="3"/>
  <c r="AJ114" i="3"/>
  <c r="AJ113" i="3"/>
  <c r="AJ112" i="3"/>
  <c r="AJ111" i="3"/>
  <c r="AJ110" i="3"/>
  <c r="AJ109" i="3"/>
  <c r="AJ108" i="3"/>
  <c r="AJ107" i="3"/>
  <c r="AJ106" i="3"/>
  <c r="AJ105" i="3"/>
  <c r="AJ104" i="3"/>
  <c r="AJ103" i="3"/>
  <c r="AJ102" i="3"/>
  <c r="AJ101" i="3"/>
  <c r="AJ100" i="3"/>
  <c r="AJ99" i="3"/>
  <c r="AJ98" i="3"/>
  <c r="AJ97" i="3"/>
  <c r="AJ96" i="3"/>
  <c r="AJ95" i="3"/>
  <c r="AJ94" i="3"/>
  <c r="AJ93" i="3"/>
  <c r="AJ92" i="3"/>
  <c r="AJ91" i="3"/>
  <c r="AJ90" i="3"/>
  <c r="AJ89" i="3"/>
  <c r="AJ88" i="3"/>
  <c r="AJ87" i="3"/>
  <c r="AJ86" i="3"/>
  <c r="AJ85" i="3"/>
  <c r="AJ84" i="3"/>
  <c r="AJ83" i="3"/>
  <c r="AJ82" i="3"/>
  <c r="AJ81" i="3"/>
  <c r="AJ80" i="3"/>
  <c r="AJ79" i="3"/>
  <c r="AJ78" i="3"/>
  <c r="AJ77" i="3"/>
  <c r="AJ76" i="3"/>
  <c r="AJ75" i="3"/>
  <c r="AJ74" i="3"/>
  <c r="AJ73" i="3"/>
  <c r="AJ72" i="3"/>
  <c r="AJ71" i="3"/>
  <c r="AJ70" i="3"/>
  <c r="AJ69" i="3"/>
  <c r="AJ68" i="3"/>
  <c r="AJ67" i="3"/>
  <c r="AJ66" i="3"/>
  <c r="AJ65" i="3"/>
  <c r="AJ64" i="3"/>
  <c r="AJ63" i="3"/>
  <c r="AJ62" i="3"/>
  <c r="AJ61" i="3"/>
  <c r="AJ60" i="3"/>
  <c r="AJ59" i="3"/>
  <c r="AJ58" i="3"/>
  <c r="AJ57" i="3"/>
  <c r="AJ56" i="3"/>
  <c r="AJ55" i="3"/>
  <c r="AJ54" i="3"/>
  <c r="AJ53" i="3"/>
  <c r="AJ52" i="3"/>
  <c r="AJ51" i="3"/>
  <c r="AJ50" i="3"/>
  <c r="AJ49" i="3"/>
  <c r="AJ48" i="3"/>
  <c r="AJ47" i="3"/>
  <c r="AJ46" i="3"/>
  <c r="AJ45" i="3"/>
  <c r="AJ44" i="3"/>
  <c r="AJ43" i="3"/>
  <c r="AJ42" i="3"/>
  <c r="AJ41" i="3"/>
  <c r="AJ40" i="3"/>
  <c r="AJ39" i="3"/>
  <c r="AJ38" i="3"/>
  <c r="AJ37" i="3"/>
  <c r="AJ36" i="3"/>
  <c r="AJ35" i="3"/>
  <c r="AJ34" i="3"/>
  <c r="AJ33" i="3"/>
  <c r="AJ32" i="3"/>
  <c r="AJ31" i="3"/>
  <c r="AJ30" i="3"/>
  <c r="AJ29" i="3"/>
  <c r="AJ28" i="3"/>
  <c r="AJ27" i="3"/>
  <c r="AJ26" i="3"/>
  <c r="AJ25" i="3"/>
  <c r="AJ24" i="3"/>
  <c r="AJ23" i="3"/>
  <c r="AJ22" i="3"/>
  <c r="AJ21" i="3"/>
  <c r="AJ20" i="3"/>
  <c r="AJ19" i="3"/>
  <c r="AJ18" i="3"/>
  <c r="AJ17" i="3"/>
  <c r="AJ16" i="3"/>
  <c r="AJ15" i="3"/>
  <c r="AJ14" i="3"/>
  <c r="AJ13" i="3"/>
  <c r="AJ12" i="3"/>
  <c r="AJ11" i="3"/>
  <c r="AJ10" i="3"/>
  <c r="AJ9" i="3"/>
  <c r="AJ8" i="3"/>
  <c r="AJ7" i="3"/>
  <c r="Z612" i="3"/>
  <c r="AA612" i="3" s="1"/>
  <c r="Z611" i="3"/>
  <c r="AA611" i="3" s="1"/>
  <c r="Z610" i="3"/>
  <c r="AA610" i="3" s="1"/>
  <c r="Z609" i="3"/>
  <c r="AA609" i="3" s="1"/>
  <c r="Z608" i="3"/>
  <c r="AA608" i="3" s="1"/>
  <c r="Z607" i="3"/>
  <c r="AA607" i="3" s="1"/>
  <c r="Z606" i="3"/>
  <c r="AA606" i="3" s="1"/>
  <c r="Z605" i="3"/>
  <c r="AA605" i="3" s="1"/>
  <c r="Z604" i="3"/>
  <c r="AA604" i="3" s="1"/>
  <c r="Z603" i="3"/>
  <c r="AA603" i="3" s="1"/>
  <c r="Z602" i="3"/>
  <c r="AA602" i="3" s="1"/>
  <c r="Z601" i="3"/>
  <c r="AA601" i="3" s="1"/>
  <c r="Z600" i="3"/>
  <c r="AA600" i="3" s="1"/>
  <c r="Z599" i="3"/>
  <c r="AA599" i="3" s="1"/>
  <c r="Z598" i="3"/>
  <c r="AA598" i="3" s="1"/>
  <c r="Z597" i="3"/>
  <c r="AA597" i="3" s="1"/>
  <c r="Z596" i="3"/>
  <c r="AA596" i="3" s="1"/>
  <c r="Z595" i="3"/>
  <c r="AA595" i="3" s="1"/>
  <c r="Z594" i="3"/>
  <c r="AA594" i="3" s="1"/>
  <c r="Z593" i="3"/>
  <c r="AA593" i="3" s="1"/>
  <c r="Z592" i="3"/>
  <c r="AA592" i="3" s="1"/>
  <c r="Z591" i="3"/>
  <c r="AA591" i="3" s="1"/>
  <c r="Z590" i="3"/>
  <c r="AA590" i="3" s="1"/>
  <c r="Z589" i="3"/>
  <c r="AA589" i="3" s="1"/>
  <c r="Z588" i="3"/>
  <c r="AA588" i="3" s="1"/>
  <c r="Z587" i="3"/>
  <c r="AA587" i="3" s="1"/>
  <c r="Z586" i="3"/>
  <c r="AA586" i="3" s="1"/>
  <c r="Z585" i="3"/>
  <c r="AA585" i="3" s="1"/>
  <c r="Z584" i="3"/>
  <c r="AA584" i="3" s="1"/>
  <c r="Z583" i="3"/>
  <c r="AA583" i="3" s="1"/>
  <c r="Z582" i="3"/>
  <c r="AA582" i="3" s="1"/>
  <c r="Z581" i="3"/>
  <c r="AA581" i="3" s="1"/>
  <c r="Z580" i="3"/>
  <c r="AA580" i="3" s="1"/>
  <c r="Z579" i="3"/>
  <c r="AA579" i="3" s="1"/>
  <c r="Z578" i="3"/>
  <c r="AA578" i="3" s="1"/>
  <c r="Z577" i="3"/>
  <c r="AA577" i="3" s="1"/>
  <c r="Z576" i="3"/>
  <c r="AA576" i="3" s="1"/>
  <c r="Z575" i="3"/>
  <c r="AA575" i="3" s="1"/>
  <c r="Z574" i="3"/>
  <c r="AA574" i="3" s="1"/>
  <c r="Z573" i="3"/>
  <c r="AA573" i="3" s="1"/>
  <c r="Z572" i="3"/>
  <c r="AA572" i="3" s="1"/>
  <c r="Z571" i="3"/>
  <c r="AA571" i="3" s="1"/>
  <c r="Z570" i="3"/>
  <c r="AA570" i="3" s="1"/>
  <c r="Z569" i="3"/>
  <c r="AA569" i="3" s="1"/>
  <c r="Z568" i="3"/>
  <c r="AA568" i="3" s="1"/>
  <c r="Z567" i="3"/>
  <c r="AA567" i="3" s="1"/>
  <c r="Z566" i="3"/>
  <c r="AA566" i="3" s="1"/>
  <c r="Z565" i="3"/>
  <c r="AA565" i="3" s="1"/>
  <c r="Z564" i="3"/>
  <c r="AA564" i="3" s="1"/>
  <c r="Z563" i="3"/>
  <c r="AA563" i="3" s="1"/>
  <c r="Z562" i="3"/>
  <c r="AA562" i="3" s="1"/>
  <c r="Z561" i="3"/>
  <c r="AA561" i="3" s="1"/>
  <c r="Z560" i="3"/>
  <c r="AA560" i="3" s="1"/>
  <c r="Z559" i="3"/>
  <c r="AA559" i="3" s="1"/>
  <c r="Z558" i="3"/>
  <c r="AA558" i="3" s="1"/>
  <c r="Z557" i="3"/>
  <c r="AA557" i="3" s="1"/>
  <c r="Z556" i="3"/>
  <c r="AA556" i="3" s="1"/>
  <c r="Z555" i="3"/>
  <c r="AA555" i="3" s="1"/>
  <c r="Z554" i="3"/>
  <c r="AA554" i="3" s="1"/>
  <c r="Z553" i="3"/>
  <c r="AA553" i="3" s="1"/>
  <c r="Z552" i="3"/>
  <c r="AA552" i="3" s="1"/>
  <c r="Z551" i="3"/>
  <c r="AA551" i="3" s="1"/>
  <c r="Z550" i="3"/>
  <c r="AA550" i="3" s="1"/>
  <c r="Z549" i="3"/>
  <c r="AA549" i="3" s="1"/>
  <c r="Z548" i="3"/>
  <c r="AA548" i="3" s="1"/>
  <c r="Z547" i="3"/>
  <c r="AA547" i="3" s="1"/>
  <c r="Z546" i="3"/>
  <c r="AA546" i="3" s="1"/>
  <c r="Z545" i="3"/>
  <c r="AA545" i="3" s="1"/>
  <c r="Z544" i="3"/>
  <c r="AA544" i="3" s="1"/>
  <c r="Z543" i="3"/>
  <c r="AA543" i="3" s="1"/>
  <c r="Z542" i="3"/>
  <c r="AA542" i="3" s="1"/>
  <c r="Z541" i="3"/>
  <c r="AA541" i="3" s="1"/>
  <c r="Z540" i="3"/>
  <c r="AA540" i="3" s="1"/>
  <c r="Z539" i="3"/>
  <c r="AA539" i="3" s="1"/>
  <c r="Z538" i="3"/>
  <c r="AA538" i="3" s="1"/>
  <c r="Z537" i="3"/>
  <c r="AA537" i="3" s="1"/>
  <c r="Z536" i="3"/>
  <c r="AA536" i="3" s="1"/>
  <c r="Z535" i="3"/>
  <c r="AA535" i="3" s="1"/>
  <c r="Z534" i="3"/>
  <c r="AA534" i="3" s="1"/>
  <c r="Z533" i="3"/>
  <c r="AA533" i="3" s="1"/>
  <c r="Z532" i="3"/>
  <c r="AA532" i="3" s="1"/>
  <c r="Z531" i="3"/>
  <c r="AA531" i="3" s="1"/>
  <c r="Z530" i="3"/>
  <c r="AA530" i="3" s="1"/>
  <c r="Z529" i="3"/>
  <c r="AA529" i="3" s="1"/>
  <c r="Z528" i="3"/>
  <c r="AA528" i="3" s="1"/>
  <c r="Z527" i="3"/>
  <c r="AA527" i="3" s="1"/>
  <c r="Z526" i="3"/>
  <c r="AA526" i="3" s="1"/>
  <c r="Z525" i="3"/>
  <c r="AA525" i="3" s="1"/>
  <c r="Z524" i="3"/>
  <c r="AA524" i="3" s="1"/>
  <c r="Z523" i="3"/>
  <c r="AA523" i="3" s="1"/>
  <c r="Z522" i="3"/>
  <c r="AA522" i="3" s="1"/>
  <c r="Z521" i="3"/>
  <c r="AA521" i="3" s="1"/>
  <c r="Z520" i="3"/>
  <c r="AA520" i="3" s="1"/>
  <c r="Z519" i="3"/>
  <c r="AA519" i="3" s="1"/>
  <c r="Z518" i="3"/>
  <c r="AA518" i="3" s="1"/>
  <c r="Z517" i="3"/>
  <c r="AA517" i="3" s="1"/>
  <c r="Z516" i="3"/>
  <c r="AA516" i="3" s="1"/>
  <c r="Z515" i="3"/>
  <c r="AA515" i="3" s="1"/>
  <c r="Z514" i="3"/>
  <c r="AA514" i="3" s="1"/>
  <c r="Z513" i="3"/>
  <c r="AA513" i="3" s="1"/>
  <c r="Z512" i="3"/>
  <c r="AA512" i="3" s="1"/>
  <c r="Z511" i="3"/>
  <c r="AA511" i="3" s="1"/>
  <c r="Z510" i="3"/>
  <c r="AA510" i="3" s="1"/>
  <c r="Z509" i="3"/>
  <c r="AA509" i="3" s="1"/>
  <c r="Z508" i="3"/>
  <c r="AA508" i="3" s="1"/>
  <c r="Z507" i="3"/>
  <c r="AA507" i="3" s="1"/>
  <c r="Z506" i="3"/>
  <c r="AA506" i="3" s="1"/>
  <c r="Z505" i="3"/>
  <c r="AA505" i="3" s="1"/>
  <c r="Z504" i="3"/>
  <c r="AA504" i="3" s="1"/>
  <c r="Z503" i="3"/>
  <c r="AA503" i="3" s="1"/>
  <c r="Z502" i="3"/>
  <c r="AA502" i="3" s="1"/>
  <c r="Z501" i="3"/>
  <c r="AA501" i="3" s="1"/>
  <c r="Z500" i="3"/>
  <c r="AA500" i="3" s="1"/>
  <c r="Z499" i="3"/>
  <c r="AA499" i="3" s="1"/>
  <c r="Z498" i="3"/>
  <c r="AA498" i="3" s="1"/>
  <c r="Z497" i="3"/>
  <c r="AA497" i="3" s="1"/>
  <c r="Z496" i="3"/>
  <c r="AA496" i="3" s="1"/>
  <c r="Z495" i="3"/>
  <c r="AA495" i="3" s="1"/>
  <c r="Z494" i="3"/>
  <c r="AA494" i="3" s="1"/>
  <c r="Z493" i="3"/>
  <c r="AA493" i="3" s="1"/>
  <c r="Z492" i="3"/>
  <c r="AA492" i="3" s="1"/>
  <c r="Z491" i="3"/>
  <c r="AA491" i="3" s="1"/>
  <c r="Z490" i="3"/>
  <c r="AA490" i="3" s="1"/>
  <c r="Z489" i="3"/>
  <c r="AA489" i="3" s="1"/>
  <c r="Z488" i="3"/>
  <c r="AA488" i="3" s="1"/>
  <c r="Z487" i="3"/>
  <c r="AA487" i="3" s="1"/>
  <c r="Z486" i="3"/>
  <c r="AA486" i="3" s="1"/>
  <c r="Z485" i="3"/>
  <c r="AA485" i="3" s="1"/>
  <c r="Z484" i="3"/>
  <c r="AA484" i="3" s="1"/>
  <c r="Z483" i="3"/>
  <c r="AA483" i="3" s="1"/>
  <c r="Z482" i="3"/>
  <c r="AA482" i="3" s="1"/>
  <c r="Z481" i="3"/>
  <c r="AA481" i="3" s="1"/>
  <c r="Z480" i="3"/>
  <c r="AA480" i="3" s="1"/>
  <c r="Z479" i="3"/>
  <c r="AA479" i="3" s="1"/>
  <c r="Z478" i="3"/>
  <c r="AA478" i="3" s="1"/>
  <c r="Z477" i="3"/>
  <c r="AA477" i="3" s="1"/>
  <c r="Z476" i="3"/>
  <c r="AA476" i="3" s="1"/>
  <c r="Z475" i="3"/>
  <c r="AA475" i="3" s="1"/>
  <c r="Z474" i="3"/>
  <c r="AA474" i="3" s="1"/>
  <c r="Z473" i="3"/>
  <c r="AA473" i="3" s="1"/>
  <c r="Z472" i="3"/>
  <c r="AA472" i="3" s="1"/>
  <c r="Z471" i="3"/>
  <c r="AA471" i="3" s="1"/>
  <c r="Z470" i="3"/>
  <c r="AA470" i="3" s="1"/>
  <c r="Z469" i="3"/>
  <c r="AA469" i="3" s="1"/>
  <c r="Z468" i="3"/>
  <c r="AA468" i="3" s="1"/>
  <c r="Z467" i="3"/>
  <c r="AA467" i="3" s="1"/>
  <c r="Z466" i="3"/>
  <c r="AA466" i="3" s="1"/>
  <c r="Z465" i="3"/>
  <c r="AA465" i="3" s="1"/>
  <c r="Z464" i="3"/>
  <c r="AA464" i="3" s="1"/>
  <c r="Z463" i="3"/>
  <c r="AA463" i="3" s="1"/>
  <c r="Z462" i="3"/>
  <c r="AA462" i="3" s="1"/>
  <c r="Z461" i="3"/>
  <c r="AA461" i="3" s="1"/>
  <c r="Z460" i="3"/>
  <c r="AA460" i="3" s="1"/>
  <c r="Z459" i="3"/>
  <c r="AA459" i="3" s="1"/>
  <c r="Z458" i="3"/>
  <c r="AA458" i="3" s="1"/>
  <c r="Z457" i="3"/>
  <c r="AA457" i="3" s="1"/>
  <c r="Z456" i="3"/>
  <c r="AA456" i="3" s="1"/>
  <c r="Z455" i="3"/>
  <c r="AA455" i="3" s="1"/>
  <c r="Z454" i="3"/>
  <c r="AA454" i="3" s="1"/>
  <c r="Z453" i="3"/>
  <c r="AA453" i="3" s="1"/>
  <c r="Z452" i="3"/>
  <c r="AA452" i="3" s="1"/>
  <c r="Z451" i="3"/>
  <c r="AA451" i="3" s="1"/>
  <c r="Z450" i="3"/>
  <c r="AA450" i="3" s="1"/>
  <c r="Z449" i="3"/>
  <c r="AA449" i="3" s="1"/>
  <c r="Z448" i="3"/>
  <c r="AA448" i="3" s="1"/>
  <c r="Z447" i="3"/>
  <c r="AA447" i="3" s="1"/>
  <c r="Z446" i="3"/>
  <c r="AA446" i="3" s="1"/>
  <c r="Z445" i="3"/>
  <c r="AA445" i="3" s="1"/>
  <c r="Z444" i="3"/>
  <c r="AA444" i="3" s="1"/>
  <c r="Z443" i="3"/>
  <c r="AA443" i="3" s="1"/>
  <c r="Z442" i="3"/>
  <c r="AA442" i="3" s="1"/>
  <c r="Z441" i="3"/>
  <c r="AA441" i="3" s="1"/>
  <c r="Z440" i="3"/>
  <c r="AA440" i="3" s="1"/>
  <c r="Z439" i="3"/>
  <c r="AA439" i="3" s="1"/>
  <c r="Z438" i="3"/>
  <c r="AA438" i="3" s="1"/>
  <c r="Z437" i="3"/>
  <c r="AA437" i="3" s="1"/>
  <c r="Z436" i="3"/>
  <c r="AA436" i="3" s="1"/>
  <c r="Z435" i="3"/>
  <c r="AA435" i="3" s="1"/>
  <c r="Z434" i="3"/>
  <c r="AA434" i="3" s="1"/>
  <c r="Z433" i="3"/>
  <c r="AA433" i="3" s="1"/>
  <c r="Z432" i="3"/>
  <c r="AA432" i="3" s="1"/>
  <c r="Z431" i="3"/>
  <c r="AA431" i="3" s="1"/>
  <c r="Z430" i="3"/>
  <c r="AA430" i="3" s="1"/>
  <c r="Z429" i="3"/>
  <c r="AA429" i="3" s="1"/>
  <c r="Z428" i="3"/>
  <c r="AA428" i="3" s="1"/>
  <c r="Z427" i="3"/>
  <c r="AA427" i="3" s="1"/>
  <c r="Z426" i="3"/>
  <c r="AA426" i="3" s="1"/>
  <c r="Z425" i="3"/>
  <c r="AA425" i="3" s="1"/>
  <c r="Z424" i="3"/>
  <c r="AA424" i="3" s="1"/>
  <c r="Z423" i="3"/>
  <c r="AA423" i="3" s="1"/>
  <c r="Z422" i="3"/>
  <c r="AA422" i="3" s="1"/>
  <c r="Z421" i="3"/>
  <c r="AA421" i="3" s="1"/>
  <c r="Z420" i="3"/>
  <c r="AA420" i="3" s="1"/>
  <c r="Z419" i="3"/>
  <c r="AA419" i="3" s="1"/>
  <c r="Z418" i="3"/>
  <c r="AA418" i="3" s="1"/>
  <c r="Z417" i="3"/>
  <c r="AA417" i="3" s="1"/>
  <c r="Z416" i="3"/>
  <c r="AA416" i="3" s="1"/>
  <c r="Z415" i="3"/>
  <c r="AA415" i="3" s="1"/>
  <c r="Z414" i="3"/>
  <c r="AA414" i="3" s="1"/>
  <c r="Z413" i="3"/>
  <c r="AA413" i="3" s="1"/>
  <c r="Z412" i="3"/>
  <c r="AA412" i="3" s="1"/>
  <c r="Z411" i="3"/>
  <c r="AA411" i="3" s="1"/>
  <c r="Z410" i="3"/>
  <c r="AA410" i="3" s="1"/>
  <c r="Z409" i="3"/>
  <c r="AA409" i="3" s="1"/>
  <c r="Z408" i="3"/>
  <c r="AA408" i="3" s="1"/>
  <c r="Z407" i="3"/>
  <c r="AA407" i="3" s="1"/>
  <c r="Z406" i="3"/>
  <c r="AA406" i="3" s="1"/>
  <c r="Z405" i="3"/>
  <c r="AA405" i="3" s="1"/>
  <c r="Z404" i="3"/>
  <c r="AA404" i="3" s="1"/>
  <c r="Z403" i="3"/>
  <c r="AA403" i="3" s="1"/>
  <c r="Z402" i="3"/>
  <c r="AA402" i="3" s="1"/>
  <c r="Z401" i="3"/>
  <c r="AA401" i="3" s="1"/>
  <c r="Z400" i="3"/>
  <c r="AA400" i="3" s="1"/>
  <c r="Z399" i="3"/>
  <c r="AA399" i="3" s="1"/>
  <c r="Z398" i="3"/>
  <c r="AA398" i="3" s="1"/>
  <c r="Z397" i="3"/>
  <c r="AA397" i="3" s="1"/>
  <c r="Z396" i="3"/>
  <c r="AA396" i="3" s="1"/>
  <c r="Z395" i="3"/>
  <c r="AA395" i="3" s="1"/>
  <c r="Z394" i="3"/>
  <c r="AA394" i="3" s="1"/>
  <c r="Z393" i="3"/>
  <c r="AA393" i="3" s="1"/>
  <c r="Z392" i="3"/>
  <c r="AA392" i="3" s="1"/>
  <c r="Z391" i="3"/>
  <c r="AA391" i="3" s="1"/>
  <c r="Z390" i="3"/>
  <c r="AA390" i="3" s="1"/>
  <c r="Z389" i="3"/>
  <c r="AA389" i="3" s="1"/>
  <c r="Z388" i="3"/>
  <c r="AA388" i="3" s="1"/>
  <c r="Z387" i="3"/>
  <c r="AA387" i="3" s="1"/>
  <c r="Z386" i="3"/>
  <c r="AA386" i="3" s="1"/>
  <c r="Z385" i="3"/>
  <c r="AA385" i="3" s="1"/>
  <c r="Z384" i="3"/>
  <c r="AA384" i="3" s="1"/>
  <c r="Z383" i="3"/>
  <c r="AA383" i="3" s="1"/>
  <c r="Z382" i="3"/>
  <c r="AA382" i="3" s="1"/>
  <c r="Z381" i="3"/>
  <c r="AA381" i="3" s="1"/>
  <c r="Z380" i="3"/>
  <c r="AA380" i="3" s="1"/>
  <c r="Z379" i="3"/>
  <c r="AA379" i="3" s="1"/>
  <c r="Z378" i="3"/>
  <c r="AA378" i="3" s="1"/>
  <c r="Z377" i="3"/>
  <c r="AA377" i="3" s="1"/>
  <c r="Z376" i="3"/>
  <c r="AA376" i="3" s="1"/>
  <c r="Z375" i="3"/>
  <c r="AA375" i="3" s="1"/>
  <c r="Z374" i="3"/>
  <c r="AA374" i="3" s="1"/>
  <c r="Z373" i="3"/>
  <c r="AA373" i="3" s="1"/>
  <c r="Z372" i="3"/>
  <c r="AA372" i="3" s="1"/>
  <c r="Z371" i="3"/>
  <c r="AA371" i="3" s="1"/>
  <c r="Z370" i="3"/>
  <c r="AA370" i="3" s="1"/>
  <c r="Z369" i="3"/>
  <c r="AA369" i="3" s="1"/>
  <c r="Z368" i="3"/>
  <c r="AA368" i="3" s="1"/>
  <c r="Z367" i="3"/>
  <c r="AA367" i="3" s="1"/>
  <c r="Z366" i="3"/>
  <c r="AA366" i="3" s="1"/>
  <c r="Z365" i="3"/>
  <c r="AA365" i="3" s="1"/>
  <c r="Z364" i="3"/>
  <c r="AA364" i="3" s="1"/>
  <c r="Z363" i="3"/>
  <c r="AA363" i="3" s="1"/>
  <c r="Z362" i="3"/>
  <c r="AA362" i="3" s="1"/>
  <c r="Z361" i="3"/>
  <c r="AA361" i="3" s="1"/>
  <c r="Z360" i="3"/>
  <c r="AA360" i="3" s="1"/>
  <c r="Z359" i="3"/>
  <c r="AA359" i="3" s="1"/>
  <c r="Z358" i="3"/>
  <c r="AA358" i="3" s="1"/>
  <c r="Z357" i="3"/>
  <c r="AA357" i="3" s="1"/>
  <c r="Z356" i="3"/>
  <c r="AA356" i="3" s="1"/>
  <c r="Z355" i="3"/>
  <c r="AA355" i="3" s="1"/>
  <c r="Z354" i="3"/>
  <c r="AA354" i="3" s="1"/>
  <c r="Z353" i="3"/>
  <c r="AA353" i="3" s="1"/>
  <c r="Z352" i="3"/>
  <c r="AA352" i="3" s="1"/>
  <c r="Z351" i="3"/>
  <c r="AA351" i="3" s="1"/>
  <c r="Z350" i="3"/>
  <c r="AA350" i="3" s="1"/>
  <c r="Z349" i="3"/>
  <c r="AA349" i="3" s="1"/>
  <c r="Z348" i="3"/>
  <c r="AA348" i="3" s="1"/>
  <c r="Z347" i="3"/>
  <c r="AA347" i="3" s="1"/>
  <c r="Z346" i="3"/>
  <c r="AA346" i="3" s="1"/>
  <c r="Z345" i="3"/>
  <c r="AA345" i="3" s="1"/>
  <c r="Z344" i="3"/>
  <c r="AA344" i="3" s="1"/>
  <c r="Z343" i="3"/>
  <c r="AA343" i="3" s="1"/>
  <c r="Z342" i="3"/>
  <c r="AA342" i="3" s="1"/>
  <c r="Z341" i="3"/>
  <c r="AA341" i="3" s="1"/>
  <c r="Z340" i="3"/>
  <c r="AA340" i="3" s="1"/>
  <c r="Z339" i="3"/>
  <c r="AA339" i="3" s="1"/>
  <c r="Z338" i="3"/>
  <c r="AA338" i="3" s="1"/>
  <c r="Z337" i="3"/>
  <c r="AA337" i="3" s="1"/>
  <c r="Z336" i="3"/>
  <c r="AA336" i="3" s="1"/>
  <c r="Z335" i="3"/>
  <c r="AA335" i="3" s="1"/>
  <c r="Z334" i="3"/>
  <c r="AA334" i="3" s="1"/>
  <c r="Z333" i="3"/>
  <c r="AA333" i="3" s="1"/>
  <c r="Z332" i="3"/>
  <c r="AA332" i="3" s="1"/>
  <c r="Z331" i="3"/>
  <c r="AA331" i="3" s="1"/>
  <c r="Z330" i="3"/>
  <c r="AA330" i="3" s="1"/>
  <c r="Z329" i="3"/>
  <c r="AA329" i="3" s="1"/>
  <c r="Z328" i="3"/>
  <c r="AA328" i="3" s="1"/>
  <c r="Z327" i="3"/>
  <c r="AA327" i="3" s="1"/>
  <c r="Z326" i="3"/>
  <c r="AA326" i="3" s="1"/>
  <c r="Z325" i="3"/>
  <c r="AA325" i="3" s="1"/>
  <c r="Z324" i="3"/>
  <c r="AA324" i="3" s="1"/>
  <c r="Z323" i="3"/>
  <c r="AA323" i="3" s="1"/>
  <c r="Z322" i="3"/>
  <c r="AA322" i="3" s="1"/>
  <c r="Z321" i="3"/>
  <c r="AA321" i="3" s="1"/>
  <c r="Z320" i="3"/>
  <c r="AA320" i="3" s="1"/>
  <c r="Z319" i="3"/>
  <c r="AA319" i="3" s="1"/>
  <c r="Z318" i="3"/>
  <c r="AA318" i="3" s="1"/>
  <c r="Z317" i="3"/>
  <c r="AA317" i="3" s="1"/>
  <c r="Z316" i="3"/>
  <c r="AA316" i="3" s="1"/>
  <c r="Z315" i="3"/>
  <c r="AA315" i="3" s="1"/>
  <c r="Z314" i="3"/>
  <c r="AA314" i="3" s="1"/>
  <c r="Z313" i="3"/>
  <c r="AA313" i="3" s="1"/>
  <c r="Z312" i="3"/>
  <c r="AA312" i="3" s="1"/>
  <c r="Z311" i="3"/>
  <c r="AA311" i="3" s="1"/>
  <c r="Z310" i="3"/>
  <c r="AA310" i="3" s="1"/>
  <c r="Z309" i="3"/>
  <c r="AA309" i="3" s="1"/>
  <c r="Z308" i="3"/>
  <c r="AA308" i="3" s="1"/>
  <c r="Z307" i="3"/>
  <c r="AA307" i="3" s="1"/>
  <c r="Z306" i="3"/>
  <c r="AA306" i="3" s="1"/>
  <c r="Z305" i="3"/>
  <c r="AA305" i="3" s="1"/>
  <c r="Z304" i="3"/>
  <c r="AA304" i="3" s="1"/>
  <c r="Z303" i="3"/>
  <c r="AA303" i="3" s="1"/>
  <c r="Z302" i="3"/>
  <c r="AA302" i="3" s="1"/>
  <c r="Z301" i="3"/>
  <c r="AA301" i="3" s="1"/>
  <c r="Z300" i="3"/>
  <c r="AA300" i="3" s="1"/>
  <c r="Z299" i="3"/>
  <c r="AA299" i="3" s="1"/>
  <c r="Z298" i="3"/>
  <c r="AA298" i="3" s="1"/>
  <c r="Z297" i="3"/>
  <c r="AA297" i="3" s="1"/>
  <c r="Z296" i="3"/>
  <c r="AA296" i="3" s="1"/>
  <c r="Z295" i="3"/>
  <c r="AA295" i="3" s="1"/>
  <c r="Z294" i="3"/>
  <c r="AA294" i="3" s="1"/>
  <c r="Z293" i="3"/>
  <c r="AA293" i="3" s="1"/>
  <c r="Z292" i="3"/>
  <c r="AA292" i="3" s="1"/>
  <c r="Z291" i="3"/>
  <c r="AA291" i="3" s="1"/>
  <c r="Z290" i="3"/>
  <c r="AA290" i="3" s="1"/>
  <c r="Z289" i="3"/>
  <c r="AA289" i="3" s="1"/>
  <c r="Z288" i="3"/>
  <c r="AA288" i="3" s="1"/>
  <c r="Z287" i="3"/>
  <c r="AA287" i="3" s="1"/>
  <c r="Z286" i="3"/>
  <c r="AA286" i="3" s="1"/>
  <c r="Z285" i="3"/>
  <c r="AA285" i="3" s="1"/>
  <c r="Z284" i="3"/>
  <c r="AA284" i="3" s="1"/>
  <c r="Z283" i="3"/>
  <c r="AA283" i="3" s="1"/>
  <c r="Z282" i="3"/>
  <c r="AA282" i="3" s="1"/>
  <c r="Z281" i="3"/>
  <c r="AA281" i="3" s="1"/>
  <c r="Z280" i="3"/>
  <c r="AA280" i="3" s="1"/>
  <c r="Z279" i="3"/>
  <c r="AA279" i="3" s="1"/>
  <c r="Z278" i="3"/>
  <c r="AA278" i="3" s="1"/>
  <c r="Z277" i="3"/>
  <c r="AA277" i="3" s="1"/>
  <c r="Z276" i="3"/>
  <c r="AA276" i="3" s="1"/>
  <c r="Z275" i="3"/>
  <c r="AA275" i="3" s="1"/>
  <c r="Z274" i="3"/>
  <c r="AA274" i="3" s="1"/>
  <c r="Z273" i="3"/>
  <c r="AA273" i="3" s="1"/>
  <c r="Z272" i="3"/>
  <c r="AA272" i="3" s="1"/>
  <c r="Z271" i="3"/>
  <c r="AA271" i="3" s="1"/>
  <c r="Z270" i="3"/>
  <c r="AA270" i="3" s="1"/>
  <c r="Z269" i="3"/>
  <c r="AA269" i="3" s="1"/>
  <c r="Z268" i="3"/>
  <c r="AA268" i="3" s="1"/>
  <c r="Z267" i="3"/>
  <c r="AA267" i="3" s="1"/>
  <c r="Z266" i="3"/>
  <c r="AA266" i="3" s="1"/>
  <c r="Z265" i="3"/>
  <c r="AA265" i="3" s="1"/>
  <c r="Z264" i="3"/>
  <c r="AA264" i="3" s="1"/>
  <c r="Z263" i="3"/>
  <c r="AA263" i="3" s="1"/>
  <c r="Z262" i="3"/>
  <c r="AA262" i="3" s="1"/>
  <c r="Z261" i="3"/>
  <c r="AA261" i="3" s="1"/>
  <c r="Z260" i="3"/>
  <c r="AA260" i="3" s="1"/>
  <c r="Z259" i="3"/>
  <c r="AA259" i="3" s="1"/>
  <c r="Z258" i="3"/>
  <c r="AA258" i="3" s="1"/>
  <c r="Z257" i="3"/>
  <c r="AA257" i="3" s="1"/>
  <c r="Z256" i="3"/>
  <c r="AA256" i="3" s="1"/>
  <c r="Z255" i="3"/>
  <c r="AA255" i="3" s="1"/>
  <c r="Z254" i="3"/>
  <c r="AA254" i="3" s="1"/>
  <c r="Z253" i="3"/>
  <c r="AA253" i="3" s="1"/>
  <c r="Z252" i="3"/>
  <c r="AA252" i="3" s="1"/>
  <c r="Z251" i="3"/>
  <c r="AA251" i="3" s="1"/>
  <c r="Z250" i="3"/>
  <c r="AA250" i="3" s="1"/>
  <c r="Z249" i="3"/>
  <c r="AA249" i="3" s="1"/>
  <c r="Z248" i="3"/>
  <c r="AA248" i="3" s="1"/>
  <c r="Z247" i="3"/>
  <c r="AA247" i="3" s="1"/>
  <c r="Z246" i="3"/>
  <c r="AA246" i="3" s="1"/>
  <c r="Z245" i="3"/>
  <c r="AA245" i="3" s="1"/>
  <c r="Z244" i="3"/>
  <c r="AA244" i="3" s="1"/>
  <c r="Z243" i="3"/>
  <c r="AA243" i="3" s="1"/>
  <c r="Z242" i="3"/>
  <c r="AA242" i="3" s="1"/>
  <c r="Z241" i="3"/>
  <c r="AA241" i="3" s="1"/>
  <c r="Z240" i="3"/>
  <c r="AA240" i="3" s="1"/>
  <c r="Z239" i="3"/>
  <c r="AA239" i="3" s="1"/>
  <c r="Z238" i="3"/>
  <c r="AA238" i="3" s="1"/>
  <c r="Z237" i="3"/>
  <c r="AA237" i="3" s="1"/>
  <c r="Z236" i="3"/>
  <c r="AA236" i="3" s="1"/>
  <c r="Z235" i="3"/>
  <c r="AA235" i="3" s="1"/>
  <c r="Z234" i="3"/>
  <c r="AA234" i="3" s="1"/>
  <c r="Z233" i="3"/>
  <c r="AA233" i="3" s="1"/>
  <c r="Z232" i="3"/>
  <c r="AA232" i="3" s="1"/>
  <c r="Z231" i="3"/>
  <c r="AA231" i="3" s="1"/>
  <c r="Z230" i="3"/>
  <c r="AA230" i="3" s="1"/>
  <c r="Z229" i="3"/>
  <c r="AA229" i="3" s="1"/>
  <c r="Z228" i="3"/>
  <c r="AA228" i="3" s="1"/>
  <c r="Z227" i="3"/>
  <c r="AA227" i="3" s="1"/>
  <c r="Z226" i="3"/>
  <c r="AA226" i="3" s="1"/>
  <c r="Z225" i="3"/>
  <c r="AA225" i="3" s="1"/>
  <c r="Z224" i="3"/>
  <c r="AA224" i="3" s="1"/>
  <c r="Z223" i="3"/>
  <c r="AA223" i="3" s="1"/>
  <c r="Z222" i="3"/>
  <c r="AA222" i="3" s="1"/>
  <c r="Z221" i="3"/>
  <c r="AA221" i="3" s="1"/>
  <c r="Z220" i="3"/>
  <c r="AA220" i="3" s="1"/>
  <c r="Z219" i="3"/>
  <c r="AA219" i="3" s="1"/>
  <c r="Z218" i="3"/>
  <c r="AA218" i="3" s="1"/>
  <c r="Z217" i="3"/>
  <c r="AA217" i="3" s="1"/>
  <c r="Z216" i="3"/>
  <c r="AA216" i="3" s="1"/>
  <c r="Z215" i="3"/>
  <c r="AA215" i="3" s="1"/>
  <c r="Z214" i="3"/>
  <c r="AA214" i="3" s="1"/>
  <c r="Z213" i="3"/>
  <c r="AA213" i="3" s="1"/>
  <c r="Z212" i="3"/>
  <c r="AA212" i="3" s="1"/>
  <c r="Z211" i="3"/>
  <c r="AA211" i="3" s="1"/>
  <c r="Z210" i="3"/>
  <c r="AA210" i="3" s="1"/>
  <c r="Z209" i="3"/>
  <c r="AA209" i="3" s="1"/>
  <c r="Z208" i="3"/>
  <c r="AA208" i="3" s="1"/>
  <c r="Z207" i="3"/>
  <c r="AA207" i="3" s="1"/>
  <c r="Z206" i="3"/>
  <c r="AA206" i="3" s="1"/>
  <c r="Z205" i="3"/>
  <c r="AA205" i="3" s="1"/>
  <c r="Z204" i="3"/>
  <c r="AA204" i="3" s="1"/>
  <c r="Z203" i="3"/>
  <c r="AA203" i="3" s="1"/>
  <c r="Z202" i="3"/>
  <c r="AA202" i="3" s="1"/>
  <c r="Z201" i="3"/>
  <c r="AA201" i="3" s="1"/>
  <c r="Z200" i="3"/>
  <c r="AA200" i="3" s="1"/>
  <c r="Z199" i="3"/>
  <c r="AA199" i="3" s="1"/>
  <c r="Z198" i="3"/>
  <c r="AA198" i="3" s="1"/>
  <c r="Z197" i="3"/>
  <c r="AA197" i="3" s="1"/>
  <c r="Z196" i="3"/>
  <c r="AA196" i="3" s="1"/>
  <c r="Z195" i="3"/>
  <c r="AA195" i="3" s="1"/>
  <c r="Z194" i="3"/>
  <c r="AA194" i="3" s="1"/>
  <c r="Z193" i="3"/>
  <c r="AA193" i="3" s="1"/>
  <c r="Z192" i="3"/>
  <c r="AA192" i="3" s="1"/>
  <c r="Z191" i="3"/>
  <c r="AA191" i="3" s="1"/>
  <c r="Z190" i="3"/>
  <c r="AA190" i="3" s="1"/>
  <c r="Z189" i="3"/>
  <c r="AA189" i="3" s="1"/>
  <c r="Z188" i="3"/>
  <c r="AA188" i="3" s="1"/>
  <c r="Z187" i="3"/>
  <c r="AA187" i="3" s="1"/>
  <c r="Z186" i="3"/>
  <c r="AA186" i="3" s="1"/>
  <c r="Z185" i="3"/>
  <c r="AA185" i="3" s="1"/>
  <c r="Z184" i="3"/>
  <c r="AA184" i="3" s="1"/>
  <c r="Z183" i="3"/>
  <c r="AA183" i="3" s="1"/>
  <c r="Z182" i="3"/>
  <c r="AA182" i="3" s="1"/>
  <c r="Z181" i="3"/>
  <c r="AA181" i="3" s="1"/>
  <c r="Z180" i="3"/>
  <c r="AA180" i="3" s="1"/>
  <c r="Z179" i="3"/>
  <c r="AA179" i="3" s="1"/>
  <c r="Z178" i="3"/>
  <c r="AA178" i="3" s="1"/>
  <c r="Z177" i="3"/>
  <c r="AA177" i="3" s="1"/>
  <c r="Z176" i="3"/>
  <c r="AA176" i="3" s="1"/>
  <c r="Z175" i="3"/>
  <c r="AA175" i="3" s="1"/>
  <c r="Z174" i="3"/>
  <c r="AA174" i="3" s="1"/>
  <c r="Z173" i="3"/>
  <c r="AA173" i="3" s="1"/>
  <c r="Z172" i="3"/>
  <c r="AA172" i="3" s="1"/>
  <c r="Z171" i="3"/>
  <c r="AA171" i="3" s="1"/>
  <c r="Z170" i="3"/>
  <c r="AA170" i="3" s="1"/>
  <c r="Z169" i="3"/>
  <c r="AA169" i="3" s="1"/>
  <c r="Z168" i="3"/>
  <c r="AA168" i="3" s="1"/>
  <c r="Z167" i="3"/>
  <c r="AA167" i="3" s="1"/>
  <c r="Z166" i="3"/>
  <c r="AA166" i="3" s="1"/>
  <c r="Z165" i="3"/>
  <c r="AA165" i="3" s="1"/>
  <c r="Z164" i="3"/>
  <c r="AA164" i="3" s="1"/>
  <c r="Z163" i="3"/>
  <c r="AA163" i="3" s="1"/>
  <c r="Z162" i="3"/>
  <c r="AA162" i="3" s="1"/>
  <c r="Z161" i="3"/>
  <c r="AA161" i="3" s="1"/>
  <c r="Z160" i="3"/>
  <c r="AA160" i="3" s="1"/>
  <c r="Z159" i="3"/>
  <c r="AA159" i="3" s="1"/>
  <c r="Z158" i="3"/>
  <c r="AA158" i="3" s="1"/>
  <c r="Z157" i="3"/>
  <c r="AA157" i="3" s="1"/>
  <c r="Z156" i="3"/>
  <c r="AA156" i="3" s="1"/>
  <c r="Z155" i="3"/>
  <c r="AA155" i="3" s="1"/>
  <c r="Z154" i="3"/>
  <c r="AA154" i="3" s="1"/>
  <c r="Z153" i="3"/>
  <c r="AA153" i="3" s="1"/>
  <c r="Z152" i="3"/>
  <c r="AA152" i="3" s="1"/>
  <c r="Z151" i="3"/>
  <c r="AA151" i="3" s="1"/>
  <c r="Z150" i="3"/>
  <c r="AA150" i="3" s="1"/>
  <c r="Z149" i="3"/>
  <c r="AA149" i="3" s="1"/>
  <c r="Z148" i="3"/>
  <c r="AA148" i="3" s="1"/>
  <c r="Z147" i="3"/>
  <c r="AA147" i="3" s="1"/>
  <c r="Z146" i="3"/>
  <c r="AA146" i="3" s="1"/>
  <c r="Z145" i="3"/>
  <c r="AA145" i="3" s="1"/>
  <c r="Z144" i="3"/>
  <c r="AA144" i="3" s="1"/>
  <c r="Z143" i="3"/>
  <c r="AA143" i="3" s="1"/>
  <c r="Z142" i="3"/>
  <c r="AA142" i="3" s="1"/>
  <c r="Z141" i="3"/>
  <c r="AA141" i="3" s="1"/>
  <c r="Z140" i="3"/>
  <c r="AA140" i="3" s="1"/>
  <c r="Z139" i="3"/>
  <c r="AA139" i="3" s="1"/>
  <c r="Z138" i="3"/>
  <c r="AA138" i="3" s="1"/>
  <c r="Z137" i="3"/>
  <c r="AA137" i="3" s="1"/>
  <c r="Z136" i="3"/>
  <c r="AA136" i="3" s="1"/>
  <c r="Z135" i="3"/>
  <c r="AA135" i="3" s="1"/>
  <c r="Z134" i="3"/>
  <c r="AA134" i="3" s="1"/>
  <c r="Z133" i="3"/>
  <c r="AA133" i="3" s="1"/>
  <c r="Z132" i="3"/>
  <c r="AA132" i="3" s="1"/>
  <c r="Z131" i="3"/>
  <c r="AA131" i="3" s="1"/>
  <c r="Z130" i="3"/>
  <c r="AA130" i="3" s="1"/>
  <c r="Z129" i="3"/>
  <c r="AA129" i="3" s="1"/>
  <c r="Z128" i="3"/>
  <c r="AA128" i="3" s="1"/>
  <c r="Z127" i="3"/>
  <c r="AA127" i="3" s="1"/>
  <c r="Z126" i="3"/>
  <c r="AA126" i="3" s="1"/>
  <c r="Z125" i="3"/>
  <c r="AA125" i="3" s="1"/>
  <c r="Z124" i="3"/>
  <c r="AA124" i="3" s="1"/>
  <c r="Z123" i="3"/>
  <c r="AA123" i="3" s="1"/>
  <c r="Z122" i="3"/>
  <c r="AA122" i="3" s="1"/>
  <c r="Z121" i="3"/>
  <c r="AA121" i="3" s="1"/>
  <c r="Z120" i="3"/>
  <c r="AA120" i="3" s="1"/>
  <c r="Z119" i="3"/>
  <c r="AA119" i="3" s="1"/>
  <c r="Z118" i="3"/>
  <c r="AA118" i="3" s="1"/>
  <c r="Z117" i="3"/>
  <c r="AA117" i="3" s="1"/>
  <c r="Z116" i="3"/>
  <c r="AA116" i="3" s="1"/>
  <c r="Z115" i="3"/>
  <c r="AA115" i="3" s="1"/>
  <c r="Z114" i="3"/>
  <c r="AA114" i="3" s="1"/>
  <c r="Z113" i="3"/>
  <c r="AA113" i="3" s="1"/>
  <c r="Z112" i="3"/>
  <c r="AA112" i="3" s="1"/>
  <c r="Z111" i="3"/>
  <c r="AA111" i="3" s="1"/>
  <c r="Z110" i="3"/>
  <c r="AA110" i="3" s="1"/>
  <c r="Z109" i="3"/>
  <c r="AA109" i="3" s="1"/>
  <c r="Z108" i="3"/>
  <c r="AA108" i="3" s="1"/>
  <c r="Z107" i="3"/>
  <c r="AA107" i="3" s="1"/>
  <c r="Z106" i="3"/>
  <c r="AA106" i="3" s="1"/>
  <c r="Z105" i="3"/>
  <c r="AA105" i="3" s="1"/>
  <c r="Z104" i="3"/>
  <c r="AA104" i="3" s="1"/>
  <c r="Z103" i="3"/>
  <c r="AA103" i="3" s="1"/>
  <c r="Z102" i="3"/>
  <c r="AA102" i="3" s="1"/>
  <c r="Z101" i="3"/>
  <c r="AA101" i="3" s="1"/>
  <c r="Z100" i="3"/>
  <c r="AA100" i="3" s="1"/>
  <c r="Z99" i="3"/>
  <c r="AA99" i="3" s="1"/>
  <c r="Z98" i="3"/>
  <c r="AA98" i="3" s="1"/>
  <c r="Z97" i="3"/>
  <c r="AA97" i="3" s="1"/>
  <c r="Z96" i="3"/>
  <c r="AA96" i="3" s="1"/>
  <c r="Z95" i="3"/>
  <c r="AA95" i="3" s="1"/>
  <c r="Z94" i="3"/>
  <c r="AA94" i="3" s="1"/>
  <c r="Z93" i="3"/>
  <c r="AA93" i="3" s="1"/>
  <c r="Z92" i="3"/>
  <c r="AA92" i="3" s="1"/>
  <c r="Z91" i="3"/>
  <c r="AA91" i="3" s="1"/>
  <c r="Z90" i="3"/>
  <c r="AA90" i="3" s="1"/>
  <c r="Z89" i="3"/>
  <c r="AA89" i="3" s="1"/>
  <c r="Z88" i="3"/>
  <c r="AA88" i="3" s="1"/>
  <c r="Z87" i="3"/>
  <c r="AA87" i="3" s="1"/>
  <c r="Z86" i="3"/>
  <c r="AA86" i="3" s="1"/>
  <c r="Z85" i="3"/>
  <c r="AA85" i="3" s="1"/>
  <c r="Z84" i="3"/>
  <c r="AA84" i="3" s="1"/>
  <c r="Z83" i="3"/>
  <c r="AA83" i="3" s="1"/>
  <c r="Z82" i="3"/>
  <c r="AA82" i="3" s="1"/>
  <c r="Z81" i="3"/>
  <c r="AA81" i="3" s="1"/>
  <c r="Z80" i="3"/>
  <c r="AA80" i="3" s="1"/>
  <c r="Z79" i="3"/>
  <c r="AA79" i="3" s="1"/>
  <c r="Z78" i="3"/>
  <c r="AA78" i="3" s="1"/>
  <c r="Z77" i="3"/>
  <c r="AA77" i="3" s="1"/>
  <c r="Z76" i="3"/>
  <c r="AA76" i="3" s="1"/>
  <c r="Z75" i="3"/>
  <c r="AA75" i="3" s="1"/>
  <c r="Z74" i="3"/>
  <c r="AA74" i="3" s="1"/>
  <c r="Z73" i="3"/>
  <c r="AA73" i="3" s="1"/>
  <c r="Z72" i="3"/>
  <c r="AA72" i="3" s="1"/>
  <c r="Z71" i="3"/>
  <c r="AA71" i="3" s="1"/>
  <c r="Z70" i="3"/>
  <c r="AA70" i="3" s="1"/>
  <c r="Z69" i="3"/>
  <c r="AA69" i="3" s="1"/>
  <c r="Z68" i="3"/>
  <c r="AA68" i="3" s="1"/>
  <c r="Z67" i="3"/>
  <c r="AA67" i="3" s="1"/>
  <c r="Z66" i="3"/>
  <c r="AA66" i="3" s="1"/>
  <c r="Z65" i="3"/>
  <c r="AA65" i="3" s="1"/>
  <c r="Z64" i="3"/>
  <c r="AA64" i="3" s="1"/>
  <c r="Z63" i="3"/>
  <c r="AA63" i="3" s="1"/>
  <c r="Z62" i="3"/>
  <c r="AA62" i="3" s="1"/>
  <c r="Z61" i="3"/>
  <c r="AA61" i="3" s="1"/>
  <c r="Z60" i="3"/>
  <c r="AA60" i="3" s="1"/>
  <c r="Z59" i="3"/>
  <c r="AA59" i="3" s="1"/>
  <c r="Z58" i="3"/>
  <c r="AA58" i="3" s="1"/>
  <c r="Z57" i="3"/>
  <c r="AA57" i="3" s="1"/>
  <c r="Z56" i="3"/>
  <c r="AA56" i="3" s="1"/>
  <c r="Z55" i="3"/>
  <c r="AA55" i="3" s="1"/>
  <c r="Z54" i="3"/>
  <c r="AA54" i="3" s="1"/>
  <c r="Z53" i="3"/>
  <c r="AA53" i="3" s="1"/>
  <c r="Z52" i="3"/>
  <c r="AA52" i="3" s="1"/>
  <c r="Z51" i="3"/>
  <c r="AA51" i="3" s="1"/>
  <c r="Z50" i="3"/>
  <c r="AA50" i="3" s="1"/>
  <c r="Z49" i="3"/>
  <c r="AA49" i="3" s="1"/>
  <c r="Z48" i="3"/>
  <c r="AA48" i="3" s="1"/>
  <c r="Z47" i="3"/>
  <c r="AA47" i="3" s="1"/>
  <c r="Z46" i="3"/>
  <c r="AA46" i="3" s="1"/>
  <c r="Z45" i="3"/>
  <c r="AA45" i="3" s="1"/>
  <c r="Z44" i="3"/>
  <c r="AA44" i="3" s="1"/>
  <c r="Z43" i="3"/>
  <c r="AA43" i="3" s="1"/>
  <c r="Z42" i="3"/>
  <c r="AA42" i="3" s="1"/>
  <c r="Z41" i="3"/>
  <c r="AA41" i="3" s="1"/>
  <c r="Z40" i="3"/>
  <c r="AA40" i="3" s="1"/>
  <c r="Z39" i="3"/>
  <c r="AA39" i="3" s="1"/>
  <c r="Z38" i="3"/>
  <c r="AA38" i="3" s="1"/>
  <c r="Z37" i="3"/>
  <c r="AA37" i="3" s="1"/>
  <c r="Z36" i="3"/>
  <c r="AA36" i="3" s="1"/>
  <c r="Z35" i="3"/>
  <c r="AA35" i="3" s="1"/>
  <c r="Z34" i="3"/>
  <c r="AA34" i="3" s="1"/>
  <c r="Z33" i="3"/>
  <c r="AA33" i="3" s="1"/>
  <c r="Z32" i="3"/>
  <c r="AA32" i="3" s="1"/>
  <c r="Z31" i="3"/>
  <c r="AA31" i="3" s="1"/>
  <c r="Z30" i="3"/>
  <c r="AA30" i="3" s="1"/>
  <c r="Z29" i="3"/>
  <c r="AA29" i="3" s="1"/>
  <c r="Z28" i="3"/>
  <c r="AA28" i="3" s="1"/>
  <c r="Z27" i="3"/>
  <c r="AA27" i="3" s="1"/>
  <c r="Z26" i="3"/>
  <c r="AA26" i="3" s="1"/>
  <c r="Z25" i="3"/>
  <c r="AA25" i="3" s="1"/>
  <c r="Z24" i="3"/>
  <c r="AA24" i="3" s="1"/>
  <c r="Z23" i="3"/>
  <c r="AA23" i="3" s="1"/>
  <c r="Z22" i="3"/>
  <c r="AA22" i="3" s="1"/>
  <c r="Z21" i="3"/>
  <c r="AA21" i="3" s="1"/>
  <c r="Z20" i="3"/>
  <c r="AA20" i="3" s="1"/>
  <c r="Z19" i="3"/>
  <c r="AA19" i="3" s="1"/>
  <c r="Z18" i="3"/>
  <c r="AA18" i="3" s="1"/>
  <c r="Z17" i="3"/>
  <c r="AA17" i="3" s="1"/>
  <c r="Z16" i="3"/>
  <c r="AA16" i="3" s="1"/>
  <c r="Z15" i="3"/>
  <c r="AA15" i="3" s="1"/>
  <c r="Z14" i="3"/>
  <c r="AA14" i="3" s="1"/>
  <c r="Z13" i="3"/>
  <c r="AA13" i="3" s="1"/>
  <c r="Z12" i="3"/>
  <c r="AA12" i="3" s="1"/>
  <c r="Z11" i="3"/>
  <c r="AA11" i="3" s="1"/>
  <c r="Z10" i="3"/>
  <c r="AA10" i="3" s="1"/>
  <c r="Z9" i="3"/>
  <c r="AA9" i="3" s="1"/>
  <c r="Z8" i="3"/>
  <c r="AA8" i="3" s="1"/>
  <c r="Z7" i="3"/>
  <c r="AA7" i="3" s="1"/>
  <c r="AJ6" i="3"/>
  <c r="AS6" i="3"/>
  <c r="AS2178" i="2"/>
  <c r="AS2177" i="2"/>
  <c r="AS2176" i="2"/>
  <c r="AS2175" i="2"/>
  <c r="AS2174" i="2"/>
  <c r="AS2173" i="2"/>
  <c r="AS2172" i="2"/>
  <c r="AS2171" i="2"/>
  <c r="AS2170" i="2"/>
  <c r="AS2169" i="2"/>
  <c r="AS2168" i="2"/>
  <c r="AS2167" i="2"/>
  <c r="AS2166" i="2"/>
  <c r="AS2165" i="2"/>
  <c r="AS2164" i="2"/>
  <c r="AS2163" i="2"/>
  <c r="AS2162" i="2"/>
  <c r="AS2161" i="2"/>
  <c r="AS2160" i="2"/>
  <c r="AS2159" i="2"/>
  <c r="AS2158" i="2"/>
  <c r="AS2157" i="2"/>
  <c r="AS2156" i="2"/>
  <c r="AS2155" i="2"/>
  <c r="AS2154" i="2"/>
  <c r="AS2153" i="2"/>
  <c r="AS2152" i="2"/>
  <c r="AS2151" i="2"/>
  <c r="AS2150" i="2"/>
  <c r="AS2149" i="2"/>
  <c r="AS2148" i="2"/>
  <c r="AS2147" i="2"/>
  <c r="AS2146" i="2"/>
  <c r="AS2145" i="2"/>
  <c r="AS2144" i="2"/>
  <c r="AS2143" i="2"/>
  <c r="AS2142" i="2"/>
  <c r="AS2141" i="2"/>
  <c r="AS2140" i="2"/>
  <c r="AS2139" i="2"/>
  <c r="AS2138" i="2"/>
  <c r="AS2137" i="2"/>
  <c r="AS2136" i="2"/>
  <c r="AS2135" i="2"/>
  <c r="AS2134" i="2"/>
  <c r="AS2133" i="2"/>
  <c r="AS2132" i="2"/>
  <c r="AS2131" i="2"/>
  <c r="AS2130" i="2"/>
  <c r="AS2129" i="2"/>
  <c r="AS2128" i="2"/>
  <c r="AS2127" i="2"/>
  <c r="AS2126" i="2"/>
  <c r="AS2125" i="2"/>
  <c r="AS2124" i="2"/>
  <c r="AS2123" i="2"/>
  <c r="AS2122" i="2"/>
  <c r="AS2121" i="2"/>
  <c r="AS2120" i="2"/>
  <c r="AS2119" i="2"/>
  <c r="AS2118" i="2"/>
  <c r="AS2117" i="2"/>
  <c r="AS2116" i="2"/>
  <c r="AS2115" i="2"/>
  <c r="AS2114" i="2"/>
  <c r="AS2113" i="2"/>
  <c r="AS2112" i="2"/>
  <c r="AS2111" i="2"/>
  <c r="AS2110" i="2"/>
  <c r="AS2109" i="2"/>
  <c r="AS2108" i="2"/>
  <c r="AS2107" i="2"/>
  <c r="AS2106" i="2"/>
  <c r="AS2105" i="2"/>
  <c r="AS2104" i="2"/>
  <c r="AS2103" i="2"/>
  <c r="AS2102" i="2"/>
  <c r="AS2101" i="2"/>
  <c r="AS2100" i="2"/>
  <c r="AS2099" i="2"/>
  <c r="AS2098" i="2"/>
  <c r="AS2097" i="2"/>
  <c r="AS2096" i="2"/>
  <c r="AS2095" i="2"/>
  <c r="AS2094" i="2"/>
  <c r="AS2093" i="2"/>
  <c r="AS2092" i="2"/>
  <c r="AS2091" i="2"/>
  <c r="AS2090" i="2"/>
  <c r="AS2089" i="2"/>
  <c r="AS2088" i="2"/>
  <c r="AS2087" i="2"/>
  <c r="AS2086" i="2"/>
  <c r="AS2085" i="2"/>
  <c r="AS2084" i="2"/>
  <c r="AS2083" i="2"/>
  <c r="AS2082" i="2"/>
  <c r="AS2081" i="2"/>
  <c r="AS2080" i="2"/>
  <c r="AS2079" i="2"/>
  <c r="AS2078" i="2"/>
  <c r="AS2077" i="2"/>
  <c r="AS2076" i="2"/>
  <c r="AS2075" i="2"/>
  <c r="AS2074" i="2"/>
  <c r="AS2073" i="2"/>
  <c r="AS2072" i="2"/>
  <c r="AS2071" i="2"/>
  <c r="AS2070" i="2"/>
  <c r="AS2069" i="2"/>
  <c r="AS2068" i="2"/>
  <c r="AS2067" i="2"/>
  <c r="AS2066" i="2"/>
  <c r="AS2065" i="2"/>
  <c r="AS2064" i="2"/>
  <c r="AS2063" i="2"/>
  <c r="AS2062" i="2"/>
  <c r="AS2061" i="2"/>
  <c r="AS2060" i="2"/>
  <c r="AS2059" i="2"/>
  <c r="AS2058" i="2"/>
  <c r="AS2057" i="2"/>
  <c r="AS2056" i="2"/>
  <c r="AS2055" i="2"/>
  <c r="AS2054" i="2"/>
  <c r="AS2053" i="2"/>
  <c r="AS2052" i="2"/>
  <c r="AS2051" i="2"/>
  <c r="AS2050" i="2"/>
  <c r="AS2049" i="2"/>
  <c r="AS2048" i="2"/>
  <c r="AS2047" i="2"/>
  <c r="AS2046" i="2"/>
  <c r="AS2045" i="2"/>
  <c r="AS2044" i="2"/>
  <c r="AS2043" i="2"/>
  <c r="AS2042" i="2"/>
  <c r="AS2041" i="2"/>
  <c r="AS2040" i="2"/>
  <c r="AS2039" i="2"/>
  <c r="AS2038" i="2"/>
  <c r="AS2037" i="2"/>
  <c r="AS2036" i="2"/>
  <c r="AS2035" i="2"/>
  <c r="AS2034" i="2"/>
  <c r="AS2033" i="2"/>
  <c r="AS2032" i="2"/>
  <c r="AS2031" i="2"/>
  <c r="AS2030" i="2"/>
  <c r="AS2029" i="2"/>
  <c r="AS2028" i="2"/>
  <c r="AS2027" i="2"/>
  <c r="AS2026" i="2"/>
  <c r="AS2025" i="2"/>
  <c r="AS2024" i="2"/>
  <c r="AS2023" i="2"/>
  <c r="AS2022" i="2"/>
  <c r="AS2021" i="2"/>
  <c r="AS2020" i="2"/>
  <c r="AS2019" i="2"/>
  <c r="AS2018" i="2"/>
  <c r="AS2017" i="2"/>
  <c r="AS2016" i="2"/>
  <c r="AS2015" i="2"/>
  <c r="AS2014" i="2"/>
  <c r="AS2013" i="2"/>
  <c r="AS2012" i="2"/>
  <c r="AS2011" i="2"/>
  <c r="AS2010" i="2"/>
  <c r="AS2009" i="2"/>
  <c r="AS2008" i="2"/>
  <c r="AS2007" i="2"/>
  <c r="AS2006" i="2"/>
  <c r="AS2005" i="2"/>
  <c r="AS2004" i="2"/>
  <c r="AS2003" i="2"/>
  <c r="AS2002" i="2"/>
  <c r="AS2001" i="2"/>
  <c r="AS2000" i="2"/>
  <c r="AS1999" i="2"/>
  <c r="AS1998" i="2"/>
  <c r="AS1997" i="2"/>
  <c r="AS1996" i="2"/>
  <c r="AS1995" i="2"/>
  <c r="AS1994" i="2"/>
  <c r="AS1993" i="2"/>
  <c r="AS1992" i="2"/>
  <c r="AS1991" i="2"/>
  <c r="AS1990" i="2"/>
  <c r="AS1989" i="2"/>
  <c r="AS1988" i="2"/>
  <c r="AS1987" i="2"/>
  <c r="AS1986" i="2"/>
  <c r="AS1985" i="2"/>
  <c r="AS1984" i="2"/>
  <c r="AS1983" i="2"/>
  <c r="AS1982" i="2"/>
  <c r="AS1981" i="2"/>
  <c r="AS1980" i="2"/>
  <c r="AS1979" i="2"/>
  <c r="AS1978" i="2"/>
  <c r="AS1977" i="2"/>
  <c r="AS1976" i="2"/>
  <c r="AS1975" i="2"/>
  <c r="AS1974" i="2"/>
  <c r="AS1973" i="2"/>
  <c r="AS1972" i="2"/>
  <c r="AS1971" i="2"/>
  <c r="AS1970" i="2"/>
  <c r="AS1969" i="2"/>
  <c r="AS1968" i="2"/>
  <c r="AS1967" i="2"/>
  <c r="AS1966" i="2"/>
  <c r="AS1965" i="2"/>
  <c r="AS1964" i="2"/>
  <c r="AS1963" i="2"/>
  <c r="AS1962" i="2"/>
  <c r="AS1961" i="2"/>
  <c r="AS1960" i="2"/>
  <c r="AS1959" i="2"/>
  <c r="AS1958" i="2"/>
  <c r="AS1957" i="2"/>
  <c r="AS1956" i="2"/>
  <c r="AS1955" i="2"/>
  <c r="AS1954" i="2"/>
  <c r="AS1953" i="2"/>
  <c r="AS1952" i="2"/>
  <c r="AS1951" i="2"/>
  <c r="AS1950" i="2"/>
  <c r="AS1949" i="2"/>
  <c r="AS1948" i="2"/>
  <c r="AS1947" i="2"/>
  <c r="AS1946" i="2"/>
  <c r="AS1945" i="2"/>
  <c r="AS1944" i="2"/>
  <c r="AS1943" i="2"/>
  <c r="AS1942" i="2"/>
  <c r="AS1941" i="2"/>
  <c r="AS1940" i="2"/>
  <c r="AS1939" i="2"/>
  <c r="AS1938" i="2"/>
  <c r="AS1937" i="2"/>
  <c r="AS1936" i="2"/>
  <c r="AS1935" i="2"/>
  <c r="AS1934" i="2"/>
  <c r="AS1933" i="2"/>
  <c r="AS1932" i="2"/>
  <c r="AS1931" i="2"/>
  <c r="AS1930" i="2"/>
  <c r="AS1929" i="2"/>
  <c r="AS1928" i="2"/>
  <c r="AS1927" i="2"/>
  <c r="AS1926" i="2"/>
  <c r="AS1925" i="2"/>
  <c r="AS1924" i="2"/>
  <c r="AS1923" i="2"/>
  <c r="AS1922" i="2"/>
  <c r="AS1921" i="2"/>
  <c r="AS1920" i="2"/>
  <c r="AS1919" i="2"/>
  <c r="AS1918" i="2"/>
  <c r="AS1917" i="2"/>
  <c r="AS1916" i="2"/>
  <c r="AS1915" i="2"/>
  <c r="AS1914" i="2"/>
  <c r="AS1913" i="2"/>
  <c r="AS1912" i="2"/>
  <c r="AS1911" i="2"/>
  <c r="AS1910" i="2"/>
  <c r="AS1909" i="2"/>
  <c r="AS1908" i="2"/>
  <c r="AS1907" i="2"/>
  <c r="AS1906" i="2"/>
  <c r="AS1905" i="2"/>
  <c r="AS1904" i="2"/>
  <c r="AS1903" i="2"/>
  <c r="AS1902" i="2"/>
  <c r="AS1901" i="2"/>
  <c r="AS1900" i="2"/>
  <c r="AS1899" i="2"/>
  <c r="AS1898" i="2"/>
  <c r="AS1897" i="2"/>
  <c r="AS1896" i="2"/>
  <c r="AS1895" i="2"/>
  <c r="AS1894" i="2"/>
  <c r="AS1893" i="2"/>
  <c r="AS1892" i="2"/>
  <c r="AS1891" i="2"/>
  <c r="AS1890" i="2"/>
  <c r="AS1889" i="2"/>
  <c r="AS1888" i="2"/>
  <c r="AS1887" i="2"/>
  <c r="AS1886" i="2"/>
  <c r="AS1885" i="2"/>
  <c r="AS1884" i="2"/>
  <c r="AS1883" i="2"/>
  <c r="AS1882" i="2"/>
  <c r="AS1881" i="2"/>
  <c r="AS1880" i="2"/>
  <c r="AS1879" i="2"/>
  <c r="AS1878" i="2"/>
  <c r="AS1877" i="2"/>
  <c r="AS1876" i="2"/>
  <c r="AS1875" i="2"/>
  <c r="AS1874" i="2"/>
  <c r="AS1873" i="2"/>
  <c r="AS1872" i="2"/>
  <c r="AS1871" i="2"/>
  <c r="AS1870" i="2"/>
  <c r="AS1869" i="2"/>
  <c r="AS1868" i="2"/>
  <c r="AS1867" i="2"/>
  <c r="AS1866" i="2"/>
  <c r="AS1865" i="2"/>
  <c r="AS1864" i="2"/>
  <c r="AS1863" i="2"/>
  <c r="AS1862" i="2"/>
  <c r="AS1861" i="2"/>
  <c r="AS1860" i="2"/>
  <c r="AS1859" i="2"/>
  <c r="AS1858" i="2"/>
  <c r="AS1857" i="2"/>
  <c r="AS1856" i="2"/>
  <c r="AS1855" i="2"/>
  <c r="AS1854" i="2"/>
  <c r="AS1853" i="2"/>
  <c r="AS1852" i="2"/>
  <c r="AS1851" i="2"/>
  <c r="AS1850" i="2"/>
  <c r="AS1849" i="2"/>
  <c r="AS1848" i="2"/>
  <c r="AS1847" i="2"/>
  <c r="AS1846" i="2"/>
  <c r="AS1845" i="2"/>
  <c r="AS1844" i="2"/>
  <c r="AS1843" i="2"/>
  <c r="AS1842" i="2"/>
  <c r="AS1841" i="2"/>
  <c r="AS1840" i="2"/>
  <c r="AS1839" i="2"/>
  <c r="AS1838" i="2"/>
  <c r="AS1837" i="2"/>
  <c r="AS1836" i="2"/>
  <c r="AS1835" i="2"/>
  <c r="AS1834" i="2"/>
  <c r="AS1833" i="2"/>
  <c r="AS1832" i="2"/>
  <c r="AS1831" i="2"/>
  <c r="AS1830" i="2"/>
  <c r="AS1829" i="2"/>
  <c r="AS1828" i="2"/>
  <c r="AS1827" i="2"/>
  <c r="AS1826" i="2"/>
  <c r="AS1825" i="2"/>
  <c r="AS1824" i="2"/>
  <c r="AS1823" i="2"/>
  <c r="AS1822" i="2"/>
  <c r="AS1821" i="2"/>
  <c r="AS1820" i="2"/>
  <c r="AS1819" i="2"/>
  <c r="AS1818" i="2"/>
  <c r="AS1817" i="2"/>
  <c r="AS1816" i="2"/>
  <c r="AS1815" i="2"/>
  <c r="AS1814" i="2"/>
  <c r="AS1813" i="2"/>
  <c r="AS1812" i="2"/>
  <c r="AS1811" i="2"/>
  <c r="AS1810" i="2"/>
  <c r="AS1809" i="2"/>
  <c r="AS1808" i="2"/>
  <c r="AS1807" i="2"/>
  <c r="AS1806" i="2"/>
  <c r="AS1805" i="2"/>
  <c r="AS1804" i="2"/>
  <c r="AS1803" i="2"/>
  <c r="AS1802" i="2"/>
  <c r="AS1801" i="2"/>
  <c r="AS1800" i="2"/>
  <c r="AS1799" i="2"/>
  <c r="AS1798" i="2"/>
  <c r="AS1797" i="2"/>
  <c r="AS1796" i="2"/>
  <c r="AS1795" i="2"/>
  <c r="AS1794" i="2"/>
  <c r="AS1793" i="2"/>
  <c r="AS1792" i="2"/>
  <c r="AS1791" i="2"/>
  <c r="AS1790" i="2"/>
  <c r="AS1789" i="2"/>
  <c r="AS1788" i="2"/>
  <c r="AS1787" i="2"/>
  <c r="AS1786" i="2"/>
  <c r="AS1785" i="2"/>
  <c r="AS1784" i="2"/>
  <c r="AS1783" i="2"/>
  <c r="AS1782" i="2"/>
  <c r="AS1781" i="2"/>
  <c r="AS1780" i="2"/>
  <c r="AS1779" i="2"/>
  <c r="AS1778" i="2"/>
  <c r="AS1777" i="2"/>
  <c r="AS1776" i="2"/>
  <c r="AS1775" i="2"/>
  <c r="AS1774" i="2"/>
  <c r="AS1773" i="2"/>
  <c r="AS1772" i="2"/>
  <c r="AS1771" i="2"/>
  <c r="AS1770" i="2"/>
  <c r="AS1769" i="2"/>
  <c r="AS1768" i="2"/>
  <c r="AS1767" i="2"/>
  <c r="AS1766" i="2"/>
  <c r="AS1765" i="2"/>
  <c r="AS1764" i="2"/>
  <c r="AS1763" i="2"/>
  <c r="AS1762" i="2"/>
  <c r="AS1761" i="2"/>
  <c r="AS1760" i="2"/>
  <c r="AS1759" i="2"/>
  <c r="AS1758" i="2"/>
  <c r="AS1757" i="2"/>
  <c r="AS1756" i="2"/>
  <c r="AS1755" i="2"/>
  <c r="AS1754" i="2"/>
  <c r="AS1753" i="2"/>
  <c r="AS1752" i="2"/>
  <c r="AS1751" i="2"/>
  <c r="AS1750" i="2"/>
  <c r="AS1749" i="2"/>
  <c r="AS1748" i="2"/>
  <c r="AS1747" i="2"/>
  <c r="AS1746" i="2"/>
  <c r="AS1745" i="2"/>
  <c r="AS1744" i="2"/>
  <c r="AS1743" i="2"/>
  <c r="AS1742" i="2"/>
  <c r="AS1741" i="2"/>
  <c r="AS1740" i="2"/>
  <c r="AS1739" i="2"/>
  <c r="AS1738" i="2"/>
  <c r="AS1737" i="2"/>
  <c r="AS1736" i="2"/>
  <c r="AS1735" i="2"/>
  <c r="AS1734" i="2"/>
  <c r="AS1733" i="2"/>
  <c r="AS1732" i="2"/>
  <c r="AS1731" i="2"/>
  <c r="AS1730" i="2"/>
  <c r="AS1729" i="2"/>
  <c r="AS1728" i="2"/>
  <c r="AS1727" i="2"/>
  <c r="AS1726" i="2"/>
  <c r="AS1725" i="2"/>
  <c r="AS1724" i="2"/>
  <c r="AS1723" i="2"/>
  <c r="AS1722" i="2"/>
  <c r="AS1721" i="2"/>
  <c r="AS1720" i="2"/>
  <c r="AS1719" i="2"/>
  <c r="AS1718" i="2"/>
  <c r="AS1717" i="2"/>
  <c r="AS1716" i="2"/>
  <c r="AS1715" i="2"/>
  <c r="AS1714" i="2"/>
  <c r="AS1713" i="2"/>
  <c r="AS1712" i="2"/>
  <c r="AS1711" i="2"/>
  <c r="AS1710" i="2"/>
  <c r="AS1709" i="2"/>
  <c r="AS1708" i="2"/>
  <c r="AS1707" i="2"/>
  <c r="AS1706" i="2"/>
  <c r="AS1705" i="2"/>
  <c r="AS1704" i="2"/>
  <c r="AS1703" i="2"/>
  <c r="AS1702" i="2"/>
  <c r="AS1701" i="2"/>
  <c r="AS1700" i="2"/>
  <c r="AS1699" i="2"/>
  <c r="AS1698" i="2"/>
  <c r="AS1697" i="2"/>
  <c r="AS1696" i="2"/>
  <c r="AS1695" i="2"/>
  <c r="AS1694" i="2"/>
  <c r="AS1693" i="2"/>
  <c r="AS1692" i="2"/>
  <c r="AS1691" i="2"/>
  <c r="AS1690" i="2"/>
  <c r="AS1689" i="2"/>
  <c r="AS1688" i="2"/>
  <c r="AS1687" i="2"/>
  <c r="AS1686" i="2"/>
  <c r="AS1685" i="2"/>
  <c r="AS1684" i="2"/>
  <c r="AS1683" i="2"/>
  <c r="AS1682" i="2"/>
  <c r="AS1681" i="2"/>
  <c r="AS1680" i="2"/>
  <c r="AS1679" i="2"/>
  <c r="AS1678" i="2"/>
  <c r="AS1677" i="2"/>
  <c r="AS1676" i="2"/>
  <c r="AS1675" i="2"/>
  <c r="AS1674" i="2"/>
  <c r="AS1673" i="2"/>
  <c r="AS1672" i="2"/>
  <c r="AS1671" i="2"/>
  <c r="AS1670" i="2"/>
  <c r="AS1669" i="2"/>
  <c r="AS1668" i="2"/>
  <c r="AS1667" i="2"/>
  <c r="AS1666" i="2"/>
  <c r="AS1665" i="2"/>
  <c r="AS1664" i="2"/>
  <c r="AS1663" i="2"/>
  <c r="AS1662" i="2"/>
  <c r="AS1661" i="2"/>
  <c r="AS1660" i="2"/>
  <c r="AS1659" i="2"/>
  <c r="AS1658" i="2"/>
  <c r="AS1657" i="2"/>
  <c r="AS1656" i="2"/>
  <c r="AS1655" i="2"/>
  <c r="AS1654" i="2"/>
  <c r="AS1653" i="2"/>
  <c r="AS1652" i="2"/>
  <c r="AS1651" i="2"/>
  <c r="AS1650" i="2"/>
  <c r="AS1649" i="2"/>
  <c r="AS1648" i="2"/>
  <c r="AS1647" i="2"/>
  <c r="AS1646" i="2"/>
  <c r="AS1645" i="2"/>
  <c r="AS1644" i="2"/>
  <c r="AS1643" i="2"/>
  <c r="AS1642" i="2"/>
  <c r="AS1641" i="2"/>
  <c r="AS1640" i="2"/>
  <c r="AS1639" i="2"/>
  <c r="AS1638" i="2"/>
  <c r="AS1637" i="2"/>
  <c r="AS1636" i="2"/>
  <c r="AS1635" i="2"/>
  <c r="AS1634" i="2"/>
  <c r="AS1633" i="2"/>
  <c r="AS1632" i="2"/>
  <c r="AS1631" i="2"/>
  <c r="AS1630" i="2"/>
  <c r="AS1629" i="2"/>
  <c r="AS1628" i="2"/>
  <c r="AS1627" i="2"/>
  <c r="AS1626" i="2"/>
  <c r="AS1625" i="2"/>
  <c r="AS1624" i="2"/>
  <c r="AS1623" i="2"/>
  <c r="AS1622" i="2"/>
  <c r="AS1621" i="2"/>
  <c r="AS1620" i="2"/>
  <c r="AS1619" i="2"/>
  <c r="AS1618" i="2"/>
  <c r="AS1617" i="2"/>
  <c r="AS1616" i="2"/>
  <c r="AS1615" i="2"/>
  <c r="AS1614" i="2"/>
  <c r="AS1613" i="2"/>
  <c r="AS1612" i="2"/>
  <c r="AS1611" i="2"/>
  <c r="AS1610" i="2"/>
  <c r="AS1609" i="2"/>
  <c r="AS1608" i="2"/>
  <c r="AS1607" i="2"/>
  <c r="AS1606" i="2"/>
  <c r="AS1605" i="2"/>
  <c r="AS1604" i="2"/>
  <c r="AS1603" i="2"/>
  <c r="AS1602" i="2"/>
  <c r="AS1601" i="2"/>
  <c r="AS1600" i="2"/>
  <c r="AS1599" i="2"/>
  <c r="AS1598" i="2"/>
  <c r="AS1597" i="2"/>
  <c r="AS1596" i="2"/>
  <c r="AS1595" i="2"/>
  <c r="AS1594" i="2"/>
  <c r="AS1593" i="2"/>
  <c r="AS1592" i="2"/>
  <c r="AS1591" i="2"/>
  <c r="AS1590" i="2"/>
  <c r="AS1589" i="2"/>
  <c r="AS1588" i="2"/>
  <c r="AS1587" i="2"/>
  <c r="AS1586" i="2"/>
  <c r="AS1585" i="2"/>
  <c r="AS1584" i="2"/>
  <c r="AS1583" i="2"/>
  <c r="AS1582" i="2"/>
  <c r="AS1581" i="2"/>
  <c r="AS1580" i="2"/>
  <c r="AS1579" i="2"/>
  <c r="AS1578" i="2"/>
  <c r="AS1577" i="2"/>
  <c r="AS1576" i="2"/>
  <c r="AS1575" i="2"/>
  <c r="AS1574" i="2"/>
  <c r="AS1573" i="2"/>
  <c r="AS1572" i="2"/>
  <c r="AS1571" i="2"/>
  <c r="AS1570" i="2"/>
  <c r="AS1569" i="2"/>
  <c r="AS1568" i="2"/>
  <c r="AS1567" i="2"/>
  <c r="AS1566" i="2"/>
  <c r="AS1565" i="2"/>
  <c r="AS1564" i="2"/>
  <c r="AS1563" i="2"/>
  <c r="AS1562" i="2"/>
  <c r="AS1561" i="2"/>
  <c r="AS1560" i="2"/>
  <c r="AS1559" i="2"/>
  <c r="AS1558" i="2"/>
  <c r="AS1557" i="2"/>
  <c r="AS1556" i="2"/>
  <c r="AS1555" i="2"/>
  <c r="AS1554" i="2"/>
  <c r="AS1553" i="2"/>
  <c r="AS1552" i="2"/>
  <c r="AS1551" i="2"/>
  <c r="AS1550" i="2"/>
  <c r="AS1549" i="2"/>
  <c r="AS1548" i="2"/>
  <c r="AS1547" i="2"/>
  <c r="AS1546" i="2"/>
  <c r="AS1545" i="2"/>
  <c r="AS1544" i="2"/>
  <c r="AS1543" i="2"/>
  <c r="AS1542" i="2"/>
  <c r="AS1541" i="2"/>
  <c r="AS1540" i="2"/>
  <c r="AS1539" i="2"/>
  <c r="AS1538" i="2"/>
  <c r="AS1537" i="2"/>
  <c r="AS1536" i="2"/>
  <c r="AS1535" i="2"/>
  <c r="AS1534" i="2"/>
  <c r="AS1533" i="2"/>
  <c r="AS1532" i="2"/>
  <c r="AS1531" i="2"/>
  <c r="AS1530" i="2"/>
  <c r="AS1529" i="2"/>
  <c r="AS1528" i="2"/>
  <c r="AS1527" i="2"/>
  <c r="AS1526" i="2"/>
  <c r="AS1525" i="2"/>
  <c r="AS1524" i="2"/>
  <c r="AS1523" i="2"/>
  <c r="AS1522" i="2"/>
  <c r="AS1521" i="2"/>
  <c r="AS1520" i="2"/>
  <c r="AS1519" i="2"/>
  <c r="AS1518" i="2"/>
  <c r="AS1517" i="2"/>
  <c r="AS1516" i="2"/>
  <c r="AS1515" i="2"/>
  <c r="AS1514" i="2"/>
  <c r="AS1513" i="2"/>
  <c r="AS1512" i="2"/>
  <c r="AS1511" i="2"/>
  <c r="AS1510" i="2"/>
  <c r="AS1509" i="2"/>
  <c r="AS1508" i="2"/>
  <c r="AS1507" i="2"/>
  <c r="AS1506" i="2"/>
  <c r="AS1505" i="2"/>
  <c r="AS1504" i="2"/>
  <c r="AS1503" i="2"/>
  <c r="AS1502" i="2"/>
  <c r="AS1501" i="2"/>
  <c r="AS1500" i="2"/>
  <c r="AS1499" i="2"/>
  <c r="AS1498" i="2"/>
  <c r="AS1497" i="2"/>
  <c r="AS1496" i="2"/>
  <c r="AS1495" i="2"/>
  <c r="AS1494" i="2"/>
  <c r="AS1493" i="2"/>
  <c r="AS1492" i="2"/>
  <c r="AS1491" i="2"/>
  <c r="AS1490" i="2"/>
  <c r="AS1489" i="2"/>
  <c r="AS1488" i="2"/>
  <c r="AS1487" i="2"/>
  <c r="AS1486" i="2"/>
  <c r="AS1485" i="2"/>
  <c r="AS1484" i="2"/>
  <c r="AS1483" i="2"/>
  <c r="AS1482" i="2"/>
  <c r="AS1481" i="2"/>
  <c r="AS1480" i="2"/>
  <c r="AS1479" i="2"/>
  <c r="AS1478" i="2"/>
  <c r="AS1477" i="2"/>
  <c r="AS1476" i="2"/>
  <c r="AS1475" i="2"/>
  <c r="AS1474" i="2"/>
  <c r="AS1473" i="2"/>
  <c r="AS1472" i="2"/>
  <c r="AS1471" i="2"/>
  <c r="AS1470" i="2"/>
  <c r="AS1469" i="2"/>
  <c r="AS1468" i="2"/>
  <c r="AS1467" i="2"/>
  <c r="AS1466" i="2"/>
  <c r="AS1465" i="2"/>
  <c r="AS1464" i="2"/>
  <c r="AS1463" i="2"/>
  <c r="AS1462" i="2"/>
  <c r="AS1461" i="2"/>
  <c r="AS1460" i="2"/>
  <c r="AS1459" i="2"/>
  <c r="AS1458" i="2"/>
  <c r="AS1457" i="2"/>
  <c r="AS1456" i="2"/>
  <c r="AS1455" i="2"/>
  <c r="AS1454" i="2"/>
  <c r="AS1453" i="2"/>
  <c r="AS1452" i="2"/>
  <c r="AS1451" i="2"/>
  <c r="AS1450" i="2"/>
  <c r="AS1449" i="2"/>
  <c r="AS1448" i="2"/>
  <c r="AS1447" i="2"/>
  <c r="AS1446" i="2"/>
  <c r="AS1445" i="2"/>
  <c r="AS1444" i="2"/>
  <c r="AS1443" i="2"/>
  <c r="AS1442" i="2"/>
  <c r="AS1441" i="2"/>
  <c r="AS1440" i="2"/>
  <c r="AS1439" i="2"/>
  <c r="AS1438" i="2"/>
  <c r="AS1437" i="2"/>
  <c r="AS1436" i="2"/>
  <c r="AS1435" i="2"/>
  <c r="AS1434" i="2"/>
  <c r="AS1433" i="2"/>
  <c r="AS1432" i="2"/>
  <c r="AS1431" i="2"/>
  <c r="AS1430" i="2"/>
  <c r="AS1429" i="2"/>
  <c r="AS1428" i="2"/>
  <c r="AS1427" i="2"/>
  <c r="AS1426" i="2"/>
  <c r="AS1425" i="2"/>
  <c r="AS1424" i="2"/>
  <c r="AS1423" i="2"/>
  <c r="AS1422" i="2"/>
  <c r="AS1421" i="2"/>
  <c r="AS1420" i="2"/>
  <c r="AS1419" i="2"/>
  <c r="AS1418" i="2"/>
  <c r="AS1417" i="2"/>
  <c r="AS1416" i="2"/>
  <c r="AS1415" i="2"/>
  <c r="AS1414" i="2"/>
  <c r="AS1413" i="2"/>
  <c r="AS1412" i="2"/>
  <c r="AS1411" i="2"/>
  <c r="AS1410" i="2"/>
  <c r="AS1409" i="2"/>
  <c r="AS1408" i="2"/>
  <c r="AS1407" i="2"/>
  <c r="AS1406" i="2"/>
  <c r="AS1405" i="2"/>
  <c r="AS1404" i="2"/>
  <c r="AS1403" i="2"/>
  <c r="AS1402" i="2"/>
  <c r="AS1401" i="2"/>
  <c r="AS1400" i="2"/>
  <c r="AS1399" i="2"/>
  <c r="AS1398" i="2"/>
  <c r="AS1397" i="2"/>
  <c r="AS1396" i="2"/>
  <c r="AS1395" i="2"/>
  <c r="AS1394" i="2"/>
  <c r="AS1393" i="2"/>
  <c r="AS1392" i="2"/>
  <c r="AS1391" i="2"/>
  <c r="AS1390" i="2"/>
  <c r="AS1389" i="2"/>
  <c r="AS1388" i="2"/>
  <c r="AS1387" i="2"/>
  <c r="AS1386" i="2"/>
  <c r="AS1385" i="2"/>
  <c r="AS1384" i="2"/>
  <c r="AS1383" i="2"/>
  <c r="AS1382" i="2"/>
  <c r="AS1381" i="2"/>
  <c r="AS1380" i="2"/>
  <c r="AS1379" i="2"/>
  <c r="AS1378" i="2"/>
  <c r="AS1377" i="2"/>
  <c r="AS1376" i="2"/>
  <c r="AS1375" i="2"/>
  <c r="AS1374" i="2"/>
  <c r="AS1373" i="2"/>
  <c r="AS1372" i="2"/>
  <c r="AS1371" i="2"/>
  <c r="AS1370" i="2"/>
  <c r="AS1369" i="2"/>
  <c r="AS1368" i="2"/>
  <c r="AS1367" i="2"/>
  <c r="AS1366" i="2"/>
  <c r="AS1365" i="2"/>
  <c r="AS1364" i="2"/>
  <c r="AS1363" i="2"/>
  <c r="AS1362" i="2"/>
  <c r="AS1361" i="2"/>
  <c r="AS1360" i="2"/>
  <c r="AS1359" i="2"/>
  <c r="AS1358" i="2"/>
  <c r="AS1357" i="2"/>
  <c r="AS1356" i="2"/>
  <c r="AS1355" i="2"/>
  <c r="AS1354" i="2"/>
  <c r="AS1353" i="2"/>
  <c r="AS1352" i="2"/>
  <c r="AS1351" i="2"/>
  <c r="AS1350" i="2"/>
  <c r="AS1349" i="2"/>
  <c r="AS1348" i="2"/>
  <c r="AS1347" i="2"/>
  <c r="AS1346" i="2"/>
  <c r="AS1345" i="2"/>
  <c r="AS1344" i="2"/>
  <c r="AS1343" i="2"/>
  <c r="AS1342" i="2"/>
  <c r="AS1341" i="2"/>
  <c r="AS1340" i="2"/>
  <c r="AS1339" i="2"/>
  <c r="AS1338" i="2"/>
  <c r="AS1337" i="2"/>
  <c r="AS1336" i="2"/>
  <c r="AS1335" i="2"/>
  <c r="AS1334" i="2"/>
  <c r="AS1333" i="2"/>
  <c r="AS1332" i="2"/>
  <c r="AS1331" i="2"/>
  <c r="AS1330" i="2"/>
  <c r="AS1329" i="2"/>
  <c r="AS1328" i="2"/>
  <c r="AS1327" i="2"/>
  <c r="AS1326" i="2"/>
  <c r="AS1325" i="2"/>
  <c r="AS1324" i="2"/>
  <c r="AS1323" i="2"/>
  <c r="AS1322" i="2"/>
  <c r="AS1321" i="2"/>
  <c r="AS1320" i="2"/>
  <c r="AS1319" i="2"/>
  <c r="AS1318" i="2"/>
  <c r="AS1317" i="2"/>
  <c r="AS1316" i="2"/>
  <c r="AS1315" i="2"/>
  <c r="AS1314" i="2"/>
  <c r="AS1313" i="2"/>
  <c r="AS1312" i="2"/>
  <c r="AS1311" i="2"/>
  <c r="AS1310" i="2"/>
  <c r="AS1309" i="2"/>
  <c r="AS1308" i="2"/>
  <c r="AS1307" i="2"/>
  <c r="AS1306" i="2"/>
  <c r="AS1305" i="2"/>
  <c r="AS1304" i="2"/>
  <c r="AS1303" i="2"/>
  <c r="AS1302" i="2"/>
  <c r="AS1301" i="2"/>
  <c r="AS1300" i="2"/>
  <c r="AS1299" i="2"/>
  <c r="AS1298" i="2"/>
  <c r="AS1297" i="2"/>
  <c r="AS1296" i="2"/>
  <c r="AS1295" i="2"/>
  <c r="AS1294" i="2"/>
  <c r="AS1293" i="2"/>
  <c r="AS1292" i="2"/>
  <c r="AS1291" i="2"/>
  <c r="AS1290" i="2"/>
  <c r="AS1289" i="2"/>
  <c r="AS1288" i="2"/>
  <c r="AS1287" i="2"/>
  <c r="AS1286" i="2"/>
  <c r="AS1285" i="2"/>
  <c r="AS1284" i="2"/>
  <c r="AS1283" i="2"/>
  <c r="AS1282" i="2"/>
  <c r="AS1281" i="2"/>
  <c r="AS1280" i="2"/>
  <c r="AS1279" i="2"/>
  <c r="AS1278" i="2"/>
  <c r="AS1277" i="2"/>
  <c r="AS1276" i="2"/>
  <c r="AS1275" i="2"/>
  <c r="AS1274" i="2"/>
  <c r="AS1273" i="2"/>
  <c r="AS1272" i="2"/>
  <c r="AS1271" i="2"/>
  <c r="AS1270" i="2"/>
  <c r="AS1269" i="2"/>
  <c r="AS1268" i="2"/>
  <c r="AS1267" i="2"/>
  <c r="AS1266" i="2"/>
  <c r="AS1265" i="2"/>
  <c r="AS1264" i="2"/>
  <c r="AS1263" i="2"/>
  <c r="AS1262" i="2"/>
  <c r="AS1261" i="2"/>
  <c r="AS1260" i="2"/>
  <c r="AS1259" i="2"/>
  <c r="AS1258" i="2"/>
  <c r="AS1257" i="2"/>
  <c r="AS1256" i="2"/>
  <c r="AS1255" i="2"/>
  <c r="AS1254" i="2"/>
  <c r="AS1253" i="2"/>
  <c r="AS1252" i="2"/>
  <c r="AS1251" i="2"/>
  <c r="AS1250" i="2"/>
  <c r="AS1249" i="2"/>
  <c r="AS1248" i="2"/>
  <c r="AS1247" i="2"/>
  <c r="AS1246" i="2"/>
  <c r="AS1245" i="2"/>
  <c r="AS1244" i="2"/>
  <c r="AS1243" i="2"/>
  <c r="AS1242" i="2"/>
  <c r="AS1241" i="2"/>
  <c r="AS1240" i="2"/>
  <c r="AS1239" i="2"/>
  <c r="AS1238" i="2"/>
  <c r="AS1237" i="2"/>
  <c r="AS1236" i="2"/>
  <c r="AS1235" i="2"/>
  <c r="AS1234" i="2"/>
  <c r="AS1233" i="2"/>
  <c r="AS1232" i="2"/>
  <c r="AS1231" i="2"/>
  <c r="AS1230" i="2"/>
  <c r="AS1229" i="2"/>
  <c r="AS1228" i="2"/>
  <c r="AS1227" i="2"/>
  <c r="AS1226" i="2"/>
  <c r="AS1225" i="2"/>
  <c r="AS1224" i="2"/>
  <c r="AS1223" i="2"/>
  <c r="AS1222" i="2"/>
  <c r="AS1221" i="2"/>
  <c r="AS1220" i="2"/>
  <c r="AS1219" i="2"/>
  <c r="AS1218" i="2"/>
  <c r="AS1217" i="2"/>
  <c r="AS1216" i="2"/>
  <c r="AS1215" i="2"/>
  <c r="AS1214" i="2"/>
  <c r="AS1213" i="2"/>
  <c r="AS1212" i="2"/>
  <c r="AS1211" i="2"/>
  <c r="AS1210" i="2"/>
  <c r="AS1209" i="2"/>
  <c r="AS1208" i="2"/>
  <c r="AS1207" i="2"/>
  <c r="AS1206" i="2"/>
  <c r="AS1205" i="2"/>
  <c r="AS1204" i="2"/>
  <c r="AS1203" i="2"/>
  <c r="AS1202" i="2"/>
  <c r="AS1201" i="2"/>
  <c r="AS1200" i="2"/>
  <c r="AS1199" i="2"/>
  <c r="AS1198" i="2"/>
  <c r="AS1197" i="2"/>
  <c r="AS1196" i="2"/>
  <c r="AS1195" i="2"/>
  <c r="AS1194" i="2"/>
  <c r="AS1193" i="2"/>
  <c r="AS1192" i="2"/>
  <c r="AS1191" i="2"/>
  <c r="AS1190" i="2"/>
  <c r="AS1189" i="2"/>
  <c r="AS1188" i="2"/>
  <c r="AS1187" i="2"/>
  <c r="AS1186" i="2"/>
  <c r="AS1185" i="2"/>
  <c r="AS1184" i="2"/>
  <c r="AS1183" i="2"/>
  <c r="AS1182" i="2"/>
  <c r="AS1181" i="2"/>
  <c r="AS1180" i="2"/>
  <c r="AS1179" i="2"/>
  <c r="AS1178" i="2"/>
  <c r="AS1177" i="2"/>
  <c r="AS1176" i="2"/>
  <c r="AS1175" i="2"/>
  <c r="AS1174" i="2"/>
  <c r="AS1173" i="2"/>
  <c r="AS1172" i="2"/>
  <c r="AS1171" i="2"/>
  <c r="AS1170" i="2"/>
  <c r="AS1169" i="2"/>
  <c r="AS1168" i="2"/>
  <c r="AS1167" i="2"/>
  <c r="AS1166" i="2"/>
  <c r="AS1165" i="2"/>
  <c r="AS1164" i="2"/>
  <c r="AS1163" i="2"/>
  <c r="AS1162" i="2"/>
  <c r="AS1161" i="2"/>
  <c r="AS1160" i="2"/>
  <c r="AS1159" i="2"/>
  <c r="AS1158" i="2"/>
  <c r="AS1157" i="2"/>
  <c r="AS1156" i="2"/>
  <c r="AS1155" i="2"/>
  <c r="AS1154" i="2"/>
  <c r="AS1153" i="2"/>
  <c r="AS1152" i="2"/>
  <c r="AS1151" i="2"/>
  <c r="AS1150" i="2"/>
  <c r="AS1149" i="2"/>
  <c r="AS1148" i="2"/>
  <c r="AS1147" i="2"/>
  <c r="AS1146" i="2"/>
  <c r="AS1145" i="2"/>
  <c r="AS1144" i="2"/>
  <c r="AS1143" i="2"/>
  <c r="AS1142" i="2"/>
  <c r="AS1141" i="2"/>
  <c r="AS1140" i="2"/>
  <c r="AS1139" i="2"/>
  <c r="AS1138" i="2"/>
  <c r="AS1137" i="2"/>
  <c r="AS1136" i="2"/>
  <c r="AS1135" i="2"/>
  <c r="AS1134" i="2"/>
  <c r="AS1133" i="2"/>
  <c r="AS1132" i="2"/>
  <c r="AS1131" i="2"/>
  <c r="AS1130" i="2"/>
  <c r="AS1129" i="2"/>
  <c r="AS1128" i="2"/>
  <c r="AS1127" i="2"/>
  <c r="AS1126" i="2"/>
  <c r="AS1125" i="2"/>
  <c r="AS1124" i="2"/>
  <c r="AS1123" i="2"/>
  <c r="AS1122" i="2"/>
  <c r="AS1121" i="2"/>
  <c r="AS1120" i="2"/>
  <c r="AS1119" i="2"/>
  <c r="AS1118" i="2"/>
  <c r="AS1117" i="2"/>
  <c r="AS1116" i="2"/>
  <c r="AS1115" i="2"/>
  <c r="AS1114" i="2"/>
  <c r="AS1113" i="2"/>
  <c r="AS1112" i="2"/>
  <c r="AS1111" i="2"/>
  <c r="AS1110" i="2"/>
  <c r="AS1109" i="2"/>
  <c r="AS1108" i="2"/>
  <c r="AS1107" i="2"/>
  <c r="AS1106" i="2"/>
  <c r="AS1105" i="2"/>
  <c r="AS1104" i="2"/>
  <c r="AS1103" i="2"/>
  <c r="AS1102" i="2"/>
  <c r="AS1101" i="2"/>
  <c r="AS1100" i="2"/>
  <c r="AS1099" i="2"/>
  <c r="AS1098" i="2"/>
  <c r="AS1097" i="2"/>
  <c r="AS1096" i="2"/>
  <c r="AS1095" i="2"/>
  <c r="AS1094" i="2"/>
  <c r="AS1093" i="2"/>
  <c r="AS1092" i="2"/>
  <c r="AS1091" i="2"/>
  <c r="AS1090" i="2"/>
  <c r="AS1089" i="2"/>
  <c r="AS1088" i="2"/>
  <c r="AS1087" i="2"/>
  <c r="AS1086" i="2"/>
  <c r="AS1085" i="2"/>
  <c r="AS1084" i="2"/>
  <c r="AS1083" i="2"/>
  <c r="AS1082" i="2"/>
  <c r="AS1081" i="2"/>
  <c r="AS1080" i="2"/>
  <c r="AS1079" i="2"/>
  <c r="AS1078" i="2"/>
  <c r="AS1077" i="2"/>
  <c r="AS1076" i="2"/>
  <c r="AS1075" i="2"/>
  <c r="AS1074" i="2"/>
  <c r="AS1073" i="2"/>
  <c r="AS1072" i="2"/>
  <c r="AS1071" i="2"/>
  <c r="AS1070" i="2"/>
  <c r="AS1069" i="2"/>
  <c r="AS1068" i="2"/>
  <c r="AS1067" i="2"/>
  <c r="AS1066" i="2"/>
  <c r="AS1065" i="2"/>
  <c r="AS1064" i="2"/>
  <c r="AS1063" i="2"/>
  <c r="AS1062" i="2"/>
  <c r="AS1061" i="2"/>
  <c r="AS1060" i="2"/>
  <c r="AS1059" i="2"/>
  <c r="AS1058" i="2"/>
  <c r="AS1057" i="2"/>
  <c r="AS1056" i="2"/>
  <c r="AS1055" i="2"/>
  <c r="AS1054" i="2"/>
  <c r="AS1053" i="2"/>
  <c r="AS1052" i="2"/>
  <c r="AS1051" i="2"/>
  <c r="AS1050" i="2"/>
  <c r="AS1049" i="2"/>
  <c r="AS1048" i="2"/>
  <c r="AS1047" i="2"/>
  <c r="AS1046" i="2"/>
  <c r="AS1045" i="2"/>
  <c r="AS1044" i="2"/>
  <c r="AS1043" i="2"/>
  <c r="AS1042" i="2"/>
  <c r="AS1041" i="2"/>
  <c r="AS1040" i="2"/>
  <c r="AS1039" i="2"/>
  <c r="AS1038" i="2"/>
  <c r="AS1037" i="2"/>
  <c r="AS1036" i="2"/>
  <c r="AS1035" i="2"/>
  <c r="AS1034" i="2"/>
  <c r="AS1033" i="2"/>
  <c r="AS1032" i="2"/>
  <c r="AS1031" i="2"/>
  <c r="AS1030" i="2"/>
  <c r="AS1029" i="2"/>
  <c r="AS1028" i="2"/>
  <c r="AS1027" i="2"/>
  <c r="AS1026" i="2"/>
  <c r="AS1025" i="2"/>
  <c r="AS1024" i="2"/>
  <c r="AS1023" i="2"/>
  <c r="AS1022" i="2"/>
  <c r="AS1021" i="2"/>
  <c r="AS1020" i="2"/>
  <c r="AS1019" i="2"/>
  <c r="AS1018" i="2"/>
  <c r="AS1017" i="2"/>
  <c r="AS1016" i="2"/>
  <c r="AS1015" i="2"/>
  <c r="AS1014" i="2"/>
  <c r="AS1013" i="2"/>
  <c r="AS1012" i="2"/>
  <c r="AS1011" i="2"/>
  <c r="AS1010" i="2"/>
  <c r="AS1009" i="2"/>
  <c r="AS1008" i="2"/>
  <c r="AS1007" i="2"/>
  <c r="AS1006" i="2"/>
  <c r="AS1005" i="2"/>
  <c r="AS1004" i="2"/>
  <c r="AS1003" i="2"/>
  <c r="AS1002" i="2"/>
  <c r="AS1001" i="2"/>
  <c r="AS1000" i="2"/>
  <c r="AS999" i="2"/>
  <c r="AS998" i="2"/>
  <c r="AS997" i="2"/>
  <c r="AS996" i="2"/>
  <c r="AS995" i="2"/>
  <c r="AS994" i="2"/>
  <c r="AS993" i="2"/>
  <c r="AS992" i="2"/>
  <c r="AS991" i="2"/>
  <c r="AS990" i="2"/>
  <c r="AS989" i="2"/>
  <c r="AS988" i="2"/>
  <c r="AS987" i="2"/>
  <c r="AS986" i="2"/>
  <c r="AS985" i="2"/>
  <c r="AS984" i="2"/>
  <c r="AS983" i="2"/>
  <c r="AS982" i="2"/>
  <c r="AS981" i="2"/>
  <c r="AS980" i="2"/>
  <c r="AS979" i="2"/>
  <c r="AS978" i="2"/>
  <c r="AS977" i="2"/>
  <c r="AS976" i="2"/>
  <c r="AS975" i="2"/>
  <c r="AS974" i="2"/>
  <c r="AS973" i="2"/>
  <c r="AS972" i="2"/>
  <c r="AS971" i="2"/>
  <c r="AS970" i="2"/>
  <c r="AS969" i="2"/>
  <c r="AS968" i="2"/>
  <c r="AS967" i="2"/>
  <c r="AS966" i="2"/>
  <c r="AS965" i="2"/>
  <c r="AS964" i="2"/>
  <c r="AS963" i="2"/>
  <c r="AS962" i="2"/>
  <c r="AS961" i="2"/>
  <c r="AS960" i="2"/>
  <c r="AS959" i="2"/>
  <c r="AS958" i="2"/>
  <c r="AS957" i="2"/>
  <c r="AS956" i="2"/>
  <c r="AS955" i="2"/>
  <c r="AS954" i="2"/>
  <c r="AS953" i="2"/>
  <c r="AS952" i="2"/>
  <c r="AS951" i="2"/>
  <c r="AS950" i="2"/>
  <c r="AS949" i="2"/>
  <c r="AS948" i="2"/>
  <c r="AS947" i="2"/>
  <c r="AS946" i="2"/>
  <c r="AS945" i="2"/>
  <c r="AS944" i="2"/>
  <c r="AS943" i="2"/>
  <c r="AS942" i="2"/>
  <c r="AS941" i="2"/>
  <c r="AS940" i="2"/>
  <c r="AS939" i="2"/>
  <c r="AS938" i="2"/>
  <c r="AS937" i="2"/>
  <c r="AS936" i="2"/>
  <c r="AS935" i="2"/>
  <c r="AS934" i="2"/>
  <c r="AS933" i="2"/>
  <c r="AS932" i="2"/>
  <c r="AS931" i="2"/>
  <c r="AS930" i="2"/>
  <c r="AS929" i="2"/>
  <c r="AS928" i="2"/>
  <c r="AS927" i="2"/>
  <c r="AS926" i="2"/>
  <c r="AS925" i="2"/>
  <c r="AS924" i="2"/>
  <c r="AS923" i="2"/>
  <c r="AS922" i="2"/>
  <c r="AS921" i="2"/>
  <c r="AS920" i="2"/>
  <c r="AS919" i="2"/>
  <c r="AS918" i="2"/>
  <c r="AS917" i="2"/>
  <c r="AS916" i="2"/>
  <c r="AS915" i="2"/>
  <c r="AS914" i="2"/>
  <c r="AS913" i="2"/>
  <c r="AS912" i="2"/>
  <c r="AS911" i="2"/>
  <c r="AS910" i="2"/>
  <c r="AS909" i="2"/>
  <c r="AS908" i="2"/>
  <c r="AS907" i="2"/>
  <c r="AS906" i="2"/>
  <c r="AS905" i="2"/>
  <c r="AS904" i="2"/>
  <c r="AS903" i="2"/>
  <c r="AS902" i="2"/>
  <c r="AS901" i="2"/>
  <c r="AS900" i="2"/>
  <c r="AS899" i="2"/>
  <c r="AS898" i="2"/>
  <c r="AS897" i="2"/>
  <c r="AS896" i="2"/>
  <c r="AS895" i="2"/>
  <c r="AS894" i="2"/>
  <c r="AS893" i="2"/>
  <c r="AS892" i="2"/>
  <c r="AS891" i="2"/>
  <c r="AS890" i="2"/>
  <c r="AS889" i="2"/>
  <c r="AS888" i="2"/>
  <c r="AS887" i="2"/>
  <c r="AS886" i="2"/>
  <c r="AS885" i="2"/>
  <c r="AS884" i="2"/>
  <c r="AS883" i="2"/>
  <c r="AS882" i="2"/>
  <c r="AS881" i="2"/>
  <c r="AS880" i="2"/>
  <c r="AS879" i="2"/>
  <c r="AS878" i="2"/>
  <c r="AS877" i="2"/>
  <c r="AS876" i="2"/>
  <c r="AS875" i="2"/>
  <c r="AS874" i="2"/>
  <c r="AS873" i="2"/>
  <c r="AS872" i="2"/>
  <c r="AS871" i="2"/>
  <c r="AS870" i="2"/>
  <c r="AS869" i="2"/>
  <c r="AS868" i="2"/>
  <c r="AS867" i="2"/>
  <c r="AS866" i="2"/>
  <c r="AS865" i="2"/>
  <c r="AS864" i="2"/>
  <c r="AS863" i="2"/>
  <c r="AS862" i="2"/>
  <c r="AS861" i="2"/>
  <c r="AS860" i="2"/>
  <c r="AS859" i="2"/>
  <c r="AS858" i="2"/>
  <c r="AS857" i="2"/>
  <c r="AS856" i="2"/>
  <c r="AS855" i="2"/>
  <c r="AS854" i="2"/>
  <c r="AS853" i="2"/>
  <c r="AS852" i="2"/>
  <c r="AS851" i="2"/>
  <c r="AS850" i="2"/>
  <c r="AS849" i="2"/>
  <c r="AS848" i="2"/>
  <c r="AS847" i="2"/>
  <c r="AS846" i="2"/>
  <c r="AS845" i="2"/>
  <c r="AS844" i="2"/>
  <c r="AS843" i="2"/>
  <c r="AS842" i="2"/>
  <c r="AS841" i="2"/>
  <c r="AS840" i="2"/>
  <c r="AS839" i="2"/>
  <c r="AS838" i="2"/>
  <c r="AS837" i="2"/>
  <c r="AS836" i="2"/>
  <c r="AS835" i="2"/>
  <c r="AS834" i="2"/>
  <c r="AS833" i="2"/>
  <c r="AS832" i="2"/>
  <c r="AS831" i="2"/>
  <c r="AS830" i="2"/>
  <c r="AS829" i="2"/>
  <c r="AS828" i="2"/>
  <c r="AS827" i="2"/>
  <c r="AS826" i="2"/>
  <c r="AS825" i="2"/>
  <c r="AS824" i="2"/>
  <c r="AS823" i="2"/>
  <c r="AS822" i="2"/>
  <c r="AS821" i="2"/>
  <c r="AS820" i="2"/>
  <c r="AS819" i="2"/>
  <c r="AS818" i="2"/>
  <c r="AS817" i="2"/>
  <c r="AS816" i="2"/>
  <c r="AS815" i="2"/>
  <c r="AS814" i="2"/>
  <c r="AS813" i="2"/>
  <c r="AS812" i="2"/>
  <c r="AS811" i="2"/>
  <c r="AS810" i="2"/>
  <c r="AS809" i="2"/>
  <c r="AS808" i="2"/>
  <c r="AS807" i="2"/>
  <c r="AS806" i="2"/>
  <c r="AS805" i="2"/>
  <c r="AS804" i="2"/>
  <c r="AS803" i="2"/>
  <c r="AS802" i="2"/>
  <c r="AS801" i="2"/>
  <c r="AS800" i="2"/>
  <c r="AS799" i="2"/>
  <c r="AS798" i="2"/>
  <c r="AS797" i="2"/>
  <c r="AS796" i="2"/>
  <c r="AS795" i="2"/>
  <c r="AS794" i="2"/>
  <c r="AS793" i="2"/>
  <c r="AS792" i="2"/>
  <c r="AS791" i="2"/>
  <c r="AS790" i="2"/>
  <c r="AS789" i="2"/>
  <c r="AS788" i="2"/>
  <c r="AS787" i="2"/>
  <c r="AS786" i="2"/>
  <c r="AS785" i="2"/>
  <c r="AS784" i="2"/>
  <c r="AS783" i="2"/>
  <c r="AS782" i="2"/>
  <c r="AS781" i="2"/>
  <c r="AS780" i="2"/>
  <c r="AS779" i="2"/>
  <c r="AS778" i="2"/>
  <c r="AS777" i="2"/>
  <c r="AS776" i="2"/>
  <c r="AS775" i="2"/>
  <c r="AS774" i="2"/>
  <c r="AS773" i="2"/>
  <c r="AS772" i="2"/>
  <c r="AS771" i="2"/>
  <c r="AS770" i="2"/>
  <c r="AS769" i="2"/>
  <c r="AS768" i="2"/>
  <c r="AS767" i="2"/>
  <c r="AS766" i="2"/>
  <c r="AS765" i="2"/>
  <c r="AS764" i="2"/>
  <c r="AS763" i="2"/>
  <c r="AS762" i="2"/>
  <c r="AS761" i="2"/>
  <c r="AS760" i="2"/>
  <c r="AS759" i="2"/>
  <c r="AS758" i="2"/>
  <c r="AS757" i="2"/>
  <c r="AS756" i="2"/>
  <c r="AS755" i="2"/>
  <c r="AS754" i="2"/>
  <c r="AS753" i="2"/>
  <c r="AS752" i="2"/>
  <c r="AS751" i="2"/>
  <c r="AS750" i="2"/>
  <c r="AS749" i="2"/>
  <c r="AS748" i="2"/>
  <c r="AS747" i="2"/>
  <c r="AS746" i="2"/>
  <c r="AS745" i="2"/>
  <c r="AS744" i="2"/>
  <c r="AS743" i="2"/>
  <c r="AS742" i="2"/>
  <c r="AS741" i="2"/>
  <c r="AS740" i="2"/>
  <c r="AS739" i="2"/>
  <c r="AS738" i="2"/>
  <c r="AS737" i="2"/>
  <c r="AS736" i="2"/>
  <c r="AS735" i="2"/>
  <c r="AS734" i="2"/>
  <c r="AS733" i="2"/>
  <c r="AS732" i="2"/>
  <c r="AS731" i="2"/>
  <c r="AS730" i="2"/>
  <c r="AS729" i="2"/>
  <c r="AS728" i="2"/>
  <c r="AS727" i="2"/>
  <c r="AS726" i="2"/>
  <c r="AS725" i="2"/>
  <c r="AS724" i="2"/>
  <c r="AS723" i="2"/>
  <c r="AS722" i="2"/>
  <c r="AS721" i="2"/>
  <c r="AS720" i="2"/>
  <c r="AS719" i="2"/>
  <c r="AS718" i="2"/>
  <c r="AS717" i="2"/>
  <c r="AS716" i="2"/>
  <c r="AS715" i="2"/>
  <c r="AS714" i="2"/>
  <c r="AS713" i="2"/>
  <c r="AS712" i="2"/>
  <c r="AS711" i="2"/>
  <c r="AS710" i="2"/>
  <c r="AS709" i="2"/>
  <c r="AS708" i="2"/>
  <c r="AS707" i="2"/>
  <c r="AS706" i="2"/>
  <c r="AS705" i="2"/>
  <c r="AS704" i="2"/>
  <c r="AS703" i="2"/>
  <c r="AS702" i="2"/>
  <c r="AS701" i="2"/>
  <c r="AS700" i="2"/>
  <c r="AS699" i="2"/>
  <c r="AS698" i="2"/>
  <c r="AS697" i="2"/>
  <c r="AS696" i="2"/>
  <c r="AS695" i="2"/>
  <c r="AS694" i="2"/>
  <c r="AS693" i="2"/>
  <c r="AS692" i="2"/>
  <c r="AS691" i="2"/>
  <c r="AS690" i="2"/>
  <c r="AS689" i="2"/>
  <c r="AS688" i="2"/>
  <c r="AS687" i="2"/>
  <c r="AS686" i="2"/>
  <c r="AS685" i="2"/>
  <c r="AS684" i="2"/>
  <c r="AS683" i="2"/>
  <c r="AS682" i="2"/>
  <c r="AS681" i="2"/>
  <c r="AS680" i="2"/>
  <c r="AS679" i="2"/>
  <c r="AS678" i="2"/>
  <c r="AS677" i="2"/>
  <c r="AS676" i="2"/>
  <c r="AS675" i="2"/>
  <c r="AS674" i="2"/>
  <c r="AS673" i="2"/>
  <c r="AS672" i="2"/>
  <c r="AS671" i="2"/>
  <c r="AS670" i="2"/>
  <c r="AS669" i="2"/>
  <c r="AS668" i="2"/>
  <c r="AS667" i="2"/>
  <c r="AS666" i="2"/>
  <c r="AS665" i="2"/>
  <c r="AS664" i="2"/>
  <c r="AS663" i="2"/>
  <c r="AS662" i="2"/>
  <c r="AS661" i="2"/>
  <c r="AS660" i="2"/>
  <c r="AS659" i="2"/>
  <c r="AS658" i="2"/>
  <c r="AS657" i="2"/>
  <c r="AS656" i="2"/>
  <c r="AS655" i="2"/>
  <c r="AS654" i="2"/>
  <c r="AS653" i="2"/>
  <c r="AS652" i="2"/>
  <c r="AS651" i="2"/>
  <c r="AS650" i="2"/>
  <c r="AS649" i="2"/>
  <c r="AS648" i="2"/>
  <c r="AS647" i="2"/>
  <c r="AS646" i="2"/>
  <c r="AS645" i="2"/>
  <c r="AS644" i="2"/>
  <c r="AS643" i="2"/>
  <c r="AS642" i="2"/>
  <c r="AS641" i="2"/>
  <c r="AS640" i="2"/>
  <c r="AS639" i="2"/>
  <c r="AS638" i="2"/>
  <c r="AS637" i="2"/>
  <c r="AS636" i="2"/>
  <c r="AS635" i="2"/>
  <c r="AS634" i="2"/>
  <c r="AS633" i="2"/>
  <c r="AS632" i="2"/>
  <c r="AS631" i="2"/>
  <c r="AS630" i="2"/>
  <c r="AS629" i="2"/>
  <c r="AS628" i="2"/>
  <c r="AS627" i="2"/>
  <c r="AS626" i="2"/>
  <c r="AS625" i="2"/>
  <c r="AS624" i="2"/>
  <c r="AS623" i="2"/>
  <c r="AS622" i="2"/>
  <c r="AS621" i="2"/>
  <c r="AS620" i="2"/>
  <c r="AS619" i="2"/>
  <c r="AS618" i="2"/>
  <c r="AS617" i="2"/>
  <c r="AS616" i="2"/>
  <c r="AS615" i="2"/>
  <c r="AS614" i="2"/>
  <c r="AS613" i="2"/>
  <c r="AS612" i="2"/>
  <c r="AS611" i="2"/>
  <c r="AS610" i="2"/>
  <c r="AS609" i="2"/>
  <c r="AS608" i="2"/>
  <c r="AS607" i="2"/>
  <c r="AS606" i="2"/>
  <c r="AS605" i="2"/>
  <c r="AS604" i="2"/>
  <c r="AS603" i="2"/>
  <c r="AS602" i="2"/>
  <c r="AS601" i="2"/>
  <c r="AS600" i="2"/>
  <c r="AS599" i="2"/>
  <c r="AS598" i="2"/>
  <c r="AS597" i="2"/>
  <c r="AS596" i="2"/>
  <c r="AS595" i="2"/>
  <c r="AS594" i="2"/>
  <c r="AS593" i="2"/>
  <c r="AS592" i="2"/>
  <c r="AS591" i="2"/>
  <c r="AS590" i="2"/>
  <c r="AS589" i="2"/>
  <c r="AS588" i="2"/>
  <c r="AS587" i="2"/>
  <c r="AS586" i="2"/>
  <c r="AS585" i="2"/>
  <c r="AS584" i="2"/>
  <c r="AS583" i="2"/>
  <c r="AS582" i="2"/>
  <c r="AS581" i="2"/>
  <c r="AS580" i="2"/>
  <c r="AS579" i="2"/>
  <c r="AS578" i="2"/>
  <c r="AS577" i="2"/>
  <c r="AS576" i="2"/>
  <c r="AS575" i="2"/>
  <c r="AS574" i="2"/>
  <c r="AS573" i="2"/>
  <c r="AS572" i="2"/>
  <c r="AS571" i="2"/>
  <c r="AS570" i="2"/>
  <c r="AS569" i="2"/>
  <c r="AS568" i="2"/>
  <c r="AS567" i="2"/>
  <c r="AS566" i="2"/>
  <c r="AS565" i="2"/>
  <c r="AS564" i="2"/>
  <c r="AS563" i="2"/>
  <c r="AS562" i="2"/>
  <c r="AS561" i="2"/>
  <c r="AS560" i="2"/>
  <c r="AS559" i="2"/>
  <c r="AS558" i="2"/>
  <c r="AS557" i="2"/>
  <c r="AS556" i="2"/>
  <c r="AS555" i="2"/>
  <c r="AS554" i="2"/>
  <c r="AS553" i="2"/>
  <c r="AS552" i="2"/>
  <c r="AS551" i="2"/>
  <c r="AS550" i="2"/>
  <c r="AS549" i="2"/>
  <c r="AS548" i="2"/>
  <c r="AS547" i="2"/>
  <c r="AS546" i="2"/>
  <c r="AS545" i="2"/>
  <c r="AS544" i="2"/>
  <c r="AS543" i="2"/>
  <c r="AS542" i="2"/>
  <c r="AS541" i="2"/>
  <c r="AS540" i="2"/>
  <c r="AS539" i="2"/>
  <c r="AS538" i="2"/>
  <c r="AS537" i="2"/>
  <c r="AS536" i="2"/>
  <c r="AS535" i="2"/>
  <c r="AS534" i="2"/>
  <c r="AS533" i="2"/>
  <c r="AS532" i="2"/>
  <c r="AS531" i="2"/>
  <c r="AS530" i="2"/>
  <c r="AS529" i="2"/>
  <c r="AS528" i="2"/>
  <c r="AS527" i="2"/>
  <c r="AS526" i="2"/>
  <c r="AS525" i="2"/>
  <c r="AS524" i="2"/>
  <c r="AS523" i="2"/>
  <c r="AS522" i="2"/>
  <c r="AS521" i="2"/>
  <c r="AS520" i="2"/>
  <c r="AS519" i="2"/>
  <c r="AS518" i="2"/>
  <c r="AS517" i="2"/>
  <c r="AS516" i="2"/>
  <c r="AS515" i="2"/>
  <c r="AS514" i="2"/>
  <c r="AS513" i="2"/>
  <c r="AS512" i="2"/>
  <c r="AS511" i="2"/>
  <c r="AS510" i="2"/>
  <c r="AS509" i="2"/>
  <c r="AS508" i="2"/>
  <c r="AS507" i="2"/>
  <c r="AS506" i="2"/>
  <c r="AS505" i="2"/>
  <c r="AS504" i="2"/>
  <c r="AS503" i="2"/>
  <c r="AS502" i="2"/>
  <c r="AS501" i="2"/>
  <c r="AS500" i="2"/>
  <c r="AS499" i="2"/>
  <c r="AS498" i="2"/>
  <c r="AS497" i="2"/>
  <c r="AS496" i="2"/>
  <c r="AS495" i="2"/>
  <c r="AS494" i="2"/>
  <c r="AS493" i="2"/>
  <c r="AS492" i="2"/>
  <c r="AS491" i="2"/>
  <c r="AS490" i="2"/>
  <c r="AS489" i="2"/>
  <c r="AS488" i="2"/>
  <c r="AS487" i="2"/>
  <c r="AS486" i="2"/>
  <c r="AS485" i="2"/>
  <c r="AS484" i="2"/>
  <c r="AS483" i="2"/>
  <c r="AS482" i="2"/>
  <c r="AS481" i="2"/>
  <c r="AS480" i="2"/>
  <c r="AS479" i="2"/>
  <c r="AS478" i="2"/>
  <c r="AS477" i="2"/>
  <c r="AS476" i="2"/>
  <c r="AS475" i="2"/>
  <c r="AS474" i="2"/>
  <c r="AS473" i="2"/>
  <c r="AS472" i="2"/>
  <c r="AS471" i="2"/>
  <c r="AS470" i="2"/>
  <c r="AS469" i="2"/>
  <c r="AS468" i="2"/>
  <c r="AS467" i="2"/>
  <c r="AS466" i="2"/>
  <c r="AS465" i="2"/>
  <c r="AS464" i="2"/>
  <c r="AS463" i="2"/>
  <c r="AS462" i="2"/>
  <c r="AS461" i="2"/>
  <c r="AS460" i="2"/>
  <c r="AS459" i="2"/>
  <c r="AS458" i="2"/>
  <c r="AS457" i="2"/>
  <c r="AS456" i="2"/>
  <c r="AS455" i="2"/>
  <c r="AS454" i="2"/>
  <c r="AS453" i="2"/>
  <c r="AS452" i="2"/>
  <c r="AS451" i="2"/>
  <c r="AS450" i="2"/>
  <c r="AS449" i="2"/>
  <c r="AS448" i="2"/>
  <c r="AS447" i="2"/>
  <c r="AS446" i="2"/>
  <c r="AS445" i="2"/>
  <c r="AS444" i="2"/>
  <c r="AS443" i="2"/>
  <c r="AS442" i="2"/>
  <c r="AS441" i="2"/>
  <c r="AS440" i="2"/>
  <c r="AS439" i="2"/>
  <c r="AS438" i="2"/>
  <c r="AS437" i="2"/>
  <c r="AS436" i="2"/>
  <c r="AS435" i="2"/>
  <c r="AS434" i="2"/>
  <c r="AS433" i="2"/>
  <c r="AS432" i="2"/>
  <c r="AS431" i="2"/>
  <c r="AS430" i="2"/>
  <c r="AS429" i="2"/>
  <c r="AS428" i="2"/>
  <c r="AS427" i="2"/>
  <c r="AS426" i="2"/>
  <c r="AS425" i="2"/>
  <c r="AS424" i="2"/>
  <c r="AS423" i="2"/>
  <c r="AS422" i="2"/>
  <c r="AS421" i="2"/>
  <c r="AS420" i="2"/>
  <c r="AS419" i="2"/>
  <c r="AS418" i="2"/>
  <c r="AS417" i="2"/>
  <c r="AS416" i="2"/>
  <c r="AS415" i="2"/>
  <c r="AS414" i="2"/>
  <c r="AS413" i="2"/>
  <c r="AS412" i="2"/>
  <c r="AS411" i="2"/>
  <c r="AS410" i="2"/>
  <c r="AS409" i="2"/>
  <c r="AS408" i="2"/>
  <c r="AS407" i="2"/>
  <c r="AS406" i="2"/>
  <c r="AS405" i="2"/>
  <c r="AS404" i="2"/>
  <c r="AS403" i="2"/>
  <c r="AS402" i="2"/>
  <c r="AS401" i="2"/>
  <c r="AS400" i="2"/>
  <c r="AS399" i="2"/>
  <c r="AS398" i="2"/>
  <c r="AS397" i="2"/>
  <c r="AS396" i="2"/>
  <c r="AS395" i="2"/>
  <c r="AS394" i="2"/>
  <c r="AS393" i="2"/>
  <c r="AS392" i="2"/>
  <c r="AS391" i="2"/>
  <c r="AS390" i="2"/>
  <c r="AS389" i="2"/>
  <c r="AS388" i="2"/>
  <c r="AS387" i="2"/>
  <c r="AS386" i="2"/>
  <c r="AS385" i="2"/>
  <c r="AS384" i="2"/>
  <c r="AS383" i="2"/>
  <c r="AS382" i="2"/>
  <c r="AS381" i="2"/>
  <c r="AS380" i="2"/>
  <c r="AS379" i="2"/>
  <c r="AS378" i="2"/>
  <c r="AS377" i="2"/>
  <c r="AS376" i="2"/>
  <c r="AS375" i="2"/>
  <c r="AS374" i="2"/>
  <c r="AS373" i="2"/>
  <c r="AS372" i="2"/>
  <c r="AS371" i="2"/>
  <c r="AS370" i="2"/>
  <c r="AS369" i="2"/>
  <c r="AS368" i="2"/>
  <c r="AS367" i="2"/>
  <c r="AS366" i="2"/>
  <c r="AS365" i="2"/>
  <c r="AS364" i="2"/>
  <c r="AS363" i="2"/>
  <c r="AS362" i="2"/>
  <c r="AS361" i="2"/>
  <c r="AS360" i="2"/>
  <c r="AS359" i="2"/>
  <c r="AS358" i="2"/>
  <c r="AS357" i="2"/>
  <c r="AS356" i="2"/>
  <c r="AS355" i="2"/>
  <c r="AS354" i="2"/>
  <c r="AS353" i="2"/>
  <c r="AS352" i="2"/>
  <c r="AS351" i="2"/>
  <c r="AS350" i="2"/>
  <c r="AS349" i="2"/>
  <c r="AS348" i="2"/>
  <c r="AS347" i="2"/>
  <c r="AS346" i="2"/>
  <c r="AS345" i="2"/>
  <c r="AS344" i="2"/>
  <c r="AS343" i="2"/>
  <c r="AS342" i="2"/>
  <c r="AS341" i="2"/>
  <c r="AS340" i="2"/>
  <c r="AS339" i="2"/>
  <c r="AS338" i="2"/>
  <c r="AS337" i="2"/>
  <c r="AS336" i="2"/>
  <c r="AS335" i="2"/>
  <c r="AS334" i="2"/>
  <c r="AS333" i="2"/>
  <c r="AS332" i="2"/>
  <c r="AS331" i="2"/>
  <c r="AS330" i="2"/>
  <c r="AS329" i="2"/>
  <c r="AS328" i="2"/>
  <c r="AS327" i="2"/>
  <c r="AS326" i="2"/>
  <c r="AS325" i="2"/>
  <c r="AS324" i="2"/>
  <c r="AS323" i="2"/>
  <c r="AS322" i="2"/>
  <c r="AS321" i="2"/>
  <c r="AS320" i="2"/>
  <c r="AS319" i="2"/>
  <c r="AS318" i="2"/>
  <c r="AS317" i="2"/>
  <c r="AS316" i="2"/>
  <c r="AS315" i="2"/>
  <c r="AS314" i="2"/>
  <c r="AS313" i="2"/>
  <c r="AS312" i="2"/>
  <c r="AS311" i="2"/>
  <c r="AS310" i="2"/>
  <c r="AS309" i="2"/>
  <c r="AS308" i="2"/>
  <c r="AS307" i="2"/>
  <c r="AS306" i="2"/>
  <c r="AS305" i="2"/>
  <c r="AS304" i="2"/>
  <c r="AS303" i="2"/>
  <c r="AS302" i="2"/>
  <c r="AS301" i="2"/>
  <c r="AS300" i="2"/>
  <c r="AS299" i="2"/>
  <c r="AS298" i="2"/>
  <c r="AS297" i="2"/>
  <c r="AS296" i="2"/>
  <c r="AS295" i="2"/>
  <c r="AS294" i="2"/>
  <c r="AS293" i="2"/>
  <c r="AS292" i="2"/>
  <c r="AS291" i="2"/>
  <c r="AS290" i="2"/>
  <c r="AS289" i="2"/>
  <c r="AS288" i="2"/>
  <c r="AS287" i="2"/>
  <c r="AS286" i="2"/>
  <c r="AS285" i="2"/>
  <c r="AS284" i="2"/>
  <c r="AS283" i="2"/>
  <c r="AS282" i="2"/>
  <c r="AS281" i="2"/>
  <c r="AS280" i="2"/>
  <c r="AS279" i="2"/>
  <c r="AS278" i="2"/>
  <c r="AS277" i="2"/>
  <c r="AS276" i="2"/>
  <c r="AS275" i="2"/>
  <c r="AS274" i="2"/>
  <c r="AS273" i="2"/>
  <c r="AS272" i="2"/>
  <c r="AS271" i="2"/>
  <c r="AS270" i="2"/>
  <c r="AS269" i="2"/>
  <c r="AS268" i="2"/>
  <c r="AS267" i="2"/>
  <c r="AS266" i="2"/>
  <c r="AS265" i="2"/>
  <c r="AS264" i="2"/>
  <c r="AS263" i="2"/>
  <c r="AS262" i="2"/>
  <c r="AS261" i="2"/>
  <c r="AS260" i="2"/>
  <c r="AS259" i="2"/>
  <c r="AS258" i="2"/>
  <c r="AS257" i="2"/>
  <c r="AS256" i="2"/>
  <c r="AS255" i="2"/>
  <c r="AS254" i="2"/>
  <c r="AS253" i="2"/>
  <c r="AS252" i="2"/>
  <c r="AS251" i="2"/>
  <c r="AS250" i="2"/>
  <c r="AS249" i="2"/>
  <c r="AS248" i="2"/>
  <c r="AS247" i="2"/>
  <c r="AS246" i="2"/>
  <c r="AS245" i="2"/>
  <c r="AS244" i="2"/>
  <c r="AS243" i="2"/>
  <c r="AS242" i="2"/>
  <c r="AS241" i="2"/>
  <c r="AS240" i="2"/>
  <c r="AS239" i="2"/>
  <c r="AS238" i="2"/>
  <c r="AS237" i="2"/>
  <c r="AS236" i="2"/>
  <c r="AS235" i="2"/>
  <c r="AS234" i="2"/>
  <c r="AS233" i="2"/>
  <c r="AS232" i="2"/>
  <c r="AS231" i="2"/>
  <c r="AS230" i="2"/>
  <c r="AS229" i="2"/>
  <c r="AS228" i="2"/>
  <c r="AS227" i="2"/>
  <c r="AS226" i="2"/>
  <c r="AS225" i="2"/>
  <c r="AS224" i="2"/>
  <c r="AS223" i="2"/>
  <c r="AS222" i="2"/>
  <c r="AS221" i="2"/>
  <c r="AS220" i="2"/>
  <c r="AS219" i="2"/>
  <c r="AS218" i="2"/>
  <c r="AS217" i="2"/>
  <c r="AS216" i="2"/>
  <c r="AS215" i="2"/>
  <c r="AS214" i="2"/>
  <c r="AS213" i="2"/>
  <c r="AS212" i="2"/>
  <c r="AS211" i="2"/>
  <c r="AS210" i="2"/>
  <c r="AS209" i="2"/>
  <c r="AS208" i="2"/>
  <c r="AS207" i="2"/>
  <c r="AS206" i="2"/>
  <c r="AS205" i="2"/>
  <c r="AS204" i="2"/>
  <c r="AS203" i="2"/>
  <c r="AS202" i="2"/>
  <c r="AS201" i="2"/>
  <c r="AS200" i="2"/>
  <c r="AS199" i="2"/>
  <c r="AS198" i="2"/>
  <c r="AS197" i="2"/>
  <c r="AS196" i="2"/>
  <c r="AS195" i="2"/>
  <c r="AS194" i="2"/>
  <c r="AS193" i="2"/>
  <c r="AS192" i="2"/>
  <c r="AS191" i="2"/>
  <c r="AS190" i="2"/>
  <c r="AS189" i="2"/>
  <c r="AS188" i="2"/>
  <c r="AS187" i="2"/>
  <c r="AS186" i="2"/>
  <c r="AS185" i="2"/>
  <c r="AS184" i="2"/>
  <c r="AS183" i="2"/>
  <c r="AS182" i="2"/>
  <c r="AS181" i="2"/>
  <c r="AS180" i="2"/>
  <c r="AS179" i="2"/>
  <c r="AS178" i="2"/>
  <c r="AS177" i="2"/>
  <c r="AS176" i="2"/>
  <c r="AS175" i="2"/>
  <c r="AS174" i="2"/>
  <c r="AS173" i="2"/>
  <c r="AS172" i="2"/>
  <c r="AS171" i="2"/>
  <c r="AS170" i="2"/>
  <c r="AS169" i="2"/>
  <c r="AS168" i="2"/>
  <c r="AS167" i="2"/>
  <c r="AS166" i="2"/>
  <c r="AS165" i="2"/>
  <c r="AS164" i="2"/>
  <c r="AS163" i="2"/>
  <c r="AS162" i="2"/>
  <c r="AS161" i="2"/>
  <c r="AS160" i="2"/>
  <c r="AS159" i="2"/>
  <c r="AS158" i="2"/>
  <c r="AS157" i="2"/>
  <c r="AS156" i="2"/>
  <c r="AS155" i="2"/>
  <c r="AS154" i="2"/>
  <c r="AS153" i="2"/>
  <c r="AS152" i="2"/>
  <c r="AS151" i="2"/>
  <c r="AS150" i="2"/>
  <c r="AS149" i="2"/>
  <c r="AS148" i="2"/>
  <c r="AS147" i="2"/>
  <c r="AS146" i="2"/>
  <c r="AS145" i="2"/>
  <c r="AS144" i="2"/>
  <c r="AS143" i="2"/>
  <c r="AS142" i="2"/>
  <c r="AS141" i="2"/>
  <c r="AS140" i="2"/>
  <c r="AS139" i="2"/>
  <c r="AS138" i="2"/>
  <c r="AS137" i="2"/>
  <c r="AS136" i="2"/>
  <c r="AS135" i="2"/>
  <c r="AS134" i="2"/>
  <c r="AS133" i="2"/>
  <c r="AS132" i="2"/>
  <c r="AS131" i="2"/>
  <c r="AS130" i="2"/>
  <c r="AS129" i="2"/>
  <c r="AS128" i="2"/>
  <c r="AS127" i="2"/>
  <c r="AS126" i="2"/>
  <c r="AS125" i="2"/>
  <c r="AS124" i="2"/>
  <c r="AS123" i="2"/>
  <c r="AS122" i="2"/>
  <c r="AS121" i="2"/>
  <c r="AS120" i="2"/>
  <c r="AS119" i="2"/>
  <c r="AS118" i="2"/>
  <c r="AS117" i="2"/>
  <c r="AS116" i="2"/>
  <c r="AS115" i="2"/>
  <c r="AS114" i="2"/>
  <c r="AS113" i="2"/>
  <c r="AS112" i="2"/>
  <c r="AS111" i="2"/>
  <c r="AS110" i="2"/>
  <c r="AS109" i="2"/>
  <c r="AS108" i="2"/>
  <c r="AS107" i="2"/>
  <c r="AS106" i="2"/>
  <c r="AS105" i="2"/>
  <c r="AS104" i="2"/>
  <c r="AS103" i="2"/>
  <c r="AS102" i="2"/>
  <c r="AS101" i="2"/>
  <c r="AS100" i="2"/>
  <c r="AS99" i="2"/>
  <c r="AS98" i="2"/>
  <c r="AS97" i="2"/>
  <c r="AS96" i="2"/>
  <c r="AS95" i="2"/>
  <c r="AS94" i="2"/>
  <c r="AS93" i="2"/>
  <c r="AS92" i="2"/>
  <c r="AS91" i="2"/>
  <c r="AS90" i="2"/>
  <c r="AS89" i="2"/>
  <c r="AS88" i="2"/>
  <c r="AS87" i="2"/>
  <c r="AS86" i="2"/>
  <c r="AS85" i="2"/>
  <c r="AS84" i="2"/>
  <c r="AS83" i="2"/>
  <c r="AS82" i="2"/>
  <c r="AS81" i="2"/>
  <c r="AS80" i="2"/>
  <c r="AS79" i="2"/>
  <c r="AS78" i="2"/>
  <c r="AS77" i="2"/>
  <c r="AS76" i="2"/>
  <c r="AS75" i="2"/>
  <c r="AS74" i="2"/>
  <c r="AS73" i="2"/>
  <c r="AS72" i="2"/>
  <c r="AS71" i="2"/>
  <c r="AS70" i="2"/>
  <c r="AS69" i="2"/>
  <c r="AS68" i="2"/>
  <c r="AS67" i="2"/>
  <c r="AS66" i="2"/>
  <c r="AS65" i="2"/>
  <c r="AS64" i="2"/>
  <c r="AS63" i="2"/>
  <c r="AS62" i="2"/>
  <c r="AS61" i="2"/>
  <c r="AS60" i="2"/>
  <c r="AS59" i="2"/>
  <c r="AS58" i="2"/>
  <c r="AS57" i="2"/>
  <c r="AS56" i="2"/>
  <c r="AS55" i="2"/>
  <c r="AS54" i="2"/>
  <c r="AS53" i="2"/>
  <c r="AS52" i="2"/>
  <c r="AS51" i="2"/>
  <c r="AS50" i="2"/>
  <c r="AS49" i="2"/>
  <c r="AS48" i="2"/>
  <c r="AS47" i="2"/>
  <c r="AS46" i="2"/>
  <c r="AS45" i="2"/>
  <c r="AS44" i="2"/>
  <c r="AS43" i="2"/>
  <c r="AS42" i="2"/>
  <c r="AS41" i="2"/>
  <c r="AS40" i="2"/>
  <c r="AS39" i="2"/>
  <c r="AS38" i="2"/>
  <c r="AS37" i="2"/>
  <c r="AS36" i="2"/>
  <c r="AS35" i="2"/>
  <c r="AS34" i="2"/>
  <c r="AS33" i="2"/>
  <c r="AS32" i="2"/>
  <c r="AS31" i="2"/>
  <c r="AS30" i="2"/>
  <c r="AS29" i="2"/>
  <c r="AS28" i="2"/>
  <c r="AS27" i="2"/>
  <c r="AS26" i="2"/>
  <c r="AS25" i="2"/>
  <c r="AS24" i="2"/>
  <c r="AS23" i="2"/>
  <c r="AS22" i="2"/>
  <c r="AS21" i="2"/>
  <c r="AS20" i="2"/>
  <c r="AS19" i="2"/>
  <c r="AS18" i="2"/>
  <c r="AS17" i="2"/>
  <c r="AS16" i="2"/>
  <c r="AS15" i="2"/>
  <c r="AS14" i="2"/>
  <c r="AS13" i="2"/>
  <c r="AS12" i="2"/>
  <c r="AS11" i="2"/>
  <c r="AS10" i="2"/>
  <c r="AS9" i="2"/>
  <c r="AS8" i="2"/>
  <c r="AS7" i="2"/>
  <c r="AS6" i="2"/>
  <c r="AJ2178" i="2"/>
  <c r="AJ2177" i="2"/>
  <c r="AJ2176" i="2"/>
  <c r="AJ2175" i="2"/>
  <c r="AJ2174" i="2"/>
  <c r="AJ2173" i="2"/>
  <c r="AJ2172" i="2"/>
  <c r="AJ2171" i="2"/>
  <c r="AJ2170" i="2"/>
  <c r="AJ2169" i="2"/>
  <c r="AJ2168" i="2"/>
  <c r="AJ2167" i="2"/>
  <c r="AJ2166" i="2"/>
  <c r="AJ2165" i="2"/>
  <c r="AJ2164" i="2"/>
  <c r="AJ2163" i="2"/>
  <c r="AJ2162" i="2"/>
  <c r="AJ2161" i="2"/>
  <c r="AJ2160" i="2"/>
  <c r="AJ2159" i="2"/>
  <c r="AJ2158" i="2"/>
  <c r="AJ2157" i="2"/>
  <c r="AJ2156" i="2"/>
  <c r="AJ2155" i="2"/>
  <c r="AJ2154" i="2"/>
  <c r="AJ2153" i="2"/>
  <c r="AJ2152" i="2"/>
  <c r="AJ2151" i="2"/>
  <c r="AJ2150" i="2"/>
  <c r="AJ2149" i="2"/>
  <c r="AJ2148" i="2"/>
  <c r="AJ2147" i="2"/>
  <c r="AJ2146" i="2"/>
  <c r="AJ2145" i="2"/>
  <c r="AJ2144" i="2"/>
  <c r="AJ2143" i="2"/>
  <c r="AJ2142" i="2"/>
  <c r="AJ2141" i="2"/>
  <c r="AJ2140" i="2"/>
  <c r="AJ2139" i="2"/>
  <c r="AJ2138" i="2"/>
  <c r="AJ2137" i="2"/>
  <c r="AJ2136" i="2"/>
  <c r="AJ2135" i="2"/>
  <c r="AJ2134" i="2"/>
  <c r="AJ2133" i="2"/>
  <c r="AJ2132" i="2"/>
  <c r="AJ2131" i="2"/>
  <c r="AJ2130" i="2"/>
  <c r="AJ2129" i="2"/>
  <c r="AJ2128" i="2"/>
  <c r="AJ2127" i="2"/>
  <c r="AJ2126" i="2"/>
  <c r="AJ2125" i="2"/>
  <c r="AJ2124" i="2"/>
  <c r="AJ2123" i="2"/>
  <c r="AJ2122" i="2"/>
  <c r="AJ2121" i="2"/>
  <c r="AJ2120" i="2"/>
  <c r="AJ2119" i="2"/>
  <c r="AJ2118" i="2"/>
  <c r="AJ2117" i="2"/>
  <c r="AJ2116" i="2"/>
  <c r="AJ2115" i="2"/>
  <c r="AJ2114" i="2"/>
  <c r="AJ2113" i="2"/>
  <c r="AJ2112" i="2"/>
  <c r="AJ2111" i="2"/>
  <c r="AJ2110" i="2"/>
  <c r="AJ2109" i="2"/>
  <c r="AJ2108" i="2"/>
  <c r="AJ2107" i="2"/>
  <c r="AJ2106" i="2"/>
  <c r="AJ2105" i="2"/>
  <c r="AJ2104" i="2"/>
  <c r="AJ2103" i="2"/>
  <c r="AJ2102" i="2"/>
  <c r="AJ2101" i="2"/>
  <c r="AJ2100" i="2"/>
  <c r="AJ2099" i="2"/>
  <c r="AJ2098" i="2"/>
  <c r="AJ2097" i="2"/>
  <c r="AJ2096" i="2"/>
  <c r="AJ2095" i="2"/>
  <c r="AJ2094" i="2"/>
  <c r="AJ2093" i="2"/>
  <c r="AJ2092" i="2"/>
  <c r="AJ2091" i="2"/>
  <c r="AJ2090" i="2"/>
  <c r="AJ2089" i="2"/>
  <c r="AJ2088" i="2"/>
  <c r="AJ2087" i="2"/>
  <c r="AJ2086" i="2"/>
  <c r="AJ2085" i="2"/>
  <c r="AJ2084" i="2"/>
  <c r="AJ2083" i="2"/>
  <c r="AJ2082" i="2"/>
  <c r="AJ2081" i="2"/>
  <c r="AJ2080" i="2"/>
  <c r="AJ2079" i="2"/>
  <c r="AJ2078" i="2"/>
  <c r="AJ2077" i="2"/>
  <c r="AJ2076" i="2"/>
  <c r="AJ2075" i="2"/>
  <c r="AJ2074" i="2"/>
  <c r="AJ2073" i="2"/>
  <c r="AJ2072" i="2"/>
  <c r="AJ2071" i="2"/>
  <c r="AJ2070" i="2"/>
  <c r="AJ2069" i="2"/>
  <c r="AJ2068" i="2"/>
  <c r="AJ2067" i="2"/>
  <c r="AJ2066" i="2"/>
  <c r="AJ2065" i="2"/>
  <c r="AJ2064" i="2"/>
  <c r="AJ2063" i="2"/>
  <c r="AJ2062" i="2"/>
  <c r="AJ2061" i="2"/>
  <c r="AJ2060" i="2"/>
  <c r="AJ2059" i="2"/>
  <c r="AJ2058" i="2"/>
  <c r="AJ2057" i="2"/>
  <c r="AJ2056" i="2"/>
  <c r="AJ2055" i="2"/>
  <c r="AJ2054" i="2"/>
  <c r="AJ2053" i="2"/>
  <c r="AJ2052" i="2"/>
  <c r="AJ2051" i="2"/>
  <c r="AJ2050" i="2"/>
  <c r="AJ2049" i="2"/>
  <c r="AJ2048" i="2"/>
  <c r="AJ2047" i="2"/>
  <c r="AJ2046" i="2"/>
  <c r="AJ2045" i="2"/>
  <c r="AJ2044" i="2"/>
  <c r="AJ2043" i="2"/>
  <c r="AJ2042" i="2"/>
  <c r="AJ2041" i="2"/>
  <c r="AJ2040" i="2"/>
  <c r="AJ2039" i="2"/>
  <c r="AJ2038" i="2"/>
  <c r="AJ2037" i="2"/>
  <c r="AJ2036" i="2"/>
  <c r="AJ2035" i="2"/>
  <c r="AJ2034" i="2"/>
  <c r="AJ2033" i="2"/>
  <c r="AJ2032" i="2"/>
  <c r="AJ2031" i="2"/>
  <c r="AJ2030" i="2"/>
  <c r="AJ2029" i="2"/>
  <c r="AJ2028" i="2"/>
  <c r="AJ2027" i="2"/>
  <c r="AJ2026" i="2"/>
  <c r="AJ2025" i="2"/>
  <c r="AJ2024" i="2"/>
  <c r="AJ2023" i="2"/>
  <c r="AJ2022" i="2"/>
  <c r="AJ2021" i="2"/>
  <c r="AJ2020" i="2"/>
  <c r="AJ2019" i="2"/>
  <c r="AJ2018" i="2"/>
  <c r="AJ2017" i="2"/>
  <c r="AJ2016" i="2"/>
  <c r="AJ2015" i="2"/>
  <c r="AJ2014" i="2"/>
  <c r="AJ2013" i="2"/>
  <c r="AJ2012" i="2"/>
  <c r="AJ2011" i="2"/>
  <c r="AJ2010" i="2"/>
  <c r="AJ2009" i="2"/>
  <c r="AJ2008" i="2"/>
  <c r="AJ2007" i="2"/>
  <c r="AJ2006" i="2"/>
  <c r="AJ2005" i="2"/>
  <c r="AJ2004" i="2"/>
  <c r="AJ2003" i="2"/>
  <c r="AJ2002" i="2"/>
  <c r="AJ2001" i="2"/>
  <c r="AJ2000" i="2"/>
  <c r="AJ1999" i="2"/>
  <c r="AJ1998" i="2"/>
  <c r="AJ1997" i="2"/>
  <c r="AJ1996" i="2"/>
  <c r="AJ1995" i="2"/>
  <c r="AJ1994" i="2"/>
  <c r="AJ1993" i="2"/>
  <c r="AJ1992" i="2"/>
  <c r="AJ1991" i="2"/>
  <c r="AJ1990" i="2"/>
  <c r="AJ1989" i="2"/>
  <c r="AJ1988" i="2"/>
  <c r="AJ1987" i="2"/>
  <c r="AJ1986" i="2"/>
  <c r="AJ1985" i="2"/>
  <c r="AJ1984" i="2"/>
  <c r="AJ1983" i="2"/>
  <c r="AJ1982" i="2"/>
  <c r="AJ1981" i="2"/>
  <c r="AJ1980" i="2"/>
  <c r="AJ1979" i="2"/>
  <c r="AJ1978" i="2"/>
  <c r="AJ1977" i="2"/>
  <c r="AJ1976" i="2"/>
  <c r="AJ1975" i="2"/>
  <c r="AJ1974" i="2"/>
  <c r="AJ1973" i="2"/>
  <c r="AJ1972" i="2"/>
  <c r="AJ1971" i="2"/>
  <c r="AJ1970" i="2"/>
  <c r="AJ1969" i="2"/>
  <c r="AJ1968" i="2"/>
  <c r="AJ1967" i="2"/>
  <c r="AJ1966" i="2"/>
  <c r="AJ1965" i="2"/>
  <c r="AJ1964" i="2"/>
  <c r="AJ1963" i="2"/>
  <c r="AJ1962" i="2"/>
  <c r="AJ1961" i="2"/>
  <c r="AJ1960" i="2"/>
  <c r="AJ1959" i="2"/>
  <c r="AJ1958" i="2"/>
  <c r="AJ1957" i="2"/>
  <c r="AJ1956" i="2"/>
  <c r="AJ1955" i="2"/>
  <c r="AJ1954" i="2"/>
  <c r="AJ1953" i="2"/>
  <c r="AJ1952" i="2"/>
  <c r="AJ1951" i="2"/>
  <c r="AJ1950" i="2"/>
  <c r="AJ1949" i="2"/>
  <c r="AJ1948" i="2"/>
  <c r="AJ1947" i="2"/>
  <c r="AJ1946" i="2"/>
  <c r="AJ1945" i="2"/>
  <c r="AJ1944" i="2"/>
  <c r="AJ1943" i="2"/>
  <c r="AJ1942" i="2"/>
  <c r="AJ1941" i="2"/>
  <c r="AJ1940" i="2"/>
  <c r="AJ1939" i="2"/>
  <c r="AJ1938" i="2"/>
  <c r="AJ1937" i="2"/>
  <c r="AJ1936" i="2"/>
  <c r="AJ1935" i="2"/>
  <c r="AJ1934" i="2"/>
  <c r="AJ1933" i="2"/>
  <c r="AJ1932" i="2"/>
  <c r="AJ1931" i="2"/>
  <c r="AJ1930" i="2"/>
  <c r="AJ1929" i="2"/>
  <c r="AJ1928" i="2"/>
  <c r="AJ1927" i="2"/>
  <c r="AJ1926" i="2"/>
  <c r="AJ1925" i="2"/>
  <c r="AJ1924" i="2"/>
  <c r="AJ1923" i="2"/>
  <c r="AJ1922" i="2"/>
  <c r="AJ1921" i="2"/>
  <c r="AJ1920" i="2"/>
  <c r="AJ1919" i="2"/>
  <c r="AJ1918" i="2"/>
  <c r="AJ1917" i="2"/>
  <c r="AJ1916" i="2"/>
  <c r="AJ1915" i="2"/>
  <c r="AJ1914" i="2"/>
  <c r="AJ1913" i="2"/>
  <c r="AJ1912" i="2"/>
  <c r="AJ1911" i="2"/>
  <c r="AJ1910" i="2"/>
  <c r="AJ1909" i="2"/>
  <c r="AJ1908" i="2"/>
  <c r="AJ1907" i="2"/>
  <c r="AJ1906" i="2"/>
  <c r="AJ1905" i="2"/>
  <c r="AJ1904" i="2"/>
  <c r="AJ1903" i="2"/>
  <c r="AJ1902" i="2"/>
  <c r="AJ1901" i="2"/>
  <c r="AJ1900" i="2"/>
  <c r="AJ1899" i="2"/>
  <c r="AJ1898" i="2"/>
  <c r="AJ1897" i="2"/>
  <c r="AJ1896" i="2"/>
  <c r="AJ1895" i="2"/>
  <c r="AJ1894" i="2"/>
  <c r="AJ1893" i="2"/>
  <c r="AJ1892" i="2"/>
  <c r="AJ1891" i="2"/>
  <c r="AJ1890" i="2"/>
  <c r="AJ1889" i="2"/>
  <c r="AJ1888" i="2"/>
  <c r="AJ1887" i="2"/>
  <c r="AJ1886" i="2"/>
  <c r="AJ1885" i="2"/>
  <c r="AJ1884" i="2"/>
  <c r="AJ1883" i="2"/>
  <c r="AJ1882" i="2"/>
  <c r="AJ1881" i="2"/>
  <c r="AJ1880" i="2"/>
  <c r="AJ1879" i="2"/>
  <c r="AJ1878" i="2"/>
  <c r="AJ1877" i="2"/>
  <c r="AJ1876" i="2"/>
  <c r="AJ1875" i="2"/>
  <c r="AJ1874" i="2"/>
  <c r="AJ1873" i="2"/>
  <c r="AJ1872" i="2"/>
  <c r="AJ1871" i="2"/>
  <c r="AJ1870" i="2"/>
  <c r="AJ1869" i="2"/>
  <c r="AJ1868" i="2"/>
  <c r="AJ1867" i="2"/>
  <c r="AJ1866" i="2"/>
  <c r="AJ1865" i="2"/>
  <c r="AJ1864" i="2"/>
  <c r="AJ1863" i="2"/>
  <c r="AJ1862" i="2"/>
  <c r="AJ1861" i="2"/>
  <c r="AJ1860" i="2"/>
  <c r="AJ1859" i="2"/>
  <c r="AJ1858" i="2"/>
  <c r="AJ1857" i="2"/>
  <c r="AJ1856" i="2"/>
  <c r="AJ1855" i="2"/>
  <c r="AJ1854" i="2"/>
  <c r="AJ1853" i="2"/>
  <c r="AJ1852" i="2"/>
  <c r="AJ1851" i="2"/>
  <c r="AJ1850" i="2"/>
  <c r="AJ1849" i="2"/>
  <c r="AJ1848" i="2"/>
  <c r="AJ1847" i="2"/>
  <c r="AJ1846" i="2"/>
  <c r="AJ1845" i="2"/>
  <c r="AJ1844" i="2"/>
  <c r="AJ1843" i="2"/>
  <c r="AJ1842" i="2"/>
  <c r="AJ1841" i="2"/>
  <c r="AJ1840" i="2"/>
  <c r="AJ1839" i="2"/>
  <c r="AJ1838" i="2"/>
  <c r="AJ1837" i="2"/>
  <c r="AJ1836" i="2"/>
  <c r="AJ1835" i="2"/>
  <c r="AJ1834" i="2"/>
  <c r="AJ1833" i="2"/>
  <c r="AJ1832" i="2"/>
  <c r="AJ1831" i="2"/>
  <c r="AJ1830" i="2"/>
  <c r="AJ1829" i="2"/>
  <c r="AJ1828" i="2"/>
  <c r="AJ1827" i="2"/>
  <c r="AJ1826" i="2"/>
  <c r="AJ1825" i="2"/>
  <c r="AJ1824" i="2"/>
  <c r="AJ1823" i="2"/>
  <c r="AJ1822" i="2"/>
  <c r="AJ1821" i="2"/>
  <c r="AJ1820" i="2"/>
  <c r="AJ1819" i="2"/>
  <c r="AJ1818" i="2"/>
  <c r="AJ1817" i="2"/>
  <c r="AJ1816" i="2"/>
  <c r="AJ1815" i="2"/>
  <c r="AJ1814" i="2"/>
  <c r="AJ1813" i="2"/>
  <c r="AJ1812" i="2"/>
  <c r="AJ1811" i="2"/>
  <c r="AJ1810" i="2"/>
  <c r="AJ1809" i="2"/>
  <c r="AJ1808" i="2"/>
  <c r="AJ1807" i="2"/>
  <c r="AJ1806" i="2"/>
  <c r="AJ1805" i="2"/>
  <c r="AJ1804" i="2"/>
  <c r="AJ1803" i="2"/>
  <c r="AJ1802" i="2"/>
  <c r="AJ1801" i="2"/>
  <c r="AJ1800" i="2"/>
  <c r="AJ1799" i="2"/>
  <c r="AJ1798" i="2"/>
  <c r="AJ1797" i="2"/>
  <c r="AJ1796" i="2"/>
  <c r="AJ1795" i="2"/>
  <c r="AJ1794" i="2"/>
  <c r="AJ1793" i="2"/>
  <c r="AJ1792" i="2"/>
  <c r="AJ1791" i="2"/>
  <c r="AJ1790" i="2"/>
  <c r="AJ1789" i="2"/>
  <c r="AJ1788" i="2"/>
  <c r="AJ1787" i="2"/>
  <c r="AJ1786" i="2"/>
  <c r="AJ1785" i="2"/>
  <c r="AJ1784" i="2"/>
  <c r="AJ1783" i="2"/>
  <c r="AJ1782" i="2"/>
  <c r="AJ1781" i="2"/>
  <c r="AJ1780" i="2"/>
  <c r="AJ1779" i="2"/>
  <c r="AJ1778" i="2"/>
  <c r="AJ1777" i="2"/>
  <c r="AJ1776" i="2"/>
  <c r="AJ1775" i="2"/>
  <c r="AJ1774" i="2"/>
  <c r="AJ1773" i="2"/>
  <c r="AJ1772" i="2"/>
  <c r="AJ1771" i="2"/>
  <c r="AJ1770" i="2"/>
  <c r="AJ1769" i="2"/>
  <c r="AJ1768" i="2"/>
  <c r="AJ1767" i="2"/>
  <c r="AJ1766" i="2"/>
  <c r="AJ1765" i="2"/>
  <c r="AJ1764" i="2"/>
  <c r="AJ1763" i="2"/>
  <c r="AJ1762" i="2"/>
  <c r="AJ1761" i="2"/>
  <c r="AJ1760" i="2"/>
  <c r="AJ1759" i="2"/>
  <c r="AJ1758" i="2"/>
  <c r="AJ1757" i="2"/>
  <c r="AJ1756" i="2"/>
  <c r="AJ1755" i="2"/>
  <c r="AJ1754" i="2"/>
  <c r="AJ1753" i="2"/>
  <c r="AJ1752" i="2"/>
  <c r="AJ1751" i="2"/>
  <c r="AJ1750" i="2"/>
  <c r="AJ1749" i="2"/>
  <c r="AJ1748" i="2"/>
  <c r="AJ1747" i="2"/>
  <c r="AJ1746" i="2"/>
  <c r="AJ1745" i="2"/>
  <c r="AJ1744" i="2"/>
  <c r="AJ1743" i="2"/>
  <c r="AJ1742" i="2"/>
  <c r="AJ1741" i="2"/>
  <c r="AJ1740" i="2"/>
  <c r="AJ1739" i="2"/>
  <c r="AJ1738" i="2"/>
  <c r="AJ1737" i="2"/>
  <c r="AJ1736" i="2"/>
  <c r="AJ1735" i="2"/>
  <c r="AJ1734" i="2"/>
  <c r="AJ1733" i="2"/>
  <c r="AJ1732" i="2"/>
  <c r="AJ1731" i="2"/>
  <c r="AJ1730" i="2"/>
  <c r="AJ1729" i="2"/>
  <c r="AJ1728" i="2"/>
  <c r="AJ1727" i="2"/>
  <c r="AJ1726" i="2"/>
  <c r="AJ1725" i="2"/>
  <c r="AJ1724" i="2"/>
  <c r="AJ1723" i="2"/>
  <c r="AJ1722" i="2"/>
  <c r="AJ1721" i="2"/>
  <c r="AJ1720" i="2"/>
  <c r="AJ1719" i="2"/>
  <c r="AJ1718" i="2"/>
  <c r="AJ1717" i="2"/>
  <c r="AJ1716" i="2"/>
  <c r="AJ1715" i="2"/>
  <c r="AJ1714" i="2"/>
  <c r="AJ1713" i="2"/>
  <c r="AJ1712" i="2"/>
  <c r="AJ1711" i="2"/>
  <c r="AJ1710" i="2"/>
  <c r="AJ1709" i="2"/>
  <c r="AJ1708" i="2"/>
  <c r="AJ1707" i="2"/>
  <c r="AJ1706" i="2"/>
  <c r="AJ1705" i="2"/>
  <c r="AJ1704" i="2"/>
  <c r="AJ1703" i="2"/>
  <c r="AJ1702" i="2"/>
  <c r="AJ1701" i="2"/>
  <c r="AJ1700" i="2"/>
  <c r="AJ1699" i="2"/>
  <c r="AJ1698" i="2"/>
  <c r="AJ1697" i="2"/>
  <c r="AJ1696" i="2"/>
  <c r="AJ1695" i="2"/>
  <c r="AJ1694" i="2"/>
  <c r="AJ1693" i="2"/>
  <c r="AJ1692" i="2"/>
  <c r="AJ1691" i="2"/>
  <c r="AJ1690" i="2"/>
  <c r="AJ1689" i="2"/>
  <c r="AJ1688" i="2"/>
  <c r="AJ1687" i="2"/>
  <c r="AJ1686" i="2"/>
  <c r="AJ1685" i="2"/>
  <c r="AJ1684" i="2"/>
  <c r="AJ1683" i="2"/>
  <c r="AJ1682" i="2"/>
  <c r="AJ1681" i="2"/>
  <c r="AJ1680" i="2"/>
  <c r="AJ1679" i="2"/>
  <c r="AJ1678" i="2"/>
  <c r="AJ1677" i="2"/>
  <c r="AJ1676" i="2"/>
  <c r="AJ1675" i="2"/>
  <c r="AJ1674" i="2"/>
  <c r="AJ1673" i="2"/>
  <c r="AJ1672" i="2"/>
  <c r="AJ1671" i="2"/>
  <c r="AJ1670" i="2"/>
  <c r="AJ1669" i="2"/>
  <c r="AJ1668" i="2"/>
  <c r="AJ1667" i="2"/>
  <c r="AJ1666" i="2"/>
  <c r="AJ1665" i="2"/>
  <c r="AJ1664" i="2"/>
  <c r="AJ1663" i="2"/>
  <c r="AJ1662" i="2"/>
  <c r="AJ1661" i="2"/>
  <c r="AJ1660" i="2"/>
  <c r="AJ1659" i="2"/>
  <c r="AJ1658" i="2"/>
  <c r="AJ1657" i="2"/>
  <c r="AJ1656" i="2"/>
  <c r="AJ1655" i="2"/>
  <c r="AJ1654" i="2"/>
  <c r="AJ1653" i="2"/>
  <c r="AJ1652" i="2"/>
  <c r="AJ1651" i="2"/>
  <c r="AJ1650" i="2"/>
  <c r="AJ1649" i="2"/>
  <c r="AJ1648" i="2"/>
  <c r="AJ1647" i="2"/>
  <c r="AJ1646" i="2"/>
  <c r="AJ1645" i="2"/>
  <c r="AJ1644" i="2"/>
  <c r="AJ1643" i="2"/>
  <c r="AJ1642" i="2"/>
  <c r="AJ1641" i="2"/>
  <c r="AJ1640" i="2"/>
  <c r="AJ1639" i="2"/>
  <c r="AJ1638" i="2"/>
  <c r="AJ1637" i="2"/>
  <c r="AJ1636" i="2"/>
  <c r="AJ1635" i="2"/>
  <c r="AJ1634" i="2"/>
  <c r="AJ1633" i="2"/>
  <c r="AJ1632" i="2"/>
  <c r="AJ1631" i="2"/>
  <c r="AJ1630" i="2"/>
  <c r="AJ1629" i="2"/>
  <c r="AJ1628" i="2"/>
  <c r="AJ1627" i="2"/>
  <c r="AJ1626" i="2"/>
  <c r="AJ1625" i="2"/>
  <c r="AJ1624" i="2"/>
  <c r="AJ1623" i="2"/>
  <c r="AJ1622" i="2"/>
  <c r="AJ1621" i="2"/>
  <c r="AJ1620" i="2"/>
  <c r="AJ1619" i="2"/>
  <c r="AJ1618" i="2"/>
  <c r="AJ1617" i="2"/>
  <c r="AJ1616" i="2"/>
  <c r="AJ1615" i="2"/>
  <c r="AJ1614" i="2"/>
  <c r="AJ1613" i="2"/>
  <c r="AJ1612" i="2"/>
  <c r="AJ1611" i="2"/>
  <c r="AJ1610" i="2"/>
  <c r="AJ1609" i="2"/>
  <c r="AJ1608" i="2"/>
  <c r="AJ1607" i="2"/>
  <c r="AJ1606" i="2"/>
  <c r="AJ1605" i="2"/>
  <c r="AJ1604" i="2"/>
  <c r="AJ1603" i="2"/>
  <c r="AJ1602" i="2"/>
  <c r="AJ1601" i="2"/>
  <c r="AJ1600" i="2"/>
  <c r="AJ1599" i="2"/>
  <c r="AJ1598" i="2"/>
  <c r="AJ1597" i="2"/>
  <c r="AJ1596" i="2"/>
  <c r="AJ1595" i="2"/>
  <c r="AJ1594" i="2"/>
  <c r="AJ1593" i="2"/>
  <c r="AJ1592" i="2"/>
  <c r="AJ1591" i="2"/>
  <c r="AJ1590" i="2"/>
  <c r="AJ1589" i="2"/>
  <c r="AJ1588" i="2"/>
  <c r="AJ1587" i="2"/>
  <c r="AJ1586" i="2"/>
  <c r="AJ1585" i="2"/>
  <c r="AJ1584" i="2"/>
  <c r="AJ1583" i="2"/>
  <c r="AJ1582" i="2"/>
  <c r="AJ1581" i="2"/>
  <c r="AJ1580" i="2"/>
  <c r="AJ1579" i="2"/>
  <c r="AJ1578" i="2"/>
  <c r="AJ1577" i="2"/>
  <c r="AJ1576" i="2"/>
  <c r="AJ1575" i="2"/>
  <c r="AJ1574" i="2"/>
  <c r="AJ1573" i="2"/>
  <c r="AJ1572" i="2"/>
  <c r="AJ1571" i="2"/>
  <c r="AJ1570" i="2"/>
  <c r="AJ1569" i="2"/>
  <c r="AJ1568" i="2"/>
  <c r="AJ1567" i="2"/>
  <c r="AJ1566" i="2"/>
  <c r="AJ1565" i="2"/>
  <c r="AJ1564" i="2"/>
  <c r="AJ1563" i="2"/>
  <c r="AJ1562" i="2"/>
  <c r="AJ1561" i="2"/>
  <c r="AJ1560" i="2"/>
  <c r="AJ1559" i="2"/>
  <c r="AJ1558" i="2"/>
  <c r="AJ1557" i="2"/>
  <c r="AJ1556" i="2"/>
  <c r="AJ1555" i="2"/>
  <c r="AJ1554" i="2"/>
  <c r="AJ1553" i="2"/>
  <c r="AJ1552" i="2"/>
  <c r="AJ1551" i="2"/>
  <c r="AJ1550" i="2"/>
  <c r="AJ1549" i="2"/>
  <c r="AJ1548" i="2"/>
  <c r="AJ1547" i="2"/>
  <c r="AJ1546" i="2"/>
  <c r="AJ1545" i="2"/>
  <c r="AJ1544" i="2"/>
  <c r="AJ1543" i="2"/>
  <c r="AJ1542" i="2"/>
  <c r="AJ1541" i="2"/>
  <c r="AJ1540" i="2"/>
  <c r="AJ1539" i="2"/>
  <c r="AJ1538" i="2"/>
  <c r="AJ1537" i="2"/>
  <c r="AJ1536" i="2"/>
  <c r="AJ1535" i="2"/>
  <c r="AJ1534" i="2"/>
  <c r="AJ1533" i="2"/>
  <c r="AJ1532" i="2"/>
  <c r="AJ1531" i="2"/>
  <c r="AJ1530" i="2"/>
  <c r="AJ1529" i="2"/>
  <c r="AJ1528" i="2"/>
  <c r="AJ1527" i="2"/>
  <c r="AJ1526" i="2"/>
  <c r="AJ1525" i="2"/>
  <c r="AJ1524" i="2"/>
  <c r="AJ1523" i="2"/>
  <c r="AJ1522" i="2"/>
  <c r="AJ1521" i="2"/>
  <c r="AJ1520" i="2"/>
  <c r="AJ1519" i="2"/>
  <c r="AJ1518" i="2"/>
  <c r="AJ1517" i="2"/>
  <c r="AJ1516" i="2"/>
  <c r="AJ1515" i="2"/>
  <c r="AJ1514" i="2"/>
  <c r="AJ1513" i="2"/>
  <c r="AJ1512" i="2"/>
  <c r="AJ1511" i="2"/>
  <c r="AJ1510" i="2"/>
  <c r="AJ1509" i="2"/>
  <c r="AJ1508" i="2"/>
  <c r="AJ1507" i="2"/>
  <c r="AJ1506" i="2"/>
  <c r="AJ1505" i="2"/>
  <c r="AJ1504" i="2"/>
  <c r="AJ1503" i="2"/>
  <c r="AJ1502" i="2"/>
  <c r="AJ1501" i="2"/>
  <c r="AJ1500" i="2"/>
  <c r="AJ1499" i="2"/>
  <c r="AJ1498" i="2"/>
  <c r="AJ1497" i="2"/>
  <c r="AJ1496" i="2"/>
  <c r="AJ1495" i="2"/>
  <c r="AJ1494" i="2"/>
  <c r="AJ1493" i="2"/>
  <c r="AJ1492" i="2"/>
  <c r="AJ1491" i="2"/>
  <c r="AJ1490" i="2"/>
  <c r="AJ1489" i="2"/>
  <c r="AJ1488" i="2"/>
  <c r="AJ1487" i="2"/>
  <c r="AJ1486" i="2"/>
  <c r="AJ1485" i="2"/>
  <c r="AJ1484" i="2"/>
  <c r="AJ1483" i="2"/>
  <c r="AJ1482" i="2"/>
  <c r="AJ1481" i="2"/>
  <c r="AJ1480" i="2"/>
  <c r="AJ1479" i="2"/>
  <c r="AJ1478" i="2"/>
  <c r="AJ1477" i="2"/>
  <c r="AJ1476" i="2"/>
  <c r="AJ1475" i="2"/>
  <c r="AJ1474" i="2"/>
  <c r="AJ1473" i="2"/>
  <c r="AJ1472" i="2"/>
  <c r="AJ1471" i="2"/>
  <c r="AJ1470" i="2"/>
  <c r="AJ1469" i="2"/>
  <c r="AJ1468" i="2"/>
  <c r="AJ1467" i="2"/>
  <c r="AJ1466" i="2"/>
  <c r="AJ1465" i="2"/>
  <c r="AJ1464" i="2"/>
  <c r="AJ1463" i="2"/>
  <c r="AJ1462" i="2"/>
  <c r="AJ1461" i="2"/>
  <c r="AJ1460" i="2"/>
  <c r="AJ1459" i="2"/>
  <c r="AJ1458" i="2"/>
  <c r="AJ1457" i="2"/>
  <c r="AJ1456" i="2"/>
  <c r="AJ1455" i="2"/>
  <c r="AJ1454" i="2"/>
  <c r="AJ1453" i="2"/>
  <c r="AJ1452" i="2"/>
  <c r="AJ1451" i="2"/>
  <c r="AJ1450" i="2"/>
  <c r="AJ1449" i="2"/>
  <c r="AJ1448" i="2"/>
  <c r="AJ1447" i="2"/>
  <c r="AJ1446" i="2"/>
  <c r="AJ1445" i="2"/>
  <c r="AJ1444" i="2"/>
  <c r="AJ1443" i="2"/>
  <c r="AJ1442" i="2"/>
  <c r="AJ1441" i="2"/>
  <c r="AJ1440" i="2"/>
  <c r="AJ1439" i="2"/>
  <c r="AJ1438" i="2"/>
  <c r="AJ1437" i="2"/>
  <c r="AJ1436" i="2"/>
  <c r="AJ1435" i="2"/>
  <c r="AJ1434" i="2"/>
  <c r="AJ1433" i="2"/>
  <c r="AJ1432" i="2"/>
  <c r="AJ1431" i="2"/>
  <c r="AJ1430" i="2"/>
  <c r="AJ1429" i="2"/>
  <c r="AJ1428" i="2"/>
  <c r="AJ1427" i="2"/>
  <c r="AJ1426" i="2"/>
  <c r="AJ1425" i="2"/>
  <c r="AJ1424" i="2"/>
  <c r="AJ1423" i="2"/>
  <c r="AJ1422" i="2"/>
  <c r="AJ1421" i="2"/>
  <c r="AJ1420" i="2"/>
  <c r="AJ1419" i="2"/>
  <c r="AJ1418" i="2"/>
  <c r="AJ1417" i="2"/>
  <c r="AJ1416" i="2"/>
  <c r="AJ1415" i="2"/>
  <c r="AJ1414" i="2"/>
  <c r="AJ1413" i="2"/>
  <c r="AJ1412" i="2"/>
  <c r="AJ1411" i="2"/>
  <c r="AJ1410" i="2"/>
  <c r="AJ1409" i="2"/>
  <c r="AJ1408" i="2"/>
  <c r="AJ1407" i="2"/>
  <c r="AJ1406" i="2"/>
  <c r="AJ1405" i="2"/>
  <c r="AJ1404" i="2"/>
  <c r="AJ1403" i="2"/>
  <c r="AJ1402" i="2"/>
  <c r="AJ1401" i="2"/>
  <c r="AJ1400" i="2"/>
  <c r="AJ1399" i="2"/>
  <c r="AJ1398" i="2"/>
  <c r="AJ1397" i="2"/>
  <c r="AJ1396" i="2"/>
  <c r="AJ1395" i="2"/>
  <c r="AJ1394" i="2"/>
  <c r="AJ1393" i="2"/>
  <c r="AJ1392" i="2"/>
  <c r="AJ1391" i="2"/>
  <c r="AJ1390" i="2"/>
  <c r="AJ1389" i="2"/>
  <c r="AJ1388" i="2"/>
  <c r="AJ1387" i="2"/>
  <c r="AJ1386" i="2"/>
  <c r="AJ1385" i="2"/>
  <c r="AJ1384" i="2"/>
  <c r="AJ1383" i="2"/>
  <c r="AJ1382" i="2"/>
  <c r="AJ1381" i="2"/>
  <c r="AJ1380" i="2"/>
  <c r="AJ1379" i="2"/>
  <c r="AJ1378" i="2"/>
  <c r="AJ1377" i="2"/>
  <c r="AJ1376" i="2"/>
  <c r="AJ1375" i="2"/>
  <c r="AJ1374" i="2"/>
  <c r="AJ1373" i="2"/>
  <c r="AJ1372" i="2"/>
  <c r="AJ1371" i="2"/>
  <c r="AJ1370" i="2"/>
  <c r="AJ1369" i="2"/>
  <c r="AJ1368" i="2"/>
  <c r="AJ1367" i="2"/>
  <c r="AJ1366" i="2"/>
  <c r="AJ1365" i="2"/>
  <c r="AJ1364" i="2"/>
  <c r="AJ1363" i="2"/>
  <c r="AJ1362" i="2"/>
  <c r="AJ1361" i="2"/>
  <c r="AJ1360" i="2"/>
  <c r="AJ1359" i="2"/>
  <c r="AJ1358" i="2"/>
  <c r="AJ1357" i="2"/>
  <c r="AJ1356" i="2"/>
  <c r="AJ1355" i="2"/>
  <c r="AJ1354" i="2"/>
  <c r="AJ1353" i="2"/>
  <c r="AJ1352" i="2"/>
  <c r="AJ1351" i="2"/>
  <c r="AJ1350" i="2"/>
  <c r="AJ1349" i="2"/>
  <c r="AJ1348" i="2"/>
  <c r="AJ1347" i="2"/>
  <c r="AJ1346" i="2"/>
  <c r="AJ1345" i="2"/>
  <c r="AJ1344" i="2"/>
  <c r="AJ1343" i="2"/>
  <c r="AJ1342" i="2"/>
  <c r="AJ1341" i="2"/>
  <c r="AJ1340" i="2"/>
  <c r="AJ1339" i="2"/>
  <c r="AJ1338" i="2"/>
  <c r="AJ1337" i="2"/>
  <c r="AJ1336" i="2"/>
  <c r="AJ1335" i="2"/>
  <c r="AJ1334" i="2"/>
  <c r="AJ1333" i="2"/>
  <c r="AJ1332" i="2"/>
  <c r="AJ1331" i="2"/>
  <c r="AJ1330" i="2"/>
  <c r="AJ1329" i="2"/>
  <c r="AJ1328" i="2"/>
  <c r="AJ1327" i="2"/>
  <c r="AJ1326" i="2"/>
  <c r="AJ1325" i="2"/>
  <c r="AJ1324" i="2"/>
  <c r="AJ1323" i="2"/>
  <c r="AJ1322" i="2"/>
  <c r="AJ1321" i="2"/>
  <c r="AJ1320" i="2"/>
  <c r="AJ1319" i="2"/>
  <c r="AJ1318" i="2"/>
  <c r="AJ1317" i="2"/>
  <c r="AJ1316" i="2"/>
  <c r="AJ1315" i="2"/>
  <c r="AJ1314" i="2"/>
  <c r="AJ1313" i="2"/>
  <c r="AJ1312" i="2"/>
  <c r="AJ1311" i="2"/>
  <c r="AJ1310" i="2"/>
  <c r="AJ1309" i="2"/>
  <c r="AJ1308" i="2"/>
  <c r="AJ1307" i="2"/>
  <c r="AJ1306" i="2"/>
  <c r="AJ1305" i="2"/>
  <c r="AJ1304" i="2"/>
  <c r="AJ1303" i="2"/>
  <c r="AJ1302" i="2"/>
  <c r="AJ1301" i="2"/>
  <c r="AJ1300" i="2"/>
  <c r="AJ1299" i="2"/>
  <c r="AJ1298" i="2"/>
  <c r="AJ1297" i="2"/>
  <c r="AJ1296" i="2"/>
  <c r="AJ1295" i="2"/>
  <c r="AJ1294" i="2"/>
  <c r="AJ1293" i="2"/>
  <c r="AJ1292" i="2"/>
  <c r="AJ1291" i="2"/>
  <c r="AJ1290" i="2"/>
  <c r="AJ1289" i="2"/>
  <c r="AJ1288" i="2"/>
  <c r="AJ1287" i="2"/>
  <c r="AJ1286" i="2"/>
  <c r="AJ1285" i="2"/>
  <c r="AJ1284" i="2"/>
  <c r="AJ1283" i="2"/>
  <c r="AJ1282" i="2"/>
  <c r="AJ1281" i="2"/>
  <c r="AJ1280" i="2"/>
  <c r="AJ1279" i="2"/>
  <c r="AJ1278" i="2"/>
  <c r="AJ1277" i="2"/>
  <c r="AJ1276" i="2"/>
  <c r="AJ1275" i="2"/>
  <c r="AJ1274" i="2"/>
  <c r="AJ1273" i="2"/>
  <c r="AJ1272" i="2"/>
  <c r="AJ1271" i="2"/>
  <c r="AJ1270" i="2"/>
  <c r="AJ1269" i="2"/>
  <c r="AJ1268" i="2"/>
  <c r="AJ1267" i="2"/>
  <c r="AJ1266" i="2"/>
  <c r="AJ1265" i="2"/>
  <c r="AJ1264" i="2"/>
  <c r="AJ1263" i="2"/>
  <c r="AJ1262" i="2"/>
  <c r="AJ1261" i="2"/>
  <c r="AJ1260" i="2"/>
  <c r="AJ1259" i="2"/>
  <c r="AJ1258" i="2"/>
  <c r="AJ1257" i="2"/>
  <c r="AJ1256" i="2"/>
  <c r="AJ1255" i="2"/>
  <c r="AJ1254" i="2"/>
  <c r="AJ1253" i="2"/>
  <c r="AJ1252" i="2"/>
  <c r="AJ1251" i="2"/>
  <c r="AJ1250" i="2"/>
  <c r="AJ1249" i="2"/>
  <c r="AJ1248" i="2"/>
  <c r="AJ1247" i="2"/>
  <c r="AJ1246" i="2"/>
  <c r="AJ1245" i="2"/>
  <c r="AJ1244" i="2"/>
  <c r="AJ1243" i="2"/>
  <c r="AJ1242" i="2"/>
  <c r="AJ1241" i="2"/>
  <c r="AJ1240" i="2"/>
  <c r="AJ1239" i="2"/>
  <c r="AJ1238" i="2"/>
  <c r="AJ1237" i="2"/>
  <c r="AJ1236" i="2"/>
  <c r="AJ1235" i="2"/>
  <c r="AJ1234" i="2"/>
  <c r="AJ1233" i="2"/>
  <c r="AJ1232" i="2"/>
  <c r="AJ1231" i="2"/>
  <c r="AJ1230" i="2"/>
  <c r="AJ1229" i="2"/>
  <c r="AJ1228" i="2"/>
  <c r="AJ1227" i="2"/>
  <c r="AJ1226" i="2"/>
  <c r="AJ1225" i="2"/>
  <c r="AJ1224" i="2"/>
  <c r="AJ1223" i="2"/>
  <c r="AJ1222" i="2"/>
  <c r="AJ1221" i="2"/>
  <c r="AJ1220" i="2"/>
  <c r="AJ1219" i="2"/>
  <c r="AJ1218" i="2"/>
  <c r="AJ1217" i="2"/>
  <c r="AJ1216" i="2"/>
  <c r="AJ1215" i="2"/>
  <c r="AJ1214" i="2"/>
  <c r="AJ1213" i="2"/>
  <c r="AJ1212" i="2"/>
  <c r="AJ1211" i="2"/>
  <c r="AJ1210" i="2"/>
  <c r="AJ1209" i="2"/>
  <c r="AJ1208" i="2"/>
  <c r="AJ1207" i="2"/>
  <c r="AJ1206" i="2"/>
  <c r="AJ1205" i="2"/>
  <c r="AJ1204" i="2"/>
  <c r="AJ1203" i="2"/>
  <c r="AJ1202" i="2"/>
  <c r="AJ1201" i="2"/>
  <c r="AJ1200" i="2"/>
  <c r="AJ1199" i="2"/>
  <c r="AJ1198" i="2"/>
  <c r="AJ1197" i="2"/>
  <c r="AJ1196" i="2"/>
  <c r="AJ1195" i="2"/>
  <c r="AJ1194" i="2"/>
  <c r="AJ1193" i="2"/>
  <c r="AJ1192" i="2"/>
  <c r="AJ1191" i="2"/>
  <c r="AJ1190" i="2"/>
  <c r="AJ1189" i="2"/>
  <c r="AJ1188" i="2"/>
  <c r="AJ1187" i="2"/>
  <c r="AJ1186" i="2"/>
  <c r="AJ1185" i="2"/>
  <c r="AJ1184" i="2"/>
  <c r="AJ1183" i="2"/>
  <c r="AJ1182" i="2"/>
  <c r="AJ1181" i="2"/>
  <c r="AJ1180" i="2"/>
  <c r="AJ1179" i="2"/>
  <c r="AJ1178" i="2"/>
  <c r="AJ1177" i="2"/>
  <c r="AJ1176" i="2"/>
  <c r="AJ1175" i="2"/>
  <c r="AJ1174" i="2"/>
  <c r="AJ1173" i="2"/>
  <c r="AJ1172" i="2"/>
  <c r="AJ1171" i="2"/>
  <c r="AJ1170" i="2"/>
  <c r="AJ1169" i="2"/>
  <c r="AJ1168" i="2"/>
  <c r="AJ1167" i="2"/>
  <c r="AJ1166" i="2"/>
  <c r="AJ1165" i="2"/>
  <c r="AJ1164" i="2"/>
  <c r="AJ1163" i="2"/>
  <c r="AJ1162" i="2"/>
  <c r="AJ1161" i="2"/>
  <c r="AJ1160" i="2"/>
  <c r="AJ1159" i="2"/>
  <c r="AJ1158" i="2"/>
  <c r="AJ1157" i="2"/>
  <c r="AJ1156" i="2"/>
  <c r="AJ1155" i="2"/>
  <c r="AJ1154" i="2"/>
  <c r="AJ1153" i="2"/>
  <c r="AJ1152" i="2"/>
  <c r="AJ1151" i="2"/>
  <c r="AJ1150" i="2"/>
  <c r="AJ1149" i="2"/>
  <c r="AJ1148" i="2"/>
  <c r="AJ1147" i="2"/>
  <c r="AJ1146" i="2"/>
  <c r="AJ1145" i="2"/>
  <c r="AJ1144" i="2"/>
  <c r="AJ1143" i="2"/>
  <c r="AJ1142" i="2"/>
  <c r="AJ1141" i="2"/>
  <c r="AJ1140" i="2"/>
  <c r="AJ1139" i="2"/>
  <c r="AJ1138" i="2"/>
  <c r="AJ1137" i="2"/>
  <c r="AJ1136" i="2"/>
  <c r="AJ1135" i="2"/>
  <c r="AJ1134" i="2"/>
  <c r="AJ1133" i="2"/>
  <c r="AJ1132" i="2"/>
  <c r="AJ1131" i="2"/>
  <c r="AJ1130" i="2"/>
  <c r="AJ1129" i="2"/>
  <c r="AJ1128" i="2"/>
  <c r="AJ1127" i="2"/>
  <c r="AJ1126" i="2"/>
  <c r="AJ1125" i="2"/>
  <c r="AJ1124" i="2"/>
  <c r="AJ1123" i="2"/>
  <c r="AJ1122" i="2"/>
  <c r="AJ1121" i="2"/>
  <c r="AJ1120" i="2"/>
  <c r="AJ1119" i="2"/>
  <c r="AJ1118" i="2"/>
  <c r="AJ1117" i="2"/>
  <c r="AJ1116" i="2"/>
  <c r="AJ1115" i="2"/>
  <c r="AJ1114" i="2"/>
  <c r="AJ1113" i="2"/>
  <c r="AJ1112" i="2"/>
  <c r="AJ1111" i="2"/>
  <c r="AJ1110" i="2"/>
  <c r="AJ1109" i="2"/>
  <c r="AJ1108" i="2"/>
  <c r="AJ1107" i="2"/>
  <c r="AJ1106" i="2"/>
  <c r="AJ1105" i="2"/>
  <c r="AJ1104" i="2"/>
  <c r="AJ1103" i="2"/>
  <c r="AJ1102" i="2"/>
  <c r="AJ1101" i="2"/>
  <c r="AJ1100" i="2"/>
  <c r="AJ1099" i="2"/>
  <c r="AJ1098" i="2"/>
  <c r="AJ1097" i="2"/>
  <c r="AJ1096" i="2"/>
  <c r="AJ1095" i="2"/>
  <c r="AJ1094" i="2"/>
  <c r="AJ1093" i="2"/>
  <c r="AJ1092" i="2"/>
  <c r="AJ1091" i="2"/>
  <c r="AJ1090" i="2"/>
  <c r="AJ1089" i="2"/>
  <c r="AJ1088" i="2"/>
  <c r="AJ1087" i="2"/>
  <c r="AJ1086" i="2"/>
  <c r="AJ1085" i="2"/>
  <c r="AJ1084" i="2"/>
  <c r="AJ1083" i="2"/>
  <c r="AJ1082" i="2"/>
  <c r="AJ1081" i="2"/>
  <c r="AJ1080" i="2"/>
  <c r="AJ1079" i="2"/>
  <c r="AJ1078" i="2"/>
  <c r="AJ1077" i="2"/>
  <c r="AJ1076" i="2"/>
  <c r="AJ1075" i="2"/>
  <c r="AJ1074" i="2"/>
  <c r="AJ1073" i="2"/>
  <c r="AJ1072" i="2"/>
  <c r="AJ1071" i="2"/>
  <c r="AJ1070" i="2"/>
  <c r="AJ1069" i="2"/>
  <c r="AJ1068" i="2"/>
  <c r="AJ1067" i="2"/>
  <c r="AJ1066" i="2"/>
  <c r="AJ1065" i="2"/>
  <c r="AJ1064" i="2"/>
  <c r="AJ1063" i="2"/>
  <c r="AJ1062" i="2"/>
  <c r="AJ1061" i="2"/>
  <c r="AJ1060" i="2"/>
  <c r="AJ1059" i="2"/>
  <c r="AJ1058" i="2"/>
  <c r="AJ1057" i="2"/>
  <c r="AJ1056" i="2"/>
  <c r="AJ1055" i="2"/>
  <c r="AJ1054" i="2"/>
  <c r="AJ1053" i="2"/>
  <c r="AJ1052" i="2"/>
  <c r="AJ1051" i="2"/>
  <c r="AJ1050" i="2"/>
  <c r="AJ1049" i="2"/>
  <c r="AJ1048" i="2"/>
  <c r="AJ1047" i="2"/>
  <c r="AJ1046" i="2"/>
  <c r="AJ1045" i="2"/>
  <c r="AJ1044" i="2"/>
  <c r="AJ1043" i="2"/>
  <c r="AJ1042" i="2"/>
  <c r="AJ1041" i="2"/>
  <c r="AJ1040" i="2"/>
  <c r="AJ1039" i="2"/>
  <c r="AJ1038" i="2"/>
  <c r="AJ1037" i="2"/>
  <c r="AJ1036" i="2"/>
  <c r="AJ1035" i="2"/>
  <c r="AJ1034" i="2"/>
  <c r="AJ1033" i="2"/>
  <c r="AJ1032" i="2"/>
  <c r="AJ1031" i="2"/>
  <c r="AJ1030" i="2"/>
  <c r="AJ1029" i="2"/>
  <c r="AJ1028" i="2"/>
  <c r="AJ1027" i="2"/>
  <c r="AJ1026" i="2"/>
  <c r="AJ1025" i="2"/>
  <c r="AJ1024" i="2"/>
  <c r="AJ1023" i="2"/>
  <c r="AJ1022" i="2"/>
  <c r="AJ1021" i="2"/>
  <c r="AJ1020" i="2"/>
  <c r="AJ1019" i="2"/>
  <c r="AJ1018" i="2"/>
  <c r="AJ1017" i="2"/>
  <c r="AJ1016" i="2"/>
  <c r="AJ1015" i="2"/>
  <c r="AJ1014" i="2"/>
  <c r="AJ1013" i="2"/>
  <c r="AJ1012" i="2"/>
  <c r="AJ1011" i="2"/>
  <c r="AJ1010" i="2"/>
  <c r="AJ1009" i="2"/>
  <c r="AJ1008" i="2"/>
  <c r="AJ1007" i="2"/>
  <c r="AJ1006" i="2"/>
  <c r="AJ1005" i="2"/>
  <c r="AJ1004" i="2"/>
  <c r="AJ1003" i="2"/>
  <c r="AJ1002" i="2"/>
  <c r="AJ1001" i="2"/>
  <c r="AJ1000" i="2"/>
  <c r="AJ999" i="2"/>
  <c r="AJ998" i="2"/>
  <c r="AJ997" i="2"/>
  <c r="AJ996" i="2"/>
  <c r="AJ995" i="2"/>
  <c r="AJ994" i="2"/>
  <c r="AJ993" i="2"/>
  <c r="AJ992" i="2"/>
  <c r="AJ991" i="2"/>
  <c r="AJ990" i="2"/>
  <c r="AJ989" i="2"/>
  <c r="AJ988" i="2"/>
  <c r="AJ987" i="2"/>
  <c r="AJ986" i="2"/>
  <c r="AJ985" i="2"/>
  <c r="AJ984" i="2"/>
  <c r="AJ983" i="2"/>
  <c r="AJ982" i="2"/>
  <c r="AJ981" i="2"/>
  <c r="AJ980" i="2"/>
  <c r="AJ979" i="2"/>
  <c r="AJ978" i="2"/>
  <c r="AJ977" i="2"/>
  <c r="AJ976" i="2"/>
  <c r="AJ975" i="2"/>
  <c r="AJ974" i="2"/>
  <c r="AJ973" i="2"/>
  <c r="AJ972" i="2"/>
  <c r="AJ971" i="2"/>
  <c r="AJ970" i="2"/>
  <c r="AJ969" i="2"/>
  <c r="AJ968" i="2"/>
  <c r="AJ967" i="2"/>
  <c r="AJ966" i="2"/>
  <c r="AJ965" i="2"/>
  <c r="AJ964" i="2"/>
  <c r="AJ963" i="2"/>
  <c r="AJ962" i="2"/>
  <c r="AJ961" i="2"/>
  <c r="AJ960" i="2"/>
  <c r="AJ959" i="2"/>
  <c r="AJ958" i="2"/>
  <c r="AJ957" i="2"/>
  <c r="AJ956" i="2"/>
  <c r="AJ955" i="2"/>
  <c r="AJ954" i="2"/>
  <c r="AJ953" i="2"/>
  <c r="AJ952" i="2"/>
  <c r="AJ951" i="2"/>
  <c r="AJ950" i="2"/>
  <c r="AJ949" i="2"/>
  <c r="AJ948" i="2"/>
  <c r="AJ947" i="2"/>
  <c r="AJ946" i="2"/>
  <c r="AJ945" i="2"/>
  <c r="AJ944" i="2"/>
  <c r="AJ943" i="2"/>
  <c r="AJ942" i="2"/>
  <c r="AJ941" i="2"/>
  <c r="AJ940" i="2"/>
  <c r="AJ939" i="2"/>
  <c r="AJ938" i="2"/>
  <c r="AJ937" i="2"/>
  <c r="AJ936" i="2"/>
  <c r="AJ935" i="2"/>
  <c r="AJ934" i="2"/>
  <c r="AJ933" i="2"/>
  <c r="AJ932" i="2"/>
  <c r="AJ931" i="2"/>
  <c r="AJ930" i="2"/>
  <c r="AJ929" i="2"/>
  <c r="AJ928" i="2"/>
  <c r="AJ927" i="2"/>
  <c r="AJ926" i="2"/>
  <c r="AJ925" i="2"/>
  <c r="AJ924" i="2"/>
  <c r="AJ923" i="2"/>
  <c r="AJ922" i="2"/>
  <c r="AJ921" i="2"/>
  <c r="AJ920" i="2"/>
  <c r="AJ919" i="2"/>
  <c r="AJ918" i="2"/>
  <c r="AJ917" i="2"/>
  <c r="AJ916" i="2"/>
  <c r="AJ915" i="2"/>
  <c r="AJ914" i="2"/>
  <c r="AJ913" i="2"/>
  <c r="AJ912" i="2"/>
  <c r="AJ911" i="2"/>
  <c r="AJ910" i="2"/>
  <c r="AJ909" i="2"/>
  <c r="AJ908" i="2"/>
  <c r="AJ907" i="2"/>
  <c r="AJ906" i="2"/>
  <c r="AJ905" i="2"/>
  <c r="AJ904" i="2"/>
  <c r="AJ903" i="2"/>
  <c r="AJ902" i="2"/>
  <c r="AJ901" i="2"/>
  <c r="AJ900" i="2"/>
  <c r="AJ899" i="2"/>
  <c r="AJ898" i="2"/>
  <c r="AJ897" i="2"/>
  <c r="AJ896" i="2"/>
  <c r="AJ895" i="2"/>
  <c r="AJ894" i="2"/>
  <c r="AJ893" i="2"/>
  <c r="AJ892" i="2"/>
  <c r="AJ891" i="2"/>
  <c r="AJ890" i="2"/>
  <c r="AJ889" i="2"/>
  <c r="AJ888" i="2"/>
  <c r="AJ887" i="2"/>
  <c r="AJ886" i="2"/>
  <c r="AJ885" i="2"/>
  <c r="AJ884" i="2"/>
  <c r="AJ883" i="2"/>
  <c r="AJ882" i="2"/>
  <c r="AJ881" i="2"/>
  <c r="AJ880" i="2"/>
  <c r="AJ879" i="2"/>
  <c r="AJ878" i="2"/>
  <c r="AJ877" i="2"/>
  <c r="AJ876" i="2"/>
  <c r="AJ875" i="2"/>
  <c r="AJ874" i="2"/>
  <c r="AJ873" i="2"/>
  <c r="AJ872" i="2"/>
  <c r="AJ871" i="2"/>
  <c r="AJ870" i="2"/>
  <c r="AJ869" i="2"/>
  <c r="AJ868" i="2"/>
  <c r="AJ867" i="2"/>
  <c r="AJ866" i="2"/>
  <c r="AJ865" i="2"/>
  <c r="AJ864" i="2"/>
  <c r="AJ863" i="2"/>
  <c r="AJ862" i="2"/>
  <c r="AJ861" i="2"/>
  <c r="AJ860" i="2"/>
  <c r="AJ859" i="2"/>
  <c r="AJ858" i="2"/>
  <c r="AJ857" i="2"/>
  <c r="AJ856" i="2"/>
  <c r="AJ855" i="2"/>
  <c r="AJ854" i="2"/>
  <c r="AJ853" i="2"/>
  <c r="AJ852" i="2"/>
  <c r="AJ851" i="2"/>
  <c r="AJ850" i="2"/>
  <c r="AJ849" i="2"/>
  <c r="AJ848" i="2"/>
  <c r="AJ847" i="2"/>
  <c r="AJ846" i="2"/>
  <c r="AJ845" i="2"/>
  <c r="AJ844" i="2"/>
  <c r="AJ843" i="2"/>
  <c r="AJ842" i="2"/>
  <c r="AJ841" i="2"/>
  <c r="AJ840" i="2"/>
  <c r="AJ839" i="2"/>
  <c r="AJ838" i="2"/>
  <c r="AJ837" i="2"/>
  <c r="AJ836" i="2"/>
  <c r="AJ835" i="2"/>
  <c r="AJ834" i="2"/>
  <c r="AJ833" i="2"/>
  <c r="AJ832" i="2"/>
  <c r="AJ831" i="2"/>
  <c r="AJ830" i="2"/>
  <c r="AJ829" i="2"/>
  <c r="AJ828" i="2"/>
  <c r="AJ827" i="2"/>
  <c r="AJ826" i="2"/>
  <c r="AJ825" i="2"/>
  <c r="AJ824" i="2"/>
  <c r="AJ823" i="2"/>
  <c r="AJ822" i="2"/>
  <c r="AJ821" i="2"/>
  <c r="AJ820" i="2"/>
  <c r="AJ819" i="2"/>
  <c r="AJ818" i="2"/>
  <c r="AJ817" i="2"/>
  <c r="AJ816" i="2"/>
  <c r="AJ815" i="2"/>
  <c r="AJ814" i="2"/>
  <c r="AJ813" i="2"/>
  <c r="AJ812" i="2"/>
  <c r="AJ811" i="2"/>
  <c r="AJ810" i="2"/>
  <c r="AJ809" i="2"/>
  <c r="AJ808" i="2"/>
  <c r="AJ807" i="2"/>
  <c r="AJ806" i="2"/>
  <c r="AJ805" i="2"/>
  <c r="AJ804" i="2"/>
  <c r="AJ803" i="2"/>
  <c r="AJ802" i="2"/>
  <c r="AJ801" i="2"/>
  <c r="AJ800" i="2"/>
  <c r="AJ799" i="2"/>
  <c r="AJ798" i="2"/>
  <c r="AJ797" i="2"/>
  <c r="AJ796" i="2"/>
  <c r="AJ795" i="2"/>
  <c r="AJ794" i="2"/>
  <c r="AJ793" i="2"/>
  <c r="AJ792" i="2"/>
  <c r="AJ791" i="2"/>
  <c r="AJ790" i="2"/>
  <c r="AJ789" i="2"/>
  <c r="AJ788" i="2"/>
  <c r="AJ787" i="2"/>
  <c r="AJ786" i="2"/>
  <c r="AJ785" i="2"/>
  <c r="AJ784" i="2"/>
  <c r="AJ783" i="2"/>
  <c r="AJ782" i="2"/>
  <c r="AJ781" i="2"/>
  <c r="AJ780" i="2"/>
  <c r="AJ779" i="2"/>
  <c r="AJ778" i="2"/>
  <c r="AJ777" i="2"/>
  <c r="AJ776" i="2"/>
  <c r="AJ775" i="2"/>
  <c r="AJ774" i="2"/>
  <c r="AJ773" i="2"/>
  <c r="AJ772" i="2"/>
  <c r="AJ771" i="2"/>
  <c r="AJ770" i="2"/>
  <c r="AJ769" i="2"/>
  <c r="AJ768" i="2"/>
  <c r="AJ767" i="2"/>
  <c r="AJ766" i="2"/>
  <c r="AJ765" i="2"/>
  <c r="AJ764" i="2"/>
  <c r="AJ763" i="2"/>
  <c r="AJ762" i="2"/>
  <c r="AJ761" i="2"/>
  <c r="AJ760" i="2"/>
  <c r="AJ759" i="2"/>
  <c r="AJ758" i="2"/>
  <c r="AJ757" i="2"/>
  <c r="AJ756" i="2"/>
  <c r="AJ755" i="2"/>
  <c r="AJ754" i="2"/>
  <c r="AJ753" i="2"/>
  <c r="AJ752" i="2"/>
  <c r="AJ751" i="2"/>
  <c r="AJ750" i="2"/>
  <c r="AJ749" i="2"/>
  <c r="AJ748" i="2"/>
  <c r="AJ747" i="2"/>
  <c r="AJ746" i="2"/>
  <c r="AJ745" i="2"/>
  <c r="AJ744" i="2"/>
  <c r="AJ743" i="2"/>
  <c r="AJ742" i="2"/>
  <c r="AJ741" i="2"/>
  <c r="AJ740" i="2"/>
  <c r="AJ739" i="2"/>
  <c r="AJ738" i="2"/>
  <c r="AJ737" i="2"/>
  <c r="AJ736" i="2"/>
  <c r="AJ735" i="2"/>
  <c r="AJ734" i="2"/>
  <c r="AJ733" i="2"/>
  <c r="AJ732" i="2"/>
  <c r="AJ731" i="2"/>
  <c r="AJ730" i="2"/>
  <c r="AJ729" i="2"/>
  <c r="AJ728" i="2"/>
  <c r="AJ727" i="2"/>
  <c r="AJ726" i="2"/>
  <c r="AJ725" i="2"/>
  <c r="AJ724" i="2"/>
  <c r="AJ723" i="2"/>
  <c r="AJ722" i="2"/>
  <c r="AJ721" i="2"/>
  <c r="AJ720" i="2"/>
  <c r="AJ719" i="2"/>
  <c r="AJ718" i="2"/>
  <c r="AJ717" i="2"/>
  <c r="AJ716" i="2"/>
  <c r="AJ715" i="2"/>
  <c r="AJ714" i="2"/>
  <c r="AJ713" i="2"/>
  <c r="AJ712" i="2"/>
  <c r="AJ711" i="2"/>
  <c r="AJ710" i="2"/>
  <c r="AJ709" i="2"/>
  <c r="AJ708" i="2"/>
  <c r="AJ707" i="2"/>
  <c r="AJ706" i="2"/>
  <c r="AJ705" i="2"/>
  <c r="AJ704" i="2"/>
  <c r="AJ703" i="2"/>
  <c r="AJ702" i="2"/>
  <c r="AJ701" i="2"/>
  <c r="AJ700" i="2"/>
  <c r="AJ699" i="2"/>
  <c r="AJ698" i="2"/>
  <c r="AJ697" i="2"/>
  <c r="AJ696" i="2"/>
  <c r="AJ695" i="2"/>
  <c r="AJ694" i="2"/>
  <c r="AJ693" i="2"/>
  <c r="AJ692" i="2"/>
  <c r="AJ691" i="2"/>
  <c r="AJ690" i="2"/>
  <c r="AJ689" i="2"/>
  <c r="AJ688" i="2"/>
  <c r="AJ687" i="2"/>
  <c r="AJ686" i="2"/>
  <c r="AJ685" i="2"/>
  <c r="AJ684" i="2"/>
  <c r="AJ683" i="2"/>
  <c r="AJ682" i="2"/>
  <c r="AJ681" i="2"/>
  <c r="AJ680" i="2"/>
  <c r="AJ679" i="2"/>
  <c r="AJ678" i="2"/>
  <c r="AJ677" i="2"/>
  <c r="AJ676" i="2"/>
  <c r="AJ675" i="2"/>
  <c r="AJ674" i="2"/>
  <c r="AJ673" i="2"/>
  <c r="AJ672" i="2"/>
  <c r="AJ671" i="2"/>
  <c r="AJ670" i="2"/>
  <c r="AJ669" i="2"/>
  <c r="AJ668" i="2"/>
  <c r="AJ667" i="2"/>
  <c r="AJ666" i="2"/>
  <c r="AJ665" i="2"/>
  <c r="AJ664" i="2"/>
  <c r="AJ663" i="2"/>
  <c r="AJ662" i="2"/>
  <c r="AJ661" i="2"/>
  <c r="AJ660" i="2"/>
  <c r="AJ659" i="2"/>
  <c r="AJ658" i="2"/>
  <c r="AJ657" i="2"/>
  <c r="AJ656" i="2"/>
  <c r="AJ655" i="2"/>
  <c r="AJ654" i="2"/>
  <c r="AJ653" i="2"/>
  <c r="AJ652" i="2"/>
  <c r="AJ651" i="2"/>
  <c r="AJ650" i="2"/>
  <c r="AJ649" i="2"/>
  <c r="AJ648" i="2"/>
  <c r="AJ647" i="2"/>
  <c r="AJ646" i="2"/>
  <c r="AJ645" i="2"/>
  <c r="AJ644" i="2"/>
  <c r="AJ643" i="2"/>
  <c r="AJ642" i="2"/>
  <c r="AJ641" i="2"/>
  <c r="AJ640" i="2"/>
  <c r="AJ639" i="2"/>
  <c r="AJ638" i="2"/>
  <c r="AJ637" i="2"/>
  <c r="AJ636" i="2"/>
  <c r="AJ635" i="2"/>
  <c r="AJ634" i="2"/>
  <c r="AJ633" i="2"/>
  <c r="AJ632" i="2"/>
  <c r="AJ631" i="2"/>
  <c r="AJ630" i="2"/>
  <c r="AJ629" i="2"/>
  <c r="AJ628" i="2"/>
  <c r="AJ627" i="2"/>
  <c r="AJ626" i="2"/>
  <c r="AJ625" i="2"/>
  <c r="AJ624" i="2"/>
  <c r="AJ623" i="2"/>
  <c r="AJ622" i="2"/>
  <c r="AJ621" i="2"/>
  <c r="AJ620" i="2"/>
  <c r="AJ619" i="2"/>
  <c r="AJ618" i="2"/>
  <c r="AJ617" i="2"/>
  <c r="AJ616" i="2"/>
  <c r="AJ615" i="2"/>
  <c r="AJ614" i="2"/>
  <c r="AJ613" i="2"/>
  <c r="AJ612" i="2"/>
  <c r="AJ611" i="2"/>
  <c r="AJ610" i="2"/>
  <c r="AJ609" i="2"/>
  <c r="AJ608" i="2"/>
  <c r="AJ607" i="2"/>
  <c r="AJ606" i="2"/>
  <c r="AJ605" i="2"/>
  <c r="AJ604" i="2"/>
  <c r="AJ603" i="2"/>
  <c r="AJ602" i="2"/>
  <c r="AJ601" i="2"/>
  <c r="AJ600" i="2"/>
  <c r="AJ599" i="2"/>
  <c r="AJ598" i="2"/>
  <c r="AJ597" i="2"/>
  <c r="AJ596" i="2"/>
  <c r="AJ595" i="2"/>
  <c r="AJ594" i="2"/>
  <c r="AJ593" i="2"/>
  <c r="AJ592" i="2"/>
  <c r="AJ591" i="2"/>
  <c r="AJ590" i="2"/>
  <c r="AJ589" i="2"/>
  <c r="AJ588" i="2"/>
  <c r="AJ587" i="2"/>
  <c r="AJ586" i="2"/>
  <c r="AJ585" i="2"/>
  <c r="AJ584" i="2"/>
  <c r="AJ583" i="2"/>
  <c r="AJ582" i="2"/>
  <c r="AJ581" i="2"/>
  <c r="AJ580" i="2"/>
  <c r="AJ579" i="2"/>
  <c r="AJ578" i="2"/>
  <c r="AJ577" i="2"/>
  <c r="AJ576" i="2"/>
  <c r="AJ575" i="2"/>
  <c r="AJ574" i="2"/>
  <c r="AJ573" i="2"/>
  <c r="AJ572" i="2"/>
  <c r="AJ571" i="2"/>
  <c r="AJ570" i="2"/>
  <c r="AJ569" i="2"/>
  <c r="AJ568" i="2"/>
  <c r="AJ567" i="2"/>
  <c r="AJ566" i="2"/>
  <c r="AJ565" i="2"/>
  <c r="AJ564" i="2"/>
  <c r="AJ563" i="2"/>
  <c r="AJ562" i="2"/>
  <c r="AJ561" i="2"/>
  <c r="AJ560" i="2"/>
  <c r="AJ559" i="2"/>
  <c r="AJ558" i="2"/>
  <c r="AJ557" i="2"/>
  <c r="AJ556" i="2"/>
  <c r="AJ555" i="2"/>
  <c r="AJ554" i="2"/>
  <c r="AJ553" i="2"/>
  <c r="AJ552" i="2"/>
  <c r="AJ551" i="2"/>
  <c r="AJ550" i="2"/>
  <c r="AJ549" i="2"/>
  <c r="AJ548" i="2"/>
  <c r="AJ547" i="2"/>
  <c r="AJ546" i="2"/>
  <c r="AJ545" i="2"/>
  <c r="AJ544" i="2"/>
  <c r="AJ543" i="2"/>
  <c r="AJ542" i="2"/>
  <c r="AJ541" i="2"/>
  <c r="AJ540" i="2"/>
  <c r="AJ539" i="2"/>
  <c r="AJ538" i="2"/>
  <c r="AJ537" i="2"/>
  <c r="AJ536" i="2"/>
  <c r="AJ535" i="2"/>
  <c r="AJ534" i="2"/>
  <c r="AJ533" i="2"/>
  <c r="AJ532" i="2"/>
  <c r="AJ531" i="2"/>
  <c r="AJ530" i="2"/>
  <c r="AJ529" i="2"/>
  <c r="AJ528" i="2"/>
  <c r="AJ527" i="2"/>
  <c r="AJ526" i="2"/>
  <c r="AJ525" i="2"/>
  <c r="AJ524" i="2"/>
  <c r="AJ523" i="2"/>
  <c r="AJ522" i="2"/>
  <c r="AJ521" i="2"/>
  <c r="AJ520" i="2"/>
  <c r="AJ519" i="2"/>
  <c r="AJ518" i="2"/>
  <c r="AJ517" i="2"/>
  <c r="AJ516" i="2"/>
  <c r="AJ515" i="2"/>
  <c r="AJ514" i="2"/>
  <c r="AJ513" i="2"/>
  <c r="AJ512" i="2"/>
  <c r="AJ511" i="2"/>
  <c r="AJ510" i="2"/>
  <c r="AJ509" i="2"/>
  <c r="AJ508" i="2"/>
  <c r="AJ507" i="2"/>
  <c r="AJ506" i="2"/>
  <c r="AJ505" i="2"/>
  <c r="AJ504" i="2"/>
  <c r="AJ503" i="2"/>
  <c r="AJ502" i="2"/>
  <c r="AJ501" i="2"/>
  <c r="AJ500" i="2"/>
  <c r="AJ499" i="2"/>
  <c r="AJ498" i="2"/>
  <c r="AJ497" i="2"/>
  <c r="AJ496" i="2"/>
  <c r="AJ495" i="2"/>
  <c r="AJ494" i="2"/>
  <c r="AJ493" i="2"/>
  <c r="AJ492" i="2"/>
  <c r="AJ491" i="2"/>
  <c r="AJ490" i="2"/>
  <c r="AJ489" i="2"/>
  <c r="AJ488" i="2"/>
  <c r="AJ487" i="2"/>
  <c r="AJ486" i="2"/>
  <c r="AJ485" i="2"/>
  <c r="AJ484" i="2"/>
  <c r="AJ483" i="2"/>
  <c r="AJ482" i="2"/>
  <c r="AJ481" i="2"/>
  <c r="AJ480" i="2"/>
  <c r="AJ479" i="2"/>
  <c r="AJ478" i="2"/>
  <c r="AJ477" i="2"/>
  <c r="AJ476" i="2"/>
  <c r="AJ475" i="2"/>
  <c r="AJ474" i="2"/>
  <c r="AJ473" i="2"/>
  <c r="AJ472" i="2"/>
  <c r="AJ471" i="2"/>
  <c r="AJ470" i="2"/>
  <c r="AJ469" i="2"/>
  <c r="AJ468" i="2"/>
  <c r="AJ467" i="2"/>
  <c r="AJ466" i="2"/>
  <c r="AJ465" i="2"/>
  <c r="AJ464" i="2"/>
  <c r="AJ463" i="2"/>
  <c r="AJ462" i="2"/>
  <c r="AJ461" i="2"/>
  <c r="AJ460" i="2"/>
  <c r="AJ459" i="2"/>
  <c r="AJ458" i="2"/>
  <c r="AJ457" i="2"/>
  <c r="AJ456" i="2"/>
  <c r="AJ455" i="2"/>
  <c r="AJ454" i="2"/>
  <c r="AJ453" i="2"/>
  <c r="AJ452" i="2"/>
  <c r="AJ451" i="2"/>
  <c r="AJ450" i="2"/>
  <c r="AJ449" i="2"/>
  <c r="AJ448" i="2"/>
  <c r="AJ447" i="2"/>
  <c r="AJ446" i="2"/>
  <c r="AJ445" i="2"/>
  <c r="AJ444" i="2"/>
  <c r="AJ443" i="2"/>
  <c r="AJ442" i="2"/>
  <c r="AJ441" i="2"/>
  <c r="AJ440" i="2"/>
  <c r="AJ439" i="2"/>
  <c r="AJ438" i="2"/>
  <c r="AJ437" i="2"/>
  <c r="AJ436" i="2"/>
  <c r="AJ435" i="2"/>
  <c r="AJ434" i="2"/>
  <c r="AJ433" i="2"/>
  <c r="AJ432" i="2"/>
  <c r="AJ431" i="2"/>
  <c r="AJ430" i="2"/>
  <c r="AJ429" i="2"/>
  <c r="AJ428" i="2"/>
  <c r="AJ427" i="2"/>
  <c r="AJ426" i="2"/>
  <c r="AJ425" i="2"/>
  <c r="AJ424" i="2"/>
  <c r="AJ423" i="2"/>
  <c r="AJ422" i="2"/>
  <c r="AJ421" i="2"/>
  <c r="AJ420" i="2"/>
  <c r="AJ419" i="2"/>
  <c r="AJ418" i="2"/>
  <c r="AJ417" i="2"/>
  <c r="AJ416" i="2"/>
  <c r="AJ415" i="2"/>
  <c r="AJ414" i="2"/>
  <c r="AJ413" i="2"/>
  <c r="AJ412" i="2"/>
  <c r="AJ411" i="2"/>
  <c r="AJ410" i="2"/>
  <c r="AJ409" i="2"/>
  <c r="AJ408" i="2"/>
  <c r="AJ407" i="2"/>
  <c r="AJ406" i="2"/>
  <c r="AJ405" i="2"/>
  <c r="AJ404" i="2"/>
  <c r="AJ403" i="2"/>
  <c r="AJ402" i="2"/>
  <c r="AJ401" i="2"/>
  <c r="AJ400" i="2"/>
  <c r="AJ399" i="2"/>
  <c r="AJ398" i="2"/>
  <c r="AJ397" i="2"/>
  <c r="AJ396" i="2"/>
  <c r="AJ395" i="2"/>
  <c r="AJ394" i="2"/>
  <c r="AJ393" i="2"/>
  <c r="AJ392" i="2"/>
  <c r="AJ391" i="2"/>
  <c r="AJ390" i="2"/>
  <c r="AJ389" i="2"/>
  <c r="AJ388" i="2"/>
  <c r="AJ387" i="2"/>
  <c r="AJ386" i="2"/>
  <c r="AJ385" i="2"/>
  <c r="AJ384" i="2"/>
  <c r="AJ383" i="2"/>
  <c r="AJ382" i="2"/>
  <c r="AJ381" i="2"/>
  <c r="AJ380" i="2"/>
  <c r="AJ379" i="2"/>
  <c r="AJ378" i="2"/>
  <c r="AJ377" i="2"/>
  <c r="AJ376" i="2"/>
  <c r="AJ375" i="2"/>
  <c r="AJ374" i="2"/>
  <c r="AJ373" i="2"/>
  <c r="AJ372" i="2"/>
  <c r="AJ371" i="2"/>
  <c r="AJ370" i="2"/>
  <c r="AJ369" i="2"/>
  <c r="AJ368" i="2"/>
  <c r="AJ367" i="2"/>
  <c r="AJ366" i="2"/>
  <c r="AJ365" i="2"/>
  <c r="AJ364" i="2"/>
  <c r="AJ363" i="2"/>
  <c r="AJ362" i="2"/>
  <c r="AJ361" i="2"/>
  <c r="AJ360" i="2"/>
  <c r="AJ359" i="2"/>
  <c r="AJ358" i="2"/>
  <c r="AJ357" i="2"/>
  <c r="AJ356" i="2"/>
  <c r="AJ355" i="2"/>
  <c r="AJ354" i="2"/>
  <c r="AJ353" i="2"/>
  <c r="AJ352" i="2"/>
  <c r="AJ351" i="2"/>
  <c r="AJ350" i="2"/>
  <c r="AJ349" i="2"/>
  <c r="AJ348" i="2"/>
  <c r="AJ347" i="2"/>
  <c r="AJ346" i="2"/>
  <c r="AJ345" i="2"/>
  <c r="AJ344" i="2"/>
  <c r="AJ343" i="2"/>
  <c r="AJ342" i="2"/>
  <c r="AJ341" i="2"/>
  <c r="AJ340" i="2"/>
  <c r="AJ339" i="2"/>
  <c r="AJ338" i="2"/>
  <c r="AJ337" i="2"/>
  <c r="AJ336" i="2"/>
  <c r="AJ335" i="2"/>
  <c r="AJ334" i="2"/>
  <c r="AJ333" i="2"/>
  <c r="AJ332" i="2"/>
  <c r="AJ331" i="2"/>
  <c r="AJ330" i="2"/>
  <c r="AJ329" i="2"/>
  <c r="AJ328" i="2"/>
  <c r="AJ327" i="2"/>
  <c r="AJ326" i="2"/>
  <c r="AJ325" i="2"/>
  <c r="AJ324" i="2"/>
  <c r="AJ323" i="2"/>
  <c r="AJ322" i="2"/>
  <c r="AJ321" i="2"/>
  <c r="AJ320" i="2"/>
  <c r="AJ319" i="2"/>
  <c r="AJ318" i="2"/>
  <c r="AJ317" i="2"/>
  <c r="AJ316" i="2"/>
  <c r="AJ315" i="2"/>
  <c r="AJ314" i="2"/>
  <c r="AJ313" i="2"/>
  <c r="AJ312" i="2"/>
  <c r="AJ311" i="2"/>
  <c r="AJ310" i="2"/>
  <c r="AJ309" i="2"/>
  <c r="AJ308" i="2"/>
  <c r="AJ307" i="2"/>
  <c r="AJ306" i="2"/>
  <c r="AJ305" i="2"/>
  <c r="AJ304" i="2"/>
  <c r="AJ303" i="2"/>
  <c r="AJ302" i="2"/>
  <c r="AJ301" i="2"/>
  <c r="AJ300" i="2"/>
  <c r="AJ299" i="2"/>
  <c r="AJ298" i="2"/>
  <c r="AJ297" i="2"/>
  <c r="AJ296" i="2"/>
  <c r="AJ295" i="2"/>
  <c r="AJ294" i="2"/>
  <c r="AJ293" i="2"/>
  <c r="AJ292" i="2"/>
  <c r="AJ291" i="2"/>
  <c r="AJ290" i="2"/>
  <c r="AJ289" i="2"/>
  <c r="AJ288" i="2"/>
  <c r="AJ287" i="2"/>
  <c r="AJ286" i="2"/>
  <c r="AJ285" i="2"/>
  <c r="AJ284" i="2"/>
  <c r="AJ283" i="2"/>
  <c r="AJ282" i="2"/>
  <c r="AJ281" i="2"/>
  <c r="AJ280" i="2"/>
  <c r="AJ279" i="2"/>
  <c r="AJ278" i="2"/>
  <c r="AJ277" i="2"/>
  <c r="AJ276" i="2"/>
  <c r="AJ275" i="2"/>
  <c r="AJ274" i="2"/>
  <c r="AJ273" i="2"/>
  <c r="AJ272" i="2"/>
  <c r="AJ271" i="2"/>
  <c r="AJ270" i="2"/>
  <c r="AJ269" i="2"/>
  <c r="AJ268" i="2"/>
  <c r="AJ267" i="2"/>
  <c r="AJ266" i="2"/>
  <c r="AJ265" i="2"/>
  <c r="AJ264" i="2"/>
  <c r="AJ263" i="2"/>
  <c r="AJ262" i="2"/>
  <c r="AJ261" i="2"/>
  <c r="AJ260" i="2"/>
  <c r="AJ259" i="2"/>
  <c r="AJ258" i="2"/>
  <c r="AJ257" i="2"/>
  <c r="AJ256" i="2"/>
  <c r="AJ255" i="2"/>
  <c r="AJ254" i="2"/>
  <c r="AJ253" i="2"/>
  <c r="AJ252" i="2"/>
  <c r="AJ251" i="2"/>
  <c r="AJ250" i="2"/>
  <c r="AJ249" i="2"/>
  <c r="AJ248" i="2"/>
  <c r="AJ247" i="2"/>
  <c r="AJ246" i="2"/>
  <c r="AJ245" i="2"/>
  <c r="AJ244" i="2"/>
  <c r="AJ243" i="2"/>
  <c r="AJ242" i="2"/>
  <c r="AJ241" i="2"/>
  <c r="AJ240" i="2"/>
  <c r="AJ239" i="2"/>
  <c r="AJ238" i="2"/>
  <c r="AJ237" i="2"/>
  <c r="AJ236" i="2"/>
  <c r="AJ235" i="2"/>
  <c r="AJ234" i="2"/>
  <c r="AJ233" i="2"/>
  <c r="AJ232" i="2"/>
  <c r="AJ231" i="2"/>
  <c r="AJ230" i="2"/>
  <c r="AJ229" i="2"/>
  <c r="AJ228" i="2"/>
  <c r="AJ227" i="2"/>
  <c r="AJ226" i="2"/>
  <c r="AJ225" i="2"/>
  <c r="AJ224" i="2"/>
  <c r="AJ223" i="2"/>
  <c r="AJ222" i="2"/>
  <c r="AJ221" i="2"/>
  <c r="AJ220" i="2"/>
  <c r="AJ219" i="2"/>
  <c r="AJ218" i="2"/>
  <c r="AJ217" i="2"/>
  <c r="AJ216" i="2"/>
  <c r="AJ215" i="2"/>
  <c r="AJ214" i="2"/>
  <c r="AJ213" i="2"/>
  <c r="AJ212" i="2"/>
  <c r="AJ211" i="2"/>
  <c r="AJ210" i="2"/>
  <c r="AJ209" i="2"/>
  <c r="AJ208" i="2"/>
  <c r="AJ207" i="2"/>
  <c r="AJ206" i="2"/>
  <c r="AJ205" i="2"/>
  <c r="AJ204" i="2"/>
  <c r="AJ203" i="2"/>
  <c r="AJ202" i="2"/>
  <c r="AJ201" i="2"/>
  <c r="AJ200" i="2"/>
  <c r="AJ199" i="2"/>
  <c r="AJ198" i="2"/>
  <c r="AJ197" i="2"/>
  <c r="AJ196" i="2"/>
  <c r="AJ195" i="2"/>
  <c r="AJ194" i="2"/>
  <c r="AJ193" i="2"/>
  <c r="AJ192" i="2"/>
  <c r="AJ191" i="2"/>
  <c r="AJ190" i="2"/>
  <c r="AJ189" i="2"/>
  <c r="AJ188" i="2"/>
  <c r="AJ187" i="2"/>
  <c r="AJ186" i="2"/>
  <c r="AJ185" i="2"/>
  <c r="AJ184" i="2"/>
  <c r="AJ183" i="2"/>
  <c r="AJ182" i="2"/>
  <c r="AJ181" i="2"/>
  <c r="AJ180" i="2"/>
  <c r="AJ179" i="2"/>
  <c r="AJ178" i="2"/>
  <c r="AJ177" i="2"/>
  <c r="AJ176" i="2"/>
  <c r="AJ175" i="2"/>
  <c r="AJ174" i="2"/>
  <c r="AJ173" i="2"/>
  <c r="AJ172" i="2"/>
  <c r="AJ171" i="2"/>
  <c r="AJ170" i="2"/>
  <c r="AJ169" i="2"/>
  <c r="AJ168" i="2"/>
  <c r="AJ167" i="2"/>
  <c r="AJ166" i="2"/>
  <c r="AJ165" i="2"/>
  <c r="AJ164" i="2"/>
  <c r="AJ163" i="2"/>
  <c r="AJ162" i="2"/>
  <c r="AJ161" i="2"/>
  <c r="AJ160" i="2"/>
  <c r="AJ159" i="2"/>
  <c r="AJ158" i="2"/>
  <c r="AJ157" i="2"/>
  <c r="AJ156" i="2"/>
  <c r="AJ155" i="2"/>
  <c r="AJ154" i="2"/>
  <c r="AJ153" i="2"/>
  <c r="AJ152" i="2"/>
  <c r="AJ151" i="2"/>
  <c r="AJ150" i="2"/>
  <c r="AJ149" i="2"/>
  <c r="AJ148" i="2"/>
  <c r="AJ147" i="2"/>
  <c r="AJ146" i="2"/>
  <c r="AJ145" i="2"/>
  <c r="AJ144" i="2"/>
  <c r="AJ143" i="2"/>
  <c r="AJ142" i="2"/>
  <c r="AJ141" i="2"/>
  <c r="AJ140" i="2"/>
  <c r="AJ139" i="2"/>
  <c r="AJ138" i="2"/>
  <c r="AJ137" i="2"/>
  <c r="AJ136" i="2"/>
  <c r="AJ135" i="2"/>
  <c r="AJ134" i="2"/>
  <c r="AJ133" i="2"/>
  <c r="AJ132" i="2"/>
  <c r="AJ131" i="2"/>
  <c r="AJ130" i="2"/>
  <c r="AJ129" i="2"/>
  <c r="AJ128" i="2"/>
  <c r="AJ127" i="2"/>
  <c r="AJ126" i="2"/>
  <c r="AJ125" i="2"/>
  <c r="AJ124" i="2"/>
  <c r="AJ123" i="2"/>
  <c r="AJ122" i="2"/>
  <c r="AJ121" i="2"/>
  <c r="AJ120" i="2"/>
  <c r="AJ119" i="2"/>
  <c r="AJ118" i="2"/>
  <c r="AJ117" i="2"/>
  <c r="AJ116" i="2"/>
  <c r="AJ115" i="2"/>
  <c r="AJ114" i="2"/>
  <c r="AJ113" i="2"/>
  <c r="AJ112" i="2"/>
  <c r="AJ111" i="2"/>
  <c r="AJ110" i="2"/>
  <c r="AJ109" i="2"/>
  <c r="AJ108" i="2"/>
  <c r="AJ107" i="2"/>
  <c r="AJ106" i="2"/>
  <c r="AJ105" i="2"/>
  <c r="AJ104" i="2"/>
  <c r="AJ103" i="2"/>
  <c r="AJ102" i="2"/>
  <c r="AJ101" i="2"/>
  <c r="AJ100" i="2"/>
  <c r="AJ99" i="2"/>
  <c r="AJ98" i="2"/>
  <c r="AJ97" i="2"/>
  <c r="AJ96" i="2"/>
  <c r="AJ95" i="2"/>
  <c r="AJ94" i="2"/>
  <c r="AJ93" i="2"/>
  <c r="AJ92" i="2"/>
  <c r="AJ91" i="2"/>
  <c r="AJ90" i="2"/>
  <c r="AJ89" i="2"/>
  <c r="AJ88" i="2"/>
  <c r="AJ87" i="2"/>
  <c r="AJ86" i="2"/>
  <c r="AJ85" i="2"/>
  <c r="AJ84" i="2"/>
  <c r="AJ83" i="2"/>
  <c r="AJ82" i="2"/>
  <c r="AJ81" i="2"/>
  <c r="AJ80" i="2"/>
  <c r="AJ79" i="2"/>
  <c r="AJ78" i="2"/>
  <c r="AJ77" i="2"/>
  <c r="AJ76" i="2"/>
  <c r="AJ75" i="2"/>
  <c r="AJ74" i="2"/>
  <c r="AJ73" i="2"/>
  <c r="AJ72" i="2"/>
  <c r="AJ71" i="2"/>
  <c r="AJ70" i="2"/>
  <c r="AJ69" i="2"/>
  <c r="AJ68" i="2"/>
  <c r="AJ67" i="2"/>
  <c r="AJ66" i="2"/>
  <c r="AJ65" i="2"/>
  <c r="AJ64" i="2"/>
  <c r="AJ63" i="2"/>
  <c r="AJ62" i="2"/>
  <c r="AJ61" i="2"/>
  <c r="AJ60" i="2"/>
  <c r="AJ59" i="2"/>
  <c r="AJ58" i="2"/>
  <c r="AJ57" i="2"/>
  <c r="AJ56" i="2"/>
  <c r="AJ55" i="2"/>
  <c r="AJ54" i="2"/>
  <c r="AJ53" i="2"/>
  <c r="AJ52" i="2"/>
  <c r="AJ51" i="2"/>
  <c r="AJ50" i="2"/>
  <c r="AJ49" i="2"/>
  <c r="AJ48" i="2"/>
  <c r="AJ47" i="2"/>
  <c r="AJ46" i="2"/>
  <c r="AJ45" i="2"/>
  <c r="AJ44" i="2"/>
  <c r="AJ43" i="2"/>
  <c r="AJ42" i="2"/>
  <c r="AJ41" i="2"/>
  <c r="AJ40" i="2"/>
  <c r="AJ39" i="2"/>
  <c r="AJ38" i="2"/>
  <c r="AJ37" i="2"/>
  <c r="AJ36" i="2"/>
  <c r="AJ35" i="2"/>
  <c r="AJ34" i="2"/>
  <c r="AJ33" i="2"/>
  <c r="AJ32" i="2"/>
  <c r="AJ31" i="2"/>
  <c r="AJ30" i="2"/>
  <c r="AJ29" i="2"/>
  <c r="AJ28" i="2"/>
  <c r="AJ27" i="2"/>
  <c r="AJ26" i="2"/>
  <c r="AJ25" i="2"/>
  <c r="AJ24" i="2"/>
  <c r="AJ23" i="2"/>
  <c r="AJ22" i="2"/>
  <c r="AJ21" i="2"/>
  <c r="AJ20" i="2"/>
  <c r="AJ19" i="2"/>
  <c r="AJ18" i="2"/>
  <c r="AJ17" i="2"/>
  <c r="AJ16" i="2"/>
  <c r="AJ15" i="2"/>
  <c r="AJ14" i="2"/>
  <c r="AJ13" i="2"/>
  <c r="AJ12" i="2"/>
  <c r="AJ11" i="2"/>
  <c r="AJ10" i="2"/>
  <c r="AJ9" i="2"/>
  <c r="AJ8" i="2"/>
  <c r="AJ7" i="2"/>
  <c r="Z6" i="2"/>
  <c r="Z2178" i="2"/>
  <c r="AA2178" i="2" s="1"/>
  <c r="Z2177" i="2"/>
  <c r="AA2177" i="2" s="1"/>
  <c r="Z2176" i="2"/>
  <c r="AA2176" i="2" s="1"/>
  <c r="Z2175" i="2"/>
  <c r="AA2175" i="2" s="1"/>
  <c r="Z2174" i="2"/>
  <c r="AA2174" i="2" s="1"/>
  <c r="Z2173" i="2"/>
  <c r="AA2173" i="2" s="1"/>
  <c r="Z2172" i="2"/>
  <c r="AA2172" i="2" s="1"/>
  <c r="Z2171" i="2"/>
  <c r="AA2171" i="2" s="1"/>
  <c r="Z2170" i="2"/>
  <c r="AA2170" i="2" s="1"/>
  <c r="Z2169" i="2"/>
  <c r="AA2169" i="2" s="1"/>
  <c r="Z2168" i="2"/>
  <c r="AA2168" i="2" s="1"/>
  <c r="Z2167" i="2"/>
  <c r="AA2167" i="2" s="1"/>
  <c r="Z2166" i="2"/>
  <c r="AA2166" i="2" s="1"/>
  <c r="Z2165" i="2"/>
  <c r="AA2165" i="2" s="1"/>
  <c r="Z2164" i="2"/>
  <c r="AA2164" i="2" s="1"/>
  <c r="Z2163" i="2"/>
  <c r="AA2163" i="2" s="1"/>
  <c r="Z2162" i="2"/>
  <c r="AA2162" i="2" s="1"/>
  <c r="Z2161" i="2"/>
  <c r="AA2161" i="2" s="1"/>
  <c r="Z2160" i="2"/>
  <c r="AA2160" i="2" s="1"/>
  <c r="Z2159" i="2"/>
  <c r="AA2159" i="2" s="1"/>
  <c r="Z2158" i="2"/>
  <c r="AA2158" i="2" s="1"/>
  <c r="Z2157" i="2"/>
  <c r="AA2157" i="2" s="1"/>
  <c r="Z2156" i="2"/>
  <c r="AA2156" i="2" s="1"/>
  <c r="Z2155" i="2"/>
  <c r="AA2155" i="2" s="1"/>
  <c r="Z2154" i="2"/>
  <c r="AA2154" i="2" s="1"/>
  <c r="Z2153" i="2"/>
  <c r="AA2153" i="2" s="1"/>
  <c r="Z2152" i="2"/>
  <c r="AA2152" i="2" s="1"/>
  <c r="Z2151" i="2"/>
  <c r="AA2151" i="2" s="1"/>
  <c r="Z2150" i="2"/>
  <c r="AA2150" i="2" s="1"/>
  <c r="Z2149" i="2"/>
  <c r="AA2149" i="2" s="1"/>
  <c r="Z2148" i="2"/>
  <c r="AA2148" i="2" s="1"/>
  <c r="Z2147" i="2"/>
  <c r="AA2147" i="2" s="1"/>
  <c r="Z2146" i="2"/>
  <c r="AA2146" i="2" s="1"/>
  <c r="Z2145" i="2"/>
  <c r="AA2145" i="2" s="1"/>
  <c r="Z2144" i="2"/>
  <c r="AA2144" i="2" s="1"/>
  <c r="Z2143" i="2"/>
  <c r="AA2143" i="2" s="1"/>
  <c r="Z2142" i="2"/>
  <c r="AA2142" i="2" s="1"/>
  <c r="Z2141" i="2"/>
  <c r="AA2141" i="2" s="1"/>
  <c r="Z2140" i="2"/>
  <c r="AA2140" i="2" s="1"/>
  <c r="Z2139" i="2"/>
  <c r="AA2139" i="2" s="1"/>
  <c r="Z2138" i="2"/>
  <c r="AA2138" i="2" s="1"/>
  <c r="Z2137" i="2"/>
  <c r="AA2137" i="2" s="1"/>
  <c r="Z2136" i="2"/>
  <c r="AA2136" i="2" s="1"/>
  <c r="Z2135" i="2"/>
  <c r="AA2135" i="2" s="1"/>
  <c r="Z2134" i="2"/>
  <c r="AA2134" i="2" s="1"/>
  <c r="Z2133" i="2"/>
  <c r="AA2133" i="2" s="1"/>
  <c r="Z2132" i="2"/>
  <c r="AA2132" i="2" s="1"/>
  <c r="Z2131" i="2"/>
  <c r="AA2131" i="2" s="1"/>
  <c r="Z2130" i="2"/>
  <c r="AA2130" i="2" s="1"/>
  <c r="Z2129" i="2"/>
  <c r="AA2129" i="2" s="1"/>
  <c r="Z2128" i="2"/>
  <c r="AA2128" i="2" s="1"/>
  <c r="Z2127" i="2"/>
  <c r="AA2127" i="2" s="1"/>
  <c r="Z2126" i="2"/>
  <c r="AA2126" i="2" s="1"/>
  <c r="Z2125" i="2"/>
  <c r="AA2125" i="2" s="1"/>
  <c r="Z2124" i="2"/>
  <c r="AA2124" i="2" s="1"/>
  <c r="Z2123" i="2"/>
  <c r="AA2123" i="2" s="1"/>
  <c r="Z2122" i="2"/>
  <c r="AA2122" i="2" s="1"/>
  <c r="Z2121" i="2"/>
  <c r="AA2121" i="2" s="1"/>
  <c r="Z2120" i="2"/>
  <c r="AA2120" i="2" s="1"/>
  <c r="Z2119" i="2"/>
  <c r="AA2119" i="2" s="1"/>
  <c r="Z2118" i="2"/>
  <c r="AA2118" i="2" s="1"/>
  <c r="Z2117" i="2"/>
  <c r="AA2117" i="2" s="1"/>
  <c r="Z2116" i="2"/>
  <c r="AA2116" i="2" s="1"/>
  <c r="Z2115" i="2"/>
  <c r="AA2115" i="2" s="1"/>
  <c r="Z2114" i="2"/>
  <c r="AA2114" i="2" s="1"/>
  <c r="Z2113" i="2"/>
  <c r="AA2113" i="2" s="1"/>
  <c r="Z2112" i="2"/>
  <c r="AA2112" i="2" s="1"/>
  <c r="Z2111" i="2"/>
  <c r="AA2111" i="2" s="1"/>
  <c r="Z2110" i="2"/>
  <c r="AA2110" i="2" s="1"/>
  <c r="Z2109" i="2"/>
  <c r="AA2109" i="2" s="1"/>
  <c r="Z2108" i="2"/>
  <c r="AA2108" i="2" s="1"/>
  <c r="Z2107" i="2"/>
  <c r="AA2107" i="2" s="1"/>
  <c r="Z2106" i="2"/>
  <c r="AA2106" i="2" s="1"/>
  <c r="Z2105" i="2"/>
  <c r="AA2105" i="2" s="1"/>
  <c r="Z2104" i="2"/>
  <c r="AA2104" i="2" s="1"/>
  <c r="Z2103" i="2"/>
  <c r="AA2103" i="2" s="1"/>
  <c r="Z2102" i="2"/>
  <c r="AA2102" i="2" s="1"/>
  <c r="Z2101" i="2"/>
  <c r="AA2101" i="2" s="1"/>
  <c r="Z2100" i="2"/>
  <c r="AA2100" i="2" s="1"/>
  <c r="Z2099" i="2"/>
  <c r="AA2099" i="2" s="1"/>
  <c r="Z2098" i="2"/>
  <c r="AA2098" i="2" s="1"/>
  <c r="Z2097" i="2"/>
  <c r="AA2097" i="2" s="1"/>
  <c r="Z2096" i="2"/>
  <c r="AA2096" i="2" s="1"/>
  <c r="Z2095" i="2"/>
  <c r="AA2095" i="2" s="1"/>
  <c r="Z2094" i="2"/>
  <c r="AA2094" i="2" s="1"/>
  <c r="Z2093" i="2"/>
  <c r="AA2093" i="2" s="1"/>
  <c r="Z2092" i="2"/>
  <c r="AA2092" i="2" s="1"/>
  <c r="Z2091" i="2"/>
  <c r="AA2091" i="2" s="1"/>
  <c r="Z2090" i="2"/>
  <c r="AA2090" i="2" s="1"/>
  <c r="Z2089" i="2"/>
  <c r="AA2089" i="2" s="1"/>
  <c r="Z2088" i="2"/>
  <c r="AA2088" i="2" s="1"/>
  <c r="Z2087" i="2"/>
  <c r="AA2087" i="2" s="1"/>
  <c r="Z2086" i="2"/>
  <c r="AA2086" i="2" s="1"/>
  <c r="Z2085" i="2"/>
  <c r="AA2085" i="2" s="1"/>
  <c r="Z2084" i="2"/>
  <c r="AA2084" i="2" s="1"/>
  <c r="Z2083" i="2"/>
  <c r="AA2083" i="2" s="1"/>
  <c r="Z2082" i="2"/>
  <c r="AA2082" i="2" s="1"/>
  <c r="Z2081" i="2"/>
  <c r="AA2081" i="2" s="1"/>
  <c r="Z2080" i="2"/>
  <c r="AA2080" i="2" s="1"/>
  <c r="Z2079" i="2"/>
  <c r="AA2079" i="2" s="1"/>
  <c r="Z2078" i="2"/>
  <c r="AA2078" i="2" s="1"/>
  <c r="Z2077" i="2"/>
  <c r="AA2077" i="2" s="1"/>
  <c r="Z2076" i="2"/>
  <c r="AA2076" i="2" s="1"/>
  <c r="Z2075" i="2"/>
  <c r="AA2075" i="2" s="1"/>
  <c r="Z2074" i="2"/>
  <c r="AA2074" i="2" s="1"/>
  <c r="Z2073" i="2"/>
  <c r="AA2073" i="2" s="1"/>
  <c r="Z2072" i="2"/>
  <c r="AA2072" i="2" s="1"/>
  <c r="Z2071" i="2"/>
  <c r="AA2071" i="2" s="1"/>
  <c r="Z2070" i="2"/>
  <c r="AA2070" i="2" s="1"/>
  <c r="Z2069" i="2"/>
  <c r="AA2069" i="2" s="1"/>
  <c r="Z2068" i="2"/>
  <c r="AA2068" i="2" s="1"/>
  <c r="Z2067" i="2"/>
  <c r="AA2067" i="2" s="1"/>
  <c r="Z2066" i="2"/>
  <c r="AA2066" i="2" s="1"/>
  <c r="Z2065" i="2"/>
  <c r="AA2065" i="2" s="1"/>
  <c r="Z2064" i="2"/>
  <c r="AA2064" i="2" s="1"/>
  <c r="Z2063" i="2"/>
  <c r="AA2063" i="2" s="1"/>
  <c r="Z2062" i="2"/>
  <c r="AA2062" i="2" s="1"/>
  <c r="Z2061" i="2"/>
  <c r="AA2061" i="2" s="1"/>
  <c r="Z2060" i="2"/>
  <c r="AA2060" i="2" s="1"/>
  <c r="Z2059" i="2"/>
  <c r="AA2059" i="2" s="1"/>
  <c r="Z2058" i="2"/>
  <c r="AA2058" i="2" s="1"/>
  <c r="Z2057" i="2"/>
  <c r="AA2057" i="2" s="1"/>
  <c r="Z2056" i="2"/>
  <c r="AA2056" i="2" s="1"/>
  <c r="Z2055" i="2"/>
  <c r="AA2055" i="2" s="1"/>
  <c r="Z2054" i="2"/>
  <c r="AA2054" i="2" s="1"/>
  <c r="Z2053" i="2"/>
  <c r="AA2053" i="2" s="1"/>
  <c r="Z2052" i="2"/>
  <c r="AA2052" i="2" s="1"/>
  <c r="Z2051" i="2"/>
  <c r="AA2051" i="2" s="1"/>
  <c r="Z2050" i="2"/>
  <c r="AA2050" i="2" s="1"/>
  <c r="Z2049" i="2"/>
  <c r="AA2049" i="2" s="1"/>
  <c r="Z2048" i="2"/>
  <c r="AA2048" i="2" s="1"/>
  <c r="Z2047" i="2"/>
  <c r="AA2047" i="2" s="1"/>
  <c r="Z2046" i="2"/>
  <c r="AA2046" i="2" s="1"/>
  <c r="Z2045" i="2"/>
  <c r="AA2045" i="2" s="1"/>
  <c r="Z2044" i="2"/>
  <c r="AA2044" i="2" s="1"/>
  <c r="Z2043" i="2"/>
  <c r="AA2043" i="2" s="1"/>
  <c r="Z2042" i="2"/>
  <c r="AA2042" i="2" s="1"/>
  <c r="Z2041" i="2"/>
  <c r="AA2041" i="2" s="1"/>
  <c r="Z2040" i="2"/>
  <c r="AA2040" i="2" s="1"/>
  <c r="Z2039" i="2"/>
  <c r="AA2039" i="2" s="1"/>
  <c r="Z2038" i="2"/>
  <c r="AA2038" i="2" s="1"/>
  <c r="Z2037" i="2"/>
  <c r="AA2037" i="2" s="1"/>
  <c r="Z2036" i="2"/>
  <c r="AA2036" i="2" s="1"/>
  <c r="Z2035" i="2"/>
  <c r="AA2035" i="2" s="1"/>
  <c r="Z2034" i="2"/>
  <c r="AA2034" i="2" s="1"/>
  <c r="Z2033" i="2"/>
  <c r="AA2033" i="2" s="1"/>
  <c r="Z2032" i="2"/>
  <c r="AA2032" i="2" s="1"/>
  <c r="Z2031" i="2"/>
  <c r="AA2031" i="2" s="1"/>
  <c r="Z2030" i="2"/>
  <c r="AA2030" i="2" s="1"/>
  <c r="Z2029" i="2"/>
  <c r="AA2029" i="2" s="1"/>
  <c r="Z2028" i="2"/>
  <c r="AA2028" i="2" s="1"/>
  <c r="Z2027" i="2"/>
  <c r="AA2027" i="2" s="1"/>
  <c r="Z2026" i="2"/>
  <c r="AA2026" i="2" s="1"/>
  <c r="Z2025" i="2"/>
  <c r="AA2025" i="2" s="1"/>
  <c r="Z2024" i="2"/>
  <c r="AA2024" i="2" s="1"/>
  <c r="Z2023" i="2"/>
  <c r="AA2023" i="2" s="1"/>
  <c r="Z2022" i="2"/>
  <c r="AA2022" i="2" s="1"/>
  <c r="Z2021" i="2"/>
  <c r="AA2021" i="2" s="1"/>
  <c r="Z2020" i="2"/>
  <c r="AA2020" i="2" s="1"/>
  <c r="Z2019" i="2"/>
  <c r="AA2019" i="2" s="1"/>
  <c r="Z2018" i="2"/>
  <c r="AA2018" i="2" s="1"/>
  <c r="Z2017" i="2"/>
  <c r="AA2017" i="2" s="1"/>
  <c r="Z2016" i="2"/>
  <c r="AA2016" i="2" s="1"/>
  <c r="Z2015" i="2"/>
  <c r="AA2015" i="2" s="1"/>
  <c r="Z2014" i="2"/>
  <c r="AA2014" i="2" s="1"/>
  <c r="Z2013" i="2"/>
  <c r="AA2013" i="2" s="1"/>
  <c r="Z2012" i="2"/>
  <c r="AA2012" i="2" s="1"/>
  <c r="Z2011" i="2"/>
  <c r="AA2011" i="2" s="1"/>
  <c r="Z2010" i="2"/>
  <c r="AA2010" i="2" s="1"/>
  <c r="Z2009" i="2"/>
  <c r="AA2009" i="2" s="1"/>
  <c r="Z2008" i="2"/>
  <c r="AA2008" i="2" s="1"/>
  <c r="Z2007" i="2"/>
  <c r="AA2007" i="2" s="1"/>
  <c r="Z2006" i="2"/>
  <c r="AA2006" i="2" s="1"/>
  <c r="Z2005" i="2"/>
  <c r="AA2005" i="2" s="1"/>
  <c r="Z2004" i="2"/>
  <c r="AA2004" i="2" s="1"/>
  <c r="Z2003" i="2"/>
  <c r="AA2003" i="2" s="1"/>
  <c r="Z2002" i="2"/>
  <c r="AA2002" i="2" s="1"/>
  <c r="Z2001" i="2"/>
  <c r="AA2001" i="2" s="1"/>
  <c r="Z2000" i="2"/>
  <c r="AA2000" i="2" s="1"/>
  <c r="Z1999" i="2"/>
  <c r="AA1999" i="2" s="1"/>
  <c r="Z1998" i="2"/>
  <c r="AA1998" i="2" s="1"/>
  <c r="Z1997" i="2"/>
  <c r="AA1997" i="2" s="1"/>
  <c r="Z1996" i="2"/>
  <c r="AA1996" i="2" s="1"/>
  <c r="Z1995" i="2"/>
  <c r="AA1995" i="2" s="1"/>
  <c r="Z1994" i="2"/>
  <c r="AA1994" i="2" s="1"/>
  <c r="Z1993" i="2"/>
  <c r="AA1993" i="2" s="1"/>
  <c r="Z1992" i="2"/>
  <c r="AA1992" i="2" s="1"/>
  <c r="Z1991" i="2"/>
  <c r="AA1991" i="2" s="1"/>
  <c r="Z1990" i="2"/>
  <c r="AA1990" i="2" s="1"/>
  <c r="Z1989" i="2"/>
  <c r="AA1989" i="2" s="1"/>
  <c r="Z1988" i="2"/>
  <c r="AA1988" i="2" s="1"/>
  <c r="Z1987" i="2"/>
  <c r="AA1987" i="2" s="1"/>
  <c r="Z1986" i="2"/>
  <c r="AA1986" i="2" s="1"/>
  <c r="Z1985" i="2"/>
  <c r="AA1985" i="2" s="1"/>
  <c r="Z1984" i="2"/>
  <c r="AA1984" i="2" s="1"/>
  <c r="Z1983" i="2"/>
  <c r="AA1983" i="2" s="1"/>
  <c r="Z1982" i="2"/>
  <c r="AA1982" i="2" s="1"/>
  <c r="Z1981" i="2"/>
  <c r="AA1981" i="2" s="1"/>
  <c r="Z1980" i="2"/>
  <c r="AA1980" i="2" s="1"/>
  <c r="Z1979" i="2"/>
  <c r="AA1979" i="2" s="1"/>
  <c r="Z1978" i="2"/>
  <c r="AA1978" i="2" s="1"/>
  <c r="Z1977" i="2"/>
  <c r="AA1977" i="2" s="1"/>
  <c r="Z1976" i="2"/>
  <c r="AA1976" i="2" s="1"/>
  <c r="Z1975" i="2"/>
  <c r="AA1975" i="2" s="1"/>
  <c r="Z1974" i="2"/>
  <c r="AA1974" i="2" s="1"/>
  <c r="Z1973" i="2"/>
  <c r="AA1973" i="2" s="1"/>
  <c r="Z1972" i="2"/>
  <c r="AA1972" i="2" s="1"/>
  <c r="Z1971" i="2"/>
  <c r="AA1971" i="2" s="1"/>
  <c r="Z1970" i="2"/>
  <c r="AA1970" i="2" s="1"/>
  <c r="Z1969" i="2"/>
  <c r="AA1969" i="2" s="1"/>
  <c r="Z1968" i="2"/>
  <c r="AA1968" i="2" s="1"/>
  <c r="Z1967" i="2"/>
  <c r="AA1967" i="2" s="1"/>
  <c r="Z1966" i="2"/>
  <c r="AA1966" i="2" s="1"/>
  <c r="Z1965" i="2"/>
  <c r="AA1965" i="2" s="1"/>
  <c r="Z1964" i="2"/>
  <c r="AA1964" i="2" s="1"/>
  <c r="Z1963" i="2"/>
  <c r="AA1963" i="2" s="1"/>
  <c r="Z1962" i="2"/>
  <c r="AA1962" i="2" s="1"/>
  <c r="Z1961" i="2"/>
  <c r="AA1961" i="2" s="1"/>
  <c r="Z1960" i="2"/>
  <c r="AA1960" i="2" s="1"/>
  <c r="Z1959" i="2"/>
  <c r="AA1959" i="2" s="1"/>
  <c r="Z1958" i="2"/>
  <c r="AA1958" i="2" s="1"/>
  <c r="Z1957" i="2"/>
  <c r="AA1957" i="2" s="1"/>
  <c r="Z1956" i="2"/>
  <c r="AA1956" i="2" s="1"/>
  <c r="Z1955" i="2"/>
  <c r="AA1955" i="2" s="1"/>
  <c r="Z1954" i="2"/>
  <c r="AA1954" i="2" s="1"/>
  <c r="Z1953" i="2"/>
  <c r="AA1953" i="2" s="1"/>
  <c r="Z1952" i="2"/>
  <c r="AA1952" i="2" s="1"/>
  <c r="Z1951" i="2"/>
  <c r="AA1951" i="2" s="1"/>
  <c r="Z1950" i="2"/>
  <c r="AA1950" i="2" s="1"/>
  <c r="Z1949" i="2"/>
  <c r="AA1949" i="2" s="1"/>
  <c r="Z1948" i="2"/>
  <c r="AA1948" i="2" s="1"/>
  <c r="Z1947" i="2"/>
  <c r="AA1947" i="2" s="1"/>
  <c r="Z1946" i="2"/>
  <c r="AA1946" i="2" s="1"/>
  <c r="Z1945" i="2"/>
  <c r="AA1945" i="2" s="1"/>
  <c r="Z1944" i="2"/>
  <c r="AA1944" i="2" s="1"/>
  <c r="Z1943" i="2"/>
  <c r="AA1943" i="2" s="1"/>
  <c r="Z1942" i="2"/>
  <c r="AA1942" i="2" s="1"/>
  <c r="Z1941" i="2"/>
  <c r="AA1941" i="2" s="1"/>
  <c r="Z1940" i="2"/>
  <c r="AA1940" i="2" s="1"/>
  <c r="Z1939" i="2"/>
  <c r="AA1939" i="2" s="1"/>
  <c r="Z1938" i="2"/>
  <c r="AA1938" i="2" s="1"/>
  <c r="Z1937" i="2"/>
  <c r="AA1937" i="2" s="1"/>
  <c r="Z1936" i="2"/>
  <c r="AA1936" i="2" s="1"/>
  <c r="Z1935" i="2"/>
  <c r="AA1935" i="2" s="1"/>
  <c r="Z1934" i="2"/>
  <c r="AA1934" i="2" s="1"/>
  <c r="Z1933" i="2"/>
  <c r="AA1933" i="2" s="1"/>
  <c r="Z1932" i="2"/>
  <c r="AA1932" i="2" s="1"/>
  <c r="Z1931" i="2"/>
  <c r="AA1931" i="2" s="1"/>
  <c r="Z1930" i="2"/>
  <c r="AA1930" i="2" s="1"/>
  <c r="Z1929" i="2"/>
  <c r="AA1929" i="2" s="1"/>
  <c r="Z1928" i="2"/>
  <c r="AA1928" i="2" s="1"/>
  <c r="Z1927" i="2"/>
  <c r="AA1927" i="2" s="1"/>
  <c r="Z1926" i="2"/>
  <c r="AA1926" i="2" s="1"/>
  <c r="Z1925" i="2"/>
  <c r="AA1925" i="2" s="1"/>
  <c r="Z1924" i="2"/>
  <c r="AA1924" i="2" s="1"/>
  <c r="Z1923" i="2"/>
  <c r="AA1923" i="2" s="1"/>
  <c r="Z1922" i="2"/>
  <c r="AA1922" i="2" s="1"/>
  <c r="Z1921" i="2"/>
  <c r="AA1921" i="2" s="1"/>
  <c r="Z1920" i="2"/>
  <c r="AA1920" i="2" s="1"/>
  <c r="Z1919" i="2"/>
  <c r="AA1919" i="2" s="1"/>
  <c r="Z1918" i="2"/>
  <c r="AA1918" i="2" s="1"/>
  <c r="Z1917" i="2"/>
  <c r="AA1917" i="2" s="1"/>
  <c r="Z1916" i="2"/>
  <c r="AA1916" i="2" s="1"/>
  <c r="Z1915" i="2"/>
  <c r="AA1915" i="2" s="1"/>
  <c r="Z1914" i="2"/>
  <c r="AA1914" i="2" s="1"/>
  <c r="Z1913" i="2"/>
  <c r="AA1913" i="2" s="1"/>
  <c r="Z1912" i="2"/>
  <c r="AA1912" i="2" s="1"/>
  <c r="Z1911" i="2"/>
  <c r="AA1911" i="2" s="1"/>
  <c r="Z1910" i="2"/>
  <c r="AA1910" i="2" s="1"/>
  <c r="Z1909" i="2"/>
  <c r="AA1909" i="2" s="1"/>
  <c r="Z1908" i="2"/>
  <c r="AA1908" i="2" s="1"/>
  <c r="Z1907" i="2"/>
  <c r="AA1907" i="2" s="1"/>
  <c r="Z1906" i="2"/>
  <c r="AA1906" i="2" s="1"/>
  <c r="Z1905" i="2"/>
  <c r="AA1905" i="2" s="1"/>
  <c r="Z1904" i="2"/>
  <c r="AA1904" i="2" s="1"/>
  <c r="Z1903" i="2"/>
  <c r="AA1903" i="2" s="1"/>
  <c r="Z1902" i="2"/>
  <c r="AA1902" i="2" s="1"/>
  <c r="Z1901" i="2"/>
  <c r="AA1901" i="2" s="1"/>
  <c r="Z1900" i="2"/>
  <c r="AA1900" i="2" s="1"/>
  <c r="Z1899" i="2"/>
  <c r="AA1899" i="2" s="1"/>
  <c r="Z1898" i="2"/>
  <c r="AA1898" i="2" s="1"/>
  <c r="Z1897" i="2"/>
  <c r="AA1897" i="2" s="1"/>
  <c r="Z1896" i="2"/>
  <c r="AA1896" i="2" s="1"/>
  <c r="Z1895" i="2"/>
  <c r="AA1895" i="2" s="1"/>
  <c r="Z1894" i="2"/>
  <c r="AA1894" i="2" s="1"/>
  <c r="Z1893" i="2"/>
  <c r="AA1893" i="2" s="1"/>
  <c r="Z1892" i="2"/>
  <c r="AA1892" i="2" s="1"/>
  <c r="Z1891" i="2"/>
  <c r="AA1891" i="2" s="1"/>
  <c r="Z1890" i="2"/>
  <c r="AA1890" i="2" s="1"/>
  <c r="Z1889" i="2"/>
  <c r="AA1889" i="2" s="1"/>
  <c r="Z1888" i="2"/>
  <c r="AA1888" i="2" s="1"/>
  <c r="Z1887" i="2"/>
  <c r="AA1887" i="2" s="1"/>
  <c r="Z1886" i="2"/>
  <c r="AA1886" i="2" s="1"/>
  <c r="Z1885" i="2"/>
  <c r="AA1885" i="2" s="1"/>
  <c r="Z1884" i="2"/>
  <c r="AA1884" i="2" s="1"/>
  <c r="Z1883" i="2"/>
  <c r="AA1883" i="2" s="1"/>
  <c r="Z1882" i="2"/>
  <c r="AA1882" i="2" s="1"/>
  <c r="Z1881" i="2"/>
  <c r="AA1881" i="2" s="1"/>
  <c r="Z1880" i="2"/>
  <c r="AA1880" i="2" s="1"/>
  <c r="Z1879" i="2"/>
  <c r="AA1879" i="2" s="1"/>
  <c r="Z1878" i="2"/>
  <c r="AA1878" i="2" s="1"/>
  <c r="Z1877" i="2"/>
  <c r="AA1877" i="2" s="1"/>
  <c r="Z1876" i="2"/>
  <c r="AA1876" i="2" s="1"/>
  <c r="Z1875" i="2"/>
  <c r="AA1875" i="2" s="1"/>
  <c r="Z1874" i="2"/>
  <c r="AA1874" i="2" s="1"/>
  <c r="Z1873" i="2"/>
  <c r="AA1873" i="2" s="1"/>
  <c r="Z1872" i="2"/>
  <c r="AA1872" i="2" s="1"/>
  <c r="Z1871" i="2"/>
  <c r="AA1871" i="2" s="1"/>
  <c r="Z1870" i="2"/>
  <c r="AA1870" i="2" s="1"/>
  <c r="Z1869" i="2"/>
  <c r="AA1869" i="2" s="1"/>
  <c r="Z1868" i="2"/>
  <c r="AA1868" i="2" s="1"/>
  <c r="Z1867" i="2"/>
  <c r="AA1867" i="2" s="1"/>
  <c r="Z1866" i="2"/>
  <c r="AA1866" i="2" s="1"/>
  <c r="Z1865" i="2"/>
  <c r="AA1865" i="2" s="1"/>
  <c r="Z1864" i="2"/>
  <c r="AA1864" i="2" s="1"/>
  <c r="Z1863" i="2"/>
  <c r="AA1863" i="2" s="1"/>
  <c r="Z1862" i="2"/>
  <c r="AA1862" i="2" s="1"/>
  <c r="Z1861" i="2"/>
  <c r="AA1861" i="2" s="1"/>
  <c r="Z1860" i="2"/>
  <c r="AA1860" i="2" s="1"/>
  <c r="Z1859" i="2"/>
  <c r="AA1859" i="2" s="1"/>
  <c r="Z1858" i="2"/>
  <c r="AA1858" i="2" s="1"/>
  <c r="Z1857" i="2"/>
  <c r="AA1857" i="2" s="1"/>
  <c r="Z1856" i="2"/>
  <c r="AA1856" i="2" s="1"/>
  <c r="Z1855" i="2"/>
  <c r="AA1855" i="2" s="1"/>
  <c r="Z1854" i="2"/>
  <c r="AA1854" i="2" s="1"/>
  <c r="Z1853" i="2"/>
  <c r="AA1853" i="2" s="1"/>
  <c r="Z1852" i="2"/>
  <c r="AA1852" i="2" s="1"/>
  <c r="Z1851" i="2"/>
  <c r="AA1851" i="2" s="1"/>
  <c r="Z1850" i="2"/>
  <c r="AA1850" i="2" s="1"/>
  <c r="Z1849" i="2"/>
  <c r="AA1849" i="2" s="1"/>
  <c r="Z1848" i="2"/>
  <c r="AA1848" i="2" s="1"/>
  <c r="Z1847" i="2"/>
  <c r="AA1847" i="2" s="1"/>
  <c r="Z1846" i="2"/>
  <c r="AA1846" i="2" s="1"/>
  <c r="Z1845" i="2"/>
  <c r="AA1845" i="2" s="1"/>
  <c r="Z1844" i="2"/>
  <c r="AA1844" i="2" s="1"/>
  <c r="Z1843" i="2"/>
  <c r="AA1843" i="2" s="1"/>
  <c r="Z1842" i="2"/>
  <c r="AA1842" i="2" s="1"/>
  <c r="Z1841" i="2"/>
  <c r="AA1841" i="2" s="1"/>
  <c r="Z1840" i="2"/>
  <c r="AA1840" i="2" s="1"/>
  <c r="Z1839" i="2"/>
  <c r="AA1839" i="2" s="1"/>
  <c r="Z1838" i="2"/>
  <c r="AA1838" i="2" s="1"/>
  <c r="Z1837" i="2"/>
  <c r="AA1837" i="2" s="1"/>
  <c r="Z1836" i="2"/>
  <c r="AA1836" i="2" s="1"/>
  <c r="Z1835" i="2"/>
  <c r="AA1835" i="2" s="1"/>
  <c r="Z1834" i="2"/>
  <c r="AA1834" i="2" s="1"/>
  <c r="Z1833" i="2"/>
  <c r="AA1833" i="2" s="1"/>
  <c r="Z1832" i="2"/>
  <c r="AA1832" i="2" s="1"/>
  <c r="Z1831" i="2"/>
  <c r="AA1831" i="2" s="1"/>
  <c r="Z1830" i="2"/>
  <c r="AA1830" i="2" s="1"/>
  <c r="Z1829" i="2"/>
  <c r="AA1829" i="2" s="1"/>
  <c r="Z1828" i="2"/>
  <c r="AA1828" i="2" s="1"/>
  <c r="Z1827" i="2"/>
  <c r="AA1827" i="2" s="1"/>
  <c r="Z1826" i="2"/>
  <c r="AA1826" i="2" s="1"/>
  <c r="Z1825" i="2"/>
  <c r="AA1825" i="2" s="1"/>
  <c r="Z1824" i="2"/>
  <c r="AA1824" i="2" s="1"/>
  <c r="Z1823" i="2"/>
  <c r="AA1823" i="2" s="1"/>
  <c r="Z1822" i="2"/>
  <c r="AA1822" i="2" s="1"/>
  <c r="Z1821" i="2"/>
  <c r="AA1821" i="2" s="1"/>
  <c r="Z1820" i="2"/>
  <c r="AA1820" i="2" s="1"/>
  <c r="Z1819" i="2"/>
  <c r="AA1819" i="2" s="1"/>
  <c r="Z1818" i="2"/>
  <c r="AA1818" i="2" s="1"/>
  <c r="Z1817" i="2"/>
  <c r="AA1817" i="2" s="1"/>
  <c r="Z1816" i="2"/>
  <c r="AA1816" i="2" s="1"/>
  <c r="Z1815" i="2"/>
  <c r="AA1815" i="2" s="1"/>
  <c r="Z1814" i="2"/>
  <c r="AA1814" i="2" s="1"/>
  <c r="Z1813" i="2"/>
  <c r="AA1813" i="2" s="1"/>
  <c r="Z1812" i="2"/>
  <c r="AA1812" i="2" s="1"/>
  <c r="Z1811" i="2"/>
  <c r="AA1811" i="2" s="1"/>
  <c r="Z1810" i="2"/>
  <c r="AA1810" i="2" s="1"/>
  <c r="Z1809" i="2"/>
  <c r="AA1809" i="2" s="1"/>
  <c r="Z1808" i="2"/>
  <c r="AA1808" i="2" s="1"/>
  <c r="Z1807" i="2"/>
  <c r="AA1807" i="2" s="1"/>
  <c r="Z1806" i="2"/>
  <c r="AA1806" i="2" s="1"/>
  <c r="Z1805" i="2"/>
  <c r="AA1805" i="2" s="1"/>
  <c r="Z1804" i="2"/>
  <c r="AA1804" i="2" s="1"/>
  <c r="Z1803" i="2"/>
  <c r="AA1803" i="2" s="1"/>
  <c r="Z1802" i="2"/>
  <c r="AA1802" i="2" s="1"/>
  <c r="Z1801" i="2"/>
  <c r="AA1801" i="2" s="1"/>
  <c r="Z1800" i="2"/>
  <c r="AA1800" i="2" s="1"/>
  <c r="Z1799" i="2"/>
  <c r="AA1799" i="2" s="1"/>
  <c r="Z1798" i="2"/>
  <c r="AA1798" i="2" s="1"/>
  <c r="Z1797" i="2"/>
  <c r="AA1797" i="2" s="1"/>
  <c r="Z1796" i="2"/>
  <c r="AA1796" i="2" s="1"/>
  <c r="Z1795" i="2"/>
  <c r="AA1795" i="2" s="1"/>
  <c r="Z1794" i="2"/>
  <c r="AA1794" i="2" s="1"/>
  <c r="Z1793" i="2"/>
  <c r="AA1793" i="2" s="1"/>
  <c r="Z1792" i="2"/>
  <c r="AA1792" i="2" s="1"/>
  <c r="Z1791" i="2"/>
  <c r="AA1791" i="2" s="1"/>
  <c r="Z1790" i="2"/>
  <c r="AA1790" i="2" s="1"/>
  <c r="Z1789" i="2"/>
  <c r="AA1789" i="2" s="1"/>
  <c r="Z1788" i="2"/>
  <c r="AA1788" i="2" s="1"/>
  <c r="Z1787" i="2"/>
  <c r="AA1787" i="2" s="1"/>
  <c r="Z1786" i="2"/>
  <c r="AA1786" i="2" s="1"/>
  <c r="Z1785" i="2"/>
  <c r="AA1785" i="2" s="1"/>
  <c r="Z1784" i="2"/>
  <c r="AA1784" i="2" s="1"/>
  <c r="Z1783" i="2"/>
  <c r="AA1783" i="2" s="1"/>
  <c r="Z1782" i="2"/>
  <c r="AA1782" i="2" s="1"/>
  <c r="Z1781" i="2"/>
  <c r="AA1781" i="2" s="1"/>
  <c r="Z1780" i="2"/>
  <c r="AA1780" i="2" s="1"/>
  <c r="Z1779" i="2"/>
  <c r="AA1779" i="2" s="1"/>
  <c r="Z1778" i="2"/>
  <c r="AA1778" i="2" s="1"/>
  <c r="Z1777" i="2"/>
  <c r="AA1777" i="2" s="1"/>
  <c r="Z1776" i="2"/>
  <c r="AA1776" i="2" s="1"/>
  <c r="Z1775" i="2"/>
  <c r="AA1775" i="2" s="1"/>
  <c r="Z1774" i="2"/>
  <c r="AA1774" i="2" s="1"/>
  <c r="Z1773" i="2"/>
  <c r="AA1773" i="2" s="1"/>
  <c r="Z1772" i="2"/>
  <c r="AA1772" i="2" s="1"/>
  <c r="Z1771" i="2"/>
  <c r="AA1771" i="2" s="1"/>
  <c r="Z1770" i="2"/>
  <c r="AA1770" i="2" s="1"/>
  <c r="Z1769" i="2"/>
  <c r="AA1769" i="2" s="1"/>
  <c r="Z1768" i="2"/>
  <c r="AA1768" i="2" s="1"/>
  <c r="Z1767" i="2"/>
  <c r="AA1767" i="2" s="1"/>
  <c r="Z1766" i="2"/>
  <c r="AA1766" i="2" s="1"/>
  <c r="Z1765" i="2"/>
  <c r="AA1765" i="2" s="1"/>
  <c r="Z1764" i="2"/>
  <c r="AA1764" i="2" s="1"/>
  <c r="Z1763" i="2"/>
  <c r="AA1763" i="2" s="1"/>
  <c r="Z1762" i="2"/>
  <c r="AA1762" i="2" s="1"/>
  <c r="Z1761" i="2"/>
  <c r="AA1761" i="2" s="1"/>
  <c r="Z1760" i="2"/>
  <c r="AA1760" i="2" s="1"/>
  <c r="Z1759" i="2"/>
  <c r="AA1759" i="2" s="1"/>
  <c r="Z1758" i="2"/>
  <c r="AA1758" i="2" s="1"/>
  <c r="Z1757" i="2"/>
  <c r="AA1757" i="2" s="1"/>
  <c r="Z1756" i="2"/>
  <c r="AA1756" i="2" s="1"/>
  <c r="Z1755" i="2"/>
  <c r="AA1755" i="2" s="1"/>
  <c r="Z1754" i="2"/>
  <c r="AA1754" i="2" s="1"/>
  <c r="Z1753" i="2"/>
  <c r="AA1753" i="2" s="1"/>
  <c r="Z1752" i="2"/>
  <c r="AA1752" i="2" s="1"/>
  <c r="Z1751" i="2"/>
  <c r="AA1751" i="2" s="1"/>
  <c r="Z1750" i="2"/>
  <c r="AA1750" i="2" s="1"/>
  <c r="Z1749" i="2"/>
  <c r="AA1749" i="2" s="1"/>
  <c r="Z1748" i="2"/>
  <c r="AA1748" i="2" s="1"/>
  <c r="Z1747" i="2"/>
  <c r="AA1747" i="2" s="1"/>
  <c r="Z1746" i="2"/>
  <c r="AA1746" i="2" s="1"/>
  <c r="Z1745" i="2"/>
  <c r="AA1745" i="2" s="1"/>
  <c r="Z1744" i="2"/>
  <c r="AA1744" i="2" s="1"/>
  <c r="Z1743" i="2"/>
  <c r="AA1743" i="2" s="1"/>
  <c r="Z1742" i="2"/>
  <c r="AA1742" i="2" s="1"/>
  <c r="Z1741" i="2"/>
  <c r="AA1741" i="2" s="1"/>
  <c r="Z1740" i="2"/>
  <c r="AA1740" i="2" s="1"/>
  <c r="Z1739" i="2"/>
  <c r="AA1739" i="2" s="1"/>
  <c r="Z1738" i="2"/>
  <c r="AA1738" i="2" s="1"/>
  <c r="Z1737" i="2"/>
  <c r="AA1737" i="2" s="1"/>
  <c r="Z1736" i="2"/>
  <c r="AA1736" i="2" s="1"/>
  <c r="Z1735" i="2"/>
  <c r="AA1735" i="2" s="1"/>
  <c r="Z1734" i="2"/>
  <c r="AA1734" i="2" s="1"/>
  <c r="Z1733" i="2"/>
  <c r="AA1733" i="2" s="1"/>
  <c r="Z1732" i="2"/>
  <c r="AA1732" i="2" s="1"/>
  <c r="Z1731" i="2"/>
  <c r="AA1731" i="2" s="1"/>
  <c r="Z1730" i="2"/>
  <c r="AA1730" i="2" s="1"/>
  <c r="Z1729" i="2"/>
  <c r="AA1729" i="2" s="1"/>
  <c r="Z1728" i="2"/>
  <c r="AA1728" i="2" s="1"/>
  <c r="Z1727" i="2"/>
  <c r="AA1727" i="2" s="1"/>
  <c r="Z1726" i="2"/>
  <c r="AA1726" i="2" s="1"/>
  <c r="Z1725" i="2"/>
  <c r="AA1725" i="2" s="1"/>
  <c r="Z1724" i="2"/>
  <c r="AA1724" i="2" s="1"/>
  <c r="Z1723" i="2"/>
  <c r="AA1723" i="2" s="1"/>
  <c r="Z1722" i="2"/>
  <c r="AA1722" i="2" s="1"/>
  <c r="Z1721" i="2"/>
  <c r="AA1721" i="2" s="1"/>
  <c r="Z1720" i="2"/>
  <c r="AA1720" i="2" s="1"/>
  <c r="Z1719" i="2"/>
  <c r="AA1719" i="2" s="1"/>
  <c r="Z1718" i="2"/>
  <c r="AA1718" i="2" s="1"/>
  <c r="Z1717" i="2"/>
  <c r="AA1717" i="2" s="1"/>
  <c r="Z1716" i="2"/>
  <c r="AA1716" i="2" s="1"/>
  <c r="Z1715" i="2"/>
  <c r="AA1715" i="2" s="1"/>
  <c r="Z1714" i="2"/>
  <c r="AA1714" i="2" s="1"/>
  <c r="Z1713" i="2"/>
  <c r="AA1713" i="2" s="1"/>
  <c r="Z1712" i="2"/>
  <c r="AA1712" i="2" s="1"/>
  <c r="Z1711" i="2"/>
  <c r="AA1711" i="2" s="1"/>
  <c r="Z1710" i="2"/>
  <c r="AA1710" i="2" s="1"/>
  <c r="Z1709" i="2"/>
  <c r="AA1709" i="2" s="1"/>
  <c r="Z1708" i="2"/>
  <c r="AA1708" i="2" s="1"/>
  <c r="Z1707" i="2"/>
  <c r="AA1707" i="2" s="1"/>
  <c r="Z1706" i="2"/>
  <c r="AA1706" i="2" s="1"/>
  <c r="Z1705" i="2"/>
  <c r="AA1705" i="2" s="1"/>
  <c r="Z1704" i="2"/>
  <c r="AA1704" i="2" s="1"/>
  <c r="Z1703" i="2"/>
  <c r="AA1703" i="2" s="1"/>
  <c r="Z1702" i="2"/>
  <c r="AA1702" i="2" s="1"/>
  <c r="Z1701" i="2"/>
  <c r="AA1701" i="2" s="1"/>
  <c r="Z1700" i="2"/>
  <c r="AA1700" i="2" s="1"/>
  <c r="Z1699" i="2"/>
  <c r="AA1699" i="2" s="1"/>
  <c r="Z1698" i="2"/>
  <c r="AA1698" i="2" s="1"/>
  <c r="Z1697" i="2"/>
  <c r="AA1697" i="2" s="1"/>
  <c r="Z1696" i="2"/>
  <c r="AA1696" i="2" s="1"/>
  <c r="Z1695" i="2"/>
  <c r="AA1695" i="2" s="1"/>
  <c r="Z1694" i="2"/>
  <c r="AA1694" i="2" s="1"/>
  <c r="Z1693" i="2"/>
  <c r="AA1693" i="2" s="1"/>
  <c r="Z1692" i="2"/>
  <c r="AA1692" i="2" s="1"/>
  <c r="Z1691" i="2"/>
  <c r="AA1691" i="2" s="1"/>
  <c r="Z1690" i="2"/>
  <c r="AA1690" i="2" s="1"/>
  <c r="Z1689" i="2"/>
  <c r="AA1689" i="2" s="1"/>
  <c r="Z1688" i="2"/>
  <c r="AA1688" i="2" s="1"/>
  <c r="Z1687" i="2"/>
  <c r="AA1687" i="2" s="1"/>
  <c r="Z1686" i="2"/>
  <c r="AA1686" i="2" s="1"/>
  <c r="Z1685" i="2"/>
  <c r="AA1685" i="2" s="1"/>
  <c r="Z1684" i="2"/>
  <c r="AA1684" i="2" s="1"/>
  <c r="Z1683" i="2"/>
  <c r="AA1683" i="2" s="1"/>
  <c r="Z1682" i="2"/>
  <c r="AA1682" i="2" s="1"/>
  <c r="Z1681" i="2"/>
  <c r="AA1681" i="2" s="1"/>
  <c r="Z1680" i="2"/>
  <c r="AA1680" i="2" s="1"/>
  <c r="Z1679" i="2"/>
  <c r="AA1679" i="2" s="1"/>
  <c r="Z1678" i="2"/>
  <c r="AA1678" i="2" s="1"/>
  <c r="Z1677" i="2"/>
  <c r="AA1677" i="2" s="1"/>
  <c r="Z1676" i="2"/>
  <c r="AA1676" i="2" s="1"/>
  <c r="Z1675" i="2"/>
  <c r="AA1675" i="2" s="1"/>
  <c r="Z1674" i="2"/>
  <c r="AA1674" i="2" s="1"/>
  <c r="Z1673" i="2"/>
  <c r="AA1673" i="2" s="1"/>
  <c r="Z1672" i="2"/>
  <c r="AA1672" i="2" s="1"/>
  <c r="Z1671" i="2"/>
  <c r="AA1671" i="2" s="1"/>
  <c r="Z1670" i="2"/>
  <c r="AA1670" i="2" s="1"/>
  <c r="Z1669" i="2"/>
  <c r="AA1669" i="2" s="1"/>
  <c r="Z1668" i="2"/>
  <c r="AA1668" i="2" s="1"/>
  <c r="Z1667" i="2"/>
  <c r="AA1667" i="2" s="1"/>
  <c r="Z1666" i="2"/>
  <c r="AA1666" i="2" s="1"/>
  <c r="Z1665" i="2"/>
  <c r="AA1665" i="2" s="1"/>
  <c r="Z1664" i="2"/>
  <c r="AA1664" i="2" s="1"/>
  <c r="Z1663" i="2"/>
  <c r="AA1663" i="2" s="1"/>
  <c r="Z1662" i="2"/>
  <c r="AA1662" i="2" s="1"/>
  <c r="Z1661" i="2"/>
  <c r="AA1661" i="2" s="1"/>
  <c r="Z1660" i="2"/>
  <c r="AA1660" i="2" s="1"/>
  <c r="Z1659" i="2"/>
  <c r="AA1659" i="2" s="1"/>
  <c r="Z1658" i="2"/>
  <c r="AA1658" i="2" s="1"/>
  <c r="Z1657" i="2"/>
  <c r="AA1657" i="2" s="1"/>
  <c r="Z1656" i="2"/>
  <c r="AA1656" i="2" s="1"/>
  <c r="Z1655" i="2"/>
  <c r="AA1655" i="2" s="1"/>
  <c r="Z1654" i="2"/>
  <c r="AA1654" i="2" s="1"/>
  <c r="Z1653" i="2"/>
  <c r="AA1653" i="2" s="1"/>
  <c r="Z1652" i="2"/>
  <c r="AA1652" i="2" s="1"/>
  <c r="Z1651" i="2"/>
  <c r="AA1651" i="2" s="1"/>
  <c r="Z1650" i="2"/>
  <c r="AA1650" i="2" s="1"/>
  <c r="Z1649" i="2"/>
  <c r="AA1649" i="2" s="1"/>
  <c r="Z1648" i="2"/>
  <c r="AA1648" i="2" s="1"/>
  <c r="Z1647" i="2"/>
  <c r="AA1647" i="2" s="1"/>
  <c r="Z1646" i="2"/>
  <c r="AA1646" i="2" s="1"/>
  <c r="Z1645" i="2"/>
  <c r="AA1645" i="2" s="1"/>
  <c r="Z1644" i="2"/>
  <c r="AA1644" i="2" s="1"/>
  <c r="Z1643" i="2"/>
  <c r="AA1643" i="2" s="1"/>
  <c r="Z1642" i="2"/>
  <c r="AA1642" i="2" s="1"/>
  <c r="Z1641" i="2"/>
  <c r="AA1641" i="2" s="1"/>
  <c r="Z1640" i="2"/>
  <c r="AA1640" i="2" s="1"/>
  <c r="Z1639" i="2"/>
  <c r="AA1639" i="2" s="1"/>
  <c r="Z1638" i="2"/>
  <c r="AA1638" i="2" s="1"/>
  <c r="Z1637" i="2"/>
  <c r="AA1637" i="2" s="1"/>
  <c r="Z1636" i="2"/>
  <c r="AA1636" i="2" s="1"/>
  <c r="Z1635" i="2"/>
  <c r="AA1635" i="2" s="1"/>
  <c r="Z1634" i="2"/>
  <c r="AA1634" i="2" s="1"/>
  <c r="Z1633" i="2"/>
  <c r="AA1633" i="2" s="1"/>
  <c r="Z1632" i="2"/>
  <c r="AA1632" i="2" s="1"/>
  <c r="Z1631" i="2"/>
  <c r="AA1631" i="2" s="1"/>
  <c r="Z1630" i="2"/>
  <c r="AA1630" i="2" s="1"/>
  <c r="Z1629" i="2"/>
  <c r="AA1629" i="2" s="1"/>
  <c r="Z1628" i="2"/>
  <c r="AA1628" i="2" s="1"/>
  <c r="Z1627" i="2"/>
  <c r="AA1627" i="2" s="1"/>
  <c r="Z1626" i="2"/>
  <c r="AA1626" i="2" s="1"/>
  <c r="Z1625" i="2"/>
  <c r="AA1625" i="2" s="1"/>
  <c r="Z1624" i="2"/>
  <c r="AA1624" i="2" s="1"/>
  <c r="Z1623" i="2"/>
  <c r="AA1623" i="2" s="1"/>
  <c r="Z1622" i="2"/>
  <c r="AA1622" i="2" s="1"/>
  <c r="Z1621" i="2"/>
  <c r="AA1621" i="2" s="1"/>
  <c r="Z1620" i="2"/>
  <c r="AA1620" i="2" s="1"/>
  <c r="Z1619" i="2"/>
  <c r="AA1619" i="2" s="1"/>
  <c r="Z1618" i="2"/>
  <c r="AA1618" i="2" s="1"/>
  <c r="Z1617" i="2"/>
  <c r="AA1617" i="2" s="1"/>
  <c r="Z1616" i="2"/>
  <c r="AA1616" i="2" s="1"/>
  <c r="Z1615" i="2"/>
  <c r="AA1615" i="2" s="1"/>
  <c r="Z1614" i="2"/>
  <c r="AA1614" i="2" s="1"/>
  <c r="Z1613" i="2"/>
  <c r="AA1613" i="2" s="1"/>
  <c r="Z1612" i="2"/>
  <c r="AA1612" i="2" s="1"/>
  <c r="Z1611" i="2"/>
  <c r="AA1611" i="2" s="1"/>
  <c r="Z1610" i="2"/>
  <c r="AA1610" i="2" s="1"/>
  <c r="Z1609" i="2"/>
  <c r="AA1609" i="2" s="1"/>
  <c r="Z1608" i="2"/>
  <c r="AA1608" i="2" s="1"/>
  <c r="Z1607" i="2"/>
  <c r="AA1607" i="2" s="1"/>
  <c r="Z1606" i="2"/>
  <c r="AA1606" i="2" s="1"/>
  <c r="Z1605" i="2"/>
  <c r="AA1605" i="2" s="1"/>
  <c r="Z1604" i="2"/>
  <c r="AA1604" i="2" s="1"/>
  <c r="Z1603" i="2"/>
  <c r="AA1603" i="2" s="1"/>
  <c r="Z1602" i="2"/>
  <c r="AA1602" i="2" s="1"/>
  <c r="Z1601" i="2"/>
  <c r="AA1601" i="2" s="1"/>
  <c r="Z1600" i="2"/>
  <c r="AA1600" i="2" s="1"/>
  <c r="Z1599" i="2"/>
  <c r="AA1599" i="2" s="1"/>
  <c r="Z1598" i="2"/>
  <c r="AA1598" i="2" s="1"/>
  <c r="Z1597" i="2"/>
  <c r="AA1597" i="2" s="1"/>
  <c r="Z1596" i="2"/>
  <c r="AA1596" i="2" s="1"/>
  <c r="Z1595" i="2"/>
  <c r="AA1595" i="2" s="1"/>
  <c r="Z1594" i="2"/>
  <c r="AA1594" i="2" s="1"/>
  <c r="Z1593" i="2"/>
  <c r="AA1593" i="2" s="1"/>
  <c r="Z1592" i="2"/>
  <c r="AA1592" i="2" s="1"/>
  <c r="Z1591" i="2"/>
  <c r="AA1591" i="2" s="1"/>
  <c r="Z1590" i="2"/>
  <c r="AA1590" i="2" s="1"/>
  <c r="Z1589" i="2"/>
  <c r="AA1589" i="2" s="1"/>
  <c r="Z1588" i="2"/>
  <c r="AA1588" i="2" s="1"/>
  <c r="Z1587" i="2"/>
  <c r="AA1587" i="2" s="1"/>
  <c r="Z1586" i="2"/>
  <c r="AA1586" i="2" s="1"/>
  <c r="Z1585" i="2"/>
  <c r="AA1585" i="2" s="1"/>
  <c r="Z1584" i="2"/>
  <c r="AA1584" i="2" s="1"/>
  <c r="Z1583" i="2"/>
  <c r="AA1583" i="2" s="1"/>
  <c r="Z1582" i="2"/>
  <c r="AA1582" i="2" s="1"/>
  <c r="Z1581" i="2"/>
  <c r="AA1581" i="2" s="1"/>
  <c r="Z1580" i="2"/>
  <c r="AA1580" i="2" s="1"/>
  <c r="Z1579" i="2"/>
  <c r="AA1579" i="2" s="1"/>
  <c r="Z1578" i="2"/>
  <c r="AA1578" i="2" s="1"/>
  <c r="Z1577" i="2"/>
  <c r="AA1577" i="2" s="1"/>
  <c r="Z1576" i="2"/>
  <c r="AA1576" i="2" s="1"/>
  <c r="Z1575" i="2"/>
  <c r="AA1575" i="2" s="1"/>
  <c r="Z1574" i="2"/>
  <c r="AA1574" i="2" s="1"/>
  <c r="Z1573" i="2"/>
  <c r="AA1573" i="2" s="1"/>
  <c r="Z1572" i="2"/>
  <c r="AA1572" i="2" s="1"/>
  <c r="Z1571" i="2"/>
  <c r="AA1571" i="2" s="1"/>
  <c r="Z1570" i="2"/>
  <c r="AA1570" i="2" s="1"/>
  <c r="Z1569" i="2"/>
  <c r="AA1569" i="2" s="1"/>
  <c r="Z1568" i="2"/>
  <c r="AA1568" i="2" s="1"/>
  <c r="Z1567" i="2"/>
  <c r="AA1567" i="2" s="1"/>
  <c r="Z1566" i="2"/>
  <c r="AA1566" i="2" s="1"/>
  <c r="Z1565" i="2"/>
  <c r="AA1565" i="2" s="1"/>
  <c r="Z1564" i="2"/>
  <c r="AA1564" i="2" s="1"/>
  <c r="Z1563" i="2"/>
  <c r="AA1563" i="2" s="1"/>
  <c r="Z1562" i="2"/>
  <c r="AA1562" i="2" s="1"/>
  <c r="Z1561" i="2"/>
  <c r="AA1561" i="2" s="1"/>
  <c r="Z1560" i="2"/>
  <c r="AA1560" i="2" s="1"/>
  <c r="Z1559" i="2"/>
  <c r="AA1559" i="2" s="1"/>
  <c r="Z1558" i="2"/>
  <c r="AA1558" i="2" s="1"/>
  <c r="Z1557" i="2"/>
  <c r="AA1557" i="2" s="1"/>
  <c r="Z1556" i="2"/>
  <c r="AA1556" i="2" s="1"/>
  <c r="Z1555" i="2"/>
  <c r="AA1555" i="2" s="1"/>
  <c r="Z1554" i="2"/>
  <c r="AA1554" i="2" s="1"/>
  <c r="Z1553" i="2"/>
  <c r="AA1553" i="2" s="1"/>
  <c r="Z1552" i="2"/>
  <c r="AA1552" i="2" s="1"/>
  <c r="Z1551" i="2"/>
  <c r="AA1551" i="2" s="1"/>
  <c r="Z1550" i="2"/>
  <c r="AA1550" i="2" s="1"/>
  <c r="Z1549" i="2"/>
  <c r="AA1549" i="2" s="1"/>
  <c r="Z1548" i="2"/>
  <c r="AA1548" i="2" s="1"/>
  <c r="Z1547" i="2"/>
  <c r="AA1547" i="2" s="1"/>
  <c r="Z1546" i="2"/>
  <c r="AA1546" i="2" s="1"/>
  <c r="Z1545" i="2"/>
  <c r="AA1545" i="2" s="1"/>
  <c r="Z1544" i="2"/>
  <c r="AA1544" i="2" s="1"/>
  <c r="Z1543" i="2"/>
  <c r="AA1543" i="2" s="1"/>
  <c r="Z1542" i="2"/>
  <c r="AA1542" i="2" s="1"/>
  <c r="Z1541" i="2"/>
  <c r="AA1541" i="2" s="1"/>
  <c r="Z1540" i="2"/>
  <c r="AA1540" i="2" s="1"/>
  <c r="Z1539" i="2"/>
  <c r="AA1539" i="2" s="1"/>
  <c r="Z1538" i="2"/>
  <c r="AA1538" i="2" s="1"/>
  <c r="Z1537" i="2"/>
  <c r="AA1537" i="2" s="1"/>
  <c r="Z1536" i="2"/>
  <c r="AA1536" i="2" s="1"/>
  <c r="Z1535" i="2"/>
  <c r="AA1535" i="2" s="1"/>
  <c r="Z1534" i="2"/>
  <c r="AA1534" i="2" s="1"/>
  <c r="Z1533" i="2"/>
  <c r="AA1533" i="2" s="1"/>
  <c r="Z1532" i="2"/>
  <c r="AA1532" i="2" s="1"/>
  <c r="Z1531" i="2"/>
  <c r="AA1531" i="2" s="1"/>
  <c r="Z1530" i="2"/>
  <c r="AA1530" i="2" s="1"/>
  <c r="Z1529" i="2"/>
  <c r="AA1529" i="2" s="1"/>
  <c r="Z1528" i="2"/>
  <c r="AA1528" i="2" s="1"/>
  <c r="Z1527" i="2"/>
  <c r="AA1527" i="2" s="1"/>
  <c r="Z1526" i="2"/>
  <c r="AA1526" i="2" s="1"/>
  <c r="Z1525" i="2"/>
  <c r="AA1525" i="2" s="1"/>
  <c r="Z1524" i="2"/>
  <c r="AA1524" i="2" s="1"/>
  <c r="Z1523" i="2"/>
  <c r="AA1523" i="2" s="1"/>
  <c r="Z1522" i="2"/>
  <c r="AA1522" i="2" s="1"/>
  <c r="Z1521" i="2"/>
  <c r="AA1521" i="2" s="1"/>
  <c r="Z1520" i="2"/>
  <c r="AA1520" i="2" s="1"/>
  <c r="Z1519" i="2"/>
  <c r="AA1519" i="2" s="1"/>
  <c r="Z1518" i="2"/>
  <c r="AA1518" i="2" s="1"/>
  <c r="Z1517" i="2"/>
  <c r="AA1517" i="2" s="1"/>
  <c r="Z1516" i="2"/>
  <c r="AA1516" i="2" s="1"/>
  <c r="Z1515" i="2"/>
  <c r="AA1515" i="2" s="1"/>
  <c r="Z1514" i="2"/>
  <c r="AA1514" i="2" s="1"/>
  <c r="Z1513" i="2"/>
  <c r="AA1513" i="2" s="1"/>
  <c r="Z1512" i="2"/>
  <c r="AA1512" i="2" s="1"/>
  <c r="Z1511" i="2"/>
  <c r="AA1511" i="2" s="1"/>
  <c r="Z1510" i="2"/>
  <c r="AA1510" i="2" s="1"/>
  <c r="Z1509" i="2"/>
  <c r="AA1509" i="2" s="1"/>
  <c r="Z1508" i="2"/>
  <c r="AA1508" i="2" s="1"/>
  <c r="Z1507" i="2"/>
  <c r="AA1507" i="2" s="1"/>
  <c r="Z1506" i="2"/>
  <c r="AA1506" i="2" s="1"/>
  <c r="Z1505" i="2"/>
  <c r="AA1505" i="2" s="1"/>
  <c r="Z1504" i="2"/>
  <c r="AA1504" i="2" s="1"/>
  <c r="Z1503" i="2"/>
  <c r="AA1503" i="2" s="1"/>
  <c r="Z1502" i="2"/>
  <c r="AA1502" i="2" s="1"/>
  <c r="Z1501" i="2"/>
  <c r="AA1501" i="2" s="1"/>
  <c r="Z1500" i="2"/>
  <c r="AA1500" i="2" s="1"/>
  <c r="Z1499" i="2"/>
  <c r="AA1499" i="2" s="1"/>
  <c r="Z1498" i="2"/>
  <c r="AA1498" i="2" s="1"/>
  <c r="Z1497" i="2"/>
  <c r="AA1497" i="2" s="1"/>
  <c r="Z1496" i="2"/>
  <c r="AA1496" i="2" s="1"/>
  <c r="Z1495" i="2"/>
  <c r="AA1495" i="2" s="1"/>
  <c r="Z1494" i="2"/>
  <c r="AA1494" i="2" s="1"/>
  <c r="Z1493" i="2"/>
  <c r="AA1493" i="2" s="1"/>
  <c r="Z1492" i="2"/>
  <c r="AA1492" i="2" s="1"/>
  <c r="Z1491" i="2"/>
  <c r="AA1491" i="2" s="1"/>
  <c r="Z1490" i="2"/>
  <c r="AA1490" i="2" s="1"/>
  <c r="Z1489" i="2"/>
  <c r="AA1489" i="2" s="1"/>
  <c r="Z1488" i="2"/>
  <c r="AA1488" i="2" s="1"/>
  <c r="Z1487" i="2"/>
  <c r="AA1487" i="2" s="1"/>
  <c r="Z1486" i="2"/>
  <c r="AA1486" i="2" s="1"/>
  <c r="Z1485" i="2"/>
  <c r="AA1485" i="2" s="1"/>
  <c r="Z1484" i="2"/>
  <c r="AA1484" i="2" s="1"/>
  <c r="Z1483" i="2"/>
  <c r="AA1483" i="2" s="1"/>
  <c r="Z1482" i="2"/>
  <c r="AA1482" i="2" s="1"/>
  <c r="Z1481" i="2"/>
  <c r="AA1481" i="2" s="1"/>
  <c r="Z1480" i="2"/>
  <c r="AA1480" i="2" s="1"/>
  <c r="Z1479" i="2"/>
  <c r="AA1479" i="2" s="1"/>
  <c r="Z1478" i="2"/>
  <c r="AA1478" i="2" s="1"/>
  <c r="Z1477" i="2"/>
  <c r="AA1477" i="2" s="1"/>
  <c r="Z1476" i="2"/>
  <c r="AA1476" i="2" s="1"/>
  <c r="Z1475" i="2"/>
  <c r="AA1475" i="2" s="1"/>
  <c r="Z1474" i="2"/>
  <c r="AA1474" i="2" s="1"/>
  <c r="Z1473" i="2"/>
  <c r="AA1473" i="2" s="1"/>
  <c r="Z1472" i="2"/>
  <c r="AA1472" i="2" s="1"/>
  <c r="Z1471" i="2"/>
  <c r="AA1471" i="2" s="1"/>
  <c r="Z1470" i="2"/>
  <c r="AA1470" i="2" s="1"/>
  <c r="Z1469" i="2"/>
  <c r="AA1469" i="2" s="1"/>
  <c r="Z1468" i="2"/>
  <c r="AA1468" i="2" s="1"/>
  <c r="Z1467" i="2"/>
  <c r="AA1467" i="2" s="1"/>
  <c r="Z1466" i="2"/>
  <c r="AA1466" i="2" s="1"/>
  <c r="Z1465" i="2"/>
  <c r="AA1465" i="2" s="1"/>
  <c r="Z1464" i="2"/>
  <c r="AA1464" i="2" s="1"/>
  <c r="Z1463" i="2"/>
  <c r="AA1463" i="2" s="1"/>
  <c r="Z1462" i="2"/>
  <c r="AA1462" i="2" s="1"/>
  <c r="Z1461" i="2"/>
  <c r="AA1461" i="2" s="1"/>
  <c r="Z1460" i="2"/>
  <c r="AA1460" i="2" s="1"/>
  <c r="Z1459" i="2"/>
  <c r="AA1459" i="2" s="1"/>
  <c r="Z1458" i="2"/>
  <c r="AA1458" i="2" s="1"/>
  <c r="Z1457" i="2"/>
  <c r="AA1457" i="2" s="1"/>
  <c r="Z1456" i="2"/>
  <c r="AA1456" i="2" s="1"/>
  <c r="Z1455" i="2"/>
  <c r="AA1455" i="2" s="1"/>
  <c r="Z1454" i="2"/>
  <c r="AA1454" i="2" s="1"/>
  <c r="Z1453" i="2"/>
  <c r="AA1453" i="2" s="1"/>
  <c r="Z1452" i="2"/>
  <c r="AA1452" i="2" s="1"/>
  <c r="Z1451" i="2"/>
  <c r="AA1451" i="2" s="1"/>
  <c r="Z1450" i="2"/>
  <c r="AA1450" i="2" s="1"/>
  <c r="Z1449" i="2"/>
  <c r="AA1449" i="2" s="1"/>
  <c r="Z1448" i="2"/>
  <c r="AA1448" i="2" s="1"/>
  <c r="Z1447" i="2"/>
  <c r="AA1447" i="2" s="1"/>
  <c r="Z1446" i="2"/>
  <c r="AA1446" i="2" s="1"/>
  <c r="Z1445" i="2"/>
  <c r="AA1445" i="2" s="1"/>
  <c r="Z1444" i="2"/>
  <c r="AA1444" i="2" s="1"/>
  <c r="Z1443" i="2"/>
  <c r="AA1443" i="2" s="1"/>
  <c r="Z1442" i="2"/>
  <c r="AA1442" i="2" s="1"/>
  <c r="Z1441" i="2"/>
  <c r="AA1441" i="2" s="1"/>
  <c r="Z1440" i="2"/>
  <c r="AA1440" i="2" s="1"/>
  <c r="Z1439" i="2"/>
  <c r="AA1439" i="2" s="1"/>
  <c r="Z1438" i="2"/>
  <c r="AA1438" i="2" s="1"/>
  <c r="Z1437" i="2"/>
  <c r="AA1437" i="2" s="1"/>
  <c r="Z1436" i="2"/>
  <c r="AA1436" i="2" s="1"/>
  <c r="Z1435" i="2"/>
  <c r="AA1435" i="2" s="1"/>
  <c r="Z1434" i="2"/>
  <c r="AA1434" i="2" s="1"/>
  <c r="Z1433" i="2"/>
  <c r="AA1433" i="2" s="1"/>
  <c r="Z1432" i="2"/>
  <c r="AA1432" i="2" s="1"/>
  <c r="Z1431" i="2"/>
  <c r="AA1431" i="2" s="1"/>
  <c r="Z1430" i="2"/>
  <c r="AA1430" i="2" s="1"/>
  <c r="Z1429" i="2"/>
  <c r="AA1429" i="2" s="1"/>
  <c r="Z1428" i="2"/>
  <c r="AA1428" i="2" s="1"/>
  <c r="Z1427" i="2"/>
  <c r="AA1427" i="2" s="1"/>
  <c r="Z1426" i="2"/>
  <c r="AA1426" i="2" s="1"/>
  <c r="Z1425" i="2"/>
  <c r="AA1425" i="2" s="1"/>
  <c r="Z1424" i="2"/>
  <c r="AA1424" i="2" s="1"/>
  <c r="Z1423" i="2"/>
  <c r="AA1423" i="2" s="1"/>
  <c r="Z1422" i="2"/>
  <c r="AA1422" i="2" s="1"/>
  <c r="Z1421" i="2"/>
  <c r="AA1421" i="2" s="1"/>
  <c r="Z1420" i="2"/>
  <c r="AA1420" i="2" s="1"/>
  <c r="Z1419" i="2"/>
  <c r="AA1419" i="2" s="1"/>
  <c r="Z1418" i="2"/>
  <c r="AA1418" i="2" s="1"/>
  <c r="Z1417" i="2"/>
  <c r="AA1417" i="2" s="1"/>
  <c r="Z1416" i="2"/>
  <c r="AA1416" i="2" s="1"/>
  <c r="Z1415" i="2"/>
  <c r="AA1415" i="2" s="1"/>
  <c r="Z1414" i="2"/>
  <c r="AA1414" i="2" s="1"/>
  <c r="Z1413" i="2"/>
  <c r="AA1413" i="2" s="1"/>
  <c r="Z1412" i="2"/>
  <c r="AA1412" i="2" s="1"/>
  <c r="Z1411" i="2"/>
  <c r="AA1411" i="2" s="1"/>
  <c r="Z1410" i="2"/>
  <c r="AA1410" i="2" s="1"/>
  <c r="Z1409" i="2"/>
  <c r="AA1409" i="2" s="1"/>
  <c r="Z1408" i="2"/>
  <c r="AA1408" i="2" s="1"/>
  <c r="Z1407" i="2"/>
  <c r="AA1407" i="2" s="1"/>
  <c r="Z1406" i="2"/>
  <c r="AA1406" i="2" s="1"/>
  <c r="Z1405" i="2"/>
  <c r="AA1405" i="2" s="1"/>
  <c r="Z1404" i="2"/>
  <c r="AA1404" i="2" s="1"/>
  <c r="Z1403" i="2"/>
  <c r="AA1403" i="2" s="1"/>
  <c r="Z1402" i="2"/>
  <c r="AA1402" i="2" s="1"/>
  <c r="Z1401" i="2"/>
  <c r="AA1401" i="2" s="1"/>
  <c r="Z1400" i="2"/>
  <c r="AA1400" i="2" s="1"/>
  <c r="Z1399" i="2"/>
  <c r="AA1399" i="2" s="1"/>
  <c r="Z1398" i="2"/>
  <c r="AA1398" i="2" s="1"/>
  <c r="Z1397" i="2"/>
  <c r="AA1397" i="2" s="1"/>
  <c r="Z1396" i="2"/>
  <c r="AA1396" i="2" s="1"/>
  <c r="Z1395" i="2"/>
  <c r="AA1395" i="2" s="1"/>
  <c r="Z1394" i="2"/>
  <c r="AA1394" i="2" s="1"/>
  <c r="Z1393" i="2"/>
  <c r="AA1393" i="2" s="1"/>
  <c r="Z1392" i="2"/>
  <c r="AA1392" i="2" s="1"/>
  <c r="Z1391" i="2"/>
  <c r="AA1391" i="2" s="1"/>
  <c r="Z1390" i="2"/>
  <c r="AA1390" i="2" s="1"/>
  <c r="Z1389" i="2"/>
  <c r="AA1389" i="2" s="1"/>
  <c r="Z1388" i="2"/>
  <c r="AA1388" i="2" s="1"/>
  <c r="Z1387" i="2"/>
  <c r="AA1387" i="2" s="1"/>
  <c r="Z1386" i="2"/>
  <c r="AA1386" i="2" s="1"/>
  <c r="Z1385" i="2"/>
  <c r="AA1385" i="2" s="1"/>
  <c r="Z1384" i="2"/>
  <c r="AA1384" i="2" s="1"/>
  <c r="Z1383" i="2"/>
  <c r="AA1383" i="2" s="1"/>
  <c r="Z1382" i="2"/>
  <c r="AA1382" i="2" s="1"/>
  <c r="Z1381" i="2"/>
  <c r="AA1381" i="2" s="1"/>
  <c r="Z1380" i="2"/>
  <c r="AA1380" i="2" s="1"/>
  <c r="Z1379" i="2"/>
  <c r="AA1379" i="2" s="1"/>
  <c r="Z1378" i="2"/>
  <c r="AA1378" i="2" s="1"/>
  <c r="Z1377" i="2"/>
  <c r="AA1377" i="2" s="1"/>
  <c r="Z1376" i="2"/>
  <c r="AA1376" i="2" s="1"/>
  <c r="Z1375" i="2"/>
  <c r="AA1375" i="2" s="1"/>
  <c r="Z1374" i="2"/>
  <c r="AA1374" i="2" s="1"/>
  <c r="Z1373" i="2"/>
  <c r="AA1373" i="2" s="1"/>
  <c r="Z1372" i="2"/>
  <c r="AA1372" i="2" s="1"/>
  <c r="Z1371" i="2"/>
  <c r="AA1371" i="2" s="1"/>
  <c r="Z1370" i="2"/>
  <c r="AA1370" i="2" s="1"/>
  <c r="Z1369" i="2"/>
  <c r="AA1369" i="2" s="1"/>
  <c r="Z1368" i="2"/>
  <c r="AA1368" i="2" s="1"/>
  <c r="Z1367" i="2"/>
  <c r="AA1367" i="2" s="1"/>
  <c r="Z1366" i="2"/>
  <c r="AA1366" i="2" s="1"/>
  <c r="Z1365" i="2"/>
  <c r="AA1365" i="2" s="1"/>
  <c r="Z1364" i="2"/>
  <c r="AA1364" i="2" s="1"/>
  <c r="Z1363" i="2"/>
  <c r="AA1363" i="2" s="1"/>
  <c r="Z1362" i="2"/>
  <c r="AA1362" i="2" s="1"/>
  <c r="Z1361" i="2"/>
  <c r="AA1361" i="2" s="1"/>
  <c r="Z1360" i="2"/>
  <c r="AA1360" i="2" s="1"/>
  <c r="Z1359" i="2"/>
  <c r="AA1359" i="2" s="1"/>
  <c r="Z1358" i="2"/>
  <c r="AA1358" i="2" s="1"/>
  <c r="Z1357" i="2"/>
  <c r="AA1357" i="2" s="1"/>
  <c r="Z1356" i="2"/>
  <c r="AA1356" i="2" s="1"/>
  <c r="Z1355" i="2"/>
  <c r="AA1355" i="2" s="1"/>
  <c r="Z1354" i="2"/>
  <c r="AA1354" i="2" s="1"/>
  <c r="Z1353" i="2"/>
  <c r="AA1353" i="2" s="1"/>
  <c r="Z1352" i="2"/>
  <c r="AA1352" i="2" s="1"/>
  <c r="Z1351" i="2"/>
  <c r="AA1351" i="2" s="1"/>
  <c r="Z1350" i="2"/>
  <c r="AA1350" i="2" s="1"/>
  <c r="Z1349" i="2"/>
  <c r="AA1349" i="2" s="1"/>
  <c r="Z1348" i="2"/>
  <c r="AA1348" i="2" s="1"/>
  <c r="Z1347" i="2"/>
  <c r="AA1347" i="2" s="1"/>
  <c r="Z1346" i="2"/>
  <c r="AA1346" i="2" s="1"/>
  <c r="Z1345" i="2"/>
  <c r="AA1345" i="2" s="1"/>
  <c r="Z1344" i="2"/>
  <c r="AA1344" i="2" s="1"/>
  <c r="Z1343" i="2"/>
  <c r="AA1343" i="2" s="1"/>
  <c r="Z1342" i="2"/>
  <c r="AA1342" i="2" s="1"/>
  <c r="Z1341" i="2"/>
  <c r="AA1341" i="2" s="1"/>
  <c r="Z1340" i="2"/>
  <c r="AA1340" i="2" s="1"/>
  <c r="Z1339" i="2"/>
  <c r="AA1339" i="2" s="1"/>
  <c r="Z1338" i="2"/>
  <c r="AA1338" i="2" s="1"/>
  <c r="Z1337" i="2"/>
  <c r="AA1337" i="2" s="1"/>
  <c r="Z1336" i="2"/>
  <c r="AA1336" i="2" s="1"/>
  <c r="Z1335" i="2"/>
  <c r="AA1335" i="2" s="1"/>
  <c r="Z1334" i="2"/>
  <c r="AA1334" i="2" s="1"/>
  <c r="Z1333" i="2"/>
  <c r="AA1333" i="2" s="1"/>
  <c r="Z1332" i="2"/>
  <c r="AA1332" i="2" s="1"/>
  <c r="Z1331" i="2"/>
  <c r="AA1331" i="2" s="1"/>
  <c r="Z1330" i="2"/>
  <c r="AA1330" i="2" s="1"/>
  <c r="Z1329" i="2"/>
  <c r="AA1329" i="2" s="1"/>
  <c r="Z1328" i="2"/>
  <c r="AA1328" i="2" s="1"/>
  <c r="Z1327" i="2"/>
  <c r="AA1327" i="2" s="1"/>
  <c r="Z1326" i="2"/>
  <c r="AA1326" i="2" s="1"/>
  <c r="Z1325" i="2"/>
  <c r="AA1325" i="2" s="1"/>
  <c r="Z1324" i="2"/>
  <c r="AA1324" i="2" s="1"/>
  <c r="Z1323" i="2"/>
  <c r="AA1323" i="2" s="1"/>
  <c r="Z1322" i="2"/>
  <c r="AA1322" i="2" s="1"/>
  <c r="Z1321" i="2"/>
  <c r="AA1321" i="2" s="1"/>
  <c r="Z1320" i="2"/>
  <c r="AA1320" i="2" s="1"/>
  <c r="Z1319" i="2"/>
  <c r="AA1319" i="2" s="1"/>
  <c r="Z1318" i="2"/>
  <c r="AA1318" i="2" s="1"/>
  <c r="Z1317" i="2"/>
  <c r="AA1317" i="2" s="1"/>
  <c r="Z1316" i="2"/>
  <c r="AA1316" i="2" s="1"/>
  <c r="Z1315" i="2"/>
  <c r="AA1315" i="2" s="1"/>
  <c r="Z1314" i="2"/>
  <c r="AA1314" i="2" s="1"/>
  <c r="Z1313" i="2"/>
  <c r="AA1313" i="2" s="1"/>
  <c r="Z1312" i="2"/>
  <c r="AA1312" i="2" s="1"/>
  <c r="Z1311" i="2"/>
  <c r="AA1311" i="2" s="1"/>
  <c r="Z1310" i="2"/>
  <c r="AA1310" i="2" s="1"/>
  <c r="Z1309" i="2"/>
  <c r="AA1309" i="2" s="1"/>
  <c r="Z1308" i="2"/>
  <c r="AA1308" i="2" s="1"/>
  <c r="Z1307" i="2"/>
  <c r="AA1307" i="2" s="1"/>
  <c r="Z1306" i="2"/>
  <c r="AA1306" i="2" s="1"/>
  <c r="Z1305" i="2"/>
  <c r="AA1305" i="2" s="1"/>
  <c r="Z1304" i="2"/>
  <c r="AA1304" i="2" s="1"/>
  <c r="Z1303" i="2"/>
  <c r="AA1303" i="2" s="1"/>
  <c r="Z1302" i="2"/>
  <c r="AA1302" i="2" s="1"/>
  <c r="Z1301" i="2"/>
  <c r="AA1301" i="2" s="1"/>
  <c r="Z1300" i="2"/>
  <c r="AA1300" i="2" s="1"/>
  <c r="Z1299" i="2"/>
  <c r="AA1299" i="2" s="1"/>
  <c r="Z1298" i="2"/>
  <c r="AA1298" i="2" s="1"/>
  <c r="Z1297" i="2"/>
  <c r="AA1297" i="2" s="1"/>
  <c r="Z1296" i="2"/>
  <c r="AA1296" i="2" s="1"/>
  <c r="Z1295" i="2"/>
  <c r="AA1295" i="2" s="1"/>
  <c r="Z1294" i="2"/>
  <c r="AA1294" i="2" s="1"/>
  <c r="Z1293" i="2"/>
  <c r="AA1293" i="2" s="1"/>
  <c r="Z1292" i="2"/>
  <c r="AA1292" i="2" s="1"/>
  <c r="Z1291" i="2"/>
  <c r="AA1291" i="2" s="1"/>
  <c r="Z1290" i="2"/>
  <c r="AA1290" i="2" s="1"/>
  <c r="Z1289" i="2"/>
  <c r="AA1289" i="2" s="1"/>
  <c r="Z1288" i="2"/>
  <c r="AA1288" i="2" s="1"/>
  <c r="Z1287" i="2"/>
  <c r="AA1287" i="2" s="1"/>
  <c r="Z1286" i="2"/>
  <c r="AA1286" i="2" s="1"/>
  <c r="Z1285" i="2"/>
  <c r="AA1285" i="2" s="1"/>
  <c r="Z1284" i="2"/>
  <c r="AA1284" i="2" s="1"/>
  <c r="Z1283" i="2"/>
  <c r="AA1283" i="2" s="1"/>
  <c r="Z1282" i="2"/>
  <c r="AA1282" i="2" s="1"/>
  <c r="Z1281" i="2"/>
  <c r="AA1281" i="2" s="1"/>
  <c r="Z1280" i="2"/>
  <c r="AA1280" i="2" s="1"/>
  <c r="Z1279" i="2"/>
  <c r="AA1279" i="2" s="1"/>
  <c r="Z1278" i="2"/>
  <c r="AA1278" i="2" s="1"/>
  <c r="Z1277" i="2"/>
  <c r="AA1277" i="2" s="1"/>
  <c r="Z1276" i="2"/>
  <c r="AA1276" i="2" s="1"/>
  <c r="Z1275" i="2"/>
  <c r="AA1275" i="2" s="1"/>
  <c r="Z1274" i="2"/>
  <c r="AA1274" i="2" s="1"/>
  <c r="Z1273" i="2"/>
  <c r="AA1273" i="2" s="1"/>
  <c r="Z1272" i="2"/>
  <c r="AA1272" i="2" s="1"/>
  <c r="Z1271" i="2"/>
  <c r="AA1271" i="2" s="1"/>
  <c r="Z1270" i="2"/>
  <c r="AA1270" i="2" s="1"/>
  <c r="Z1269" i="2"/>
  <c r="AA1269" i="2" s="1"/>
  <c r="Z1268" i="2"/>
  <c r="AA1268" i="2" s="1"/>
  <c r="Z1267" i="2"/>
  <c r="AA1267" i="2" s="1"/>
  <c r="Z1266" i="2"/>
  <c r="AA1266" i="2" s="1"/>
  <c r="Z1265" i="2"/>
  <c r="AA1265" i="2" s="1"/>
  <c r="Z1264" i="2"/>
  <c r="AA1264" i="2" s="1"/>
  <c r="Z1263" i="2"/>
  <c r="AA1263" i="2" s="1"/>
  <c r="Z1262" i="2"/>
  <c r="AA1262" i="2" s="1"/>
  <c r="Z1261" i="2"/>
  <c r="AA1261" i="2" s="1"/>
  <c r="Z1260" i="2"/>
  <c r="AA1260" i="2" s="1"/>
  <c r="Z1259" i="2"/>
  <c r="AA1259" i="2" s="1"/>
  <c r="Z1258" i="2"/>
  <c r="AA1258" i="2" s="1"/>
  <c r="Z1257" i="2"/>
  <c r="AA1257" i="2" s="1"/>
  <c r="Z1256" i="2"/>
  <c r="AA1256" i="2" s="1"/>
  <c r="Z1255" i="2"/>
  <c r="AA1255" i="2" s="1"/>
  <c r="Z1254" i="2"/>
  <c r="AA1254" i="2" s="1"/>
  <c r="Z1253" i="2"/>
  <c r="AA1253" i="2" s="1"/>
  <c r="Z1252" i="2"/>
  <c r="AA1252" i="2" s="1"/>
  <c r="Z1251" i="2"/>
  <c r="AA1251" i="2" s="1"/>
  <c r="Z1250" i="2"/>
  <c r="AA1250" i="2" s="1"/>
  <c r="Z1249" i="2"/>
  <c r="AA1249" i="2" s="1"/>
  <c r="Z1248" i="2"/>
  <c r="AA1248" i="2" s="1"/>
  <c r="Z1247" i="2"/>
  <c r="AA1247" i="2" s="1"/>
  <c r="Z1246" i="2"/>
  <c r="AA1246" i="2" s="1"/>
  <c r="Z1245" i="2"/>
  <c r="AA1245" i="2" s="1"/>
  <c r="Z1244" i="2"/>
  <c r="AA1244" i="2" s="1"/>
  <c r="Z1243" i="2"/>
  <c r="AA1243" i="2" s="1"/>
  <c r="Z1242" i="2"/>
  <c r="AA1242" i="2" s="1"/>
  <c r="Z1241" i="2"/>
  <c r="AA1241" i="2" s="1"/>
  <c r="Z1240" i="2"/>
  <c r="AA1240" i="2" s="1"/>
  <c r="Z1239" i="2"/>
  <c r="AA1239" i="2" s="1"/>
  <c r="Z1238" i="2"/>
  <c r="AA1238" i="2" s="1"/>
  <c r="Z1237" i="2"/>
  <c r="AA1237" i="2" s="1"/>
  <c r="Z1236" i="2"/>
  <c r="AA1236" i="2" s="1"/>
  <c r="Z1235" i="2"/>
  <c r="AA1235" i="2" s="1"/>
  <c r="Z1234" i="2"/>
  <c r="AA1234" i="2" s="1"/>
  <c r="Z1233" i="2"/>
  <c r="AA1233" i="2" s="1"/>
  <c r="Z1232" i="2"/>
  <c r="AA1232" i="2" s="1"/>
  <c r="Z1231" i="2"/>
  <c r="AA1231" i="2" s="1"/>
  <c r="Z1230" i="2"/>
  <c r="AA1230" i="2" s="1"/>
  <c r="Z1229" i="2"/>
  <c r="AA1229" i="2" s="1"/>
  <c r="Z1228" i="2"/>
  <c r="AA1228" i="2" s="1"/>
  <c r="Z1227" i="2"/>
  <c r="AA1227" i="2" s="1"/>
  <c r="Z1226" i="2"/>
  <c r="AA1226" i="2" s="1"/>
  <c r="Z1225" i="2"/>
  <c r="AA1225" i="2" s="1"/>
  <c r="Z1224" i="2"/>
  <c r="AA1224" i="2" s="1"/>
  <c r="Z1223" i="2"/>
  <c r="AA1223" i="2" s="1"/>
  <c r="Z1222" i="2"/>
  <c r="AA1222" i="2" s="1"/>
  <c r="Z1221" i="2"/>
  <c r="AA1221" i="2" s="1"/>
  <c r="Z1220" i="2"/>
  <c r="AA1220" i="2" s="1"/>
  <c r="Z1219" i="2"/>
  <c r="AA1219" i="2" s="1"/>
  <c r="Z1218" i="2"/>
  <c r="AA1218" i="2" s="1"/>
  <c r="Z1217" i="2"/>
  <c r="AA1217" i="2" s="1"/>
  <c r="Z1216" i="2"/>
  <c r="AA1216" i="2" s="1"/>
  <c r="Z1215" i="2"/>
  <c r="AA1215" i="2" s="1"/>
  <c r="Z1214" i="2"/>
  <c r="AA1214" i="2" s="1"/>
  <c r="Z1213" i="2"/>
  <c r="AA1213" i="2" s="1"/>
  <c r="Z1212" i="2"/>
  <c r="AA1212" i="2" s="1"/>
  <c r="Z1211" i="2"/>
  <c r="AA1211" i="2" s="1"/>
  <c r="Z1210" i="2"/>
  <c r="AA1210" i="2" s="1"/>
  <c r="Z1209" i="2"/>
  <c r="AA1209" i="2" s="1"/>
  <c r="Z1208" i="2"/>
  <c r="AA1208" i="2" s="1"/>
  <c r="Z1207" i="2"/>
  <c r="AA1207" i="2" s="1"/>
  <c r="Z1206" i="2"/>
  <c r="AA1206" i="2" s="1"/>
  <c r="Z1205" i="2"/>
  <c r="AA1205" i="2" s="1"/>
  <c r="Z1204" i="2"/>
  <c r="AA1204" i="2" s="1"/>
  <c r="Z1203" i="2"/>
  <c r="AA1203" i="2" s="1"/>
  <c r="Z1202" i="2"/>
  <c r="AA1202" i="2" s="1"/>
  <c r="Z1201" i="2"/>
  <c r="AA1201" i="2" s="1"/>
  <c r="Z1200" i="2"/>
  <c r="AA1200" i="2" s="1"/>
  <c r="Z1199" i="2"/>
  <c r="AA1199" i="2" s="1"/>
  <c r="Z1198" i="2"/>
  <c r="AA1198" i="2" s="1"/>
  <c r="Z1197" i="2"/>
  <c r="AA1197" i="2" s="1"/>
  <c r="Z1196" i="2"/>
  <c r="AA1196" i="2" s="1"/>
  <c r="Z1195" i="2"/>
  <c r="AA1195" i="2" s="1"/>
  <c r="Z1194" i="2"/>
  <c r="AA1194" i="2" s="1"/>
  <c r="Z1193" i="2"/>
  <c r="AA1193" i="2" s="1"/>
  <c r="Z1192" i="2"/>
  <c r="AA1192" i="2" s="1"/>
  <c r="Z1191" i="2"/>
  <c r="AA1191" i="2" s="1"/>
  <c r="Z1190" i="2"/>
  <c r="AA1190" i="2" s="1"/>
  <c r="Z1189" i="2"/>
  <c r="AA1189" i="2" s="1"/>
  <c r="Z1188" i="2"/>
  <c r="AA1188" i="2" s="1"/>
  <c r="Z1187" i="2"/>
  <c r="AA1187" i="2" s="1"/>
  <c r="Z1186" i="2"/>
  <c r="AA1186" i="2" s="1"/>
  <c r="Z1185" i="2"/>
  <c r="AA1185" i="2" s="1"/>
  <c r="Z1184" i="2"/>
  <c r="AA1184" i="2" s="1"/>
  <c r="Z1183" i="2"/>
  <c r="AA1183" i="2" s="1"/>
  <c r="Z1182" i="2"/>
  <c r="AA1182" i="2" s="1"/>
  <c r="Z1181" i="2"/>
  <c r="AA1181" i="2" s="1"/>
  <c r="Z1180" i="2"/>
  <c r="AA1180" i="2" s="1"/>
  <c r="Z1179" i="2"/>
  <c r="AA1179" i="2" s="1"/>
  <c r="Z1178" i="2"/>
  <c r="AA1178" i="2" s="1"/>
  <c r="Z1177" i="2"/>
  <c r="AA1177" i="2" s="1"/>
  <c r="Z1176" i="2"/>
  <c r="AA1176" i="2" s="1"/>
  <c r="Z1175" i="2"/>
  <c r="AA1175" i="2" s="1"/>
  <c r="Z1174" i="2"/>
  <c r="AA1174" i="2" s="1"/>
  <c r="Z1173" i="2"/>
  <c r="AA1173" i="2" s="1"/>
  <c r="Z1172" i="2"/>
  <c r="AA1172" i="2" s="1"/>
  <c r="Z1171" i="2"/>
  <c r="AA1171" i="2" s="1"/>
  <c r="Z1170" i="2"/>
  <c r="AA1170" i="2" s="1"/>
  <c r="Z1169" i="2"/>
  <c r="AA1169" i="2" s="1"/>
  <c r="Z1168" i="2"/>
  <c r="AA1168" i="2" s="1"/>
  <c r="Z1167" i="2"/>
  <c r="AA1167" i="2" s="1"/>
  <c r="Z1166" i="2"/>
  <c r="AA1166" i="2" s="1"/>
  <c r="Z1165" i="2"/>
  <c r="AA1165" i="2" s="1"/>
  <c r="Z1164" i="2"/>
  <c r="AA1164" i="2" s="1"/>
  <c r="Z1163" i="2"/>
  <c r="AA1163" i="2" s="1"/>
  <c r="Z1162" i="2"/>
  <c r="AA1162" i="2" s="1"/>
  <c r="Z1161" i="2"/>
  <c r="AA1161" i="2" s="1"/>
  <c r="Z1160" i="2"/>
  <c r="AA1160" i="2" s="1"/>
  <c r="Z1159" i="2"/>
  <c r="AA1159" i="2" s="1"/>
  <c r="Z1158" i="2"/>
  <c r="AA1158" i="2" s="1"/>
  <c r="Z1157" i="2"/>
  <c r="AA1157" i="2" s="1"/>
  <c r="Z1156" i="2"/>
  <c r="AA1156" i="2" s="1"/>
  <c r="Z1155" i="2"/>
  <c r="AA1155" i="2" s="1"/>
  <c r="Z1154" i="2"/>
  <c r="AA1154" i="2" s="1"/>
  <c r="Z1153" i="2"/>
  <c r="AA1153" i="2" s="1"/>
  <c r="Z1152" i="2"/>
  <c r="AA1152" i="2" s="1"/>
  <c r="Z1151" i="2"/>
  <c r="AA1151" i="2" s="1"/>
  <c r="Z1150" i="2"/>
  <c r="AA1150" i="2" s="1"/>
  <c r="Z1149" i="2"/>
  <c r="AA1149" i="2" s="1"/>
  <c r="Z1148" i="2"/>
  <c r="AA1148" i="2" s="1"/>
  <c r="Z1147" i="2"/>
  <c r="AA1147" i="2" s="1"/>
  <c r="Z1146" i="2"/>
  <c r="AA1146" i="2" s="1"/>
  <c r="Z1145" i="2"/>
  <c r="AA1145" i="2" s="1"/>
  <c r="Z1144" i="2"/>
  <c r="AA1144" i="2" s="1"/>
  <c r="Z1143" i="2"/>
  <c r="AA1143" i="2" s="1"/>
  <c r="Z1142" i="2"/>
  <c r="AA1142" i="2" s="1"/>
  <c r="Z1141" i="2"/>
  <c r="AA1141" i="2" s="1"/>
  <c r="Z1140" i="2"/>
  <c r="AA1140" i="2" s="1"/>
  <c r="Z1139" i="2"/>
  <c r="AA1139" i="2" s="1"/>
  <c r="Z1138" i="2"/>
  <c r="AA1138" i="2" s="1"/>
  <c r="Z1137" i="2"/>
  <c r="AA1137" i="2" s="1"/>
  <c r="Z1136" i="2"/>
  <c r="AA1136" i="2" s="1"/>
  <c r="Z1135" i="2"/>
  <c r="AA1135" i="2" s="1"/>
  <c r="Z1134" i="2"/>
  <c r="AA1134" i="2" s="1"/>
  <c r="Z1133" i="2"/>
  <c r="AA1133" i="2" s="1"/>
  <c r="Z1132" i="2"/>
  <c r="AA1132" i="2" s="1"/>
  <c r="Z1131" i="2"/>
  <c r="AA1131" i="2" s="1"/>
  <c r="Z1130" i="2"/>
  <c r="AA1130" i="2" s="1"/>
  <c r="Z1129" i="2"/>
  <c r="AA1129" i="2" s="1"/>
  <c r="Z1128" i="2"/>
  <c r="AA1128" i="2" s="1"/>
  <c r="Z1127" i="2"/>
  <c r="AA1127" i="2" s="1"/>
  <c r="Z1126" i="2"/>
  <c r="AA1126" i="2" s="1"/>
  <c r="Z1125" i="2"/>
  <c r="AA1125" i="2" s="1"/>
  <c r="Z1124" i="2"/>
  <c r="AA1124" i="2" s="1"/>
  <c r="Z1123" i="2"/>
  <c r="AA1123" i="2" s="1"/>
  <c r="Z1122" i="2"/>
  <c r="AA1122" i="2" s="1"/>
  <c r="Z1121" i="2"/>
  <c r="AA1121" i="2" s="1"/>
  <c r="Z1120" i="2"/>
  <c r="AA1120" i="2" s="1"/>
  <c r="Z1119" i="2"/>
  <c r="AA1119" i="2" s="1"/>
  <c r="Z1118" i="2"/>
  <c r="AA1118" i="2" s="1"/>
  <c r="Z1117" i="2"/>
  <c r="AA1117" i="2" s="1"/>
  <c r="Z1116" i="2"/>
  <c r="AA1116" i="2" s="1"/>
  <c r="Z1115" i="2"/>
  <c r="AA1115" i="2" s="1"/>
  <c r="Z1114" i="2"/>
  <c r="AA1114" i="2" s="1"/>
  <c r="Z1113" i="2"/>
  <c r="AA1113" i="2" s="1"/>
  <c r="Z1112" i="2"/>
  <c r="AA1112" i="2" s="1"/>
  <c r="Z1111" i="2"/>
  <c r="AA1111" i="2" s="1"/>
  <c r="Z1110" i="2"/>
  <c r="AA1110" i="2" s="1"/>
  <c r="Z1109" i="2"/>
  <c r="AA1109" i="2" s="1"/>
  <c r="Z1108" i="2"/>
  <c r="AA1108" i="2" s="1"/>
  <c r="Z1107" i="2"/>
  <c r="AA1107" i="2" s="1"/>
  <c r="Z1106" i="2"/>
  <c r="AA1106" i="2" s="1"/>
  <c r="Z1105" i="2"/>
  <c r="AA1105" i="2" s="1"/>
  <c r="Z1104" i="2"/>
  <c r="AA1104" i="2" s="1"/>
  <c r="Z1103" i="2"/>
  <c r="AA1103" i="2" s="1"/>
  <c r="Z1102" i="2"/>
  <c r="AA1102" i="2" s="1"/>
  <c r="Z1101" i="2"/>
  <c r="AA1101" i="2" s="1"/>
  <c r="Z1100" i="2"/>
  <c r="AA1100" i="2" s="1"/>
  <c r="Z1099" i="2"/>
  <c r="AA1099" i="2" s="1"/>
  <c r="Z1098" i="2"/>
  <c r="AA1098" i="2" s="1"/>
  <c r="Z1097" i="2"/>
  <c r="AA1097" i="2" s="1"/>
  <c r="Z1096" i="2"/>
  <c r="AA1096" i="2" s="1"/>
  <c r="Z1095" i="2"/>
  <c r="AA1095" i="2" s="1"/>
  <c r="Z1094" i="2"/>
  <c r="AA1094" i="2" s="1"/>
  <c r="Z1093" i="2"/>
  <c r="AA1093" i="2" s="1"/>
  <c r="Z1092" i="2"/>
  <c r="AA1092" i="2" s="1"/>
  <c r="Z1091" i="2"/>
  <c r="AA1091" i="2" s="1"/>
  <c r="Z1090" i="2"/>
  <c r="AA1090" i="2" s="1"/>
  <c r="Z1089" i="2"/>
  <c r="AA1089" i="2" s="1"/>
  <c r="Z1088" i="2"/>
  <c r="AA1088" i="2" s="1"/>
  <c r="Z1087" i="2"/>
  <c r="AA1087" i="2" s="1"/>
  <c r="Z1086" i="2"/>
  <c r="AA1086" i="2" s="1"/>
  <c r="Z1085" i="2"/>
  <c r="AA1085" i="2" s="1"/>
  <c r="Z1084" i="2"/>
  <c r="AA1084" i="2" s="1"/>
  <c r="Z1083" i="2"/>
  <c r="AA1083" i="2" s="1"/>
  <c r="Z1082" i="2"/>
  <c r="AA1082" i="2" s="1"/>
  <c r="Z1081" i="2"/>
  <c r="AA1081" i="2" s="1"/>
  <c r="Z1080" i="2"/>
  <c r="AA1080" i="2" s="1"/>
  <c r="Z1079" i="2"/>
  <c r="AA1079" i="2" s="1"/>
  <c r="Z1078" i="2"/>
  <c r="AA1078" i="2" s="1"/>
  <c r="Z1077" i="2"/>
  <c r="AA1077" i="2" s="1"/>
  <c r="Z1076" i="2"/>
  <c r="AA1076" i="2" s="1"/>
  <c r="Z1075" i="2"/>
  <c r="AA1075" i="2" s="1"/>
  <c r="Z1074" i="2"/>
  <c r="AA1074" i="2" s="1"/>
  <c r="Z1073" i="2"/>
  <c r="AA1073" i="2" s="1"/>
  <c r="Z1072" i="2"/>
  <c r="AA1072" i="2" s="1"/>
  <c r="Z1071" i="2"/>
  <c r="AA1071" i="2" s="1"/>
  <c r="Z1070" i="2"/>
  <c r="AA1070" i="2" s="1"/>
  <c r="Z1069" i="2"/>
  <c r="AA1069" i="2" s="1"/>
  <c r="Z1068" i="2"/>
  <c r="AA1068" i="2" s="1"/>
  <c r="Z1067" i="2"/>
  <c r="AA1067" i="2" s="1"/>
  <c r="Z1066" i="2"/>
  <c r="AA1066" i="2" s="1"/>
  <c r="Z1065" i="2"/>
  <c r="AA1065" i="2" s="1"/>
  <c r="Z1064" i="2"/>
  <c r="AA1064" i="2" s="1"/>
  <c r="Z1063" i="2"/>
  <c r="AA1063" i="2" s="1"/>
  <c r="Z1062" i="2"/>
  <c r="AA1062" i="2" s="1"/>
  <c r="Z1061" i="2"/>
  <c r="AA1061" i="2" s="1"/>
  <c r="Z1060" i="2"/>
  <c r="AA1060" i="2" s="1"/>
  <c r="Z1059" i="2"/>
  <c r="AA1059" i="2" s="1"/>
  <c r="Z1058" i="2"/>
  <c r="AA1058" i="2" s="1"/>
  <c r="Z1057" i="2"/>
  <c r="AA1057" i="2" s="1"/>
  <c r="Z1056" i="2"/>
  <c r="AA1056" i="2" s="1"/>
  <c r="Z1055" i="2"/>
  <c r="AA1055" i="2" s="1"/>
  <c r="Z1054" i="2"/>
  <c r="AA1054" i="2" s="1"/>
  <c r="Z1053" i="2"/>
  <c r="AA1053" i="2" s="1"/>
  <c r="Z1052" i="2"/>
  <c r="AA1052" i="2" s="1"/>
  <c r="Z1051" i="2"/>
  <c r="AA1051" i="2" s="1"/>
  <c r="Z1050" i="2"/>
  <c r="AA1050" i="2" s="1"/>
  <c r="Z1049" i="2"/>
  <c r="AA1049" i="2" s="1"/>
  <c r="Z1048" i="2"/>
  <c r="AA1048" i="2" s="1"/>
  <c r="Z1047" i="2"/>
  <c r="AA1047" i="2" s="1"/>
  <c r="Z1046" i="2"/>
  <c r="AA1046" i="2" s="1"/>
  <c r="Z1045" i="2"/>
  <c r="AA1045" i="2" s="1"/>
  <c r="Z1044" i="2"/>
  <c r="AA1044" i="2" s="1"/>
  <c r="Z1043" i="2"/>
  <c r="AA1043" i="2" s="1"/>
  <c r="Z1042" i="2"/>
  <c r="AA1042" i="2" s="1"/>
  <c r="Z1041" i="2"/>
  <c r="AA1041" i="2" s="1"/>
  <c r="Z1040" i="2"/>
  <c r="AA1040" i="2" s="1"/>
  <c r="Z1039" i="2"/>
  <c r="AA1039" i="2" s="1"/>
  <c r="Z1038" i="2"/>
  <c r="AA1038" i="2" s="1"/>
  <c r="Z1037" i="2"/>
  <c r="AA1037" i="2" s="1"/>
  <c r="Z1036" i="2"/>
  <c r="AA1036" i="2" s="1"/>
  <c r="Z1035" i="2"/>
  <c r="AA1035" i="2" s="1"/>
  <c r="Z1034" i="2"/>
  <c r="AA1034" i="2" s="1"/>
  <c r="Z1033" i="2"/>
  <c r="AA1033" i="2" s="1"/>
  <c r="Z1032" i="2"/>
  <c r="AA1032" i="2" s="1"/>
  <c r="Z1031" i="2"/>
  <c r="AA1031" i="2" s="1"/>
  <c r="Z1030" i="2"/>
  <c r="AA1030" i="2" s="1"/>
  <c r="Z1029" i="2"/>
  <c r="AA1029" i="2" s="1"/>
  <c r="Z1028" i="2"/>
  <c r="AA1028" i="2" s="1"/>
  <c r="Z1027" i="2"/>
  <c r="AA1027" i="2" s="1"/>
  <c r="Z1026" i="2"/>
  <c r="AA1026" i="2" s="1"/>
  <c r="Z1025" i="2"/>
  <c r="AA1025" i="2" s="1"/>
  <c r="Z1024" i="2"/>
  <c r="AA1024" i="2" s="1"/>
  <c r="Z1023" i="2"/>
  <c r="AA1023" i="2" s="1"/>
  <c r="Z1022" i="2"/>
  <c r="AA1022" i="2" s="1"/>
  <c r="Z1021" i="2"/>
  <c r="AA1021" i="2" s="1"/>
  <c r="Z1020" i="2"/>
  <c r="AA1020" i="2" s="1"/>
  <c r="Z1019" i="2"/>
  <c r="AA1019" i="2" s="1"/>
  <c r="Z1018" i="2"/>
  <c r="AA1018" i="2" s="1"/>
  <c r="Z1017" i="2"/>
  <c r="AA1017" i="2" s="1"/>
  <c r="Z1016" i="2"/>
  <c r="AA1016" i="2" s="1"/>
  <c r="Z1015" i="2"/>
  <c r="AA1015" i="2" s="1"/>
  <c r="Z1014" i="2"/>
  <c r="AA1014" i="2" s="1"/>
  <c r="Z1013" i="2"/>
  <c r="AA1013" i="2" s="1"/>
  <c r="Z1012" i="2"/>
  <c r="AA1012" i="2" s="1"/>
  <c r="Z1011" i="2"/>
  <c r="AA1011" i="2" s="1"/>
  <c r="Z1010" i="2"/>
  <c r="AA1010" i="2" s="1"/>
  <c r="Z1009" i="2"/>
  <c r="AA1009" i="2" s="1"/>
  <c r="Z1008" i="2"/>
  <c r="AA1008" i="2" s="1"/>
  <c r="Z1007" i="2"/>
  <c r="AA1007" i="2" s="1"/>
  <c r="Z1006" i="2"/>
  <c r="AA1006" i="2" s="1"/>
  <c r="Z1005" i="2"/>
  <c r="AA1005" i="2" s="1"/>
  <c r="Z1004" i="2"/>
  <c r="AA1004" i="2" s="1"/>
  <c r="Z1003" i="2"/>
  <c r="AA1003" i="2" s="1"/>
  <c r="Z1002" i="2"/>
  <c r="AA1002" i="2" s="1"/>
  <c r="Z1001" i="2"/>
  <c r="AA1001" i="2" s="1"/>
  <c r="Z1000" i="2"/>
  <c r="AA1000" i="2" s="1"/>
  <c r="Z999" i="2"/>
  <c r="AA999" i="2" s="1"/>
  <c r="Z998" i="2"/>
  <c r="AA998" i="2" s="1"/>
  <c r="Z997" i="2"/>
  <c r="AA997" i="2" s="1"/>
  <c r="Z996" i="2"/>
  <c r="AA996" i="2" s="1"/>
  <c r="Z995" i="2"/>
  <c r="AA995" i="2" s="1"/>
  <c r="Z994" i="2"/>
  <c r="AA994" i="2" s="1"/>
  <c r="Z993" i="2"/>
  <c r="AA993" i="2" s="1"/>
  <c r="Z992" i="2"/>
  <c r="AA992" i="2" s="1"/>
  <c r="Z991" i="2"/>
  <c r="AA991" i="2" s="1"/>
  <c r="Z990" i="2"/>
  <c r="AA990" i="2" s="1"/>
  <c r="Z989" i="2"/>
  <c r="AA989" i="2" s="1"/>
  <c r="Z988" i="2"/>
  <c r="AA988" i="2" s="1"/>
  <c r="Z987" i="2"/>
  <c r="AA987" i="2" s="1"/>
  <c r="Z986" i="2"/>
  <c r="AA986" i="2" s="1"/>
  <c r="Z985" i="2"/>
  <c r="AA985" i="2" s="1"/>
  <c r="Z984" i="2"/>
  <c r="AA984" i="2" s="1"/>
  <c r="Z983" i="2"/>
  <c r="AA983" i="2" s="1"/>
  <c r="Z982" i="2"/>
  <c r="AA982" i="2" s="1"/>
  <c r="Z981" i="2"/>
  <c r="AA981" i="2" s="1"/>
  <c r="Z980" i="2"/>
  <c r="AA980" i="2" s="1"/>
  <c r="Z979" i="2"/>
  <c r="AA979" i="2" s="1"/>
  <c r="Z978" i="2"/>
  <c r="AA978" i="2" s="1"/>
  <c r="Z977" i="2"/>
  <c r="AA977" i="2" s="1"/>
  <c r="Z976" i="2"/>
  <c r="AA976" i="2" s="1"/>
  <c r="Z975" i="2"/>
  <c r="AA975" i="2" s="1"/>
  <c r="Z974" i="2"/>
  <c r="AA974" i="2" s="1"/>
  <c r="Z973" i="2"/>
  <c r="AA973" i="2" s="1"/>
  <c r="Z972" i="2"/>
  <c r="AA972" i="2" s="1"/>
  <c r="Z971" i="2"/>
  <c r="AA971" i="2" s="1"/>
  <c r="Z970" i="2"/>
  <c r="AA970" i="2" s="1"/>
  <c r="Z969" i="2"/>
  <c r="AA969" i="2" s="1"/>
  <c r="Z968" i="2"/>
  <c r="AA968" i="2" s="1"/>
  <c r="Z967" i="2"/>
  <c r="AA967" i="2" s="1"/>
  <c r="Z966" i="2"/>
  <c r="AA966" i="2" s="1"/>
  <c r="Z965" i="2"/>
  <c r="AA965" i="2" s="1"/>
  <c r="Z964" i="2"/>
  <c r="AA964" i="2" s="1"/>
  <c r="Z963" i="2"/>
  <c r="AA963" i="2" s="1"/>
  <c r="Z962" i="2"/>
  <c r="AA962" i="2" s="1"/>
  <c r="Z961" i="2"/>
  <c r="AA961" i="2" s="1"/>
  <c r="Z960" i="2"/>
  <c r="AA960" i="2" s="1"/>
  <c r="Z959" i="2"/>
  <c r="AA959" i="2" s="1"/>
  <c r="Z958" i="2"/>
  <c r="AA958" i="2" s="1"/>
  <c r="Z957" i="2"/>
  <c r="AA957" i="2" s="1"/>
  <c r="Z956" i="2"/>
  <c r="AA956" i="2" s="1"/>
  <c r="Z955" i="2"/>
  <c r="AA955" i="2" s="1"/>
  <c r="Z954" i="2"/>
  <c r="AA954" i="2" s="1"/>
  <c r="Z953" i="2"/>
  <c r="AA953" i="2" s="1"/>
  <c r="Z952" i="2"/>
  <c r="AA952" i="2" s="1"/>
  <c r="Z951" i="2"/>
  <c r="AA951" i="2" s="1"/>
  <c r="Z950" i="2"/>
  <c r="AA950" i="2" s="1"/>
  <c r="Z949" i="2"/>
  <c r="AA949" i="2" s="1"/>
  <c r="Z948" i="2"/>
  <c r="AA948" i="2" s="1"/>
  <c r="Z947" i="2"/>
  <c r="AA947" i="2" s="1"/>
  <c r="Z946" i="2"/>
  <c r="AA946" i="2" s="1"/>
  <c r="Z945" i="2"/>
  <c r="AA945" i="2" s="1"/>
  <c r="Z944" i="2"/>
  <c r="AA944" i="2" s="1"/>
  <c r="Z943" i="2"/>
  <c r="AA943" i="2" s="1"/>
  <c r="Z942" i="2"/>
  <c r="AA942" i="2" s="1"/>
  <c r="Z941" i="2"/>
  <c r="AA941" i="2" s="1"/>
  <c r="Z940" i="2"/>
  <c r="AA940" i="2" s="1"/>
  <c r="Z939" i="2"/>
  <c r="AA939" i="2" s="1"/>
  <c r="Z938" i="2"/>
  <c r="AA938" i="2" s="1"/>
  <c r="Z937" i="2"/>
  <c r="AA937" i="2" s="1"/>
  <c r="Z936" i="2"/>
  <c r="AA936" i="2" s="1"/>
  <c r="Z935" i="2"/>
  <c r="AA935" i="2" s="1"/>
  <c r="Z934" i="2"/>
  <c r="AA934" i="2" s="1"/>
  <c r="Z933" i="2"/>
  <c r="AA933" i="2" s="1"/>
  <c r="Z932" i="2"/>
  <c r="AA932" i="2" s="1"/>
  <c r="Z931" i="2"/>
  <c r="AA931" i="2" s="1"/>
  <c r="Z930" i="2"/>
  <c r="AA930" i="2" s="1"/>
  <c r="Z929" i="2"/>
  <c r="AA929" i="2" s="1"/>
  <c r="Z928" i="2"/>
  <c r="AA928" i="2" s="1"/>
  <c r="Z927" i="2"/>
  <c r="AA927" i="2" s="1"/>
  <c r="Z926" i="2"/>
  <c r="AA926" i="2" s="1"/>
  <c r="Z925" i="2"/>
  <c r="AA925" i="2" s="1"/>
  <c r="Z924" i="2"/>
  <c r="AA924" i="2" s="1"/>
  <c r="Z923" i="2"/>
  <c r="AA923" i="2" s="1"/>
  <c r="Z922" i="2"/>
  <c r="AA922" i="2" s="1"/>
  <c r="Z921" i="2"/>
  <c r="AA921" i="2" s="1"/>
  <c r="Z920" i="2"/>
  <c r="AA920" i="2" s="1"/>
  <c r="Z919" i="2"/>
  <c r="AA919" i="2" s="1"/>
  <c r="Z918" i="2"/>
  <c r="AA918" i="2" s="1"/>
  <c r="Z917" i="2"/>
  <c r="AA917" i="2" s="1"/>
  <c r="Z916" i="2"/>
  <c r="AA916" i="2" s="1"/>
  <c r="Z915" i="2"/>
  <c r="AA915" i="2" s="1"/>
  <c r="Z914" i="2"/>
  <c r="AA914" i="2" s="1"/>
  <c r="Z913" i="2"/>
  <c r="AA913" i="2" s="1"/>
  <c r="Z912" i="2"/>
  <c r="AA912" i="2" s="1"/>
  <c r="Z911" i="2"/>
  <c r="AA911" i="2" s="1"/>
  <c r="Z910" i="2"/>
  <c r="AA910" i="2" s="1"/>
  <c r="Z909" i="2"/>
  <c r="AA909" i="2" s="1"/>
  <c r="Z908" i="2"/>
  <c r="AA908" i="2" s="1"/>
  <c r="Z907" i="2"/>
  <c r="AA907" i="2" s="1"/>
  <c r="Z906" i="2"/>
  <c r="AA906" i="2" s="1"/>
  <c r="Z905" i="2"/>
  <c r="AA905" i="2" s="1"/>
  <c r="Z904" i="2"/>
  <c r="AA904" i="2" s="1"/>
  <c r="Z903" i="2"/>
  <c r="AA903" i="2" s="1"/>
  <c r="Z902" i="2"/>
  <c r="AA902" i="2" s="1"/>
  <c r="Z901" i="2"/>
  <c r="AA901" i="2" s="1"/>
  <c r="Z900" i="2"/>
  <c r="AA900" i="2" s="1"/>
  <c r="Z899" i="2"/>
  <c r="AA899" i="2" s="1"/>
  <c r="Z898" i="2"/>
  <c r="AA898" i="2" s="1"/>
  <c r="Z897" i="2"/>
  <c r="AA897" i="2" s="1"/>
  <c r="Z896" i="2"/>
  <c r="AA896" i="2" s="1"/>
  <c r="Z895" i="2"/>
  <c r="AA895" i="2" s="1"/>
  <c r="Z894" i="2"/>
  <c r="AA894" i="2" s="1"/>
  <c r="Z893" i="2"/>
  <c r="AA893" i="2" s="1"/>
  <c r="Z892" i="2"/>
  <c r="AA892" i="2" s="1"/>
  <c r="Z891" i="2"/>
  <c r="AA891" i="2" s="1"/>
  <c r="Z890" i="2"/>
  <c r="AA890" i="2" s="1"/>
  <c r="Z889" i="2"/>
  <c r="AA889" i="2" s="1"/>
  <c r="Z888" i="2"/>
  <c r="AA888" i="2" s="1"/>
  <c r="Z887" i="2"/>
  <c r="AA887" i="2" s="1"/>
  <c r="Z886" i="2"/>
  <c r="AA886" i="2" s="1"/>
  <c r="Z885" i="2"/>
  <c r="AA885" i="2" s="1"/>
  <c r="Z884" i="2"/>
  <c r="AA884" i="2" s="1"/>
  <c r="Z883" i="2"/>
  <c r="AA883" i="2" s="1"/>
  <c r="Z882" i="2"/>
  <c r="AA882" i="2" s="1"/>
  <c r="Z881" i="2"/>
  <c r="AA881" i="2" s="1"/>
  <c r="Z880" i="2"/>
  <c r="AA880" i="2" s="1"/>
  <c r="Z879" i="2"/>
  <c r="AA879" i="2" s="1"/>
  <c r="Z878" i="2"/>
  <c r="AA878" i="2" s="1"/>
  <c r="Z877" i="2"/>
  <c r="AA877" i="2" s="1"/>
  <c r="Z876" i="2"/>
  <c r="AA876" i="2" s="1"/>
  <c r="Z875" i="2"/>
  <c r="AA875" i="2" s="1"/>
  <c r="Z874" i="2"/>
  <c r="AA874" i="2" s="1"/>
  <c r="Z873" i="2"/>
  <c r="AA873" i="2" s="1"/>
  <c r="Z872" i="2"/>
  <c r="AA872" i="2" s="1"/>
  <c r="Z871" i="2"/>
  <c r="AA871" i="2" s="1"/>
  <c r="Z870" i="2"/>
  <c r="AA870" i="2" s="1"/>
  <c r="Z869" i="2"/>
  <c r="AA869" i="2" s="1"/>
  <c r="Z868" i="2"/>
  <c r="AA868" i="2" s="1"/>
  <c r="Z867" i="2"/>
  <c r="AA867" i="2" s="1"/>
  <c r="Z866" i="2"/>
  <c r="AA866" i="2" s="1"/>
  <c r="Z865" i="2"/>
  <c r="AA865" i="2" s="1"/>
  <c r="Z864" i="2"/>
  <c r="AA864" i="2" s="1"/>
  <c r="Z863" i="2"/>
  <c r="AA863" i="2" s="1"/>
  <c r="Z862" i="2"/>
  <c r="AA862" i="2" s="1"/>
  <c r="Z861" i="2"/>
  <c r="AA861" i="2" s="1"/>
  <c r="Z860" i="2"/>
  <c r="AA860" i="2" s="1"/>
  <c r="Z859" i="2"/>
  <c r="AA859" i="2" s="1"/>
  <c r="Z858" i="2"/>
  <c r="AA858" i="2" s="1"/>
  <c r="Z857" i="2"/>
  <c r="AA857" i="2" s="1"/>
  <c r="Z856" i="2"/>
  <c r="AA856" i="2" s="1"/>
  <c r="Z855" i="2"/>
  <c r="AA855" i="2" s="1"/>
  <c r="Z854" i="2"/>
  <c r="AA854" i="2" s="1"/>
  <c r="Z853" i="2"/>
  <c r="AA853" i="2" s="1"/>
  <c r="Z852" i="2"/>
  <c r="AA852" i="2" s="1"/>
  <c r="Z851" i="2"/>
  <c r="AA851" i="2" s="1"/>
  <c r="Z850" i="2"/>
  <c r="AA850" i="2" s="1"/>
  <c r="Z849" i="2"/>
  <c r="AA849" i="2" s="1"/>
  <c r="Z848" i="2"/>
  <c r="AA848" i="2" s="1"/>
  <c r="Z847" i="2"/>
  <c r="AA847" i="2" s="1"/>
  <c r="Z846" i="2"/>
  <c r="AA846" i="2" s="1"/>
  <c r="Z845" i="2"/>
  <c r="AA845" i="2" s="1"/>
  <c r="Z844" i="2"/>
  <c r="AA844" i="2" s="1"/>
  <c r="Z843" i="2"/>
  <c r="AA843" i="2" s="1"/>
  <c r="Z842" i="2"/>
  <c r="AA842" i="2" s="1"/>
  <c r="Z841" i="2"/>
  <c r="AA841" i="2" s="1"/>
  <c r="Z840" i="2"/>
  <c r="AA840" i="2" s="1"/>
  <c r="Z839" i="2"/>
  <c r="AA839" i="2" s="1"/>
  <c r="Z838" i="2"/>
  <c r="AA838" i="2" s="1"/>
  <c r="Z837" i="2"/>
  <c r="AA837" i="2" s="1"/>
  <c r="Z836" i="2"/>
  <c r="AA836" i="2" s="1"/>
  <c r="Z835" i="2"/>
  <c r="AA835" i="2" s="1"/>
  <c r="Z834" i="2"/>
  <c r="AA834" i="2" s="1"/>
  <c r="Z833" i="2"/>
  <c r="AA833" i="2" s="1"/>
  <c r="Z832" i="2"/>
  <c r="AA832" i="2" s="1"/>
  <c r="Z831" i="2"/>
  <c r="AA831" i="2" s="1"/>
  <c r="Z830" i="2"/>
  <c r="AA830" i="2" s="1"/>
  <c r="Z829" i="2"/>
  <c r="AA829" i="2" s="1"/>
  <c r="Z828" i="2"/>
  <c r="AA828" i="2" s="1"/>
  <c r="Z827" i="2"/>
  <c r="AA827" i="2" s="1"/>
  <c r="Z826" i="2"/>
  <c r="AA826" i="2" s="1"/>
  <c r="Z825" i="2"/>
  <c r="AA825" i="2" s="1"/>
  <c r="Z824" i="2"/>
  <c r="AA824" i="2" s="1"/>
  <c r="Z823" i="2"/>
  <c r="AA823" i="2" s="1"/>
  <c r="Z822" i="2"/>
  <c r="AA822" i="2" s="1"/>
  <c r="Z821" i="2"/>
  <c r="AA821" i="2" s="1"/>
  <c r="Z820" i="2"/>
  <c r="AA820" i="2" s="1"/>
  <c r="Z819" i="2"/>
  <c r="AA819" i="2" s="1"/>
  <c r="Z818" i="2"/>
  <c r="AA818" i="2" s="1"/>
  <c r="Z817" i="2"/>
  <c r="AA817" i="2" s="1"/>
  <c r="Z816" i="2"/>
  <c r="AA816" i="2" s="1"/>
  <c r="Z815" i="2"/>
  <c r="AA815" i="2" s="1"/>
  <c r="Z814" i="2"/>
  <c r="AA814" i="2" s="1"/>
  <c r="Z813" i="2"/>
  <c r="AA813" i="2" s="1"/>
  <c r="Z812" i="2"/>
  <c r="AA812" i="2" s="1"/>
  <c r="Z811" i="2"/>
  <c r="AA811" i="2" s="1"/>
  <c r="Z810" i="2"/>
  <c r="AA810" i="2" s="1"/>
  <c r="Z809" i="2"/>
  <c r="AA809" i="2" s="1"/>
  <c r="Z808" i="2"/>
  <c r="AA808" i="2" s="1"/>
  <c r="Z807" i="2"/>
  <c r="AA807" i="2" s="1"/>
  <c r="Z806" i="2"/>
  <c r="AA806" i="2" s="1"/>
  <c r="Z805" i="2"/>
  <c r="AA805" i="2" s="1"/>
  <c r="Z804" i="2"/>
  <c r="AA804" i="2" s="1"/>
  <c r="Z803" i="2"/>
  <c r="AA803" i="2" s="1"/>
  <c r="Z802" i="2"/>
  <c r="AA802" i="2" s="1"/>
  <c r="Z801" i="2"/>
  <c r="AA801" i="2" s="1"/>
  <c r="Z800" i="2"/>
  <c r="AA800" i="2" s="1"/>
  <c r="Z799" i="2"/>
  <c r="AA799" i="2" s="1"/>
  <c r="Z798" i="2"/>
  <c r="AA798" i="2" s="1"/>
  <c r="Z797" i="2"/>
  <c r="AA797" i="2" s="1"/>
  <c r="Z796" i="2"/>
  <c r="AA796" i="2" s="1"/>
  <c r="Z795" i="2"/>
  <c r="AA795" i="2" s="1"/>
  <c r="Z794" i="2"/>
  <c r="AA794" i="2" s="1"/>
  <c r="Z793" i="2"/>
  <c r="AA793" i="2" s="1"/>
  <c r="Z792" i="2"/>
  <c r="AA792" i="2" s="1"/>
  <c r="Z791" i="2"/>
  <c r="AA791" i="2" s="1"/>
  <c r="Z790" i="2"/>
  <c r="AA790" i="2" s="1"/>
  <c r="Z789" i="2"/>
  <c r="AA789" i="2" s="1"/>
  <c r="Z788" i="2"/>
  <c r="AA788" i="2" s="1"/>
  <c r="Z787" i="2"/>
  <c r="AA787" i="2" s="1"/>
  <c r="Z786" i="2"/>
  <c r="AA786" i="2" s="1"/>
  <c r="Z785" i="2"/>
  <c r="AA785" i="2" s="1"/>
  <c r="Z784" i="2"/>
  <c r="AA784" i="2" s="1"/>
  <c r="Z783" i="2"/>
  <c r="AA783" i="2" s="1"/>
  <c r="Z782" i="2"/>
  <c r="AA782" i="2" s="1"/>
  <c r="Z781" i="2"/>
  <c r="AA781" i="2" s="1"/>
  <c r="Z780" i="2"/>
  <c r="AA780" i="2" s="1"/>
  <c r="Z779" i="2"/>
  <c r="AA779" i="2" s="1"/>
  <c r="Z778" i="2"/>
  <c r="AA778" i="2" s="1"/>
  <c r="Z777" i="2"/>
  <c r="AA777" i="2" s="1"/>
  <c r="Z776" i="2"/>
  <c r="AA776" i="2" s="1"/>
  <c r="Z775" i="2"/>
  <c r="AA775" i="2" s="1"/>
  <c r="Z774" i="2"/>
  <c r="AA774" i="2" s="1"/>
  <c r="Z773" i="2"/>
  <c r="AA773" i="2" s="1"/>
  <c r="Z772" i="2"/>
  <c r="AA772" i="2" s="1"/>
  <c r="Z771" i="2"/>
  <c r="AA771" i="2" s="1"/>
  <c r="Z770" i="2"/>
  <c r="AA770" i="2" s="1"/>
  <c r="Z769" i="2"/>
  <c r="AA769" i="2" s="1"/>
  <c r="Z768" i="2"/>
  <c r="AA768" i="2" s="1"/>
  <c r="Z767" i="2"/>
  <c r="AA767" i="2" s="1"/>
  <c r="Z766" i="2"/>
  <c r="AA766" i="2" s="1"/>
  <c r="Z765" i="2"/>
  <c r="AA765" i="2" s="1"/>
  <c r="Z764" i="2"/>
  <c r="AA764" i="2" s="1"/>
  <c r="Z763" i="2"/>
  <c r="AA763" i="2" s="1"/>
  <c r="Z762" i="2"/>
  <c r="AA762" i="2" s="1"/>
  <c r="Z761" i="2"/>
  <c r="AA761" i="2" s="1"/>
  <c r="Z760" i="2"/>
  <c r="AA760" i="2" s="1"/>
  <c r="Z759" i="2"/>
  <c r="AA759" i="2" s="1"/>
  <c r="Z758" i="2"/>
  <c r="AA758" i="2" s="1"/>
  <c r="Z757" i="2"/>
  <c r="AA757" i="2" s="1"/>
  <c r="Z756" i="2"/>
  <c r="AA756" i="2" s="1"/>
  <c r="Z755" i="2"/>
  <c r="AA755" i="2" s="1"/>
  <c r="Z754" i="2"/>
  <c r="AA754" i="2" s="1"/>
  <c r="Z753" i="2"/>
  <c r="AA753" i="2" s="1"/>
  <c r="Z752" i="2"/>
  <c r="AA752" i="2" s="1"/>
  <c r="Z751" i="2"/>
  <c r="AA751" i="2" s="1"/>
  <c r="Z750" i="2"/>
  <c r="AA750" i="2" s="1"/>
  <c r="Z749" i="2"/>
  <c r="AA749" i="2" s="1"/>
  <c r="Z748" i="2"/>
  <c r="AA748" i="2" s="1"/>
  <c r="Z747" i="2"/>
  <c r="AA747" i="2" s="1"/>
  <c r="Z746" i="2"/>
  <c r="AA746" i="2" s="1"/>
  <c r="Z745" i="2"/>
  <c r="AA745" i="2" s="1"/>
  <c r="Z744" i="2"/>
  <c r="AA744" i="2" s="1"/>
  <c r="Z743" i="2"/>
  <c r="AA743" i="2" s="1"/>
  <c r="Z742" i="2"/>
  <c r="AA742" i="2" s="1"/>
  <c r="Z741" i="2"/>
  <c r="AA741" i="2" s="1"/>
  <c r="Z740" i="2"/>
  <c r="AA740" i="2" s="1"/>
  <c r="Z739" i="2"/>
  <c r="AA739" i="2" s="1"/>
  <c r="Z738" i="2"/>
  <c r="AA738" i="2" s="1"/>
  <c r="Z737" i="2"/>
  <c r="AA737" i="2" s="1"/>
  <c r="Z736" i="2"/>
  <c r="AA736" i="2" s="1"/>
  <c r="Z735" i="2"/>
  <c r="AA735" i="2" s="1"/>
  <c r="Z734" i="2"/>
  <c r="AA734" i="2" s="1"/>
  <c r="Z733" i="2"/>
  <c r="AA733" i="2" s="1"/>
  <c r="Z732" i="2"/>
  <c r="AA732" i="2" s="1"/>
  <c r="Z731" i="2"/>
  <c r="AA731" i="2" s="1"/>
  <c r="Z730" i="2"/>
  <c r="AA730" i="2" s="1"/>
  <c r="Z729" i="2"/>
  <c r="AA729" i="2" s="1"/>
  <c r="Z728" i="2"/>
  <c r="AA728" i="2" s="1"/>
  <c r="Z727" i="2"/>
  <c r="AA727" i="2" s="1"/>
  <c r="Z726" i="2"/>
  <c r="AA726" i="2" s="1"/>
  <c r="Z725" i="2"/>
  <c r="AA725" i="2" s="1"/>
  <c r="Z724" i="2"/>
  <c r="AA724" i="2" s="1"/>
  <c r="Z723" i="2"/>
  <c r="AA723" i="2" s="1"/>
  <c r="Z722" i="2"/>
  <c r="AA722" i="2" s="1"/>
  <c r="Z721" i="2"/>
  <c r="AA721" i="2" s="1"/>
  <c r="Z720" i="2"/>
  <c r="AA720" i="2" s="1"/>
  <c r="Z719" i="2"/>
  <c r="AA719" i="2" s="1"/>
  <c r="Z718" i="2"/>
  <c r="AA718" i="2" s="1"/>
  <c r="Z717" i="2"/>
  <c r="AA717" i="2" s="1"/>
  <c r="Z716" i="2"/>
  <c r="AA716" i="2" s="1"/>
  <c r="Z715" i="2"/>
  <c r="AA715" i="2" s="1"/>
  <c r="Z714" i="2"/>
  <c r="AA714" i="2" s="1"/>
  <c r="Z713" i="2"/>
  <c r="AA713" i="2" s="1"/>
  <c r="Z712" i="2"/>
  <c r="AA712" i="2" s="1"/>
  <c r="Z711" i="2"/>
  <c r="AA711" i="2" s="1"/>
  <c r="Z710" i="2"/>
  <c r="AA710" i="2" s="1"/>
  <c r="Z709" i="2"/>
  <c r="AA709" i="2" s="1"/>
  <c r="Z708" i="2"/>
  <c r="AA708" i="2" s="1"/>
  <c r="Z707" i="2"/>
  <c r="AA707" i="2" s="1"/>
  <c r="Z706" i="2"/>
  <c r="AA706" i="2" s="1"/>
  <c r="Z705" i="2"/>
  <c r="AA705" i="2" s="1"/>
  <c r="Z704" i="2"/>
  <c r="AA704" i="2" s="1"/>
  <c r="Z703" i="2"/>
  <c r="AA703" i="2" s="1"/>
  <c r="Z702" i="2"/>
  <c r="AA702" i="2" s="1"/>
  <c r="Z701" i="2"/>
  <c r="AA701" i="2" s="1"/>
  <c r="Z700" i="2"/>
  <c r="AA700" i="2" s="1"/>
  <c r="Z699" i="2"/>
  <c r="AA699" i="2" s="1"/>
  <c r="Z698" i="2"/>
  <c r="AA698" i="2" s="1"/>
  <c r="Z697" i="2"/>
  <c r="AA697" i="2" s="1"/>
  <c r="Z696" i="2"/>
  <c r="AA696" i="2" s="1"/>
  <c r="Z695" i="2"/>
  <c r="AA695" i="2" s="1"/>
  <c r="Z694" i="2"/>
  <c r="AA694" i="2" s="1"/>
  <c r="Z693" i="2"/>
  <c r="AA693" i="2" s="1"/>
  <c r="Z692" i="2"/>
  <c r="AA692" i="2" s="1"/>
  <c r="Z691" i="2"/>
  <c r="AA691" i="2" s="1"/>
  <c r="Z690" i="2"/>
  <c r="AA690" i="2" s="1"/>
  <c r="Z689" i="2"/>
  <c r="AA689" i="2" s="1"/>
  <c r="Z688" i="2"/>
  <c r="AA688" i="2" s="1"/>
  <c r="Z687" i="2"/>
  <c r="AA687" i="2" s="1"/>
  <c r="Z686" i="2"/>
  <c r="AA686" i="2" s="1"/>
  <c r="Z685" i="2"/>
  <c r="AA685" i="2" s="1"/>
  <c r="Z684" i="2"/>
  <c r="AA684" i="2" s="1"/>
  <c r="Z683" i="2"/>
  <c r="AA683" i="2" s="1"/>
  <c r="Z682" i="2"/>
  <c r="AA682" i="2" s="1"/>
  <c r="Z681" i="2"/>
  <c r="AA681" i="2" s="1"/>
  <c r="Z680" i="2"/>
  <c r="AA680" i="2" s="1"/>
  <c r="Z679" i="2"/>
  <c r="AA679" i="2" s="1"/>
  <c r="Z678" i="2"/>
  <c r="AA678" i="2" s="1"/>
  <c r="Z677" i="2"/>
  <c r="AA677" i="2" s="1"/>
  <c r="Z676" i="2"/>
  <c r="AA676" i="2" s="1"/>
  <c r="Z675" i="2"/>
  <c r="AA675" i="2" s="1"/>
  <c r="Z674" i="2"/>
  <c r="AA674" i="2" s="1"/>
  <c r="Z673" i="2"/>
  <c r="AA673" i="2" s="1"/>
  <c r="Z672" i="2"/>
  <c r="AA672" i="2" s="1"/>
  <c r="Z671" i="2"/>
  <c r="AA671" i="2" s="1"/>
  <c r="Z670" i="2"/>
  <c r="AA670" i="2" s="1"/>
  <c r="Z669" i="2"/>
  <c r="AA669" i="2" s="1"/>
  <c r="Z668" i="2"/>
  <c r="AA668" i="2" s="1"/>
  <c r="Z667" i="2"/>
  <c r="AA667" i="2" s="1"/>
  <c r="Z666" i="2"/>
  <c r="AA666" i="2" s="1"/>
  <c r="Z665" i="2"/>
  <c r="AA665" i="2" s="1"/>
  <c r="Z664" i="2"/>
  <c r="AA664" i="2" s="1"/>
  <c r="Z663" i="2"/>
  <c r="AA663" i="2" s="1"/>
  <c r="Z662" i="2"/>
  <c r="AA662" i="2" s="1"/>
  <c r="Z661" i="2"/>
  <c r="AA661" i="2" s="1"/>
  <c r="Z660" i="2"/>
  <c r="AA660" i="2" s="1"/>
  <c r="Z659" i="2"/>
  <c r="AA659" i="2" s="1"/>
  <c r="Z658" i="2"/>
  <c r="AA658" i="2" s="1"/>
  <c r="Z657" i="2"/>
  <c r="AA657" i="2" s="1"/>
  <c r="Z656" i="2"/>
  <c r="AA656" i="2" s="1"/>
  <c r="Z655" i="2"/>
  <c r="AA655" i="2" s="1"/>
  <c r="Z654" i="2"/>
  <c r="AA654" i="2" s="1"/>
  <c r="Z653" i="2"/>
  <c r="AA653" i="2" s="1"/>
  <c r="Z652" i="2"/>
  <c r="AA652" i="2" s="1"/>
  <c r="Z651" i="2"/>
  <c r="AA651" i="2" s="1"/>
  <c r="Z650" i="2"/>
  <c r="AA650" i="2" s="1"/>
  <c r="Z649" i="2"/>
  <c r="AA649" i="2" s="1"/>
  <c r="Z648" i="2"/>
  <c r="AA648" i="2" s="1"/>
  <c r="Z647" i="2"/>
  <c r="AA647" i="2" s="1"/>
  <c r="Z646" i="2"/>
  <c r="AA646" i="2" s="1"/>
  <c r="Z645" i="2"/>
  <c r="AA645" i="2" s="1"/>
  <c r="Z644" i="2"/>
  <c r="AA644" i="2" s="1"/>
  <c r="Z643" i="2"/>
  <c r="AA643" i="2" s="1"/>
  <c r="Z642" i="2"/>
  <c r="AA642" i="2" s="1"/>
  <c r="Z641" i="2"/>
  <c r="AA641" i="2" s="1"/>
  <c r="Z640" i="2"/>
  <c r="AA640" i="2" s="1"/>
  <c r="Z639" i="2"/>
  <c r="AA639" i="2" s="1"/>
  <c r="Z638" i="2"/>
  <c r="AA638" i="2" s="1"/>
  <c r="Z637" i="2"/>
  <c r="AA637" i="2" s="1"/>
  <c r="Z636" i="2"/>
  <c r="AA636" i="2" s="1"/>
  <c r="Z635" i="2"/>
  <c r="AA635" i="2" s="1"/>
  <c r="Z634" i="2"/>
  <c r="AA634" i="2" s="1"/>
  <c r="Z633" i="2"/>
  <c r="AA633" i="2" s="1"/>
  <c r="Z632" i="2"/>
  <c r="AA632" i="2" s="1"/>
  <c r="Z631" i="2"/>
  <c r="AA631" i="2" s="1"/>
  <c r="Z630" i="2"/>
  <c r="AA630" i="2" s="1"/>
  <c r="Z629" i="2"/>
  <c r="AA629" i="2" s="1"/>
  <c r="Z628" i="2"/>
  <c r="AA628" i="2" s="1"/>
  <c r="Z627" i="2"/>
  <c r="AA627" i="2" s="1"/>
  <c r="Z626" i="2"/>
  <c r="AA626" i="2" s="1"/>
  <c r="Z625" i="2"/>
  <c r="AA625" i="2" s="1"/>
  <c r="Z624" i="2"/>
  <c r="AA624" i="2" s="1"/>
  <c r="Z623" i="2"/>
  <c r="AA623" i="2" s="1"/>
  <c r="Z622" i="2"/>
  <c r="AA622" i="2" s="1"/>
  <c r="Z621" i="2"/>
  <c r="AA621" i="2" s="1"/>
  <c r="Z620" i="2"/>
  <c r="AA620" i="2" s="1"/>
  <c r="Z619" i="2"/>
  <c r="AA619" i="2" s="1"/>
  <c r="Z618" i="2"/>
  <c r="AA618" i="2" s="1"/>
  <c r="Z617" i="2"/>
  <c r="AA617" i="2" s="1"/>
  <c r="Z616" i="2"/>
  <c r="AA616" i="2" s="1"/>
  <c r="Z615" i="2"/>
  <c r="AA615" i="2" s="1"/>
  <c r="Z614" i="2"/>
  <c r="AA614" i="2" s="1"/>
  <c r="Z613" i="2"/>
  <c r="AA613" i="2" s="1"/>
  <c r="Z612" i="2"/>
  <c r="AA612" i="2" s="1"/>
  <c r="Z611" i="2"/>
  <c r="AA611" i="2" s="1"/>
  <c r="Z610" i="2"/>
  <c r="AA610" i="2" s="1"/>
  <c r="Z609" i="2"/>
  <c r="AA609" i="2" s="1"/>
  <c r="Z608" i="2"/>
  <c r="AA608" i="2" s="1"/>
  <c r="Z607" i="2"/>
  <c r="AA607" i="2" s="1"/>
  <c r="Z606" i="2"/>
  <c r="AA606" i="2" s="1"/>
  <c r="Z605" i="2"/>
  <c r="AA605" i="2" s="1"/>
  <c r="Z604" i="2"/>
  <c r="AA604" i="2" s="1"/>
  <c r="Z603" i="2"/>
  <c r="AA603" i="2" s="1"/>
  <c r="Z602" i="2"/>
  <c r="AA602" i="2" s="1"/>
  <c r="Z601" i="2"/>
  <c r="AA601" i="2" s="1"/>
  <c r="Z600" i="2"/>
  <c r="AA600" i="2" s="1"/>
  <c r="Z599" i="2"/>
  <c r="AA599" i="2" s="1"/>
  <c r="Z598" i="2"/>
  <c r="AA598" i="2" s="1"/>
  <c r="Z597" i="2"/>
  <c r="AA597" i="2" s="1"/>
  <c r="Z596" i="2"/>
  <c r="AA596" i="2" s="1"/>
  <c r="Z595" i="2"/>
  <c r="AA595" i="2" s="1"/>
  <c r="Z594" i="2"/>
  <c r="AA594" i="2" s="1"/>
  <c r="Z593" i="2"/>
  <c r="AA593" i="2" s="1"/>
  <c r="Z592" i="2"/>
  <c r="AA592" i="2" s="1"/>
  <c r="Z591" i="2"/>
  <c r="AA591" i="2" s="1"/>
  <c r="Z590" i="2"/>
  <c r="AA590" i="2" s="1"/>
  <c r="Z589" i="2"/>
  <c r="AA589" i="2" s="1"/>
  <c r="Z588" i="2"/>
  <c r="AA588" i="2" s="1"/>
  <c r="Z587" i="2"/>
  <c r="AA587" i="2" s="1"/>
  <c r="Z586" i="2"/>
  <c r="AA586" i="2" s="1"/>
  <c r="Z585" i="2"/>
  <c r="AA585" i="2" s="1"/>
  <c r="Z584" i="2"/>
  <c r="AA584" i="2" s="1"/>
  <c r="Z583" i="2"/>
  <c r="AA583" i="2" s="1"/>
  <c r="Z582" i="2"/>
  <c r="AA582" i="2" s="1"/>
  <c r="Z581" i="2"/>
  <c r="AA581" i="2" s="1"/>
  <c r="Z580" i="2"/>
  <c r="AA580" i="2" s="1"/>
  <c r="Z579" i="2"/>
  <c r="AA579" i="2" s="1"/>
  <c r="Z578" i="2"/>
  <c r="AA578" i="2" s="1"/>
  <c r="Z577" i="2"/>
  <c r="AA577" i="2" s="1"/>
  <c r="Z576" i="2"/>
  <c r="AA576" i="2" s="1"/>
  <c r="Z575" i="2"/>
  <c r="AA575" i="2" s="1"/>
  <c r="Z574" i="2"/>
  <c r="AA574" i="2" s="1"/>
  <c r="Z573" i="2"/>
  <c r="AA573" i="2" s="1"/>
  <c r="Z572" i="2"/>
  <c r="AA572" i="2" s="1"/>
  <c r="Z571" i="2"/>
  <c r="AA571" i="2" s="1"/>
  <c r="Z570" i="2"/>
  <c r="AA570" i="2" s="1"/>
  <c r="Z569" i="2"/>
  <c r="AA569" i="2" s="1"/>
  <c r="Z568" i="2"/>
  <c r="AA568" i="2" s="1"/>
  <c r="Z567" i="2"/>
  <c r="AA567" i="2" s="1"/>
  <c r="Z566" i="2"/>
  <c r="AA566" i="2" s="1"/>
  <c r="Z565" i="2"/>
  <c r="AA565" i="2" s="1"/>
  <c r="Z564" i="2"/>
  <c r="AA564" i="2" s="1"/>
  <c r="Z563" i="2"/>
  <c r="AA563" i="2" s="1"/>
  <c r="Z562" i="2"/>
  <c r="AA562" i="2" s="1"/>
  <c r="Z561" i="2"/>
  <c r="AA561" i="2" s="1"/>
  <c r="Z560" i="2"/>
  <c r="AA560" i="2" s="1"/>
  <c r="Z559" i="2"/>
  <c r="AA559" i="2" s="1"/>
  <c r="Z558" i="2"/>
  <c r="AA558" i="2" s="1"/>
  <c r="Z557" i="2"/>
  <c r="AA557" i="2" s="1"/>
  <c r="Z556" i="2"/>
  <c r="AA556" i="2" s="1"/>
  <c r="Z555" i="2"/>
  <c r="AA555" i="2" s="1"/>
  <c r="Z554" i="2"/>
  <c r="AA554" i="2" s="1"/>
  <c r="Z553" i="2"/>
  <c r="AA553" i="2" s="1"/>
  <c r="Z552" i="2"/>
  <c r="AA552" i="2" s="1"/>
  <c r="Z551" i="2"/>
  <c r="AA551" i="2" s="1"/>
  <c r="Z550" i="2"/>
  <c r="AA550" i="2" s="1"/>
  <c r="Z549" i="2"/>
  <c r="AA549" i="2" s="1"/>
  <c r="Z548" i="2"/>
  <c r="AA548" i="2" s="1"/>
  <c r="Z547" i="2"/>
  <c r="AA547" i="2" s="1"/>
  <c r="Z546" i="2"/>
  <c r="AA546" i="2" s="1"/>
  <c r="Z545" i="2"/>
  <c r="AA545" i="2" s="1"/>
  <c r="Z544" i="2"/>
  <c r="AA544" i="2" s="1"/>
  <c r="Z543" i="2"/>
  <c r="AA543" i="2" s="1"/>
  <c r="Z542" i="2"/>
  <c r="AA542" i="2" s="1"/>
  <c r="Z541" i="2"/>
  <c r="AA541" i="2" s="1"/>
  <c r="Z540" i="2"/>
  <c r="AA540" i="2" s="1"/>
  <c r="Z539" i="2"/>
  <c r="AA539" i="2" s="1"/>
  <c r="Z538" i="2"/>
  <c r="AA538" i="2" s="1"/>
  <c r="Z537" i="2"/>
  <c r="AA537" i="2" s="1"/>
  <c r="Z536" i="2"/>
  <c r="AA536" i="2" s="1"/>
  <c r="Z535" i="2"/>
  <c r="AA535" i="2" s="1"/>
  <c r="Z534" i="2"/>
  <c r="AA534" i="2" s="1"/>
  <c r="Z533" i="2"/>
  <c r="AA533" i="2" s="1"/>
  <c r="Z532" i="2"/>
  <c r="AA532" i="2" s="1"/>
  <c r="Z531" i="2"/>
  <c r="AA531" i="2" s="1"/>
  <c r="Z530" i="2"/>
  <c r="AA530" i="2" s="1"/>
  <c r="Z529" i="2"/>
  <c r="AA529" i="2" s="1"/>
  <c r="Z528" i="2"/>
  <c r="AA528" i="2" s="1"/>
  <c r="Z527" i="2"/>
  <c r="AA527" i="2" s="1"/>
  <c r="Z526" i="2"/>
  <c r="AA526" i="2" s="1"/>
  <c r="Z525" i="2"/>
  <c r="AA525" i="2" s="1"/>
  <c r="Z524" i="2"/>
  <c r="AA524" i="2" s="1"/>
  <c r="Z523" i="2"/>
  <c r="AA523" i="2" s="1"/>
  <c r="Z522" i="2"/>
  <c r="AA522" i="2" s="1"/>
  <c r="Z521" i="2"/>
  <c r="AA521" i="2" s="1"/>
  <c r="Z520" i="2"/>
  <c r="AA520" i="2" s="1"/>
  <c r="Z519" i="2"/>
  <c r="AA519" i="2" s="1"/>
  <c r="Z518" i="2"/>
  <c r="AA518" i="2" s="1"/>
  <c r="Z517" i="2"/>
  <c r="AA517" i="2" s="1"/>
  <c r="Z516" i="2"/>
  <c r="AA516" i="2" s="1"/>
  <c r="Z515" i="2"/>
  <c r="AA515" i="2" s="1"/>
  <c r="Z514" i="2"/>
  <c r="AA514" i="2" s="1"/>
  <c r="Z513" i="2"/>
  <c r="AA513" i="2" s="1"/>
  <c r="Z512" i="2"/>
  <c r="AA512" i="2" s="1"/>
  <c r="Z511" i="2"/>
  <c r="AA511" i="2" s="1"/>
  <c r="Z510" i="2"/>
  <c r="AA510" i="2" s="1"/>
  <c r="Z509" i="2"/>
  <c r="AA509" i="2" s="1"/>
  <c r="Z508" i="2"/>
  <c r="AA508" i="2" s="1"/>
  <c r="Z507" i="2"/>
  <c r="AA507" i="2" s="1"/>
  <c r="Z506" i="2"/>
  <c r="AA506" i="2" s="1"/>
  <c r="Z505" i="2"/>
  <c r="AA505" i="2" s="1"/>
  <c r="Z504" i="2"/>
  <c r="AA504" i="2" s="1"/>
  <c r="Z503" i="2"/>
  <c r="AA503" i="2" s="1"/>
  <c r="Z502" i="2"/>
  <c r="AA502" i="2" s="1"/>
  <c r="Z501" i="2"/>
  <c r="AA501" i="2" s="1"/>
  <c r="Z500" i="2"/>
  <c r="AA500" i="2" s="1"/>
  <c r="Z499" i="2"/>
  <c r="AA499" i="2" s="1"/>
  <c r="Z498" i="2"/>
  <c r="AA498" i="2" s="1"/>
  <c r="Z497" i="2"/>
  <c r="AA497" i="2" s="1"/>
  <c r="Z496" i="2"/>
  <c r="AA496" i="2" s="1"/>
  <c r="Z495" i="2"/>
  <c r="AA495" i="2" s="1"/>
  <c r="Z494" i="2"/>
  <c r="AA494" i="2" s="1"/>
  <c r="Z493" i="2"/>
  <c r="AA493" i="2" s="1"/>
  <c r="Z492" i="2"/>
  <c r="AA492" i="2" s="1"/>
  <c r="Z491" i="2"/>
  <c r="AA491" i="2" s="1"/>
  <c r="Z490" i="2"/>
  <c r="AA490" i="2" s="1"/>
  <c r="Z489" i="2"/>
  <c r="AA489" i="2" s="1"/>
  <c r="Z488" i="2"/>
  <c r="AA488" i="2" s="1"/>
  <c r="Z487" i="2"/>
  <c r="AA487" i="2" s="1"/>
  <c r="Z486" i="2"/>
  <c r="AA486" i="2" s="1"/>
  <c r="Z485" i="2"/>
  <c r="AA485" i="2" s="1"/>
  <c r="Z484" i="2"/>
  <c r="AA484" i="2" s="1"/>
  <c r="Z483" i="2"/>
  <c r="AA483" i="2" s="1"/>
  <c r="Z482" i="2"/>
  <c r="AA482" i="2" s="1"/>
  <c r="Z481" i="2"/>
  <c r="AA481" i="2" s="1"/>
  <c r="Z480" i="2"/>
  <c r="AA480" i="2" s="1"/>
  <c r="Z479" i="2"/>
  <c r="AA479" i="2" s="1"/>
  <c r="Z478" i="2"/>
  <c r="AA478" i="2" s="1"/>
  <c r="Z477" i="2"/>
  <c r="AA477" i="2" s="1"/>
  <c r="Z476" i="2"/>
  <c r="AA476" i="2" s="1"/>
  <c r="Z475" i="2"/>
  <c r="AA475" i="2" s="1"/>
  <c r="Z474" i="2"/>
  <c r="AA474" i="2" s="1"/>
  <c r="Z473" i="2"/>
  <c r="AA473" i="2" s="1"/>
  <c r="Z472" i="2"/>
  <c r="AA472" i="2" s="1"/>
  <c r="Z471" i="2"/>
  <c r="AA471" i="2" s="1"/>
  <c r="Z470" i="2"/>
  <c r="AA470" i="2" s="1"/>
  <c r="Z469" i="2"/>
  <c r="AA469" i="2" s="1"/>
  <c r="Z468" i="2"/>
  <c r="AA468" i="2" s="1"/>
  <c r="Z467" i="2"/>
  <c r="AA467" i="2" s="1"/>
  <c r="Z466" i="2"/>
  <c r="AA466" i="2" s="1"/>
  <c r="Z465" i="2"/>
  <c r="AA465" i="2" s="1"/>
  <c r="Z464" i="2"/>
  <c r="AA464" i="2" s="1"/>
  <c r="Z463" i="2"/>
  <c r="AA463" i="2" s="1"/>
  <c r="Z462" i="2"/>
  <c r="AA462" i="2" s="1"/>
  <c r="Z461" i="2"/>
  <c r="AA461" i="2" s="1"/>
  <c r="Z460" i="2"/>
  <c r="AA460" i="2" s="1"/>
  <c r="Z459" i="2"/>
  <c r="AA459" i="2" s="1"/>
  <c r="Z458" i="2"/>
  <c r="AA458" i="2" s="1"/>
  <c r="Z457" i="2"/>
  <c r="AA457" i="2" s="1"/>
  <c r="Z456" i="2"/>
  <c r="AA456" i="2" s="1"/>
  <c r="Z455" i="2"/>
  <c r="AA455" i="2" s="1"/>
  <c r="Z454" i="2"/>
  <c r="AA454" i="2" s="1"/>
  <c r="Z453" i="2"/>
  <c r="AA453" i="2" s="1"/>
  <c r="Z452" i="2"/>
  <c r="AA452" i="2" s="1"/>
  <c r="Z451" i="2"/>
  <c r="AA451" i="2" s="1"/>
  <c r="Z450" i="2"/>
  <c r="AA450" i="2" s="1"/>
  <c r="Z449" i="2"/>
  <c r="AA449" i="2" s="1"/>
  <c r="Z448" i="2"/>
  <c r="AA448" i="2" s="1"/>
  <c r="Z447" i="2"/>
  <c r="AA447" i="2" s="1"/>
  <c r="Z446" i="2"/>
  <c r="AA446" i="2" s="1"/>
  <c r="Z445" i="2"/>
  <c r="AA445" i="2" s="1"/>
  <c r="Z444" i="2"/>
  <c r="AA444" i="2" s="1"/>
  <c r="Z443" i="2"/>
  <c r="AA443" i="2" s="1"/>
  <c r="Z442" i="2"/>
  <c r="AA442" i="2" s="1"/>
  <c r="Z441" i="2"/>
  <c r="AA441" i="2" s="1"/>
  <c r="Z440" i="2"/>
  <c r="AA440" i="2" s="1"/>
  <c r="Z439" i="2"/>
  <c r="AA439" i="2" s="1"/>
  <c r="Z438" i="2"/>
  <c r="AA438" i="2" s="1"/>
  <c r="Z437" i="2"/>
  <c r="AA437" i="2" s="1"/>
  <c r="Z436" i="2"/>
  <c r="AA436" i="2" s="1"/>
  <c r="Z435" i="2"/>
  <c r="AA435" i="2" s="1"/>
  <c r="Z434" i="2"/>
  <c r="AA434" i="2" s="1"/>
  <c r="Z433" i="2"/>
  <c r="AA433" i="2" s="1"/>
  <c r="Z432" i="2"/>
  <c r="AA432" i="2" s="1"/>
  <c r="Z431" i="2"/>
  <c r="AA431" i="2" s="1"/>
  <c r="Z430" i="2"/>
  <c r="AA430" i="2" s="1"/>
  <c r="Z429" i="2"/>
  <c r="AA429" i="2" s="1"/>
  <c r="Z428" i="2"/>
  <c r="AA428" i="2" s="1"/>
  <c r="Z427" i="2"/>
  <c r="AA427" i="2" s="1"/>
  <c r="Z426" i="2"/>
  <c r="AA426" i="2" s="1"/>
  <c r="Z425" i="2"/>
  <c r="AA425" i="2" s="1"/>
  <c r="Z424" i="2"/>
  <c r="AA424" i="2" s="1"/>
  <c r="Z423" i="2"/>
  <c r="AA423" i="2" s="1"/>
  <c r="Z422" i="2"/>
  <c r="AA422" i="2" s="1"/>
  <c r="Z421" i="2"/>
  <c r="AA421" i="2" s="1"/>
  <c r="Z420" i="2"/>
  <c r="AA420" i="2" s="1"/>
  <c r="Z419" i="2"/>
  <c r="AA419" i="2" s="1"/>
  <c r="Z418" i="2"/>
  <c r="AA418" i="2" s="1"/>
  <c r="Z417" i="2"/>
  <c r="AA417" i="2" s="1"/>
  <c r="Z416" i="2"/>
  <c r="AA416" i="2" s="1"/>
  <c r="Z415" i="2"/>
  <c r="AA415" i="2" s="1"/>
  <c r="Z414" i="2"/>
  <c r="AA414" i="2" s="1"/>
  <c r="Z413" i="2"/>
  <c r="AA413" i="2" s="1"/>
  <c r="Z412" i="2"/>
  <c r="AA412" i="2" s="1"/>
  <c r="Z411" i="2"/>
  <c r="AA411" i="2" s="1"/>
  <c r="Z410" i="2"/>
  <c r="AA410" i="2" s="1"/>
  <c r="Z409" i="2"/>
  <c r="AA409" i="2" s="1"/>
  <c r="Z408" i="2"/>
  <c r="AA408" i="2" s="1"/>
  <c r="Z407" i="2"/>
  <c r="AA407" i="2" s="1"/>
  <c r="Z406" i="2"/>
  <c r="AA406" i="2" s="1"/>
  <c r="Z405" i="2"/>
  <c r="AA405" i="2" s="1"/>
  <c r="Z404" i="2"/>
  <c r="AA404" i="2" s="1"/>
  <c r="Z403" i="2"/>
  <c r="AA403" i="2" s="1"/>
  <c r="Z402" i="2"/>
  <c r="AA402" i="2" s="1"/>
  <c r="Z401" i="2"/>
  <c r="AA401" i="2" s="1"/>
  <c r="Z400" i="2"/>
  <c r="AA400" i="2" s="1"/>
  <c r="Z399" i="2"/>
  <c r="AA399" i="2" s="1"/>
  <c r="Z398" i="2"/>
  <c r="AA398" i="2" s="1"/>
  <c r="Z397" i="2"/>
  <c r="AA397" i="2" s="1"/>
  <c r="Z396" i="2"/>
  <c r="AA396" i="2" s="1"/>
  <c r="Z395" i="2"/>
  <c r="AA395" i="2" s="1"/>
  <c r="Z394" i="2"/>
  <c r="AA394" i="2" s="1"/>
  <c r="Z393" i="2"/>
  <c r="AA393" i="2" s="1"/>
  <c r="Z392" i="2"/>
  <c r="AA392" i="2" s="1"/>
  <c r="Z391" i="2"/>
  <c r="AA391" i="2" s="1"/>
  <c r="Z390" i="2"/>
  <c r="AA390" i="2" s="1"/>
  <c r="Z389" i="2"/>
  <c r="AA389" i="2" s="1"/>
  <c r="Z388" i="2"/>
  <c r="AA388" i="2" s="1"/>
  <c r="Z387" i="2"/>
  <c r="AA387" i="2" s="1"/>
  <c r="Z386" i="2"/>
  <c r="AA386" i="2" s="1"/>
  <c r="Z385" i="2"/>
  <c r="AA385" i="2" s="1"/>
  <c r="Z384" i="2"/>
  <c r="AA384" i="2" s="1"/>
  <c r="Z383" i="2"/>
  <c r="AA383" i="2" s="1"/>
  <c r="Z382" i="2"/>
  <c r="AA382" i="2" s="1"/>
  <c r="Z381" i="2"/>
  <c r="AA381" i="2" s="1"/>
  <c r="Z380" i="2"/>
  <c r="AA380" i="2" s="1"/>
  <c r="Z379" i="2"/>
  <c r="AA379" i="2" s="1"/>
  <c r="Z378" i="2"/>
  <c r="AA378" i="2" s="1"/>
  <c r="Z377" i="2"/>
  <c r="AA377" i="2" s="1"/>
  <c r="Z376" i="2"/>
  <c r="AA376" i="2" s="1"/>
  <c r="Z375" i="2"/>
  <c r="AA375" i="2" s="1"/>
  <c r="Z374" i="2"/>
  <c r="AA374" i="2" s="1"/>
  <c r="Z373" i="2"/>
  <c r="AA373" i="2" s="1"/>
  <c r="Z372" i="2"/>
  <c r="AA372" i="2" s="1"/>
  <c r="Z371" i="2"/>
  <c r="AA371" i="2" s="1"/>
  <c r="Z370" i="2"/>
  <c r="AA370" i="2" s="1"/>
  <c r="Z369" i="2"/>
  <c r="AA369" i="2" s="1"/>
  <c r="Z368" i="2"/>
  <c r="AA368" i="2" s="1"/>
  <c r="Z367" i="2"/>
  <c r="AA367" i="2" s="1"/>
  <c r="Z366" i="2"/>
  <c r="AA366" i="2" s="1"/>
  <c r="Z365" i="2"/>
  <c r="AA365" i="2" s="1"/>
  <c r="Z364" i="2"/>
  <c r="AA364" i="2" s="1"/>
  <c r="Z363" i="2"/>
  <c r="AA363" i="2" s="1"/>
  <c r="Z362" i="2"/>
  <c r="AA362" i="2" s="1"/>
  <c r="Z361" i="2"/>
  <c r="AA361" i="2" s="1"/>
  <c r="Z360" i="2"/>
  <c r="AA360" i="2" s="1"/>
  <c r="Z359" i="2"/>
  <c r="AA359" i="2" s="1"/>
  <c r="Z358" i="2"/>
  <c r="AA358" i="2" s="1"/>
  <c r="Z357" i="2"/>
  <c r="AA357" i="2" s="1"/>
  <c r="Z356" i="2"/>
  <c r="AA356" i="2" s="1"/>
  <c r="Z355" i="2"/>
  <c r="AA355" i="2" s="1"/>
  <c r="Z354" i="2"/>
  <c r="AA354" i="2" s="1"/>
  <c r="Z353" i="2"/>
  <c r="AA353" i="2" s="1"/>
  <c r="Z352" i="2"/>
  <c r="AA352" i="2" s="1"/>
  <c r="Z351" i="2"/>
  <c r="AA351" i="2" s="1"/>
  <c r="Z350" i="2"/>
  <c r="AA350" i="2" s="1"/>
  <c r="Z349" i="2"/>
  <c r="AA349" i="2" s="1"/>
  <c r="Z348" i="2"/>
  <c r="AA348" i="2" s="1"/>
  <c r="Z347" i="2"/>
  <c r="AA347" i="2" s="1"/>
  <c r="Z346" i="2"/>
  <c r="AA346" i="2" s="1"/>
  <c r="Z345" i="2"/>
  <c r="AA345" i="2" s="1"/>
  <c r="Z344" i="2"/>
  <c r="AA344" i="2" s="1"/>
  <c r="Z343" i="2"/>
  <c r="AA343" i="2" s="1"/>
  <c r="Z342" i="2"/>
  <c r="AA342" i="2" s="1"/>
  <c r="Z341" i="2"/>
  <c r="AA341" i="2" s="1"/>
  <c r="Z340" i="2"/>
  <c r="AA340" i="2" s="1"/>
  <c r="Z339" i="2"/>
  <c r="AA339" i="2" s="1"/>
  <c r="Z338" i="2"/>
  <c r="AA338" i="2" s="1"/>
  <c r="Z337" i="2"/>
  <c r="AA337" i="2" s="1"/>
  <c r="Z336" i="2"/>
  <c r="AA336" i="2" s="1"/>
  <c r="Z335" i="2"/>
  <c r="AA335" i="2" s="1"/>
  <c r="Z334" i="2"/>
  <c r="AA334" i="2" s="1"/>
  <c r="Z333" i="2"/>
  <c r="AA333" i="2" s="1"/>
  <c r="Z332" i="2"/>
  <c r="AA332" i="2" s="1"/>
  <c r="Z331" i="2"/>
  <c r="AA331" i="2" s="1"/>
  <c r="Z330" i="2"/>
  <c r="AA330" i="2" s="1"/>
  <c r="Z329" i="2"/>
  <c r="AA329" i="2" s="1"/>
  <c r="Z328" i="2"/>
  <c r="AA328" i="2" s="1"/>
  <c r="Z327" i="2"/>
  <c r="AA327" i="2" s="1"/>
  <c r="Z326" i="2"/>
  <c r="AA326" i="2" s="1"/>
  <c r="Z325" i="2"/>
  <c r="AA325" i="2" s="1"/>
  <c r="Z324" i="2"/>
  <c r="AA324" i="2" s="1"/>
  <c r="Z323" i="2"/>
  <c r="AA323" i="2" s="1"/>
  <c r="Z322" i="2"/>
  <c r="AA322" i="2" s="1"/>
  <c r="Z321" i="2"/>
  <c r="AA321" i="2" s="1"/>
  <c r="Z320" i="2"/>
  <c r="AA320" i="2" s="1"/>
  <c r="Z319" i="2"/>
  <c r="AA319" i="2" s="1"/>
  <c r="Z318" i="2"/>
  <c r="AA318" i="2" s="1"/>
  <c r="Z317" i="2"/>
  <c r="AA317" i="2" s="1"/>
  <c r="Z316" i="2"/>
  <c r="AA316" i="2" s="1"/>
  <c r="Z315" i="2"/>
  <c r="AA315" i="2" s="1"/>
  <c r="Z314" i="2"/>
  <c r="AA314" i="2" s="1"/>
  <c r="Z313" i="2"/>
  <c r="AA313" i="2" s="1"/>
  <c r="Z312" i="2"/>
  <c r="AA312" i="2" s="1"/>
  <c r="Z311" i="2"/>
  <c r="AA311" i="2" s="1"/>
  <c r="Z310" i="2"/>
  <c r="AA310" i="2" s="1"/>
  <c r="Z309" i="2"/>
  <c r="AA309" i="2" s="1"/>
  <c r="Z308" i="2"/>
  <c r="AA308" i="2" s="1"/>
  <c r="Z307" i="2"/>
  <c r="AA307" i="2" s="1"/>
  <c r="Z306" i="2"/>
  <c r="AA306" i="2" s="1"/>
  <c r="Z305" i="2"/>
  <c r="AA305" i="2" s="1"/>
  <c r="Z304" i="2"/>
  <c r="AA304" i="2" s="1"/>
  <c r="Z303" i="2"/>
  <c r="AA303" i="2" s="1"/>
  <c r="Z302" i="2"/>
  <c r="AA302" i="2" s="1"/>
  <c r="Z301" i="2"/>
  <c r="AA301" i="2" s="1"/>
  <c r="Z300" i="2"/>
  <c r="AA300" i="2" s="1"/>
  <c r="Z299" i="2"/>
  <c r="AA299" i="2" s="1"/>
  <c r="Z298" i="2"/>
  <c r="AA298" i="2" s="1"/>
  <c r="Z297" i="2"/>
  <c r="AA297" i="2" s="1"/>
  <c r="Z296" i="2"/>
  <c r="AA296" i="2" s="1"/>
  <c r="Z295" i="2"/>
  <c r="AA295" i="2" s="1"/>
  <c r="Z294" i="2"/>
  <c r="AA294" i="2" s="1"/>
  <c r="Z293" i="2"/>
  <c r="AA293" i="2" s="1"/>
  <c r="Z292" i="2"/>
  <c r="AA292" i="2" s="1"/>
  <c r="Z291" i="2"/>
  <c r="AA291" i="2" s="1"/>
  <c r="Z290" i="2"/>
  <c r="AA290" i="2" s="1"/>
  <c r="Z289" i="2"/>
  <c r="AA289" i="2" s="1"/>
  <c r="Z288" i="2"/>
  <c r="AA288" i="2" s="1"/>
  <c r="Z287" i="2"/>
  <c r="AA287" i="2" s="1"/>
  <c r="Z286" i="2"/>
  <c r="AA286" i="2" s="1"/>
  <c r="Z285" i="2"/>
  <c r="AA285" i="2" s="1"/>
  <c r="Z284" i="2"/>
  <c r="AA284" i="2" s="1"/>
  <c r="Z283" i="2"/>
  <c r="AA283" i="2" s="1"/>
  <c r="Z282" i="2"/>
  <c r="AA282" i="2" s="1"/>
  <c r="Z281" i="2"/>
  <c r="AA281" i="2" s="1"/>
  <c r="Z280" i="2"/>
  <c r="AA280" i="2" s="1"/>
  <c r="Z279" i="2"/>
  <c r="AA279" i="2" s="1"/>
  <c r="Z278" i="2"/>
  <c r="AA278" i="2" s="1"/>
  <c r="Z277" i="2"/>
  <c r="AA277" i="2" s="1"/>
  <c r="Z276" i="2"/>
  <c r="AA276" i="2" s="1"/>
  <c r="Z275" i="2"/>
  <c r="AA275" i="2" s="1"/>
  <c r="Z274" i="2"/>
  <c r="AA274" i="2" s="1"/>
  <c r="Z273" i="2"/>
  <c r="AA273" i="2" s="1"/>
  <c r="Z272" i="2"/>
  <c r="AA272" i="2" s="1"/>
  <c r="Z271" i="2"/>
  <c r="AA271" i="2" s="1"/>
  <c r="Z270" i="2"/>
  <c r="AA270" i="2" s="1"/>
  <c r="Z269" i="2"/>
  <c r="AA269" i="2" s="1"/>
  <c r="Z268" i="2"/>
  <c r="AA268" i="2" s="1"/>
  <c r="Z267" i="2"/>
  <c r="AA267" i="2" s="1"/>
  <c r="Z266" i="2"/>
  <c r="AA266" i="2" s="1"/>
  <c r="Z265" i="2"/>
  <c r="AA265" i="2" s="1"/>
  <c r="Z264" i="2"/>
  <c r="AA264" i="2" s="1"/>
  <c r="Z263" i="2"/>
  <c r="AA263" i="2" s="1"/>
  <c r="Z262" i="2"/>
  <c r="AA262" i="2" s="1"/>
  <c r="Z261" i="2"/>
  <c r="AA261" i="2" s="1"/>
  <c r="Z260" i="2"/>
  <c r="AA260" i="2" s="1"/>
  <c r="Z259" i="2"/>
  <c r="AA259" i="2" s="1"/>
  <c r="Z258" i="2"/>
  <c r="AA258" i="2" s="1"/>
  <c r="Z257" i="2"/>
  <c r="AA257" i="2" s="1"/>
  <c r="Z256" i="2"/>
  <c r="AA256" i="2" s="1"/>
  <c r="Z255" i="2"/>
  <c r="AA255" i="2" s="1"/>
  <c r="Z254" i="2"/>
  <c r="AA254" i="2" s="1"/>
  <c r="Z253" i="2"/>
  <c r="AA253" i="2" s="1"/>
  <c r="Z252" i="2"/>
  <c r="AA252" i="2" s="1"/>
  <c r="Z251" i="2"/>
  <c r="AA251" i="2" s="1"/>
  <c r="Z250" i="2"/>
  <c r="AA250" i="2" s="1"/>
  <c r="Z249" i="2"/>
  <c r="AA249" i="2" s="1"/>
  <c r="Z248" i="2"/>
  <c r="AA248" i="2" s="1"/>
  <c r="Z247" i="2"/>
  <c r="AA247" i="2" s="1"/>
  <c r="Z246" i="2"/>
  <c r="AA246" i="2" s="1"/>
  <c r="Z245" i="2"/>
  <c r="AA245" i="2" s="1"/>
  <c r="Z244" i="2"/>
  <c r="AA244" i="2" s="1"/>
  <c r="Z243" i="2"/>
  <c r="AA243" i="2" s="1"/>
  <c r="Z242" i="2"/>
  <c r="AA242" i="2" s="1"/>
  <c r="Z241" i="2"/>
  <c r="AA241" i="2" s="1"/>
  <c r="Z240" i="2"/>
  <c r="AA240" i="2" s="1"/>
  <c r="Z239" i="2"/>
  <c r="AA239" i="2" s="1"/>
  <c r="Z238" i="2"/>
  <c r="AA238" i="2" s="1"/>
  <c r="Z237" i="2"/>
  <c r="AA237" i="2" s="1"/>
  <c r="Z236" i="2"/>
  <c r="AA236" i="2" s="1"/>
  <c r="Z235" i="2"/>
  <c r="AA235" i="2" s="1"/>
  <c r="Z234" i="2"/>
  <c r="AA234" i="2" s="1"/>
  <c r="Z233" i="2"/>
  <c r="AA233" i="2" s="1"/>
  <c r="Z232" i="2"/>
  <c r="AA232" i="2" s="1"/>
  <c r="Z231" i="2"/>
  <c r="AA231" i="2" s="1"/>
  <c r="Z230" i="2"/>
  <c r="AA230" i="2" s="1"/>
  <c r="Z229" i="2"/>
  <c r="AA229" i="2" s="1"/>
  <c r="Z228" i="2"/>
  <c r="AA228" i="2" s="1"/>
  <c r="Z227" i="2"/>
  <c r="AA227" i="2" s="1"/>
  <c r="Z226" i="2"/>
  <c r="AA226" i="2" s="1"/>
  <c r="Z225" i="2"/>
  <c r="AA225" i="2" s="1"/>
  <c r="Z224" i="2"/>
  <c r="AA224" i="2" s="1"/>
  <c r="Z223" i="2"/>
  <c r="AA223" i="2" s="1"/>
  <c r="Z222" i="2"/>
  <c r="AA222" i="2" s="1"/>
  <c r="Z221" i="2"/>
  <c r="AA221" i="2" s="1"/>
  <c r="Z220" i="2"/>
  <c r="AA220" i="2" s="1"/>
  <c r="Z219" i="2"/>
  <c r="AA219" i="2" s="1"/>
  <c r="Z218" i="2"/>
  <c r="AA218" i="2" s="1"/>
  <c r="Z217" i="2"/>
  <c r="AA217" i="2" s="1"/>
  <c r="Z216" i="2"/>
  <c r="AA216" i="2" s="1"/>
  <c r="Z215" i="2"/>
  <c r="AA215" i="2" s="1"/>
  <c r="Z214" i="2"/>
  <c r="AA214" i="2" s="1"/>
  <c r="Z213" i="2"/>
  <c r="AA213" i="2" s="1"/>
  <c r="Z212" i="2"/>
  <c r="AA212" i="2" s="1"/>
  <c r="Z211" i="2"/>
  <c r="AA211" i="2" s="1"/>
  <c r="Z210" i="2"/>
  <c r="AA210" i="2" s="1"/>
  <c r="Z209" i="2"/>
  <c r="AA209" i="2" s="1"/>
  <c r="Z208" i="2"/>
  <c r="AA208" i="2" s="1"/>
  <c r="Z207" i="2"/>
  <c r="AA207" i="2" s="1"/>
  <c r="Z206" i="2"/>
  <c r="AA206" i="2" s="1"/>
  <c r="Z205" i="2"/>
  <c r="AA205" i="2" s="1"/>
  <c r="Z204" i="2"/>
  <c r="AA204" i="2" s="1"/>
  <c r="Z203" i="2"/>
  <c r="AA203" i="2" s="1"/>
  <c r="Z202" i="2"/>
  <c r="AA202" i="2" s="1"/>
  <c r="Z201" i="2"/>
  <c r="AA201" i="2" s="1"/>
  <c r="Z200" i="2"/>
  <c r="AA200" i="2" s="1"/>
  <c r="Z199" i="2"/>
  <c r="AA199" i="2" s="1"/>
  <c r="Z198" i="2"/>
  <c r="AA198" i="2" s="1"/>
  <c r="Z197" i="2"/>
  <c r="AA197" i="2" s="1"/>
  <c r="Z196" i="2"/>
  <c r="AA196" i="2" s="1"/>
  <c r="Z195" i="2"/>
  <c r="AA195" i="2" s="1"/>
  <c r="Z194" i="2"/>
  <c r="AA194" i="2" s="1"/>
  <c r="Z193" i="2"/>
  <c r="AA193" i="2" s="1"/>
  <c r="Z192" i="2"/>
  <c r="AA192" i="2" s="1"/>
  <c r="Z191" i="2"/>
  <c r="AA191" i="2" s="1"/>
  <c r="Z190" i="2"/>
  <c r="AA190" i="2" s="1"/>
  <c r="Z189" i="2"/>
  <c r="AA189" i="2" s="1"/>
  <c r="Z188" i="2"/>
  <c r="AA188" i="2" s="1"/>
  <c r="Z187" i="2"/>
  <c r="AA187" i="2" s="1"/>
  <c r="Z186" i="2"/>
  <c r="AA186" i="2" s="1"/>
  <c r="Z185" i="2"/>
  <c r="AA185" i="2" s="1"/>
  <c r="Z184" i="2"/>
  <c r="AA184" i="2" s="1"/>
  <c r="Z183" i="2"/>
  <c r="AA183" i="2" s="1"/>
  <c r="Z182" i="2"/>
  <c r="AA182" i="2" s="1"/>
  <c r="Z181" i="2"/>
  <c r="AA181" i="2" s="1"/>
  <c r="Z180" i="2"/>
  <c r="AA180" i="2" s="1"/>
  <c r="Z179" i="2"/>
  <c r="AA179" i="2" s="1"/>
  <c r="Z178" i="2"/>
  <c r="AA178" i="2" s="1"/>
  <c r="Z177" i="2"/>
  <c r="AA177" i="2" s="1"/>
  <c r="Z176" i="2"/>
  <c r="AA176" i="2" s="1"/>
  <c r="Z175" i="2"/>
  <c r="AA175" i="2" s="1"/>
  <c r="Z174" i="2"/>
  <c r="AA174" i="2" s="1"/>
  <c r="Z173" i="2"/>
  <c r="AA173" i="2" s="1"/>
  <c r="Z172" i="2"/>
  <c r="AA172" i="2" s="1"/>
  <c r="Z171" i="2"/>
  <c r="AA171" i="2" s="1"/>
  <c r="Z170" i="2"/>
  <c r="AA170" i="2" s="1"/>
  <c r="Z169" i="2"/>
  <c r="AA169" i="2" s="1"/>
  <c r="Z168" i="2"/>
  <c r="AA168" i="2" s="1"/>
  <c r="Z167" i="2"/>
  <c r="AA167" i="2" s="1"/>
  <c r="Z166" i="2"/>
  <c r="AA166" i="2" s="1"/>
  <c r="Z165" i="2"/>
  <c r="AA165" i="2" s="1"/>
  <c r="Z164" i="2"/>
  <c r="AA164" i="2" s="1"/>
  <c r="Z163" i="2"/>
  <c r="AA163" i="2" s="1"/>
  <c r="Z162" i="2"/>
  <c r="AA162" i="2" s="1"/>
  <c r="Z161" i="2"/>
  <c r="AA161" i="2" s="1"/>
  <c r="Z160" i="2"/>
  <c r="AA160" i="2" s="1"/>
  <c r="Z159" i="2"/>
  <c r="AA159" i="2" s="1"/>
  <c r="Z158" i="2"/>
  <c r="AA158" i="2" s="1"/>
  <c r="Z157" i="2"/>
  <c r="AA157" i="2" s="1"/>
  <c r="Z156" i="2"/>
  <c r="AA156" i="2" s="1"/>
  <c r="Z155" i="2"/>
  <c r="AA155" i="2" s="1"/>
  <c r="Z154" i="2"/>
  <c r="AA154" i="2" s="1"/>
  <c r="Z153" i="2"/>
  <c r="AA153" i="2" s="1"/>
  <c r="Z152" i="2"/>
  <c r="AA152" i="2" s="1"/>
  <c r="Z151" i="2"/>
  <c r="AA151" i="2" s="1"/>
  <c r="Z150" i="2"/>
  <c r="AA150" i="2" s="1"/>
  <c r="Z149" i="2"/>
  <c r="AA149" i="2" s="1"/>
  <c r="Z148" i="2"/>
  <c r="AA148" i="2" s="1"/>
  <c r="Z147" i="2"/>
  <c r="AA147" i="2" s="1"/>
  <c r="Z146" i="2"/>
  <c r="AA146" i="2" s="1"/>
  <c r="Z145" i="2"/>
  <c r="AA145" i="2" s="1"/>
  <c r="Z144" i="2"/>
  <c r="AA144" i="2" s="1"/>
  <c r="Z143" i="2"/>
  <c r="AA143" i="2" s="1"/>
  <c r="Z142" i="2"/>
  <c r="AA142" i="2" s="1"/>
  <c r="Z141" i="2"/>
  <c r="AA141" i="2" s="1"/>
  <c r="Z140" i="2"/>
  <c r="AA140" i="2" s="1"/>
  <c r="Z139" i="2"/>
  <c r="AA139" i="2" s="1"/>
  <c r="Z138" i="2"/>
  <c r="AA138" i="2" s="1"/>
  <c r="Z137" i="2"/>
  <c r="AA137" i="2" s="1"/>
  <c r="Z136" i="2"/>
  <c r="AA136" i="2" s="1"/>
  <c r="Z135" i="2"/>
  <c r="AA135" i="2" s="1"/>
  <c r="Z134" i="2"/>
  <c r="AA134" i="2" s="1"/>
  <c r="Z133" i="2"/>
  <c r="AA133" i="2" s="1"/>
  <c r="Z132" i="2"/>
  <c r="AA132" i="2" s="1"/>
  <c r="Z131" i="2"/>
  <c r="AA131" i="2" s="1"/>
  <c r="Z130" i="2"/>
  <c r="AA130" i="2" s="1"/>
  <c r="Z129" i="2"/>
  <c r="AA129" i="2" s="1"/>
  <c r="Z128" i="2"/>
  <c r="AA128" i="2" s="1"/>
  <c r="Z127" i="2"/>
  <c r="AA127" i="2" s="1"/>
  <c r="Z126" i="2"/>
  <c r="AA126" i="2" s="1"/>
  <c r="Z125" i="2"/>
  <c r="AA125" i="2" s="1"/>
  <c r="Z124" i="2"/>
  <c r="AA124" i="2" s="1"/>
  <c r="Z123" i="2"/>
  <c r="AA123" i="2" s="1"/>
  <c r="Z122" i="2"/>
  <c r="AA122" i="2" s="1"/>
  <c r="Z121" i="2"/>
  <c r="AA121" i="2" s="1"/>
  <c r="Z120" i="2"/>
  <c r="AA120" i="2" s="1"/>
  <c r="Z119" i="2"/>
  <c r="AA119" i="2" s="1"/>
  <c r="Z118" i="2"/>
  <c r="AA118" i="2" s="1"/>
  <c r="Z117" i="2"/>
  <c r="AA117" i="2" s="1"/>
  <c r="Z116" i="2"/>
  <c r="AA116" i="2" s="1"/>
  <c r="Z115" i="2"/>
  <c r="AA115" i="2" s="1"/>
  <c r="Z114" i="2"/>
  <c r="AA114" i="2" s="1"/>
  <c r="Z113" i="2"/>
  <c r="AA113" i="2" s="1"/>
  <c r="Z112" i="2"/>
  <c r="AA112" i="2" s="1"/>
  <c r="Z111" i="2"/>
  <c r="AA111" i="2" s="1"/>
  <c r="Z110" i="2"/>
  <c r="AA110" i="2" s="1"/>
  <c r="Z109" i="2"/>
  <c r="AA109" i="2" s="1"/>
  <c r="Z108" i="2"/>
  <c r="AA108" i="2" s="1"/>
  <c r="Z107" i="2"/>
  <c r="AA107" i="2" s="1"/>
  <c r="Z106" i="2"/>
  <c r="AA106" i="2" s="1"/>
  <c r="Z105" i="2"/>
  <c r="AA105" i="2" s="1"/>
  <c r="Z104" i="2"/>
  <c r="AA104" i="2" s="1"/>
  <c r="Z103" i="2"/>
  <c r="AA103" i="2" s="1"/>
  <c r="Z102" i="2"/>
  <c r="AA102" i="2" s="1"/>
  <c r="Z101" i="2"/>
  <c r="AA101" i="2" s="1"/>
  <c r="Z100" i="2"/>
  <c r="AA100" i="2" s="1"/>
  <c r="Z99" i="2"/>
  <c r="AA99" i="2" s="1"/>
  <c r="Z98" i="2"/>
  <c r="AA98" i="2" s="1"/>
  <c r="Z97" i="2"/>
  <c r="AA97" i="2" s="1"/>
  <c r="Z96" i="2"/>
  <c r="AA96" i="2" s="1"/>
  <c r="Z95" i="2"/>
  <c r="AA95" i="2" s="1"/>
  <c r="Z94" i="2"/>
  <c r="AA94" i="2" s="1"/>
  <c r="Z93" i="2"/>
  <c r="AA93" i="2" s="1"/>
  <c r="Z92" i="2"/>
  <c r="AA92" i="2" s="1"/>
  <c r="Z91" i="2"/>
  <c r="AA91" i="2" s="1"/>
  <c r="Z90" i="2"/>
  <c r="AA90" i="2" s="1"/>
  <c r="Z89" i="2"/>
  <c r="AA89" i="2" s="1"/>
  <c r="Z88" i="2"/>
  <c r="AA88" i="2" s="1"/>
  <c r="Z87" i="2"/>
  <c r="AA87" i="2" s="1"/>
  <c r="Z86" i="2"/>
  <c r="AA86" i="2" s="1"/>
  <c r="Z85" i="2"/>
  <c r="AA85" i="2" s="1"/>
  <c r="Z84" i="2"/>
  <c r="AA84" i="2" s="1"/>
  <c r="Z83" i="2"/>
  <c r="AA83" i="2" s="1"/>
  <c r="Z82" i="2"/>
  <c r="AA82" i="2" s="1"/>
  <c r="Z81" i="2"/>
  <c r="AA81" i="2" s="1"/>
  <c r="Z80" i="2"/>
  <c r="AA80" i="2" s="1"/>
  <c r="Z79" i="2"/>
  <c r="AA79" i="2" s="1"/>
  <c r="Z78" i="2"/>
  <c r="AA78" i="2" s="1"/>
  <c r="Z77" i="2"/>
  <c r="AA77" i="2" s="1"/>
  <c r="Z76" i="2"/>
  <c r="AA76" i="2" s="1"/>
  <c r="Z75" i="2"/>
  <c r="AA75" i="2" s="1"/>
  <c r="Z74" i="2"/>
  <c r="AA74" i="2" s="1"/>
  <c r="Z73" i="2"/>
  <c r="AA73" i="2" s="1"/>
  <c r="Z72" i="2"/>
  <c r="AA72" i="2" s="1"/>
  <c r="Z71" i="2"/>
  <c r="AA71" i="2" s="1"/>
  <c r="Z70" i="2"/>
  <c r="AA70" i="2" s="1"/>
  <c r="Z69" i="2"/>
  <c r="AA69" i="2" s="1"/>
  <c r="Z68" i="2"/>
  <c r="AA68" i="2" s="1"/>
  <c r="Z67" i="2"/>
  <c r="AA67" i="2" s="1"/>
  <c r="Z66" i="2"/>
  <c r="AA66" i="2" s="1"/>
  <c r="Z65" i="2"/>
  <c r="AA65" i="2" s="1"/>
  <c r="Z64" i="2"/>
  <c r="AA64" i="2" s="1"/>
  <c r="Z63" i="2"/>
  <c r="AA63" i="2" s="1"/>
  <c r="Z62" i="2"/>
  <c r="AA62" i="2" s="1"/>
  <c r="Z61" i="2"/>
  <c r="AA61" i="2" s="1"/>
  <c r="Z60" i="2"/>
  <c r="AA60" i="2" s="1"/>
  <c r="Z59" i="2"/>
  <c r="AA59" i="2" s="1"/>
  <c r="Z58" i="2"/>
  <c r="AA58" i="2" s="1"/>
  <c r="Z57" i="2"/>
  <c r="AA57" i="2" s="1"/>
  <c r="Z56" i="2"/>
  <c r="AA56" i="2" s="1"/>
  <c r="Z55" i="2"/>
  <c r="AA55" i="2" s="1"/>
  <c r="Z54" i="2"/>
  <c r="AA54" i="2" s="1"/>
  <c r="Z53" i="2"/>
  <c r="AA53" i="2" s="1"/>
  <c r="Z52" i="2"/>
  <c r="AA52" i="2" s="1"/>
  <c r="Z51" i="2"/>
  <c r="AA51" i="2" s="1"/>
  <c r="Z50" i="2"/>
  <c r="AA50" i="2" s="1"/>
  <c r="Z49" i="2"/>
  <c r="AA49" i="2" s="1"/>
  <c r="Z48" i="2"/>
  <c r="AA48" i="2" s="1"/>
  <c r="Z47" i="2"/>
  <c r="AA47" i="2" s="1"/>
  <c r="Z46" i="2"/>
  <c r="AA46" i="2" s="1"/>
  <c r="Z45" i="2"/>
  <c r="AA45" i="2" s="1"/>
  <c r="Z44" i="2"/>
  <c r="AA44" i="2" s="1"/>
  <c r="Z43" i="2"/>
  <c r="AA43" i="2" s="1"/>
  <c r="Z42" i="2"/>
  <c r="AA42" i="2" s="1"/>
  <c r="Z41" i="2"/>
  <c r="AA41" i="2" s="1"/>
  <c r="Z40" i="2"/>
  <c r="AA40" i="2" s="1"/>
  <c r="Z39" i="2"/>
  <c r="AA39" i="2" s="1"/>
  <c r="Z38" i="2"/>
  <c r="AA38" i="2" s="1"/>
  <c r="Z37" i="2"/>
  <c r="AA37" i="2" s="1"/>
  <c r="Z36" i="2"/>
  <c r="AA36" i="2" s="1"/>
  <c r="Z35" i="2"/>
  <c r="AA35" i="2" s="1"/>
  <c r="Z34" i="2"/>
  <c r="AA34" i="2" s="1"/>
  <c r="Z33" i="2"/>
  <c r="AA33" i="2" s="1"/>
  <c r="Z32" i="2"/>
  <c r="AA32" i="2" s="1"/>
  <c r="Z31" i="2"/>
  <c r="AA31" i="2" s="1"/>
  <c r="Z30" i="2"/>
  <c r="AA30" i="2" s="1"/>
  <c r="Z29" i="2"/>
  <c r="AA29" i="2" s="1"/>
  <c r="Z28" i="2"/>
  <c r="AA28" i="2" s="1"/>
  <c r="Z27" i="2"/>
  <c r="AA27" i="2" s="1"/>
  <c r="Z26" i="2"/>
  <c r="AA26" i="2" s="1"/>
  <c r="Z25" i="2"/>
  <c r="AA25" i="2" s="1"/>
  <c r="Z24" i="2"/>
  <c r="AA24" i="2" s="1"/>
  <c r="Z23" i="2"/>
  <c r="AA23" i="2" s="1"/>
  <c r="Z22" i="2"/>
  <c r="AA22" i="2" s="1"/>
  <c r="Z21" i="2"/>
  <c r="AA21" i="2" s="1"/>
  <c r="Z20" i="2"/>
  <c r="AA20" i="2" s="1"/>
  <c r="Z19" i="2"/>
  <c r="AA19" i="2" s="1"/>
  <c r="Z18" i="2"/>
  <c r="AA18" i="2" s="1"/>
  <c r="Z17" i="2"/>
  <c r="AA17" i="2" s="1"/>
  <c r="Z16" i="2"/>
  <c r="AA16" i="2" s="1"/>
  <c r="Z15" i="2"/>
  <c r="AA15" i="2" s="1"/>
  <c r="Z14" i="2"/>
  <c r="AA14" i="2" s="1"/>
  <c r="Z13" i="2"/>
  <c r="AA13" i="2" s="1"/>
  <c r="Z12" i="2"/>
  <c r="AA12" i="2" s="1"/>
  <c r="Z11" i="2"/>
  <c r="AA11" i="2" s="1"/>
  <c r="Z10" i="2"/>
  <c r="AA10" i="2" s="1"/>
  <c r="Z9" i="2"/>
  <c r="AA9" i="2" s="1"/>
  <c r="Z8" i="2"/>
  <c r="AA8" i="2" s="1"/>
  <c r="Z7" i="2"/>
  <c r="AA7" i="2" s="1"/>
  <c r="Z6" i="3"/>
  <c r="AA6" i="3" s="1"/>
  <c r="AA6" i="2" l="1"/>
  <c r="N6" i="2"/>
  <c r="N603" i="3"/>
  <c r="AT819" i="2" l="1"/>
  <c r="AU819" i="2"/>
  <c r="AU820" i="2"/>
  <c r="N62" i="3"/>
  <c r="N126" i="3"/>
  <c r="N162" i="3"/>
  <c r="N179" i="3"/>
  <c r="N185" i="3"/>
  <c r="N200" i="3"/>
  <c r="N350" i="3"/>
  <c r="N387" i="3"/>
  <c r="N533" i="3"/>
  <c r="N351" i="2"/>
  <c r="T2187" i="2" l="1"/>
  <c r="N356" i="3"/>
  <c r="N44" i="3"/>
  <c r="N38" i="3"/>
  <c r="N8" i="3"/>
  <c r="N173" i="3"/>
  <c r="N611" i="3"/>
  <c r="N515" i="3"/>
  <c r="N344" i="3"/>
  <c r="N638" i="2"/>
  <c r="N495" i="3"/>
  <c r="N483" i="3"/>
  <c r="N418" i="3"/>
  <c r="N294" i="3"/>
  <c r="N288" i="3"/>
  <c r="N264" i="3"/>
  <c r="N252" i="3"/>
  <c r="N205" i="3"/>
  <c r="N174" i="3"/>
  <c r="N110" i="3"/>
  <c r="N106" i="3"/>
  <c r="N101" i="3"/>
  <c r="N90" i="3"/>
  <c r="N328" i="3"/>
  <c r="N519" i="3"/>
  <c r="N282" i="3"/>
  <c r="N470" i="3"/>
  <c r="N607" i="3"/>
  <c r="N601" i="3"/>
  <c r="N517" i="3"/>
  <c r="N511" i="3"/>
  <c r="N446" i="3"/>
  <c r="N268" i="3"/>
  <c r="N167" i="3"/>
  <c r="N109" i="3"/>
  <c r="N64" i="3"/>
  <c r="N46" i="3"/>
  <c r="N462" i="3"/>
  <c r="N456" i="3"/>
  <c r="N327" i="3"/>
  <c r="N321" i="3"/>
  <c r="N309" i="3"/>
  <c r="N249" i="3"/>
  <c r="N208" i="3"/>
  <c r="N98" i="3"/>
  <c r="N81" i="3"/>
  <c r="N73" i="3"/>
  <c r="N33" i="3"/>
  <c r="N444" i="3"/>
  <c r="N302" i="3"/>
  <c r="N296" i="3"/>
  <c r="N284" i="3"/>
  <c r="N272" i="3"/>
  <c r="N254" i="3"/>
  <c r="N248" i="3"/>
  <c r="N207" i="3"/>
  <c r="N182" i="3"/>
  <c r="N604" i="3"/>
  <c r="N443" i="3"/>
  <c r="N425" i="3"/>
  <c r="N348" i="3"/>
  <c r="N299" i="2"/>
  <c r="N691" i="2"/>
  <c r="N573" i="3"/>
  <c r="N549" i="3"/>
  <c r="N402" i="3"/>
  <c r="N396" i="3"/>
  <c r="N366" i="3"/>
  <c r="N22" i="3"/>
  <c r="N194" i="3"/>
  <c r="N159" i="3"/>
  <c r="N80" i="3"/>
  <c r="N453" i="3"/>
  <c r="N430" i="3"/>
  <c r="N319" i="3"/>
  <c r="N313" i="3"/>
  <c r="N164" i="3"/>
  <c r="N140" i="3"/>
  <c r="N132" i="3"/>
  <c r="N116" i="3"/>
  <c r="N107" i="3"/>
  <c r="N32" i="3"/>
  <c r="N571" i="3"/>
  <c r="N547" i="3"/>
  <c r="N523" i="3"/>
  <c r="N406" i="3"/>
  <c r="N400" i="3"/>
  <c r="N382" i="3"/>
  <c r="N370" i="3"/>
  <c r="N312" i="3"/>
  <c r="N163" i="3"/>
  <c r="N151" i="3"/>
  <c r="N493" i="3"/>
  <c r="N481" i="3"/>
  <c r="N475" i="3"/>
  <c r="N498" i="3"/>
  <c r="N422" i="3"/>
  <c r="N410" i="3"/>
  <c r="N398" i="3"/>
  <c r="N374" i="3"/>
  <c r="N334" i="3"/>
  <c r="N54" i="3"/>
  <c r="N30" i="3"/>
  <c r="N12" i="3"/>
  <c r="N610" i="3"/>
  <c r="N605" i="3"/>
  <c r="N599" i="3"/>
  <c r="N545" i="3"/>
  <c r="N445" i="3"/>
  <c r="N433" i="3"/>
  <c r="N473" i="3"/>
  <c r="N415" i="3"/>
  <c r="N385" i="3"/>
  <c r="N367" i="3"/>
  <c r="N310" i="3"/>
  <c r="N304" i="3"/>
  <c r="N298" i="3"/>
  <c r="N238" i="3"/>
  <c r="N232" i="3"/>
  <c r="N220" i="3"/>
  <c r="N172" i="3"/>
  <c r="N155" i="3"/>
  <c r="N149" i="3"/>
  <c r="N133" i="3"/>
  <c r="N129" i="3"/>
  <c r="N94" i="3"/>
  <c r="N82" i="3"/>
  <c r="N1442" i="2"/>
  <c r="N557" i="3"/>
  <c r="N551" i="3"/>
  <c r="N499" i="3"/>
  <c r="N447" i="3"/>
  <c r="N441" i="3"/>
  <c r="N435" i="3"/>
  <c r="N429" i="3"/>
  <c r="N269" i="3"/>
  <c r="N239" i="3"/>
  <c r="N234" i="3"/>
  <c r="N216" i="3"/>
  <c r="N202" i="3"/>
  <c r="N193" i="3"/>
  <c r="N142" i="3"/>
  <c r="N119" i="3"/>
  <c r="N89" i="3"/>
  <c r="N83" i="3"/>
  <c r="N78" i="3"/>
  <c r="N70" i="3"/>
  <c r="N37" i="3"/>
  <c r="N20" i="3"/>
  <c r="N14" i="3"/>
  <c r="N591" i="3"/>
  <c r="N562" i="3"/>
  <c r="N516" i="3"/>
  <c r="N487" i="3"/>
  <c r="N333" i="3"/>
  <c r="N280" i="3"/>
  <c r="N221" i="3"/>
  <c r="N103" i="3"/>
  <c r="N602" i="3"/>
  <c r="N585" i="3"/>
  <c r="N561" i="3"/>
  <c r="N555" i="3"/>
  <c r="N538" i="3"/>
  <c r="N509" i="3"/>
  <c r="N492" i="3"/>
  <c r="N457" i="3"/>
  <c r="N428" i="3"/>
  <c r="N360" i="3"/>
  <c r="N349" i="3"/>
  <c r="N279" i="3"/>
  <c r="N262" i="3"/>
  <c r="N256" i="3"/>
  <c r="N250" i="3"/>
  <c r="N192" i="3"/>
  <c r="N158" i="3"/>
  <c r="N147" i="3"/>
  <c r="N141" i="3"/>
  <c r="N125" i="3"/>
  <c r="N497" i="3"/>
  <c r="N320" i="3"/>
  <c r="N97" i="3"/>
  <c r="N543" i="3"/>
  <c r="N537" i="3"/>
  <c r="N531" i="3"/>
  <c r="N491" i="3"/>
  <c r="N485" i="3"/>
  <c r="N290" i="3"/>
  <c r="N278" i="3"/>
  <c r="N157" i="3"/>
  <c r="N58" i="3"/>
  <c r="N52" i="3"/>
  <c r="N589" i="3"/>
  <c r="N513" i="3"/>
  <c r="N450" i="3"/>
  <c r="N438" i="3"/>
  <c r="N341" i="3"/>
  <c r="N289" i="3"/>
  <c r="N224" i="3"/>
  <c r="N190" i="3"/>
  <c r="N127" i="3"/>
  <c r="N86" i="3"/>
  <c r="N72" i="3"/>
  <c r="N63" i="3"/>
  <c r="N57" i="3"/>
  <c r="N51" i="3"/>
  <c r="N40" i="3"/>
  <c r="N558" i="3"/>
  <c r="N507" i="3"/>
  <c r="N501" i="3"/>
  <c r="N419" i="3"/>
  <c r="N414" i="3"/>
  <c r="N390" i="3"/>
  <c r="N384" i="3"/>
  <c r="N357" i="3"/>
  <c r="N352" i="3"/>
  <c r="N329" i="3"/>
  <c r="N229" i="3"/>
  <c r="N223" i="3"/>
  <c r="N218" i="3"/>
  <c r="N212" i="3"/>
  <c r="N171" i="3"/>
  <c r="N114" i="3"/>
  <c r="N71" i="3"/>
  <c r="N21" i="3"/>
  <c r="N395" i="3"/>
  <c r="N383" i="3"/>
  <c r="N317" i="3"/>
  <c r="N270" i="3"/>
  <c r="N240" i="3"/>
  <c r="N206" i="3"/>
  <c r="N137" i="3"/>
  <c r="N9" i="3"/>
  <c r="N587" i="3"/>
  <c r="N581" i="3"/>
  <c r="N465" i="3"/>
  <c r="N1336" i="2"/>
  <c r="N711" i="2"/>
  <c r="N1510" i="2"/>
  <c r="N1332" i="2"/>
  <c r="N599" i="2"/>
  <c r="N575" i="3"/>
  <c r="N440" i="3"/>
  <c r="N188" i="3"/>
  <c r="N131" i="3"/>
  <c r="N113" i="3"/>
  <c r="N569" i="3"/>
  <c r="N563" i="3"/>
  <c r="N524" i="3"/>
  <c r="N503" i="3"/>
  <c r="N434" i="3"/>
  <c r="N379" i="3"/>
  <c r="N359" i="3"/>
  <c r="N343" i="3"/>
  <c r="N337" i="3"/>
  <c r="N332" i="3"/>
  <c r="N316" i="3"/>
  <c r="N241" i="3"/>
  <c r="N236" i="3"/>
  <c r="N225" i="3"/>
  <c r="N214" i="3"/>
  <c r="N187" i="3"/>
  <c r="N146" i="3"/>
  <c r="N124" i="3"/>
  <c r="N69" i="3"/>
  <c r="N35" i="3"/>
  <c r="N19" i="3"/>
  <c r="N469" i="3"/>
  <c r="N458" i="3"/>
  <c r="N267" i="3"/>
  <c r="N235" i="3"/>
  <c r="N230" i="3"/>
  <c r="N181" i="3"/>
  <c r="N45" i="3"/>
  <c r="N595" i="3"/>
  <c r="N364" i="3"/>
  <c r="N336" i="3"/>
  <c r="N50" i="3"/>
  <c r="N24" i="3"/>
  <c r="N579" i="3"/>
  <c r="N550" i="3"/>
  <c r="N411" i="3"/>
  <c r="N378" i="3"/>
  <c r="N372" i="3"/>
  <c r="N358" i="3"/>
  <c r="N342" i="3"/>
  <c r="N331" i="3"/>
  <c r="N326" i="3"/>
  <c r="N277" i="3"/>
  <c r="N261" i="3"/>
  <c r="N196" i="3"/>
  <c r="N104" i="3"/>
  <c r="N85" i="3"/>
  <c r="N61" i="3"/>
  <c r="N34" i="3"/>
  <c r="N13" i="3"/>
  <c r="N593" i="3"/>
  <c r="N583" i="3"/>
  <c r="N539" i="3"/>
  <c r="N506" i="3"/>
  <c r="N479" i="3"/>
  <c r="N416" i="3"/>
  <c r="N325" i="3"/>
  <c r="N266" i="3"/>
  <c r="N260" i="3"/>
  <c r="N217" i="3"/>
  <c r="N180" i="3"/>
  <c r="N139" i="3"/>
  <c r="N134" i="3"/>
  <c r="N99" i="3"/>
  <c r="N68" i="3"/>
  <c r="N60" i="3"/>
  <c r="N28" i="3"/>
  <c r="N609" i="3"/>
  <c r="N505" i="3"/>
  <c r="N466" i="3"/>
  <c r="N461" i="3"/>
  <c r="N451" i="3"/>
  <c r="N442" i="3"/>
  <c r="N420" i="3"/>
  <c r="N340" i="3"/>
  <c r="N244" i="3"/>
  <c r="N228" i="3"/>
  <c r="N222" i="3"/>
  <c r="N143" i="3"/>
  <c r="N16" i="3"/>
  <c r="N521" i="3"/>
  <c r="N409" i="3"/>
  <c r="N404" i="3"/>
  <c r="N392" i="3"/>
  <c r="N376" i="3"/>
  <c r="N307" i="3"/>
  <c r="N285" i="3"/>
  <c r="N169" i="3"/>
  <c r="N88" i="3"/>
  <c r="N436" i="3"/>
  <c r="N424" i="3"/>
  <c r="N403" i="3"/>
  <c r="N397" i="3"/>
  <c r="N386" i="3"/>
  <c r="N380" i="3"/>
  <c r="N323" i="3"/>
  <c r="N318" i="3"/>
  <c r="N237" i="3"/>
  <c r="N178" i="3"/>
  <c r="N152" i="3"/>
  <c r="N122" i="3"/>
  <c r="N92" i="3"/>
  <c r="N87" i="3"/>
  <c r="N67" i="3"/>
  <c r="N26" i="3"/>
  <c r="N274" i="3"/>
  <c r="N726" i="2"/>
  <c r="N672" i="2"/>
  <c r="N1282" i="2"/>
  <c r="N1470" i="2"/>
  <c r="N1352" i="2"/>
  <c r="AT820" i="2"/>
  <c r="N849" i="2"/>
  <c r="N1266" i="2"/>
  <c r="N1243" i="2"/>
  <c r="N1441" i="2"/>
  <c r="N1424" i="2"/>
  <c r="N1412" i="2"/>
  <c r="N1372" i="2"/>
  <c r="N1342" i="2"/>
  <c r="N1322" i="2"/>
  <c r="N1290" i="2"/>
  <c r="N345" i="2"/>
  <c r="N321" i="2"/>
  <c r="N281" i="2"/>
  <c r="N245" i="2"/>
  <c r="N197" i="2"/>
  <c r="N173" i="2"/>
  <c r="N601" i="2"/>
  <c r="N210" i="2"/>
  <c r="N202" i="2"/>
  <c r="N780" i="2"/>
  <c r="N1219" i="2"/>
  <c r="N1203" i="2"/>
  <c r="N1467" i="2"/>
  <c r="N1447" i="2"/>
  <c r="N1439" i="2"/>
  <c r="N1435" i="2"/>
  <c r="N1427" i="2"/>
  <c r="N978" i="2"/>
  <c r="N974" i="2"/>
  <c r="N947" i="2"/>
  <c r="N943" i="2"/>
  <c r="N939" i="2"/>
  <c r="N935" i="2"/>
  <c r="N875" i="2"/>
  <c r="N2090" i="2"/>
  <c r="N2050" i="2"/>
  <c r="N2046" i="2"/>
  <c r="N2034" i="2"/>
  <c r="N1165" i="2"/>
  <c r="N1153" i="2"/>
  <c r="N1129" i="2"/>
  <c r="N1117" i="2"/>
  <c r="N1045" i="2"/>
  <c r="N1037" i="2"/>
  <c r="N993" i="2"/>
  <c r="N580" i="2"/>
  <c r="N488" i="2"/>
  <c r="N424" i="2"/>
  <c r="N416" i="2"/>
  <c r="N400" i="2"/>
  <c r="N384" i="2"/>
  <c r="N1275" i="2"/>
  <c r="N976" i="2"/>
  <c r="N969" i="2"/>
  <c r="N965" i="2"/>
  <c r="N953" i="2"/>
  <c r="N889" i="2"/>
  <c r="N869" i="2"/>
  <c r="N2020" i="2"/>
  <c r="N2000" i="2"/>
  <c r="N1992" i="2"/>
  <c r="N1980" i="2"/>
  <c r="N1952" i="2"/>
  <c r="N1948" i="2"/>
  <c r="N1940" i="2"/>
  <c r="N1936" i="2"/>
  <c r="N1892" i="2"/>
  <c r="N1884" i="2"/>
  <c r="N1872" i="2"/>
  <c r="N1784" i="2"/>
  <c r="N1183" i="2"/>
  <c r="N1171" i="2"/>
  <c r="N1163" i="2"/>
  <c r="N1143" i="2"/>
  <c r="N1135" i="2"/>
  <c r="N1131" i="2"/>
  <c r="N1127" i="2"/>
  <c r="N1119" i="2"/>
  <c r="N1115" i="2"/>
  <c r="N1091" i="2"/>
  <c r="N1079" i="2"/>
  <c r="N1071" i="2"/>
  <c r="N1067" i="2"/>
  <c r="N1047" i="2"/>
  <c r="N1035" i="2"/>
  <c r="N760" i="2"/>
  <c r="N598" i="2"/>
  <c r="N578" i="2"/>
  <c r="N450" i="2"/>
  <c r="N434" i="2"/>
  <c r="N430" i="2"/>
  <c r="N406" i="2"/>
  <c r="N460" i="2"/>
  <c r="N306" i="2"/>
  <c r="N262" i="2"/>
  <c r="N150" i="2"/>
  <c r="N62" i="2"/>
  <c r="N157" i="2"/>
  <c r="N1437" i="2"/>
  <c r="N694" i="2"/>
  <c r="N678" i="2"/>
  <c r="N642" i="2"/>
  <c r="N1636" i="2"/>
  <c r="N1604" i="2"/>
  <c r="N1361" i="2"/>
  <c r="N1354" i="2"/>
  <c r="N2168" i="2"/>
  <c r="N2160" i="2"/>
  <c r="N2144" i="2"/>
  <c r="N2132" i="2"/>
  <c r="N1984" i="2"/>
  <c r="N797" i="2"/>
  <c r="N1403" i="2"/>
  <c r="N983" i="2"/>
  <c r="N900" i="2"/>
  <c r="N884" i="2"/>
  <c r="N860" i="2"/>
  <c r="N852" i="2"/>
  <c r="N828" i="2"/>
  <c r="N733" i="2"/>
  <c r="N614" i="2"/>
  <c r="N1710" i="2"/>
  <c r="N1562" i="2"/>
  <c r="N1514" i="2"/>
  <c r="N398" i="2"/>
  <c r="N367" i="2"/>
  <c r="N272" i="2"/>
  <c r="N716" i="2"/>
  <c r="N621" i="2"/>
  <c r="N1189" i="2"/>
  <c r="N970" i="2"/>
  <c r="N958" i="2"/>
  <c r="N942" i="2"/>
  <c r="N589" i="2"/>
  <c r="N573" i="2"/>
  <c r="N2173" i="2"/>
  <c r="N2161" i="2"/>
  <c r="N2097" i="2"/>
  <c r="N2041" i="2"/>
  <c r="N2029" i="2"/>
  <c r="N1997" i="2"/>
  <c r="N1985" i="2"/>
  <c r="N1977" i="2"/>
  <c r="N1973" i="2"/>
  <c r="N1969" i="2"/>
  <c r="N1933" i="2"/>
  <c r="N1929" i="2"/>
  <c r="N1925" i="2"/>
  <c r="N1889" i="2"/>
  <c r="N1885" i="2"/>
  <c r="N1881" i="2"/>
  <c r="N1877" i="2"/>
  <c r="N1873" i="2"/>
  <c r="N1869" i="2"/>
  <c r="N1841" i="2"/>
  <c r="N1833" i="2"/>
  <c r="N1829" i="2"/>
  <c r="N1825" i="2"/>
  <c r="N1821" i="2"/>
  <c r="N1809" i="2"/>
  <c r="N1801" i="2"/>
  <c r="N1793" i="2"/>
  <c r="N1781" i="2"/>
  <c r="N1777" i="2"/>
  <c r="N1749" i="2"/>
  <c r="N1741" i="2"/>
  <c r="N1733" i="2"/>
  <c r="N1697" i="2"/>
  <c r="N1693" i="2"/>
  <c r="N1685" i="2"/>
  <c r="N1677" i="2"/>
  <c r="N1669" i="2"/>
  <c r="N1665" i="2"/>
  <c r="N1661" i="2"/>
  <c r="N1237" i="2"/>
  <c r="N1233" i="2"/>
  <c r="N1193" i="2"/>
  <c r="N748" i="2"/>
  <c r="N720" i="2"/>
  <c r="N649" i="2"/>
  <c r="N645" i="2"/>
  <c r="N622" i="2"/>
  <c r="N606" i="2"/>
  <c r="N546" i="2"/>
  <c r="N17" i="2"/>
  <c r="N845" i="2"/>
  <c r="N805" i="2"/>
  <c r="N754" i="2"/>
  <c r="N683" i="2"/>
  <c r="N636" i="2"/>
  <c r="N520" i="2"/>
  <c r="N508" i="2"/>
  <c r="N504" i="2"/>
  <c r="N492" i="2"/>
  <c r="N271" i="2"/>
  <c r="N267" i="2"/>
  <c r="N263" i="2"/>
  <c r="N239" i="2"/>
  <c r="N167" i="2"/>
  <c r="N103" i="2"/>
  <c r="N31" i="2"/>
  <c r="N27" i="2"/>
  <c r="N23" i="2"/>
  <c r="N1718" i="2"/>
  <c r="N669" i="2"/>
  <c r="N810" i="2"/>
  <c r="N802" i="2"/>
  <c r="N1251" i="2"/>
  <c r="N368" i="2"/>
  <c r="N266" i="2"/>
  <c r="N118" i="2"/>
  <c r="N47" i="2"/>
  <c r="N43" i="2"/>
  <c r="N1312" i="2"/>
  <c r="N1304" i="2"/>
  <c r="N1300" i="2"/>
  <c r="N1258" i="2"/>
  <c r="N1194" i="2"/>
  <c r="N696" i="2"/>
  <c r="N570" i="2"/>
  <c r="N1911" i="2"/>
  <c r="N1907" i="2"/>
  <c r="N1903" i="2"/>
  <c r="N1895" i="2"/>
  <c r="N1863" i="2"/>
  <c r="N1859" i="2"/>
  <c r="N1855" i="2"/>
  <c r="N1851" i="2"/>
  <c r="N1843" i="2"/>
  <c r="N1839" i="2"/>
  <c r="N1831" i="2"/>
  <c r="N1823" i="2"/>
  <c r="N1819" i="2"/>
  <c r="N1815" i="2"/>
  <c r="N1803" i="2"/>
  <c r="N1799" i="2"/>
  <c r="N1791" i="2"/>
  <c r="N1787" i="2"/>
  <c r="N1783" i="2"/>
  <c r="N1775" i="2"/>
  <c r="N1763" i="2"/>
  <c r="N1684" i="2"/>
  <c r="N1668" i="2"/>
  <c r="N1664" i="2"/>
  <c r="N1656" i="2"/>
  <c r="N1648" i="2"/>
  <c r="N1421" i="2"/>
  <c r="N1397" i="2"/>
  <c r="N1393" i="2"/>
  <c r="N1381" i="2"/>
  <c r="N1280" i="2"/>
  <c r="N1186" i="2"/>
  <c r="N1150" i="2"/>
  <c r="N1142" i="2"/>
  <c r="N1098" i="2"/>
  <c r="N1082" i="2"/>
  <c r="N1070" i="2"/>
  <c r="N1038" i="2"/>
  <c r="N1034" i="2"/>
  <c r="N994" i="2"/>
  <c r="N986" i="2"/>
  <c r="N952" i="2"/>
  <c r="N940" i="2"/>
  <c r="N936" i="2"/>
  <c r="N932" i="2"/>
  <c r="N821" i="2"/>
  <c r="N613" i="2"/>
  <c r="N518" i="2"/>
  <c r="N510" i="2"/>
  <c r="N498" i="2"/>
  <c r="N494" i="2"/>
  <c r="N486" i="2"/>
  <c r="N478" i="2"/>
  <c r="N426" i="2"/>
  <c r="N422" i="2"/>
  <c r="N410" i="2"/>
  <c r="N297" i="2"/>
  <c r="N233" i="2"/>
  <c r="N1822" i="2"/>
  <c r="N1794" i="2"/>
  <c r="N1778" i="2"/>
  <c r="N1531" i="2"/>
  <c r="N1515" i="2"/>
  <c r="N1318" i="2"/>
  <c r="N808" i="2"/>
  <c r="N560" i="2"/>
  <c r="N390" i="2"/>
  <c r="N284" i="2"/>
  <c r="N248" i="2"/>
  <c r="N1654" i="2"/>
  <c r="N1634" i="2"/>
  <c r="N1630" i="2"/>
  <c r="N1626" i="2"/>
  <c r="N1618" i="2"/>
  <c r="N1606" i="2"/>
  <c r="N1419" i="2"/>
  <c r="N1415" i="2"/>
  <c r="N1411" i="2"/>
  <c r="N736" i="2"/>
  <c r="N717" i="2"/>
  <c r="N670" i="2"/>
  <c r="N630" i="2"/>
  <c r="N603" i="2"/>
  <c r="N40" i="2"/>
  <c r="N1430" i="2"/>
  <c r="N985" i="2"/>
  <c r="N571" i="2"/>
  <c r="N540" i="2"/>
  <c r="N255" i="2"/>
  <c r="N149" i="2"/>
  <c r="N145" i="2"/>
  <c r="N133" i="2"/>
  <c r="N105" i="2"/>
  <c r="N1577" i="2"/>
  <c r="N1561" i="2"/>
  <c r="N1274" i="2"/>
  <c r="N1156" i="2"/>
  <c r="N882" i="2"/>
  <c r="N843" i="2"/>
  <c r="N574" i="2"/>
  <c r="N452" i="2"/>
  <c r="N428" i="2"/>
  <c r="N392" i="2"/>
  <c r="N388" i="2"/>
  <c r="N339" i="2"/>
  <c r="N327" i="2"/>
  <c r="N323" i="2"/>
  <c r="N295" i="2"/>
  <c r="N291" i="2"/>
  <c r="N227" i="2"/>
  <c r="N195" i="2"/>
  <c r="N175" i="2"/>
  <c r="N171" i="2"/>
  <c r="N140" i="2"/>
  <c r="N120" i="2"/>
  <c r="N93" i="2"/>
  <c r="N159" i="2"/>
  <c r="N155" i="2"/>
  <c r="N226" i="2"/>
  <c r="N194" i="2"/>
  <c r="N143" i="2"/>
  <c r="N119" i="2"/>
  <c r="N84" i="2"/>
  <c r="N72" i="2"/>
  <c r="N48" i="2"/>
  <c r="N1771" i="2"/>
  <c r="N1708" i="2"/>
  <c r="N1704" i="2"/>
  <c r="N1433" i="2"/>
  <c r="N872" i="2"/>
  <c r="N569" i="2"/>
  <c r="N1651" i="2"/>
  <c r="N1632" i="2"/>
  <c r="N1628" i="2"/>
  <c r="N1624" i="2"/>
  <c r="N1620" i="2"/>
  <c r="N1616" i="2"/>
  <c r="N1588" i="2"/>
  <c r="N1568" i="2"/>
  <c r="N1560" i="2"/>
  <c r="N1544" i="2"/>
  <c r="N1536" i="2"/>
  <c r="N1528" i="2"/>
  <c r="N1520" i="2"/>
  <c r="N557" i="2"/>
  <c r="N545" i="2"/>
  <c r="N482" i="2"/>
  <c r="N470" i="2"/>
  <c r="N466" i="2"/>
  <c r="N38" i="2"/>
  <c r="N18" i="2"/>
  <c r="N816" i="2"/>
  <c r="N723" i="2"/>
  <c r="N2093" i="2"/>
  <c r="N1934" i="2"/>
  <c r="N1918" i="2"/>
  <c r="N1914" i="2"/>
  <c r="N1906" i="2"/>
  <c r="N1902" i="2"/>
  <c r="N1890" i="2"/>
  <c r="N1774" i="2"/>
  <c r="N1766" i="2"/>
  <c r="N1762" i="2"/>
  <c r="N1758" i="2"/>
  <c r="N1750" i="2"/>
  <c r="N1746" i="2"/>
  <c r="N1738" i="2"/>
  <c r="N1734" i="2"/>
  <c r="N792" i="2"/>
  <c r="N772" i="2"/>
  <c r="N768" i="2"/>
  <c r="N764" i="2"/>
  <c r="N749" i="2"/>
  <c r="N730" i="2"/>
  <c r="N676" i="2"/>
  <c r="N166" i="2"/>
  <c r="N134" i="2"/>
  <c r="N1159" i="2"/>
  <c r="N894" i="2"/>
  <c r="N834" i="2"/>
  <c r="N819" i="2"/>
  <c r="N811" i="2"/>
  <c r="N807" i="2"/>
  <c r="N729" i="2"/>
  <c r="N722" i="2"/>
  <c r="N687" i="2"/>
  <c r="N656" i="2"/>
  <c r="N648" i="2"/>
  <c r="N644" i="2"/>
  <c r="N640" i="2"/>
  <c r="N237" i="2"/>
  <c r="N217" i="2"/>
  <c r="N209" i="2"/>
  <c r="N205" i="2"/>
  <c r="N189" i="2"/>
  <c r="N1170" i="2"/>
  <c r="N1063" i="2"/>
  <c r="N1031" i="2"/>
  <c r="N1027" i="2"/>
  <c r="N1015" i="2"/>
  <c r="N1011" i="2"/>
  <c r="N995" i="2"/>
  <c r="N857" i="2"/>
  <c r="N763" i="2"/>
  <c r="N1279" i="2"/>
  <c r="N1221" i="2"/>
  <c r="N1110" i="2"/>
  <c r="N928" i="2"/>
  <c r="N1644" i="2"/>
  <c r="N1501" i="2"/>
  <c r="N1489" i="2"/>
  <c r="N1485" i="2"/>
  <c r="N1461" i="2"/>
  <c r="N1457" i="2"/>
  <c r="N1453" i="2"/>
  <c r="N1449" i="2"/>
  <c r="N1426" i="2"/>
  <c r="N1394" i="2"/>
  <c r="N1386" i="2"/>
  <c r="N1378" i="2"/>
  <c r="N1370" i="2"/>
  <c r="N1366" i="2"/>
  <c r="N1328" i="2"/>
  <c r="N1324" i="2"/>
  <c r="N809" i="2"/>
  <c r="N650" i="2"/>
  <c r="N1443" i="2"/>
  <c r="N1409" i="2"/>
  <c r="N1335" i="2"/>
  <c r="N1331" i="2"/>
  <c r="N1327" i="2"/>
  <c r="N1285" i="2"/>
  <c r="N1217" i="2"/>
  <c r="N1213" i="2"/>
  <c r="N1209" i="2"/>
  <c r="N567" i="2"/>
  <c r="N532" i="2"/>
  <c r="N528" i="2"/>
  <c r="N524" i="2"/>
  <c r="N472" i="2"/>
  <c r="N176" i="2"/>
  <c r="N172" i="2"/>
  <c r="N165" i="2"/>
  <c r="N94" i="2"/>
  <c r="N86" i="2"/>
  <c r="N71" i="2"/>
  <c r="N55" i="2"/>
  <c r="N28" i="2"/>
  <c r="N20" i="2"/>
  <c r="N1570" i="2"/>
  <c r="N1554" i="2"/>
  <c r="N1538" i="2"/>
  <c r="N1408" i="2"/>
  <c r="N1288" i="2"/>
  <c r="N1137" i="2"/>
  <c r="N1097" i="2"/>
  <c r="N1081" i="2"/>
  <c r="N1049" i="2"/>
  <c r="N1017" i="2"/>
  <c r="N1001" i="2"/>
  <c r="N747" i="2"/>
  <c r="N735" i="2"/>
  <c r="N666" i="2"/>
  <c r="N662" i="2"/>
  <c r="N658" i="2"/>
  <c r="N654" i="2"/>
  <c r="N627" i="2"/>
  <c r="N623" i="2"/>
  <c r="N620" i="2"/>
  <c r="N616" i="2"/>
  <c r="N349" i="2"/>
  <c r="N259" i="2"/>
  <c r="N247" i="2"/>
  <c r="N164" i="2"/>
  <c r="N160" i="2"/>
  <c r="N113" i="2"/>
  <c r="N109" i="2"/>
  <c r="N2135" i="2"/>
  <c r="N2131" i="2"/>
  <c r="N2127" i="2"/>
  <c r="N2119" i="2"/>
  <c r="N2115" i="2"/>
  <c r="N2107" i="2"/>
  <c r="N2087" i="2"/>
  <c r="N2071" i="2"/>
  <c r="N2059" i="2"/>
  <c r="N2055" i="2"/>
  <c r="N2015" i="2"/>
  <c r="N2007" i="2"/>
  <c r="N2003" i="2"/>
  <c r="N1967" i="2"/>
  <c r="N1951" i="2"/>
  <c r="N1939" i="2"/>
  <c r="N1935" i="2"/>
  <c r="N1732" i="2"/>
  <c r="N1716" i="2"/>
  <c r="N1613" i="2"/>
  <c r="N1605" i="2"/>
  <c r="N1597" i="2"/>
  <c r="N1585" i="2"/>
  <c r="N1533" i="2"/>
  <c r="N1525" i="2"/>
  <c r="N1521" i="2"/>
  <c r="N1517" i="2"/>
  <c r="N1466" i="2"/>
  <c r="N1458" i="2"/>
  <c r="N1384" i="2"/>
  <c r="N692" i="2"/>
  <c r="N677" i="2"/>
  <c r="N665" i="2"/>
  <c r="N522" i="2"/>
  <c r="N440" i="2"/>
  <c r="N420" i="2"/>
  <c r="N394" i="2"/>
  <c r="N360" i="2"/>
  <c r="N313" i="2"/>
  <c r="N235" i="2"/>
  <c r="N231" i="2"/>
  <c r="N203" i="2"/>
  <c r="N199" i="2"/>
  <c r="N2164" i="2"/>
  <c r="N1824" i="2"/>
  <c r="N1820" i="2"/>
  <c r="N1808" i="2"/>
  <c r="N1796" i="2"/>
  <c r="N1792" i="2"/>
  <c r="N1776" i="2"/>
  <c r="N1764" i="2"/>
  <c r="N1717" i="2"/>
  <c r="N1709" i="2"/>
  <c r="N1590" i="2"/>
  <c r="N1574" i="2"/>
  <c r="N1463" i="2"/>
  <c r="N1459" i="2"/>
  <c r="N1317" i="2"/>
  <c r="N1313" i="2"/>
  <c r="N1298" i="2"/>
  <c r="N1286" i="2"/>
  <c r="N1235" i="2"/>
  <c r="N1227" i="2"/>
  <c r="N1148" i="2"/>
  <c r="N1144" i="2"/>
  <c r="N1096" i="2"/>
  <c r="N1092" i="2"/>
  <c r="N1080" i="2"/>
  <c r="N1076" i="2"/>
  <c r="N1044" i="2"/>
  <c r="N1036" i="2"/>
  <c r="N1032" i="2"/>
  <c r="N988" i="2"/>
  <c r="N981" i="2"/>
  <c r="N946" i="2"/>
  <c r="N918" i="2"/>
  <c r="N910" i="2"/>
  <c r="N902" i="2"/>
  <c r="N785" i="2"/>
  <c r="N742" i="2"/>
  <c r="N734" i="2"/>
  <c r="N727" i="2"/>
  <c r="N708" i="2"/>
  <c r="N700" i="2"/>
  <c r="N693" i="2"/>
  <c r="N685" i="2"/>
  <c r="N659" i="2"/>
  <c r="N647" i="2"/>
  <c r="N639" i="2"/>
  <c r="N628" i="2"/>
  <c r="N610" i="2"/>
  <c r="N587" i="2"/>
  <c r="N564" i="2"/>
  <c r="N446" i="2"/>
  <c r="N347" i="2"/>
  <c r="N303" i="2"/>
  <c r="N269" i="2"/>
  <c r="N261" i="2"/>
  <c r="N1789" i="2"/>
  <c r="N1773" i="2"/>
  <c r="N1769" i="2"/>
  <c r="N1725" i="2"/>
  <c r="N1678" i="2"/>
  <c r="N1646" i="2"/>
  <c r="N1563" i="2"/>
  <c r="N1555" i="2"/>
  <c r="N1551" i="2"/>
  <c r="N1547" i="2"/>
  <c r="N1543" i="2"/>
  <c r="N1539" i="2"/>
  <c r="N1508" i="2"/>
  <c r="N1496" i="2"/>
  <c r="N1492" i="2"/>
  <c r="N1488" i="2"/>
  <c r="N1476" i="2"/>
  <c r="N1472" i="2"/>
  <c r="N1468" i="2"/>
  <c r="N1460" i="2"/>
  <c r="N1452" i="2"/>
  <c r="N1418" i="2"/>
  <c r="N1410" i="2"/>
  <c r="N1395" i="2"/>
  <c r="N1391" i="2"/>
  <c r="N1379" i="2"/>
  <c r="N1349" i="2"/>
  <c r="N1337" i="2"/>
  <c r="N1325" i="2"/>
  <c r="N1287" i="2"/>
  <c r="N1240" i="2"/>
  <c r="N1228" i="2"/>
  <c r="N1220" i="2"/>
  <c r="N1212" i="2"/>
  <c r="N1196" i="2"/>
  <c r="N1192" i="2"/>
  <c r="N1141" i="2"/>
  <c r="N979" i="2"/>
  <c r="N892" i="2"/>
  <c r="N888" i="2"/>
  <c r="N841" i="2"/>
  <c r="N833" i="2"/>
  <c r="N829" i="2"/>
  <c r="N774" i="2"/>
  <c r="N698" i="2"/>
  <c r="N634" i="2"/>
  <c r="N596" i="2"/>
  <c r="N558" i="2"/>
  <c r="N554" i="2"/>
  <c r="N550" i="2"/>
  <c r="N456" i="2"/>
  <c r="N437" i="2"/>
  <c r="N353" i="2"/>
  <c r="N221" i="2"/>
  <c r="N182" i="2"/>
  <c r="N178" i="2"/>
  <c r="N116" i="2"/>
  <c r="N81" i="2"/>
  <c r="N73" i="2"/>
  <c r="N69" i="2"/>
  <c r="N1253" i="2"/>
  <c r="N1249" i="2"/>
  <c r="N1158" i="2"/>
  <c r="N289" i="2"/>
  <c r="N1257" i="2"/>
  <c r="N331" i="2"/>
  <c r="N1270" i="2"/>
  <c r="N1260" i="2"/>
  <c r="N612" i="2"/>
  <c r="N2136" i="2"/>
  <c r="N2124" i="2"/>
  <c r="N2120" i="2"/>
  <c r="N1284" i="2"/>
  <c r="N361" i="2"/>
  <c r="N2151" i="2"/>
  <c r="N2147" i="2"/>
  <c r="N713" i="2"/>
  <c r="N1417" i="2"/>
  <c r="N2178" i="2"/>
  <c r="N474" i="2"/>
  <c r="N2026" i="2"/>
  <c r="N2022" i="2"/>
  <c r="N2018" i="2"/>
  <c r="N2014" i="2"/>
  <c r="N1730" i="2"/>
  <c r="N1534" i="2"/>
  <c r="N1402" i="2"/>
  <c r="N1139" i="2"/>
  <c r="N788" i="2"/>
  <c r="N60" i="2"/>
  <c r="N33" i="2"/>
  <c r="N21" i="2"/>
  <c r="N2170" i="2"/>
  <c r="N2166" i="2"/>
  <c r="N2084" i="2"/>
  <c r="N1714" i="2"/>
  <c r="N1205" i="2"/>
  <c r="N597" i="2"/>
  <c r="N63" i="2"/>
  <c r="N44" i="2"/>
  <c r="N2158" i="2"/>
  <c r="N2154" i="2"/>
  <c r="N2150" i="2"/>
  <c r="N2076" i="2"/>
  <c r="N2064" i="2"/>
  <c r="N1978" i="2"/>
  <c r="N1974" i="2"/>
  <c r="N1970" i="2"/>
  <c r="N1962" i="2"/>
  <c r="N1958" i="2"/>
  <c r="N1954" i="2"/>
  <c r="N1752" i="2"/>
  <c r="N1446" i="2"/>
  <c r="N1438" i="2"/>
  <c r="N1434" i="2"/>
  <c r="N1320" i="2"/>
  <c r="N618" i="2"/>
  <c r="N404" i="2"/>
  <c r="N393" i="2"/>
  <c r="N187" i="2"/>
  <c r="N183" i="2"/>
  <c r="N97" i="2"/>
  <c r="N89" i="2"/>
  <c r="N82" i="2"/>
  <c r="N2138" i="2"/>
  <c r="N2134" i="2"/>
  <c r="N2130" i="2"/>
  <c r="N2126" i="2"/>
  <c r="N2044" i="2"/>
  <c r="N2036" i="2"/>
  <c r="N2032" i="2"/>
  <c r="N2028" i="2"/>
  <c r="N1957" i="2"/>
  <c r="N1572" i="2"/>
  <c r="N1552" i="2"/>
  <c r="N968" i="2"/>
  <c r="N964" i="2"/>
  <c r="N956" i="2"/>
  <c r="N948" i="2"/>
  <c r="N681" i="2"/>
  <c r="N617" i="2"/>
  <c r="N600" i="2"/>
  <c r="N476" i="2"/>
  <c r="N468" i="2"/>
  <c r="N464" i="2"/>
  <c r="N418" i="2"/>
  <c r="N389" i="2"/>
  <c r="N385" i="2"/>
  <c r="N378" i="2"/>
  <c r="N374" i="2"/>
  <c r="N370" i="2"/>
  <c r="N363" i="2"/>
  <c r="N359" i="2"/>
  <c r="N355" i="2"/>
  <c r="N348" i="2"/>
  <c r="N229" i="2"/>
  <c r="N201" i="2"/>
  <c r="N127" i="2"/>
  <c r="N108" i="2"/>
  <c r="N104" i="2"/>
  <c r="N2176" i="2"/>
  <c r="N2141" i="2"/>
  <c r="N2106" i="2"/>
  <c r="N2047" i="2"/>
  <c r="N2027" i="2"/>
  <c r="N2024" i="2"/>
  <c r="N2012" i="2"/>
  <c r="N1614" i="2"/>
  <c r="N1587" i="2"/>
  <c r="N1583" i="2"/>
  <c r="N1093" i="2"/>
  <c r="N1089" i="2"/>
  <c r="N1077" i="2"/>
  <c r="N1069" i="2"/>
  <c r="N1057" i="2"/>
  <c r="N1053" i="2"/>
  <c r="N490" i="2"/>
  <c r="N1113" i="2"/>
  <c r="N2078" i="2"/>
  <c r="N2066" i="2"/>
  <c r="N2062" i="2"/>
  <c r="N1995" i="2"/>
  <c r="N1972" i="2"/>
  <c r="N1964" i="2"/>
  <c r="N1917" i="2"/>
  <c r="N1866" i="2"/>
  <c r="N1862" i="2"/>
  <c r="N1858" i="2"/>
  <c r="N1850" i="2"/>
  <c r="N1846" i="2"/>
  <c r="N1838" i="2"/>
  <c r="N1810" i="2"/>
  <c r="N1806" i="2"/>
  <c r="N1802" i="2"/>
  <c r="N1790" i="2"/>
  <c r="N1715" i="2"/>
  <c r="N1711" i="2"/>
  <c r="N1700" i="2"/>
  <c r="N1696" i="2"/>
  <c r="N1692" i="2"/>
  <c r="N1688" i="2"/>
  <c r="N1633" i="2"/>
  <c r="N1629" i="2"/>
  <c r="N1621" i="2"/>
  <c r="N1376" i="2"/>
  <c r="N1277" i="2"/>
  <c r="N1263" i="2"/>
  <c r="N1230" i="2"/>
  <c r="N1226" i="2"/>
  <c r="N1218" i="2"/>
  <c r="N1210" i="2"/>
  <c r="N1206" i="2"/>
  <c r="N1136" i="2"/>
  <c r="N1124" i="2"/>
  <c r="N1120" i="2"/>
  <c r="N1116" i="2"/>
  <c r="N1104" i="2"/>
  <c r="N777" i="2"/>
  <c r="N773" i="2"/>
  <c r="N343" i="2"/>
  <c r="N1932" i="2"/>
  <c r="N1748" i="2"/>
  <c r="N1744" i="2"/>
  <c r="N1740" i="2"/>
  <c r="N1736" i="2"/>
  <c r="N1706" i="2"/>
  <c r="N1647" i="2"/>
  <c r="N1640" i="2"/>
  <c r="N1519" i="2"/>
  <c r="N1497" i="2"/>
  <c r="N1423" i="2"/>
  <c r="N1416" i="2"/>
  <c r="N1345" i="2"/>
  <c r="N1316" i="2"/>
  <c r="N938" i="2"/>
  <c r="N848" i="2"/>
  <c r="N791" i="2"/>
  <c r="N787" i="2"/>
  <c r="N646" i="2"/>
  <c r="N536" i="2"/>
  <c r="N448" i="2"/>
  <c r="N444" i="2"/>
  <c r="N311" i="2"/>
  <c r="N307" i="2"/>
  <c r="N292" i="2"/>
  <c r="N243" i="2"/>
  <c r="N228" i="2"/>
  <c r="N224" i="2"/>
  <c r="N111" i="2"/>
  <c r="N1927" i="2"/>
  <c r="N1923" i="2"/>
  <c r="N1920" i="2"/>
  <c r="N1912" i="2"/>
  <c r="N1908" i="2"/>
  <c r="N1817" i="2"/>
  <c r="N1813" i="2"/>
  <c r="N1797" i="2"/>
  <c r="N1785" i="2"/>
  <c r="N1747" i="2"/>
  <c r="N1743" i="2"/>
  <c r="N1728" i="2"/>
  <c r="N1724" i="2"/>
  <c r="N1720" i="2"/>
  <c r="N1698" i="2"/>
  <c r="N1694" i="2"/>
  <c r="N1690" i="2"/>
  <c r="N1682" i="2"/>
  <c r="N1674" i="2"/>
  <c r="N1670" i="2"/>
  <c r="N1666" i="2"/>
  <c r="N1612" i="2"/>
  <c r="N1589" i="2"/>
  <c r="N1582" i="2"/>
  <c r="N1456" i="2"/>
  <c r="N1385" i="2"/>
  <c r="N1360" i="2"/>
  <c r="N1341" i="2"/>
  <c r="N1334" i="2"/>
  <c r="N1330" i="2"/>
  <c r="N1315" i="2"/>
  <c r="N1289" i="2"/>
  <c r="N1259" i="2"/>
  <c r="N987" i="2"/>
  <c r="N980" i="2"/>
  <c r="N950" i="2"/>
  <c r="N879" i="2"/>
  <c r="N871" i="2"/>
  <c r="N867" i="2"/>
  <c r="N863" i="2"/>
  <c r="N859" i="2"/>
  <c r="N851" i="2"/>
  <c r="N840" i="2"/>
  <c r="N832" i="2"/>
  <c r="N817" i="2"/>
  <c r="N806" i="2"/>
  <c r="N759" i="2"/>
  <c r="N755" i="2"/>
  <c r="N752" i="2"/>
  <c r="N576" i="2"/>
  <c r="N513" i="2"/>
  <c r="N505" i="2"/>
  <c r="N497" i="2"/>
  <c r="N462" i="2"/>
  <c r="N322" i="2"/>
  <c r="N216" i="2"/>
  <c r="N212" i="2"/>
  <c r="N208" i="2"/>
  <c r="N200" i="2"/>
  <c r="N1949" i="2"/>
  <c r="N1946" i="2"/>
  <c r="N1942" i="2"/>
  <c r="N1887" i="2"/>
  <c r="N1867" i="2"/>
  <c r="N1864" i="2"/>
  <c r="N1860" i="2"/>
  <c r="N1856" i="2"/>
  <c r="N1852" i="2"/>
  <c r="N1848" i="2"/>
  <c r="N1836" i="2"/>
  <c r="N1832" i="2"/>
  <c r="N1828" i="2"/>
  <c r="N1812" i="2"/>
  <c r="N1788" i="2"/>
  <c r="N1742" i="2"/>
  <c r="N1569" i="2"/>
  <c r="N1557" i="2"/>
  <c r="N1549" i="2"/>
  <c r="N1526" i="2"/>
  <c r="N1522" i="2"/>
  <c r="N1518" i="2"/>
  <c r="N1507" i="2"/>
  <c r="N1495" i="2"/>
  <c r="N1491" i="2"/>
  <c r="N1471" i="2"/>
  <c r="N1414" i="2"/>
  <c r="N1407" i="2"/>
  <c r="N1392" i="2"/>
  <c r="N1388" i="2"/>
  <c r="N1369" i="2"/>
  <c r="N1359" i="2"/>
  <c r="N1329" i="2"/>
  <c r="N1191" i="2"/>
  <c r="N1018" i="2"/>
  <c r="N1006" i="2"/>
  <c r="N998" i="2"/>
  <c r="N929" i="2"/>
  <c r="N925" i="2"/>
  <c r="N917" i="2"/>
  <c r="N909" i="2"/>
  <c r="N901" i="2"/>
  <c r="N886" i="2"/>
  <c r="N878" i="2"/>
  <c r="N874" i="2"/>
  <c r="N866" i="2"/>
  <c r="N850" i="2"/>
  <c r="N839" i="2"/>
  <c r="N813" i="2"/>
  <c r="N770" i="2"/>
  <c r="N766" i="2"/>
  <c r="N762" i="2"/>
  <c r="N674" i="2"/>
  <c r="N594" i="2"/>
  <c r="N590" i="2"/>
  <c r="N586" i="2"/>
  <c r="N553" i="2"/>
  <c r="N329" i="2"/>
  <c r="N325" i="2"/>
  <c r="N317" i="2"/>
  <c r="N287" i="2"/>
  <c r="N280" i="2"/>
  <c r="N276" i="2"/>
  <c r="N253" i="2"/>
  <c r="N117" i="2"/>
  <c r="N14" i="2"/>
  <c r="N1650" i="2"/>
  <c r="N1600" i="2"/>
  <c r="N1596" i="2"/>
  <c r="N1592" i="2"/>
  <c r="N1455" i="2"/>
  <c r="N1429" i="2"/>
  <c r="N1405" i="2"/>
  <c r="N1383" i="2"/>
  <c r="N1272" i="2"/>
  <c r="N1185" i="2"/>
  <c r="N1169" i="2"/>
  <c r="N1161" i="2"/>
  <c r="N924" i="2"/>
  <c r="N916" i="2"/>
  <c r="N877" i="2"/>
  <c r="N800" i="2"/>
  <c r="N789" i="2"/>
  <c r="N731" i="2"/>
  <c r="N703" i="2"/>
  <c r="N699" i="2"/>
  <c r="N668" i="2"/>
  <c r="N653" i="2"/>
  <c r="N635" i="2"/>
  <c r="N631" i="2"/>
  <c r="N592" i="2"/>
  <c r="N581" i="2"/>
  <c r="N552" i="2"/>
  <c r="N548" i="2"/>
  <c r="N530" i="2"/>
  <c r="N515" i="2"/>
  <c r="N436" i="2"/>
  <c r="N432" i="2"/>
  <c r="N338" i="2"/>
  <c r="N260" i="2"/>
  <c r="N256" i="2"/>
  <c r="N241" i="2"/>
  <c r="N223" i="2"/>
  <c r="N185" i="2"/>
  <c r="N181" i="2"/>
  <c r="N177" i="2"/>
  <c r="N142" i="2"/>
  <c r="N1680" i="2"/>
  <c r="N1676" i="2"/>
  <c r="N1645" i="2"/>
  <c r="N1642" i="2"/>
  <c r="N1622" i="2"/>
  <c r="N1566" i="2"/>
  <c r="N1546" i="2"/>
  <c r="N1506" i="2"/>
  <c r="N1498" i="2"/>
  <c r="N1490" i="2"/>
  <c r="N1478" i="2"/>
  <c r="N1462" i="2"/>
  <c r="N1404" i="2"/>
  <c r="N1382" i="2"/>
  <c r="N1353" i="2"/>
  <c r="N1338" i="2"/>
  <c r="N1321" i="2"/>
  <c r="N1295" i="2"/>
  <c r="N1291" i="2"/>
  <c r="N1246" i="2"/>
  <c r="N1215" i="2"/>
  <c r="N1211" i="2"/>
  <c r="N1188" i="2"/>
  <c r="N1130" i="2"/>
  <c r="N1126" i="2"/>
  <c r="N1122" i="2"/>
  <c r="N1118" i="2"/>
  <c r="N1095" i="2"/>
  <c r="N1087" i="2"/>
  <c r="N1059" i="2"/>
  <c r="N1028" i="2"/>
  <c r="N1020" i="2"/>
  <c r="N1016" i="2"/>
  <c r="N1004" i="2"/>
  <c r="N1000" i="2"/>
  <c r="N996" i="2"/>
  <c r="N799" i="2"/>
  <c r="N796" i="2"/>
  <c r="N781" i="2"/>
  <c r="N767" i="2"/>
  <c r="N756" i="2"/>
  <c r="N746" i="2"/>
  <c r="N724" i="2"/>
  <c r="N710" i="2"/>
  <c r="N706" i="2"/>
  <c r="N702" i="2"/>
  <c r="N695" i="2"/>
  <c r="N675" i="2"/>
  <c r="N664" i="2"/>
  <c r="N605" i="2"/>
  <c r="N595" i="2"/>
  <c r="N566" i="2"/>
  <c r="N469" i="2"/>
  <c r="N465" i="2"/>
  <c r="N369" i="2"/>
  <c r="N315" i="2"/>
  <c r="N293" i="2"/>
  <c r="N278" i="2"/>
  <c r="N22" i="2"/>
  <c r="N1256" i="2"/>
  <c r="N1241" i="2"/>
  <c r="N1225" i="2"/>
  <c r="N1179" i="2"/>
  <c r="N1109" i="2"/>
  <c r="N1054" i="2"/>
  <c r="N1050" i="2"/>
  <c r="N1043" i="2"/>
  <c r="N1003" i="2"/>
  <c r="N984" i="2"/>
  <c r="N973" i="2"/>
  <c r="N966" i="2"/>
  <c r="N954" i="2"/>
  <c r="N931" i="2"/>
  <c r="N927" i="2"/>
  <c r="N861" i="2"/>
  <c r="N853" i="2"/>
  <c r="N827" i="2"/>
  <c r="N739" i="2"/>
  <c r="N715" i="2"/>
  <c r="N712" i="2"/>
  <c r="N704" i="2"/>
  <c r="N690" i="2"/>
  <c r="N686" i="2"/>
  <c r="N679" i="2"/>
  <c r="N651" i="2"/>
  <c r="N637" i="2"/>
  <c r="N633" i="2"/>
  <c r="N626" i="2"/>
  <c r="N619" i="2"/>
  <c r="N615" i="2"/>
  <c r="N608" i="2"/>
  <c r="N591" i="2"/>
  <c r="N556" i="2"/>
  <c r="N549" i="2"/>
  <c r="N538" i="2"/>
  <c r="N534" i="2"/>
  <c r="N516" i="2"/>
  <c r="N512" i="2"/>
  <c r="N500" i="2"/>
  <c r="N496" i="2"/>
  <c r="N442" i="2"/>
  <c r="N358" i="2"/>
  <c r="N316" i="2"/>
  <c r="N283" i="2"/>
  <c r="N275" i="2"/>
  <c r="N264" i="2"/>
  <c r="N257" i="2"/>
  <c r="N225" i="2"/>
  <c r="N184" i="2"/>
  <c r="N180" i="2"/>
  <c r="N168" i="2"/>
  <c r="N50" i="2"/>
  <c r="N39" i="2"/>
  <c r="N1184" i="2"/>
  <c r="N1176" i="2"/>
  <c r="N1172" i="2"/>
  <c r="N1164" i="2"/>
  <c r="N1149" i="2"/>
  <c r="N1111" i="2"/>
  <c r="N1103" i="2"/>
  <c r="N1099" i="2"/>
  <c r="N1060" i="2"/>
  <c r="N1056" i="2"/>
  <c r="N1033" i="2"/>
  <c r="N1025" i="2"/>
  <c r="N1013" i="2"/>
  <c r="N997" i="2"/>
  <c r="N975" i="2"/>
  <c r="N945" i="2"/>
  <c r="N890" i="2"/>
  <c r="N883" i="2"/>
  <c r="N876" i="2"/>
  <c r="N830" i="2"/>
  <c r="N826" i="2"/>
  <c r="N822" i="2"/>
  <c r="N812" i="2"/>
  <c r="N765" i="2"/>
  <c r="N758" i="2"/>
  <c r="N744" i="2"/>
  <c r="N732" i="2"/>
  <c r="N701" i="2"/>
  <c r="N667" i="2"/>
  <c r="N602" i="2"/>
  <c r="N582" i="2"/>
  <c r="N575" i="2"/>
  <c r="N551" i="2"/>
  <c r="N514" i="2"/>
  <c r="N484" i="2"/>
  <c r="N449" i="2"/>
  <c r="N438" i="2"/>
  <c r="N386" i="2"/>
  <c r="N376" i="2"/>
  <c r="N372" i="2"/>
  <c r="N365" i="2"/>
  <c r="N337" i="2"/>
  <c r="N309" i="2"/>
  <c r="N305" i="2"/>
  <c r="N277" i="2"/>
  <c r="N273" i="2"/>
  <c r="N244" i="2"/>
  <c r="N230" i="2"/>
  <c r="N211" i="2"/>
  <c r="N207" i="2"/>
  <c r="N174" i="2"/>
  <c r="N128" i="2"/>
  <c r="N124" i="2"/>
  <c r="N101" i="2"/>
  <c r="N90" i="2"/>
  <c r="N79" i="2"/>
  <c r="N64" i="2"/>
  <c r="N46" i="2"/>
  <c r="N42" i="2"/>
  <c r="N559" i="3"/>
  <c r="N534" i="3"/>
  <c r="N324" i="3"/>
  <c r="N292" i="3"/>
  <c r="N177" i="3"/>
  <c r="N168" i="3"/>
  <c r="N577" i="3"/>
  <c r="N541" i="3"/>
  <c r="N526" i="3"/>
  <c r="N351" i="3"/>
  <c r="N195" i="3"/>
  <c r="N112" i="3"/>
  <c r="N36" i="3"/>
  <c r="N522" i="3"/>
  <c r="N486" i="3"/>
  <c r="N156" i="3"/>
  <c r="N565" i="3"/>
  <c r="N540" i="3"/>
  <c r="N529" i="3"/>
  <c r="N427" i="3"/>
  <c r="N283" i="3"/>
  <c r="N245" i="3"/>
  <c r="N197" i="3"/>
  <c r="N115" i="3"/>
  <c r="N56" i="3"/>
  <c r="N597" i="3"/>
  <c r="N255" i="3"/>
  <c r="N186" i="3"/>
  <c r="N153" i="3"/>
  <c r="N130" i="3"/>
  <c r="N120" i="3"/>
  <c r="N118" i="3"/>
  <c r="N76" i="3"/>
  <c r="N59" i="3"/>
  <c r="N477" i="3"/>
  <c r="N459" i="3"/>
  <c r="N353" i="3"/>
  <c r="N203" i="3"/>
  <c r="N41" i="3"/>
  <c r="N338" i="3"/>
  <c r="N123" i="3"/>
  <c r="N314" i="3"/>
  <c r="N145" i="3"/>
  <c r="N594" i="3"/>
  <c r="N588" i="3"/>
  <c r="N574" i="3"/>
  <c r="N508" i="3"/>
  <c r="N490" i="3"/>
  <c r="N484" i="3"/>
  <c r="N460" i="3"/>
  <c r="N449" i="3"/>
  <c r="N421" i="3"/>
  <c r="N405" i="3"/>
  <c r="N399" i="3"/>
  <c r="N345" i="3"/>
  <c r="N299" i="3"/>
  <c r="N198" i="3"/>
  <c r="N136" i="3"/>
  <c r="N77" i="3"/>
  <c r="N25" i="3"/>
  <c r="N596" i="3"/>
  <c r="N582" i="3"/>
  <c r="N553" i="3"/>
  <c r="N535" i="3"/>
  <c r="N474" i="3"/>
  <c r="N471" i="3"/>
  <c r="N417" i="3"/>
  <c r="N408" i="3"/>
  <c r="N389" i="3"/>
  <c r="N354" i="3"/>
  <c r="N308" i="3"/>
  <c r="N286" i="3"/>
  <c r="N258" i="3"/>
  <c r="N246" i="3"/>
  <c r="N204" i="3"/>
  <c r="N183" i="3"/>
  <c r="N144" i="3"/>
  <c r="N102" i="3"/>
  <c r="N42" i="3"/>
  <c r="N590" i="3"/>
  <c r="N525" i="3"/>
  <c r="N489" i="3"/>
  <c r="N426" i="3"/>
  <c r="N388" i="3"/>
  <c r="N276" i="3"/>
  <c r="N251" i="3"/>
  <c r="N10" i="3"/>
  <c r="N598" i="3"/>
  <c r="N567" i="3"/>
  <c r="N452" i="3"/>
  <c r="N322" i="3"/>
  <c r="N213" i="3"/>
  <c r="N201" i="3"/>
  <c r="N176" i="3"/>
  <c r="N117" i="3"/>
  <c r="N612" i="3"/>
  <c r="N586" i="3"/>
  <c r="N554" i="3"/>
  <c r="N548" i="3"/>
  <c r="N530" i="3"/>
  <c r="N527" i="3"/>
  <c r="N518" i="3"/>
  <c r="N494" i="3"/>
  <c r="N467" i="3"/>
  <c r="N455" i="3"/>
  <c r="N431" i="3"/>
  <c r="N394" i="3"/>
  <c r="N369" i="3"/>
  <c r="N303" i="3"/>
  <c r="N281" i="3"/>
  <c r="N219" i="3"/>
  <c r="N170" i="3"/>
  <c r="N161" i="3"/>
  <c r="N128" i="3"/>
  <c r="N111" i="3"/>
  <c r="N95" i="3"/>
  <c r="N84" i="3"/>
  <c r="N17" i="3"/>
  <c r="N580" i="3"/>
  <c r="N454" i="3"/>
  <c r="N355" i="3"/>
  <c r="N315" i="3"/>
  <c r="N293" i="3"/>
  <c r="N287" i="3"/>
  <c r="N271" i="3"/>
  <c r="N265" i="3"/>
  <c r="N231" i="3"/>
  <c r="N209" i="3"/>
  <c r="N148" i="3"/>
  <c r="N121" i="3"/>
  <c r="N31" i="3"/>
  <c r="N546" i="3"/>
  <c r="N532" i="3"/>
  <c r="N510" i="3"/>
  <c r="N482" i="3"/>
  <c r="N468" i="3"/>
  <c r="N463" i="3"/>
  <c r="N412" i="3"/>
  <c r="N391" i="3"/>
  <c r="N377" i="3"/>
  <c r="N362" i="3"/>
  <c r="N347" i="3"/>
  <c r="N335" i="3"/>
  <c r="N330" i="3"/>
  <c r="N301" i="3"/>
  <c r="N295" i="3"/>
  <c r="N263" i="3"/>
  <c r="N257" i="3"/>
  <c r="N243" i="3"/>
  <c r="N226" i="3"/>
  <c r="N199" i="3"/>
  <c r="N191" i="3"/>
  <c r="N166" i="3"/>
  <c r="N160" i="3"/>
  <c r="N135" i="3"/>
  <c r="N75" i="3"/>
  <c r="N48" i="3"/>
  <c r="N18" i="3"/>
  <c r="N15" i="3"/>
  <c r="N7" i="3"/>
  <c r="AA613" i="3"/>
  <c r="N606" i="3"/>
  <c r="N578" i="3"/>
  <c r="N564" i="3"/>
  <c r="N542" i="3"/>
  <c r="N514" i="3"/>
  <c r="N478" i="3"/>
  <c r="N472" i="3"/>
  <c r="N448" i="3"/>
  <c r="N381" i="3"/>
  <c r="N363" i="3"/>
  <c r="N346" i="3"/>
  <c r="N305" i="3"/>
  <c r="N300" i="3"/>
  <c r="N273" i="3"/>
  <c r="N259" i="3"/>
  <c r="N253" i="3"/>
  <c r="N227" i="3"/>
  <c r="N215" i="3"/>
  <c r="N210" i="3"/>
  <c r="N165" i="3"/>
  <c r="N150" i="3"/>
  <c r="N105" i="3"/>
  <c r="N74" i="3"/>
  <c r="N66" i="3"/>
  <c r="N49" i="3"/>
  <c r="N27" i="3"/>
  <c r="N608" i="3"/>
  <c r="N592" i="3"/>
  <c r="N584" i="3"/>
  <c r="N576" i="3"/>
  <c r="N568" i="3"/>
  <c r="N552" i="3"/>
  <c r="N544" i="3"/>
  <c r="N536" i="3"/>
  <c r="N528" i="3"/>
  <c r="N520" i="3"/>
  <c r="N512" i="3"/>
  <c r="N488" i="3"/>
  <c r="N480" i="3"/>
  <c r="N464" i="3"/>
  <c r="N437" i="3"/>
  <c r="N432" i="3"/>
  <c r="N423" i="3"/>
  <c r="N401" i="3"/>
  <c r="N373" i="3"/>
  <c r="N368" i="3"/>
  <c r="N311" i="3"/>
  <c r="N306" i="3"/>
  <c r="N297" i="3"/>
  <c r="N275" i="3"/>
  <c r="N247" i="3"/>
  <c r="N242" i="3"/>
  <c r="N233" i="3"/>
  <c r="N211" i="3"/>
  <c r="N189" i="3"/>
  <c r="N184" i="3"/>
  <c r="N175" i="3"/>
  <c r="N154" i="3"/>
  <c r="N100" i="3"/>
  <c r="N96" i="3"/>
  <c r="N93" i="3"/>
  <c r="N55" i="3"/>
  <c r="N47" i="3"/>
  <c r="N39" i="3"/>
  <c r="N29" i="3"/>
  <c r="N476" i="3"/>
  <c r="N138" i="3"/>
  <c r="N108" i="3"/>
  <c r="N91" i="3"/>
  <c r="N79" i="3"/>
  <c r="N65" i="3"/>
  <c r="N53" i="3"/>
  <c r="N43" i="3"/>
  <c r="N23" i="3"/>
  <c r="N11" i="3"/>
  <c r="N413" i="3"/>
  <c r="N600" i="3"/>
  <c r="N572" i="3"/>
  <c r="N570" i="3"/>
  <c r="N566" i="3"/>
  <c r="N560" i="3"/>
  <c r="N556" i="3"/>
  <c r="N504" i="3"/>
  <c r="N502" i="3"/>
  <c r="N500" i="3"/>
  <c r="N496" i="3"/>
  <c r="N439" i="3"/>
  <c r="N407" i="3"/>
  <c r="N375" i="3"/>
  <c r="N361" i="3"/>
  <c r="N393" i="3"/>
  <c r="N339" i="3"/>
  <c r="N291" i="3"/>
  <c r="N371" i="3"/>
  <c r="N365" i="3"/>
  <c r="N2177" i="2"/>
  <c r="N2096" i="2"/>
  <c r="N1367" i="2"/>
  <c r="N908" i="2"/>
  <c r="N847" i="2"/>
  <c r="N2099" i="2"/>
  <c r="N1998" i="2"/>
  <c r="N1786" i="2"/>
  <c r="N1222" i="2"/>
  <c r="N1961" i="2"/>
  <c r="N1953" i="2"/>
  <c r="N1301" i="2"/>
  <c r="N740" i="2"/>
  <c r="N2086" i="2"/>
  <c r="N2082" i="2"/>
  <c r="N1567" i="2"/>
  <c r="N1398" i="2"/>
  <c r="N2163" i="2"/>
  <c r="N2159" i="2"/>
  <c r="N2156" i="2"/>
  <c r="N1055" i="2"/>
  <c r="N1983" i="2"/>
  <c r="N1979" i="2"/>
  <c r="N1976" i="2"/>
  <c r="N1268" i="2"/>
  <c r="N2171" i="2"/>
  <c r="N2142" i="2"/>
  <c r="N2079" i="2"/>
  <c r="N2057" i="2"/>
  <c r="N2039" i="2"/>
  <c r="N2010" i="2"/>
  <c r="N2006" i="2"/>
  <c r="N2002" i="2"/>
  <c r="N1991" i="2"/>
  <c r="N1988" i="2"/>
  <c r="N1966" i="2"/>
  <c r="N1947" i="2"/>
  <c r="N1944" i="2"/>
  <c r="N1702" i="2"/>
  <c r="N1683" i="2"/>
  <c r="N1672" i="2"/>
  <c r="N1638" i="2"/>
  <c r="N1619" i="2"/>
  <c r="N1615" i="2"/>
  <c r="N1608" i="2"/>
  <c r="N1553" i="2"/>
  <c r="N1493" i="2"/>
  <c r="N1482" i="2"/>
  <c r="N1474" i="2"/>
  <c r="N1413" i="2"/>
  <c r="N1389" i="2"/>
  <c r="N1375" i="2"/>
  <c r="N1340" i="2"/>
  <c r="N1262" i="2"/>
  <c r="N1250" i="2"/>
  <c r="N1166" i="2"/>
  <c r="N1128" i="2"/>
  <c r="N1107" i="2"/>
  <c r="N1048" i="2"/>
  <c r="N1010" i="2"/>
  <c r="N2167" i="2"/>
  <c r="N2049" i="2"/>
  <c r="N2035" i="2"/>
  <c r="N2031" i="2"/>
  <c r="N2013" i="2"/>
  <c r="N2009" i="2"/>
  <c r="N2005" i="2"/>
  <c r="N2001" i="2"/>
  <c r="N1987" i="2"/>
  <c r="N1965" i="2"/>
  <c r="N1943" i="2"/>
  <c r="N1853" i="2"/>
  <c r="N1845" i="2"/>
  <c r="N1842" i="2"/>
  <c r="N1827" i="2"/>
  <c r="N1779" i="2"/>
  <c r="N1772" i="2"/>
  <c r="N1765" i="2"/>
  <c r="N1761" i="2"/>
  <c r="N1754" i="2"/>
  <c r="N1701" i="2"/>
  <c r="N1637" i="2"/>
  <c r="N1374" i="2"/>
  <c r="N1333" i="2"/>
  <c r="N1305" i="2"/>
  <c r="N1198" i="2"/>
  <c r="N1162" i="2"/>
  <c r="N1074" i="2"/>
  <c r="N1029" i="2"/>
  <c r="N562" i="2"/>
  <c r="N285" i="2"/>
  <c r="N2121" i="2"/>
  <c r="N2113" i="2"/>
  <c r="N2110" i="2"/>
  <c r="N2095" i="2"/>
  <c r="N2092" i="2"/>
  <c r="N2085" i="2"/>
  <c r="N2067" i="2"/>
  <c r="N2063" i="2"/>
  <c r="N2060" i="2"/>
  <c r="N2045" i="2"/>
  <c r="N2042" i="2"/>
  <c r="N2038" i="2"/>
  <c r="N2023" i="2"/>
  <c r="N2019" i="2"/>
  <c r="N2016" i="2"/>
  <c r="N1994" i="2"/>
  <c r="N1897" i="2"/>
  <c r="N1893" i="2"/>
  <c r="N1879" i="2"/>
  <c r="N1875" i="2"/>
  <c r="N1871" i="2"/>
  <c r="N1868" i="2"/>
  <c r="N1837" i="2"/>
  <c r="N1834" i="2"/>
  <c r="N1782" i="2"/>
  <c r="N1768" i="2"/>
  <c r="N1530" i="2"/>
  <c r="N1511" i="2"/>
  <c r="N1504" i="2"/>
  <c r="N1425" i="2"/>
  <c r="N1377" i="2"/>
  <c r="N1308" i="2"/>
  <c r="N1283" i="2"/>
  <c r="N1271" i="2"/>
  <c r="N1147" i="2"/>
  <c r="N820" i="2"/>
  <c r="N36" i="2"/>
  <c r="N2109" i="2"/>
  <c r="N1480" i="2"/>
  <c r="N2139" i="2"/>
  <c r="N2128" i="2"/>
  <c r="N2105" i="2"/>
  <c r="N2102" i="2"/>
  <c r="N2098" i="2"/>
  <c r="N2088" i="2"/>
  <c r="N2077" i="2"/>
  <c r="N2074" i="2"/>
  <c r="N2070" i="2"/>
  <c r="N1989" i="2"/>
  <c r="N1915" i="2"/>
  <c r="N1904" i="2"/>
  <c r="N1886" i="2"/>
  <c r="N1807" i="2"/>
  <c r="N1800" i="2"/>
  <c r="N1726" i="2"/>
  <c r="N1722" i="2"/>
  <c r="N1662" i="2"/>
  <c r="N1658" i="2"/>
  <c r="N1598" i="2"/>
  <c r="N1594" i="2"/>
  <c r="N1182" i="2"/>
  <c r="N1178" i="2"/>
  <c r="N1090" i="2"/>
  <c r="N1086" i="2"/>
  <c r="N1042" i="2"/>
  <c r="N1019" i="2"/>
  <c r="N684" i="2"/>
  <c r="N15" i="2"/>
  <c r="N2116" i="2"/>
  <c r="N2101" i="2"/>
  <c r="N1981" i="2"/>
  <c r="N1959" i="2"/>
  <c r="N1955" i="2"/>
  <c r="N1937" i="2"/>
  <c r="N1930" i="2"/>
  <c r="N1926" i="2"/>
  <c r="N1922" i="2"/>
  <c r="N1900" i="2"/>
  <c r="N1896" i="2"/>
  <c r="N1882" i="2"/>
  <c r="N1878" i="2"/>
  <c r="N1874" i="2"/>
  <c r="N1814" i="2"/>
  <c r="N1795" i="2"/>
  <c r="N1729" i="2"/>
  <c r="N1601" i="2"/>
  <c r="N1558" i="2"/>
  <c r="N1550" i="2"/>
  <c r="N1535" i="2"/>
  <c r="N1532" i="2"/>
  <c r="N1356" i="2"/>
  <c r="N1299" i="2"/>
  <c r="N1296" i="2"/>
  <c r="N1292" i="2"/>
  <c r="N1234" i="2"/>
  <c r="N1224" i="2"/>
  <c r="N1157" i="2"/>
  <c r="N1125" i="2"/>
  <c r="N1064" i="2"/>
  <c r="N944" i="2"/>
  <c r="N2175" i="2"/>
  <c r="N2172" i="2"/>
  <c r="N2149" i="2"/>
  <c r="N2145" i="2"/>
  <c r="N2123" i="2"/>
  <c r="N2112" i="2"/>
  <c r="N1921" i="2"/>
  <c r="N1899" i="2"/>
  <c r="N1026" i="2"/>
  <c r="N279" i="2"/>
  <c r="N1755" i="2"/>
  <c r="N1751" i="2"/>
  <c r="N1737" i="2"/>
  <c r="N1723" i="2"/>
  <c r="N1719" i="2"/>
  <c r="N1705" i="2"/>
  <c r="N1691" i="2"/>
  <c r="N1687" i="2"/>
  <c r="N1673" i="2"/>
  <c r="N1655" i="2"/>
  <c r="N1641" i="2"/>
  <c r="N1627" i="2"/>
  <c r="N1623" i="2"/>
  <c r="N1609" i="2"/>
  <c r="N1595" i="2"/>
  <c r="N1591" i="2"/>
  <c r="N1581" i="2"/>
  <c r="N1571" i="2"/>
  <c r="N1512" i="2"/>
  <c r="N1494" i="2"/>
  <c r="N1479" i="2"/>
  <c r="N1475" i="2"/>
  <c r="N1399" i="2"/>
  <c r="N1380" i="2"/>
  <c r="N1371" i="2"/>
  <c r="N1368" i="2"/>
  <c r="N1364" i="2"/>
  <c r="N1362" i="2"/>
  <c r="N1346" i="2"/>
  <c r="N1309" i="2"/>
  <c r="N1306" i="2"/>
  <c r="N1302" i="2"/>
  <c r="N1293" i="2"/>
  <c r="N1281" i="2"/>
  <c r="N1254" i="2"/>
  <c r="N1247" i="2"/>
  <c r="N1244" i="2"/>
  <c r="N1231" i="2"/>
  <c r="N1199" i="2"/>
  <c r="N1173" i="2"/>
  <c r="N1160" i="2"/>
  <c r="N1151" i="2"/>
  <c r="N1132" i="2"/>
  <c r="N1123" i="2"/>
  <c r="N1100" i="2"/>
  <c r="N1065" i="2"/>
  <c r="N1061" i="2"/>
  <c r="N1058" i="2"/>
  <c r="N1051" i="2"/>
  <c r="N1039" i="2"/>
  <c r="N1023" i="2"/>
  <c r="N1007" i="2"/>
  <c r="N990" i="2"/>
  <c r="N972" i="2"/>
  <c r="N963" i="2"/>
  <c r="N959" i="2"/>
  <c r="N804" i="2"/>
  <c r="N775" i="2"/>
  <c r="N655" i="2"/>
  <c r="N643" i="2"/>
  <c r="N584" i="2"/>
  <c r="N506" i="2"/>
  <c r="N503" i="2"/>
  <c r="N480" i="2"/>
  <c r="N454" i="2"/>
  <c r="N414" i="2"/>
  <c r="N301" i="2"/>
  <c r="N251" i="2"/>
  <c r="N193" i="2"/>
  <c r="N186" i="2"/>
  <c r="N25" i="2"/>
  <c r="N12" i="2"/>
  <c r="N933" i="2"/>
  <c r="N926" i="2"/>
  <c r="N922" i="2"/>
  <c r="N915" i="2"/>
  <c r="N911" i="2"/>
  <c r="N904" i="2"/>
  <c r="N897" i="2"/>
  <c r="N893" i="2"/>
  <c r="N856" i="2"/>
  <c r="N714" i="2"/>
  <c r="N709" i="2"/>
  <c r="N697" i="2"/>
  <c r="N604" i="2"/>
  <c r="N583" i="2"/>
  <c r="N502" i="2"/>
  <c r="N380" i="2"/>
  <c r="N333" i="2"/>
  <c r="N330" i="2"/>
  <c r="N324" i="2"/>
  <c r="N314" i="2"/>
  <c r="N282" i="2"/>
  <c r="N198" i="2"/>
  <c r="N192" i="2"/>
  <c r="N161" i="2"/>
  <c r="N153" i="2"/>
  <c r="N130" i="2"/>
  <c r="N91" i="2"/>
  <c r="N78" i="2"/>
  <c r="N57" i="2"/>
  <c r="N53" i="2"/>
  <c r="N49" i="2"/>
  <c r="N45" i="2"/>
  <c r="N41" i="2"/>
  <c r="N24" i="2"/>
  <c r="N11" i="2"/>
  <c r="N8" i="2"/>
  <c r="N2174" i="2"/>
  <c r="N2155" i="2"/>
  <c r="N2152" i="2"/>
  <c r="N2148" i="2"/>
  <c r="N2133" i="2"/>
  <c r="N2129" i="2"/>
  <c r="N2111" i="2"/>
  <c r="N2108" i="2"/>
  <c r="N2094" i="2"/>
  <c r="N2083" i="2"/>
  <c r="N2080" i="2"/>
  <c r="N2065" i="2"/>
  <c r="N2051" i="2"/>
  <c r="N2048" i="2"/>
  <c r="N2033" i="2"/>
  <c r="N2030" i="2"/>
  <c r="N2011" i="2"/>
  <c r="N2008" i="2"/>
  <c r="N2004" i="2"/>
  <c r="N1993" i="2"/>
  <c r="N1990" i="2"/>
  <c r="N1986" i="2"/>
  <c r="N1975" i="2"/>
  <c r="N1971" i="2"/>
  <c r="N1968" i="2"/>
  <c r="N1950" i="2"/>
  <c r="N1931" i="2"/>
  <c r="N1928" i="2"/>
  <c r="N1924" i="2"/>
  <c r="N1913" i="2"/>
  <c r="N1909" i="2"/>
  <c r="N1905" i="2"/>
  <c r="N1891" i="2"/>
  <c r="N1888" i="2"/>
  <c r="N1870" i="2"/>
  <c r="N1847" i="2"/>
  <c r="N1840" i="2"/>
  <c r="N1830" i="2"/>
  <c r="N1826" i="2"/>
  <c r="N1805" i="2"/>
  <c r="N1798" i="2"/>
  <c r="N1767" i="2"/>
  <c r="N1760" i="2"/>
  <c r="N1753" i="2"/>
  <c r="N1739" i="2"/>
  <c r="N1735" i="2"/>
  <c r="N1721" i="2"/>
  <c r="N1707" i="2"/>
  <c r="N1703" i="2"/>
  <c r="N1689" i="2"/>
  <c r="N1675" i="2"/>
  <c r="N1671" i="2"/>
  <c r="N1657" i="2"/>
  <c r="N1643" i="2"/>
  <c r="N1639" i="2"/>
  <c r="N1625" i="2"/>
  <c r="N1611" i="2"/>
  <c r="N1607" i="2"/>
  <c r="N1593" i="2"/>
  <c r="N1573" i="2"/>
  <c r="N1559" i="2"/>
  <c r="N1556" i="2"/>
  <c r="N1545" i="2"/>
  <c r="N1542" i="2"/>
  <c r="N1481" i="2"/>
  <c r="N1477" i="2"/>
  <c r="N1473" i="2"/>
  <c r="N1469" i="2"/>
  <c r="N1445" i="2"/>
  <c r="N1436" i="2"/>
  <c r="N1406" i="2"/>
  <c r="N1400" i="2"/>
  <c r="N1351" i="2"/>
  <c r="N1348" i="2"/>
  <c r="N1344" i="2"/>
  <c r="N1326" i="2"/>
  <c r="N1323" i="2"/>
  <c r="N1311" i="2"/>
  <c r="N1307" i="2"/>
  <c r="N1214" i="2"/>
  <c r="N1207" i="2"/>
  <c r="N1204" i="2"/>
  <c r="N1201" i="2"/>
  <c r="N1197" i="2"/>
  <c r="N1190" i="2"/>
  <c r="N1181" i="2"/>
  <c r="N1177" i="2"/>
  <c r="N1168" i="2"/>
  <c r="N1146" i="2"/>
  <c r="N1140" i="2"/>
  <c r="N1121" i="2"/>
  <c r="N1114" i="2"/>
  <c r="N1102" i="2"/>
  <c r="N1085" i="2"/>
  <c r="N1073" i="2"/>
  <c r="N1066" i="2"/>
  <c r="N1041" i="2"/>
  <c r="N1005" i="2"/>
  <c r="N999" i="2"/>
  <c r="N992" i="2"/>
  <c r="N982" i="2"/>
  <c r="N961" i="2"/>
  <c r="N957" i="2"/>
  <c r="N921" i="2"/>
  <c r="N914" i="2"/>
  <c r="N907" i="2"/>
  <c r="N903" i="2"/>
  <c r="N896" i="2"/>
  <c r="N885" i="2"/>
  <c r="N842" i="2"/>
  <c r="N838" i="2"/>
  <c r="N795" i="2"/>
  <c r="N719" i="2"/>
  <c r="N660" i="2"/>
  <c r="N555" i="2"/>
  <c r="N412" i="2"/>
  <c r="N396" i="2"/>
  <c r="N364" i="2"/>
  <c r="N249" i="2"/>
  <c r="N204" i="2"/>
  <c r="N169" i="2"/>
  <c r="N152" i="2"/>
  <c r="N144" i="2"/>
  <c r="N115" i="2"/>
  <c r="N70" i="2"/>
  <c r="N56" i="2"/>
  <c r="N52" i="2"/>
  <c r="N579" i="2"/>
  <c r="N2169" i="2"/>
  <c r="N2165" i="2"/>
  <c r="N2162" i="2"/>
  <c r="N2143" i="2"/>
  <c r="N2140" i="2"/>
  <c r="N2125" i="2"/>
  <c r="N2122" i="2"/>
  <c r="N2118" i="2"/>
  <c r="N2114" i="2"/>
  <c r="N2103" i="2"/>
  <c r="N2100" i="2"/>
  <c r="N2089" i="2"/>
  <c r="N2075" i="2"/>
  <c r="N2072" i="2"/>
  <c r="N2061" i="2"/>
  <c r="N2058" i="2"/>
  <c r="N2054" i="2"/>
  <c r="N2043" i="2"/>
  <c r="N2040" i="2"/>
  <c r="N2025" i="2"/>
  <c r="N2021" i="2"/>
  <c r="N2017" i="2"/>
  <c r="N1999" i="2"/>
  <c r="N1996" i="2"/>
  <c r="N1982" i="2"/>
  <c r="N1963" i="2"/>
  <c r="N1960" i="2"/>
  <c r="N1956" i="2"/>
  <c r="N1945" i="2"/>
  <c r="N1941" i="2"/>
  <c r="N1938" i="2"/>
  <c r="N1919" i="2"/>
  <c r="N1916" i="2"/>
  <c r="N1901" i="2"/>
  <c r="N1898" i="2"/>
  <c r="N1894" i="2"/>
  <c r="N1883" i="2"/>
  <c r="N1880" i="2"/>
  <c r="N1865" i="2"/>
  <c r="N1861" i="2"/>
  <c r="N1857" i="2"/>
  <c r="N1854" i="2"/>
  <c r="N1835" i="2"/>
  <c r="N1818" i="2"/>
  <c r="N1811" i="2"/>
  <c r="N1804" i="2"/>
  <c r="N1780" i="2"/>
  <c r="N1770" i="2"/>
  <c r="N1759" i="2"/>
  <c r="N1745" i="2"/>
  <c r="N1731" i="2"/>
  <c r="N1727" i="2"/>
  <c r="N1713" i="2"/>
  <c r="N1699" i="2"/>
  <c r="N1695" i="2"/>
  <c r="N1681" i="2"/>
  <c r="N1667" i="2"/>
  <c r="N1649" i="2"/>
  <c r="N1635" i="2"/>
  <c r="N1617" i="2"/>
  <c r="N1603" i="2"/>
  <c r="N1599" i="2"/>
  <c r="N1586" i="2"/>
  <c r="N1576" i="2"/>
  <c r="N1565" i="2"/>
  <c r="N1537" i="2"/>
  <c r="N1527" i="2"/>
  <c r="N1523" i="2"/>
  <c r="N1513" i="2"/>
  <c r="N1509" i="2"/>
  <c r="N1505" i="2"/>
  <c r="N1502" i="2"/>
  <c r="N1487" i="2"/>
  <c r="N1483" i="2"/>
  <c r="N1465" i="2"/>
  <c r="N1451" i="2"/>
  <c r="N1448" i="2"/>
  <c r="N1420" i="2"/>
  <c r="N1390" i="2"/>
  <c r="N1387" i="2"/>
  <c r="N1365" i="2"/>
  <c r="N1357" i="2"/>
  <c r="N1350" i="2"/>
  <c r="N1343" i="2"/>
  <c r="N1310" i="2"/>
  <c r="N1297" i="2"/>
  <c r="N1278" i="2"/>
  <c r="N1269" i="2"/>
  <c r="N1261" i="2"/>
  <c r="N1255" i="2"/>
  <c r="N1242" i="2"/>
  <c r="N1232" i="2"/>
  <c r="N1229" i="2"/>
  <c r="N1200" i="2"/>
  <c r="N1180" i="2"/>
  <c r="N1088" i="2"/>
  <c r="N1040" i="2"/>
  <c r="N1030" i="2"/>
  <c r="N1014" i="2"/>
  <c r="N1008" i="2"/>
  <c r="N991" i="2"/>
  <c r="N967" i="2"/>
  <c r="N960" i="2"/>
  <c r="N949" i="2"/>
  <c r="N920" i="2"/>
  <c r="N913" i="2"/>
  <c r="N906" i="2"/>
  <c r="N899" i="2"/>
  <c r="N895" i="2"/>
  <c r="N881" i="2"/>
  <c r="N868" i="2"/>
  <c r="N831" i="2"/>
  <c r="N794" i="2"/>
  <c r="N778" i="2"/>
  <c r="N776" i="2"/>
  <c r="N741" i="2"/>
  <c r="N542" i="2"/>
  <c r="N526" i="2"/>
  <c r="N507" i="2"/>
  <c r="N481" i="2"/>
  <c r="N458" i="2"/>
  <c r="N408" i="2"/>
  <c r="N335" i="2"/>
  <c r="N252" i="2"/>
  <c r="N220" i="2"/>
  <c r="N213" i="2"/>
  <c r="N136" i="2"/>
  <c r="N132" i="2"/>
  <c r="N114" i="2"/>
  <c r="N107" i="2"/>
  <c r="N76" i="2"/>
  <c r="N59" i="2"/>
  <c r="N1541" i="2"/>
  <c r="N1524" i="2"/>
  <c r="N1503" i="2"/>
  <c r="N1499" i="2"/>
  <c r="N1464" i="2"/>
  <c r="N1454" i="2"/>
  <c r="N1440" i="2"/>
  <c r="N1428" i="2"/>
  <c r="N1396" i="2"/>
  <c r="N1363" i="2"/>
  <c r="N1358" i="2"/>
  <c r="N1355" i="2"/>
  <c r="N1339" i="2"/>
  <c r="N1319" i="2"/>
  <c r="N1303" i="2"/>
  <c r="N1294" i="2"/>
  <c r="N1273" i="2"/>
  <c r="N1267" i="2"/>
  <c r="N1252" i="2"/>
  <c r="N1245" i="2"/>
  <c r="N1239" i="2"/>
  <c r="N1236" i="2"/>
  <c r="N1223" i="2"/>
  <c r="N1208" i="2"/>
  <c r="N1202" i="2"/>
  <c r="N1195" i="2"/>
  <c r="N1167" i="2"/>
  <c r="N1155" i="2"/>
  <c r="N1152" i="2"/>
  <c r="N1145" i="2"/>
  <c r="N1112" i="2"/>
  <c r="N1106" i="2"/>
  <c r="N1084" i="2"/>
  <c r="N1078" i="2"/>
  <c r="N1075" i="2"/>
  <c r="N1072" i="2"/>
  <c r="N1052" i="2"/>
  <c r="N1046" i="2"/>
  <c r="N1021" i="2"/>
  <c r="N1012" i="2"/>
  <c r="N1002" i="2"/>
  <c r="N989" i="2"/>
  <c r="N977" i="2"/>
  <c r="N971" i="2"/>
  <c r="N962" i="2"/>
  <c r="N955" i="2"/>
  <c r="N951" i="2"/>
  <c r="N941" i="2"/>
  <c r="N880" i="2"/>
  <c r="N873" i="2"/>
  <c r="N870" i="2"/>
  <c r="N844" i="2"/>
  <c r="N837" i="2"/>
  <c r="N818" i="2"/>
  <c r="N815" i="2"/>
  <c r="N801" i="2"/>
  <c r="N782" i="2"/>
  <c r="N771" i="2"/>
  <c r="N757" i="2"/>
  <c r="N751" i="2"/>
  <c r="N745" i="2"/>
  <c r="N682" i="2"/>
  <c r="N671" i="2"/>
  <c r="N624" i="2"/>
  <c r="N588" i="2"/>
  <c r="N537" i="2"/>
  <c r="N425" i="2"/>
  <c r="N341" i="2"/>
  <c r="N246" i="2"/>
  <c r="N234" i="2"/>
  <c r="N219" i="2"/>
  <c r="N179" i="2"/>
  <c r="N146" i="2"/>
  <c r="N102" i="2"/>
  <c r="N98" i="2"/>
  <c r="N95" i="2"/>
  <c r="N92" i="2"/>
  <c r="N65" i="2"/>
  <c r="N51" i="2"/>
  <c r="N753" i="2"/>
  <c r="N663" i="2"/>
  <c r="N632" i="2"/>
  <c r="N607" i="2"/>
  <c r="N585" i="2"/>
  <c r="N568" i="2"/>
  <c r="N401" i="2"/>
  <c r="N296" i="2"/>
  <c r="N274" i="2"/>
  <c r="N265" i="2"/>
  <c r="N250" i="2"/>
  <c r="N232" i="2"/>
  <c r="N214" i="2"/>
  <c r="N170" i="2"/>
  <c r="N156" i="2"/>
  <c r="N139" i="2"/>
  <c r="N135" i="2"/>
  <c r="N129" i="2"/>
  <c r="N121" i="2"/>
  <c r="N87" i="2"/>
  <c r="N58" i="2"/>
  <c r="N54" i="2"/>
  <c r="N34" i="2"/>
  <c r="N937" i="2"/>
  <c r="N930" i="2"/>
  <c r="N923" i="2"/>
  <c r="N919" i="2"/>
  <c r="N912" i="2"/>
  <c r="N905" i="2"/>
  <c r="N898" i="2"/>
  <c r="N891" i="2"/>
  <c r="N887" i="2"/>
  <c r="N865" i="2"/>
  <c r="N858" i="2"/>
  <c r="N835" i="2"/>
  <c r="N803" i="2"/>
  <c r="N793" i="2"/>
  <c r="N725" i="2"/>
  <c r="N673" i="2"/>
  <c r="N611" i="2"/>
  <c r="N593" i="2"/>
  <c r="N563" i="2"/>
  <c r="N535" i="2"/>
  <c r="N529" i="2"/>
  <c r="N457" i="2"/>
  <c r="N423" i="2"/>
  <c r="N417" i="2"/>
  <c r="N403" i="2"/>
  <c r="N379" i="2"/>
  <c r="N373" i="2"/>
  <c r="N290" i="2"/>
  <c r="N258" i="2"/>
  <c r="N242" i="2"/>
  <c r="N236" i="2"/>
  <c r="N162" i="2"/>
  <c r="N148" i="2"/>
  <c r="N137" i="2"/>
  <c r="N131" i="2"/>
  <c r="N110" i="2"/>
  <c r="N96" i="2"/>
  <c r="N83" i="2"/>
  <c r="N77" i="2"/>
  <c r="N74" i="2"/>
  <c r="N29" i="2"/>
  <c r="N16" i="2"/>
  <c r="N9" i="2"/>
  <c r="N88" i="2"/>
  <c r="N1679" i="2"/>
  <c r="N1486" i="2"/>
  <c r="N1631" i="2"/>
  <c r="N1602" i="2"/>
  <c r="N1540" i="2"/>
  <c r="N1432" i="2"/>
  <c r="N7" i="2"/>
  <c r="N1564" i="2"/>
  <c r="N1500" i="2"/>
  <c r="N2157" i="2"/>
  <c r="N2153" i="2"/>
  <c r="N2137" i="2"/>
  <c r="N2117" i="2"/>
  <c r="N2091" i="2"/>
  <c r="N2081" i="2"/>
  <c r="N2073" i="2"/>
  <c r="N1548" i="2"/>
  <c r="AA2179" i="2"/>
  <c r="N2104" i="2"/>
  <c r="N1580" i="2"/>
  <c r="N1516" i="2"/>
  <c r="N1444" i="2"/>
  <c r="N1216" i="2"/>
  <c r="N206" i="2"/>
  <c r="N629" i="2"/>
  <c r="N268" i="2"/>
  <c r="N721" i="2"/>
  <c r="N561" i="2"/>
  <c r="N435" i="2"/>
  <c r="N340" i="2"/>
  <c r="N141" i="2"/>
  <c r="N61" i="2"/>
  <c r="N743" i="2"/>
  <c r="N661" i="2"/>
  <c r="N298" i="2"/>
  <c r="N707" i="2"/>
  <c r="N471" i="2"/>
  <c r="N80" i="2"/>
  <c r="N138" i="2"/>
  <c r="N798" i="2"/>
  <c r="N737" i="2"/>
  <c r="N577" i="2"/>
  <c r="N491" i="2"/>
  <c r="N483" i="2"/>
  <c r="N395" i="2"/>
  <c r="N354" i="2"/>
  <c r="N1154" i="2"/>
  <c r="N1138" i="2"/>
  <c r="N1083" i="2"/>
  <c r="N836" i="2"/>
  <c r="N783" i="2"/>
  <c r="N547" i="2"/>
  <c r="N501" i="2"/>
  <c r="N405" i="2"/>
  <c r="N362" i="2"/>
  <c r="N326" i="2"/>
  <c r="N240" i="2"/>
  <c r="N196" i="2"/>
  <c r="N786" i="2"/>
  <c r="N705" i="2"/>
  <c r="N625" i="2"/>
  <c r="N539" i="2"/>
  <c r="N459" i="2"/>
  <c r="N451" i="2"/>
  <c r="N407" i="2"/>
  <c r="N371" i="2"/>
  <c r="N328" i="2"/>
  <c r="N294" i="2"/>
  <c r="N112" i="2"/>
  <c r="N106" i="2"/>
  <c r="N32" i="2"/>
  <c r="N1068" i="2"/>
  <c r="N846" i="2"/>
  <c r="N825" i="2"/>
  <c r="N814" i="2"/>
  <c r="N769" i="2"/>
  <c r="N641" i="2"/>
  <c r="N609" i="2"/>
  <c r="N517" i="2"/>
  <c r="N473" i="2"/>
  <c r="N427" i="2"/>
  <c r="N308" i="2"/>
  <c r="N147" i="2"/>
  <c r="N85" i="2"/>
  <c r="N855" i="2"/>
  <c r="N779" i="2"/>
  <c r="N531" i="2"/>
  <c r="N519" i="2"/>
  <c r="N485" i="2"/>
  <c r="N475" i="2"/>
  <c r="N441" i="2"/>
  <c r="N419" i="2"/>
  <c r="N409" i="2"/>
  <c r="N375" i="2"/>
  <c r="N342" i="2"/>
  <c r="N332" i="2"/>
  <c r="N270" i="2"/>
  <c r="N158" i="2"/>
  <c r="N66" i="2"/>
  <c r="N19" i="2"/>
  <c r="N10" i="2"/>
  <c r="N862" i="2"/>
  <c r="N784" i="2"/>
  <c r="N487" i="2"/>
  <c r="N453" i="2"/>
  <c r="N443" i="2"/>
  <c r="N387" i="2"/>
  <c r="N377" i="2"/>
  <c r="N356" i="2"/>
  <c r="N344" i="2"/>
  <c r="N310" i="2"/>
  <c r="N300" i="2"/>
  <c r="N75" i="2"/>
  <c r="N533" i="2"/>
  <c r="N523" i="2"/>
  <c r="N499" i="2"/>
  <c r="N489" i="2"/>
  <c r="N467" i="2"/>
  <c r="N455" i="2"/>
  <c r="N421" i="2"/>
  <c r="N411" i="2"/>
  <c r="N346" i="2"/>
  <c r="N312" i="2"/>
  <c r="N238" i="2"/>
  <c r="N37" i="2"/>
  <c r="N541" i="2"/>
  <c r="N525" i="2"/>
  <c r="N493" i="2"/>
  <c r="N477" i="2"/>
  <c r="N461" i="2"/>
  <c r="N445" i="2"/>
  <c r="N429" i="2"/>
  <c r="N413" i="2"/>
  <c r="N397" i="2"/>
  <c r="N381" i="2"/>
  <c r="N366" i="2"/>
  <c r="N350" i="2"/>
  <c r="N334" i="2"/>
  <c r="N318" i="2"/>
  <c r="N302" i="2"/>
  <c r="N286" i="2"/>
  <c r="N254" i="2"/>
  <c r="N126" i="2"/>
  <c r="N68" i="2"/>
  <c r="N30" i="2"/>
  <c r="N823" i="2"/>
  <c r="N543" i="2"/>
  <c r="N527" i="2"/>
  <c r="N511" i="2"/>
  <c r="N495" i="2"/>
  <c r="N479" i="2"/>
  <c r="N463" i="2"/>
  <c r="N447" i="2"/>
  <c r="N431" i="2"/>
  <c r="N415" i="2"/>
  <c r="N399" i="2"/>
  <c r="N352" i="2"/>
  <c r="N336" i="2"/>
  <c r="N320" i="2"/>
  <c r="N304" i="2"/>
  <c r="N151" i="2"/>
  <c r="N100" i="2"/>
  <c r="N99" i="2"/>
  <c r="N154" i="2"/>
  <c r="N67" i="2"/>
  <c r="N26" i="2"/>
  <c r="N163" i="2"/>
  <c r="N122" i="2"/>
  <c r="N35" i="2"/>
  <c r="AA2180" i="2" l="1"/>
  <c r="AA2181" i="2" s="1"/>
  <c r="N613" i="3"/>
  <c r="R2188" i="2" l="1"/>
  <c r="S2188" i="2"/>
  <c r="T2188" i="2"/>
  <c r="T2189" i="2" s="1"/>
  <c r="N2180" i="2"/>
  <c r="S613" i="3" l="1"/>
  <c r="AC613" i="3"/>
  <c r="T613" i="3" l="1"/>
  <c r="R613" i="3"/>
  <c r="AD613" i="3"/>
  <c r="AB613" i="3"/>
  <c r="N1610" i="2" l="1"/>
  <c r="N2056" i="2"/>
  <c r="N123" i="2"/>
  <c r="N509" i="2"/>
  <c r="N1529" i="2"/>
  <c r="N728" i="2"/>
  <c r="N521" i="2"/>
  <c r="N1484" i="2"/>
  <c r="N750" i="2"/>
  <c r="N864" i="2"/>
  <c r="N934" i="2"/>
  <c r="N2146" i="2"/>
  <c r="N1187" i="2"/>
  <c r="N391" i="2"/>
  <c r="N1024" i="2"/>
  <c r="N1314" i="2"/>
  <c r="N218" i="2"/>
  <c r="N1450" i="2"/>
  <c r="N215" i="2"/>
  <c r="N790" i="2"/>
  <c r="N125" i="2"/>
  <c r="N433" i="2"/>
  <c r="N1134" i="2"/>
  <c r="N2052" i="2"/>
  <c r="N383" i="2"/>
  <c r="N439" i="2"/>
  <c r="N1101" i="2"/>
  <c r="N2069" i="2"/>
  <c r="N652" i="2"/>
  <c r="N1584" i="2"/>
  <c r="N1652" i="2"/>
  <c r="N1663" i="2"/>
  <c r="N1105" i="2"/>
  <c r="N1009" i="2"/>
  <c r="N688" i="2"/>
  <c r="N1660" i="2"/>
  <c r="N1849" i="2"/>
  <c r="N1238" i="2"/>
  <c r="N1816" i="2"/>
  <c r="N1653" i="2"/>
  <c r="N657" i="2"/>
  <c r="N544" i="2"/>
  <c r="N1062" i="2"/>
  <c r="N854" i="2"/>
  <c r="N288" i="2"/>
  <c r="N1022" i="2"/>
  <c r="N824" i="2"/>
  <c r="N190" i="2"/>
  <c r="N1844" i="2"/>
  <c r="N1659" i="2"/>
  <c r="N689" i="2"/>
  <c r="N1712" i="2"/>
  <c r="N565" i="2"/>
  <c r="N1347" i="2"/>
  <c r="N559" i="2"/>
  <c r="N382" i="2"/>
  <c r="N1578" i="2"/>
  <c r="N1401" i="2"/>
  <c r="N680" i="2"/>
  <c r="N738" i="2"/>
  <c r="N1133" i="2"/>
  <c r="N1373" i="2"/>
  <c r="N1876" i="2"/>
  <c r="N357" i="2"/>
  <c r="N1910" i="2"/>
  <c r="N1264" i="2"/>
  <c r="N319" i="2"/>
  <c r="N1175" i="2"/>
  <c r="N402" i="2"/>
  <c r="N1174" i="2"/>
  <c r="N1431" i="2"/>
  <c r="N188" i="2"/>
  <c r="N572" i="2"/>
  <c r="N718" i="2"/>
  <c r="N1265" i="2"/>
  <c r="N1575" i="2"/>
  <c r="N1248" i="2"/>
  <c r="N1094" i="2"/>
  <c r="N1756" i="2"/>
  <c r="N761" i="2"/>
  <c r="N1757" i="2"/>
  <c r="N222" i="2"/>
  <c r="N1579" i="2"/>
  <c r="N1108" i="2"/>
  <c r="N1276" i="2"/>
  <c r="N2053" i="2"/>
  <c r="N2068" i="2"/>
  <c r="N1422" i="2"/>
  <c r="N2037" i="2"/>
  <c r="N1686" i="2"/>
  <c r="N191" i="2"/>
  <c r="N13" i="2"/>
  <c r="S2187" i="2" s="1"/>
  <c r="S2189" i="2" s="1"/>
  <c r="T2190" i="2" s="1"/>
  <c r="N2179" i="2" l="1"/>
  <c r="R2187" i="2" s="1"/>
  <c r="R2189" i="2" s="1"/>
  <c r="N2181" i="2" l="1"/>
  <c r="AB1" i="2"/>
  <c r="AC2179" i="2"/>
  <c r="S2179" i="2"/>
  <c r="AL2179" i="2"/>
  <c r="AM2179" i="2" l="1"/>
  <c r="AK2179" i="2"/>
  <c r="T2179" i="2"/>
  <c r="R2179" i="2"/>
  <c r="AB2179" i="2"/>
  <c r="AD2179" i="2"/>
</calcChain>
</file>

<file path=xl/sharedStrings.xml><?xml version="1.0" encoding="utf-8"?>
<sst xmlns="http://schemas.openxmlformats.org/spreadsheetml/2006/main" count="24230" uniqueCount="4996">
  <si>
    <t>Descripción / Nombre Genérico / Principio Activo / Compuesto</t>
  </si>
  <si>
    <t>Concentración</t>
  </si>
  <si>
    <t>Forma Farmacéutica</t>
  </si>
  <si>
    <t>Presentación Comercial a entregar</t>
  </si>
  <si>
    <t>EMPAGLIFLOZINA</t>
  </si>
  <si>
    <t>10mg</t>
  </si>
  <si>
    <t>TAB/CAPS/GRAG/COMP</t>
  </si>
  <si>
    <t>TABLETA/CAPSULA/GRAGEA/COMPRIMIDO/PERLA</t>
  </si>
  <si>
    <t>ORAL</t>
  </si>
  <si>
    <t>A10BK03</t>
  </si>
  <si>
    <t>METFORMINA+EMPAGLIFLOZINA</t>
  </si>
  <si>
    <t>1.000+12.5mg</t>
  </si>
  <si>
    <t>A10BD</t>
  </si>
  <si>
    <t>PEMBROLIZUMAB</t>
  </si>
  <si>
    <t>100mg/4ml</t>
  </si>
  <si>
    <t>AMP/VIAL/JP/DISPOS</t>
  </si>
  <si>
    <t>AMPOLLA/VIAL</t>
  </si>
  <si>
    <t>PARENTERAL</t>
  </si>
  <si>
    <t>AMP/VIAL/JP/DISPOSITIVO</t>
  </si>
  <si>
    <t>L01XC18</t>
  </si>
  <si>
    <t>EMPAGLIFLOZINA + LINAGLIPTINA</t>
  </si>
  <si>
    <t>(25+5)mg</t>
  </si>
  <si>
    <t>A10BD19</t>
  </si>
  <si>
    <t>ECULIZUMAB</t>
  </si>
  <si>
    <t>300mg</t>
  </si>
  <si>
    <t>L04AA25</t>
  </si>
  <si>
    <t>ROSUVASTATINA + EZETIMIBA</t>
  </si>
  <si>
    <t>(40+10)mg</t>
  </si>
  <si>
    <t>C10BA06</t>
  </si>
  <si>
    <t>DAPAGLIFLOZINA</t>
  </si>
  <si>
    <t>A10BK01</t>
  </si>
  <si>
    <t>APALUTAMIDA</t>
  </si>
  <si>
    <t>60mg</t>
  </si>
  <si>
    <t>L02BB05</t>
  </si>
  <si>
    <t>INSULINA ACCION PROLONGADA (GLARGINA)</t>
  </si>
  <si>
    <t>100 UI/ml (3ml)</t>
  </si>
  <si>
    <t>AMP/VIAL/JP</t>
  </si>
  <si>
    <t>CARTUCHO-ESFERO/JERINGA PRELLENADA</t>
  </si>
  <si>
    <t>SUBCUTÁNEA</t>
  </si>
  <si>
    <t>A10AE04</t>
  </si>
  <si>
    <t>DUPILUMAB</t>
  </si>
  <si>
    <t>300mg/2ml</t>
  </si>
  <si>
    <t>D11AH05</t>
  </si>
  <si>
    <t xml:space="preserve">ELEXACAFTOR + TEZACAFTOR + IVACAFTOR / IVACAFTOR </t>
  </si>
  <si>
    <t>KIT DE TRATAMIENTO DE 28 DÍAS (84 TABLETAS)</t>
  </si>
  <si>
    <t>NO REGULADO</t>
  </si>
  <si>
    <t>R07AX32</t>
  </si>
  <si>
    <t>SACUBITRIL + VALSARTAN</t>
  </si>
  <si>
    <t>(48,6-49)mg + (51-51,4)mg</t>
  </si>
  <si>
    <t>C09DX04</t>
  </si>
  <si>
    <t>ETANERCEPT</t>
  </si>
  <si>
    <t>50mg</t>
  </si>
  <si>
    <t>AMPOLLA/VIAL/CARTUCHO-ESFERO/JERINGA PRELLENADA</t>
  </si>
  <si>
    <t>L04AB01</t>
  </si>
  <si>
    <t>ENZALUTAMIDA</t>
  </si>
  <si>
    <t>40mg</t>
  </si>
  <si>
    <t>L02BB04</t>
  </si>
  <si>
    <t>ROSUVASTATINA + ACIDO FENOFIBRICO (FENOFIBRATO)</t>
  </si>
  <si>
    <t xml:space="preserve">(20+135)mg </t>
  </si>
  <si>
    <t>C10AB51</t>
  </si>
  <si>
    <t xml:space="preserve">MACITENTAN </t>
  </si>
  <si>
    <t xml:space="preserve">10mg </t>
  </si>
  <si>
    <t>C02KX04</t>
  </si>
  <si>
    <t>ELTROMBOPAG</t>
  </si>
  <si>
    <t>B02BX05</t>
  </si>
  <si>
    <t xml:space="preserve">APIXABAN </t>
  </si>
  <si>
    <t>5mg</t>
  </si>
  <si>
    <t>‎B01AF02</t>
  </si>
  <si>
    <t>DASATINIB</t>
  </si>
  <si>
    <t>100mg</t>
  </si>
  <si>
    <t>L01EA02</t>
  </si>
  <si>
    <t>CISTEAMINA TARTRATO</t>
  </si>
  <si>
    <t>75mg</t>
  </si>
  <si>
    <t>A16AA04</t>
  </si>
  <si>
    <t>SOMATROPINA</t>
  </si>
  <si>
    <t>12mg (36 UI)</t>
  </si>
  <si>
    <t>H01AC01</t>
  </si>
  <si>
    <t>VILANTEROL + UMECLIDINIO + FLUTICASONA</t>
  </si>
  <si>
    <t>POLVO PARA INHALACION</t>
  </si>
  <si>
    <t>INHALACIÓN/DISPARO</t>
  </si>
  <si>
    <t>INHALATORIA</t>
  </si>
  <si>
    <t>FRASCO</t>
  </si>
  <si>
    <t>R03AL08</t>
  </si>
  <si>
    <t>OSIMERTINIB</t>
  </si>
  <si>
    <t>80mg</t>
  </si>
  <si>
    <t>L01EB04</t>
  </si>
  <si>
    <t>INSULINA ACCION CORTA (GLULISINA)</t>
  </si>
  <si>
    <t>100 UI/ml  (300 UI/3ml)</t>
  </si>
  <si>
    <t>AMP/VIAL/JP/CARTUCHO</t>
  </si>
  <si>
    <t>A10AB06</t>
  </si>
  <si>
    <t>ACETAMINOFEN (PARACETAMOL)</t>
  </si>
  <si>
    <t>10mg/ml (1%)</t>
  </si>
  <si>
    <t>N02BE01</t>
  </si>
  <si>
    <t>SOFOSBUVIR + VELPATASVIR</t>
  </si>
  <si>
    <t>(400+100)mg</t>
  </si>
  <si>
    <t>J05AP55</t>
  </si>
  <si>
    <t>PALBOCICLIB</t>
  </si>
  <si>
    <t xml:space="preserve">125mg </t>
  </si>
  <si>
    <t>L01EF01</t>
  </si>
  <si>
    <t>CLADRIBINA</t>
  </si>
  <si>
    <t>10 mg</t>
  </si>
  <si>
    <t>TAB/CAPS/GRAG/COMP/PERLA</t>
  </si>
  <si>
    <t>L01BB04/L04AA40</t>
  </si>
  <si>
    <t>EVOLOCUMAB</t>
  </si>
  <si>
    <t>140mg/ml</t>
  </si>
  <si>
    <t>PEN</t>
  </si>
  <si>
    <t>C10AX13</t>
  </si>
  <si>
    <t>CERLIPONASA</t>
  </si>
  <si>
    <t>150mg</t>
  </si>
  <si>
    <t>KIT X 2 AMPOLLAS</t>
  </si>
  <si>
    <t>INTRA CEREBRO-VENTRICULAR</t>
  </si>
  <si>
    <t>A16AB17</t>
  </si>
  <si>
    <t>IBRUTINIB</t>
  </si>
  <si>
    <t>140mg</t>
  </si>
  <si>
    <t>L01EL01</t>
  </si>
  <si>
    <t>MELATONINA</t>
  </si>
  <si>
    <t>2mg</t>
  </si>
  <si>
    <t>N05CH01</t>
  </si>
  <si>
    <t>ADALIMUMAB</t>
  </si>
  <si>
    <t>40mg/0.4ml 
(100mg/ml)</t>
  </si>
  <si>
    <t>L04AB04</t>
  </si>
  <si>
    <t>VALSARTAN</t>
  </si>
  <si>
    <t>C09CA03</t>
  </si>
  <si>
    <t>SITAGLIPTINA</t>
  </si>
  <si>
    <t>A10BH01</t>
  </si>
  <si>
    <t>CERTOLIZUMAB PEGOL</t>
  </si>
  <si>
    <t>200mg</t>
  </si>
  <si>
    <t>L04AB05</t>
  </si>
  <si>
    <t>160mg</t>
  </si>
  <si>
    <t>RIOCIGUAT MICRONIZADO</t>
  </si>
  <si>
    <t>2.5mg</t>
  </si>
  <si>
    <t>C02KX05</t>
  </si>
  <si>
    <t>GUSELKUMAB</t>
  </si>
  <si>
    <t>100mg/ml</t>
  </si>
  <si>
    <t>L04AC16</t>
  </si>
  <si>
    <t>RUXOLITINIB</t>
  </si>
  <si>
    <t>20mg</t>
  </si>
  <si>
    <t>L01EJ01</t>
  </si>
  <si>
    <t>LINAGLIPTINA</t>
  </si>
  <si>
    <t>A10BH05</t>
  </si>
  <si>
    <t>GOLIMUMAB</t>
  </si>
  <si>
    <t>L04AB06</t>
  </si>
  <si>
    <t>TERIPARATIDA</t>
  </si>
  <si>
    <t>250mcg/ml</t>
  </si>
  <si>
    <t>DOSIS x 20 mcg</t>
  </si>
  <si>
    <t>H05AA02</t>
  </si>
  <si>
    <t>BEVACIZUMAB</t>
  </si>
  <si>
    <t>L01XC07</t>
  </si>
  <si>
    <t>25mg</t>
  </si>
  <si>
    <t>MIRABEGRON</t>
  </si>
  <si>
    <t>G04BD12</t>
  </si>
  <si>
    <t>PEGFILGRASTRIM</t>
  </si>
  <si>
    <t>L03AA13</t>
  </si>
  <si>
    <t>LIDOCAINA</t>
  </si>
  <si>
    <t>700mg/1U equivalente a (5%)</t>
  </si>
  <si>
    <t>PARCHE</t>
  </si>
  <si>
    <t>TRANSDÉRMICA</t>
  </si>
  <si>
    <t>N01BB02</t>
  </si>
  <si>
    <t>HEPARINA DE BAJO P.M. (ENOXAPARINA)</t>
  </si>
  <si>
    <t>B01AB05</t>
  </si>
  <si>
    <t>ALGLUCOSIDASA ALFA</t>
  </si>
  <si>
    <t>IV</t>
  </si>
  <si>
    <t>A16AB07</t>
  </si>
  <si>
    <t>MACROGOL (POLIETILENGLICOL) + PROPILENGLICOL</t>
  </si>
  <si>
    <t>(0.4+0.3)%</t>
  </si>
  <si>
    <t>SOLUCION/SUSPENSION</t>
  </si>
  <si>
    <t>MILILITRO</t>
  </si>
  <si>
    <t>OFTÁLMICA</t>
  </si>
  <si>
    <t>S01XA20</t>
  </si>
  <si>
    <t>DAPAGLIFLOZINA + METFORMINA</t>
  </si>
  <si>
    <t>(5+1.000)mg</t>
  </si>
  <si>
    <t>TABLETA/CAPSULA/GRAGEA/COMPRIMIDO/PERLA LIBERACION MODIFICADA</t>
  </si>
  <si>
    <t>A10BD15</t>
  </si>
  <si>
    <t>(10+1.000)mg</t>
  </si>
  <si>
    <t>SITAGLIPTINA + METFORMINA</t>
  </si>
  <si>
    <t>(50+1.000)mg</t>
  </si>
  <si>
    <t>A10BD07</t>
  </si>
  <si>
    <t>TAFAMIDIS</t>
  </si>
  <si>
    <t>61 mg</t>
  </si>
  <si>
    <t>N07XX08</t>
  </si>
  <si>
    <t>DENOSUMAB</t>
  </si>
  <si>
    <t>M05BX05</t>
  </si>
  <si>
    <t>SERTRALINA (CLORHIDRATO)</t>
  </si>
  <si>
    <t>25mg (base)</t>
  </si>
  <si>
    <t>N06AB06</t>
  </si>
  <si>
    <t>EMPAGLIFLOZINA + METFORMINA</t>
  </si>
  <si>
    <t>(12.5+850)mg</t>
  </si>
  <si>
    <t>A10BD20</t>
  </si>
  <si>
    <t xml:space="preserve">AMLODIPINO + VALSARTAN + HIDROCLOROTIAZIDA </t>
  </si>
  <si>
    <t>(5+160+12.5)mg</t>
  </si>
  <si>
    <t>C09DX01</t>
  </si>
  <si>
    <t>2 mg/ml</t>
  </si>
  <si>
    <t>SOLUCION/SUSPENSION INYECTABLE</t>
  </si>
  <si>
    <t>L01DB01</t>
  </si>
  <si>
    <t>OMALIZUMAB</t>
  </si>
  <si>
    <t>150mg/ml</t>
  </si>
  <si>
    <t>R03DX05</t>
  </si>
  <si>
    <t>IDURSULFASE</t>
  </si>
  <si>
    <t>A16AB09</t>
  </si>
  <si>
    <t>ROMIPLOSTIM</t>
  </si>
  <si>
    <t>250mcg</t>
  </si>
  <si>
    <t>POLVO PARA RECONSTITUCION</t>
  </si>
  <si>
    <t>B02BX04</t>
  </si>
  <si>
    <t>METFORMINA</t>
  </si>
  <si>
    <t>750mg</t>
  </si>
  <si>
    <t>TABLETA/CAPSULA/GRAGEA/COMPRIMIDO/PERLA/LIBERACION MODIFICADA</t>
  </si>
  <si>
    <t>A10BA02</t>
  </si>
  <si>
    <t>AZELASTINA CLORHIDRATO + FLUTICASONA</t>
  </si>
  <si>
    <t>(137+50)mcg/dosis</t>
  </si>
  <si>
    <t>SPRAY</t>
  </si>
  <si>
    <t>DOSIS/INHALACION</t>
  </si>
  <si>
    <t>FRASCO/DISPOSITIVO</t>
  </si>
  <si>
    <t>R01AD58</t>
  </si>
  <si>
    <t>TRIENTINA CLORHIDRATO</t>
  </si>
  <si>
    <t>250 mg</t>
  </si>
  <si>
    <t>A16AX12</t>
  </si>
  <si>
    <t>LINAGLIPTINA + METFORMINA</t>
  </si>
  <si>
    <t>(2.5+1.000)mg</t>
  </si>
  <si>
    <t>A10BD11</t>
  </si>
  <si>
    <t>SECUKINUMAB</t>
  </si>
  <si>
    <t>L04AC10</t>
  </si>
  <si>
    <t>ABEMACICLIB</t>
  </si>
  <si>
    <t>150 mg</t>
  </si>
  <si>
    <t>L01XE50</t>
  </si>
  <si>
    <t>(20+10)mg</t>
  </si>
  <si>
    <t>TIAMINA + PIRIDOXINA + CIANOCOBALAMINA</t>
  </si>
  <si>
    <t>(100+100+10)mg</t>
  </si>
  <si>
    <t>A11DB99</t>
  </si>
  <si>
    <t>MACROGOL (POLIETILENGLICOL) 3350 SIN ELECTROLITOS</t>
  </si>
  <si>
    <t>(100-110)g</t>
  </si>
  <si>
    <t>SOBRE</t>
  </si>
  <si>
    <t>SACHET/SOBRE</t>
  </si>
  <si>
    <t>A06AD15</t>
  </si>
  <si>
    <t>ATEZOLIZUMAB</t>
  </si>
  <si>
    <t>60mg/ml (1.200mg/20ml)</t>
  </si>
  <si>
    <t>AMP/BOLSA/FCO</t>
  </si>
  <si>
    <t>AMPOLLA/VIAL/FRASCO</t>
  </si>
  <si>
    <t>L01XC32</t>
  </si>
  <si>
    <t>BENZOILO PEROXIDO + CLINDAMICINA</t>
  </si>
  <si>
    <t>(5+1)g</t>
  </si>
  <si>
    <t>CREMA/EMULSION/UNGÜENTO/GEL</t>
  </si>
  <si>
    <t>GRAMOS</t>
  </si>
  <si>
    <t>TÓPICA</t>
  </si>
  <si>
    <t>TUBO/FRASCO/DISPOSITIVO</t>
  </si>
  <si>
    <t>D10AE51</t>
  </si>
  <si>
    <t>TOXINA BOTULINICA</t>
  </si>
  <si>
    <t>50 UI</t>
  </si>
  <si>
    <t>ID/IM</t>
  </si>
  <si>
    <t>M03AX01</t>
  </si>
  <si>
    <t>ISPAGHULA (CASCARA DE SEMILLAS DE PSYLLIUM)</t>
  </si>
  <si>
    <t>(49-90)%</t>
  </si>
  <si>
    <t>GRANULADO PARA RECONSTITUCION</t>
  </si>
  <si>
    <t>A06AC01</t>
  </si>
  <si>
    <t>DAROLUTAMIDA</t>
  </si>
  <si>
    <t>300 mg</t>
  </si>
  <si>
    <t>L02BB06</t>
  </si>
  <si>
    <t>AFLIBERCEPT</t>
  </si>
  <si>
    <t>40mg/ml</t>
  </si>
  <si>
    <t>AMP/VIAL</t>
  </si>
  <si>
    <t>S01LA05</t>
  </si>
  <si>
    <t>LENALIDOMIDA</t>
  </si>
  <si>
    <t>L04AX04</t>
  </si>
  <si>
    <t>ACETAMINOFEN + TIOCOLCHICOSIDO</t>
  </si>
  <si>
    <t>(325+4)mg</t>
  </si>
  <si>
    <t>N02BE51</t>
  </si>
  <si>
    <t>RISDIPLAM</t>
  </si>
  <si>
    <t>0,75mg/ml
(60mg/80ml)</t>
  </si>
  <si>
    <t>FRASCO/TUBO</t>
  </si>
  <si>
    <t>FRASCO X 80 ML</t>
  </si>
  <si>
    <t>M09AX10</t>
  </si>
  <si>
    <t>IMPLANTE DE PROGESTINA (ETONOGESTREL)</t>
  </si>
  <si>
    <t>68mg</t>
  </si>
  <si>
    <t>IMPLANTE</t>
  </si>
  <si>
    <t>KIT DE IMPLANTE</t>
  </si>
  <si>
    <t>G03AC08</t>
  </si>
  <si>
    <t>PALIVIZUMAB</t>
  </si>
  <si>
    <t>J06BB16</t>
  </si>
  <si>
    <t>SORAFENIB</t>
  </si>
  <si>
    <t>L01EX02</t>
  </si>
  <si>
    <t xml:space="preserve">TREPROSTINIL </t>
  </si>
  <si>
    <t>B01AC21</t>
  </si>
  <si>
    <t>SODIO ALGINATO + SODIO BICARBONATO</t>
  </si>
  <si>
    <t>(2.5+2.67)g/100ml</t>
  </si>
  <si>
    <t>A02BX13</t>
  </si>
  <si>
    <t>AXITINIB</t>
  </si>
  <si>
    <t>L01EK</t>
  </si>
  <si>
    <t>SATRALIZUMAB</t>
  </si>
  <si>
    <t>120 mg/ml</t>
  </si>
  <si>
    <t>L04AC19</t>
  </si>
  <si>
    <t>CANAKINUMAB</t>
  </si>
  <si>
    <t>L04AC08</t>
  </si>
  <si>
    <t>INSULINA ACCION PROLONGADA (DEGLUDEC)</t>
  </si>
  <si>
    <t xml:space="preserve">100 UI/ml </t>
  </si>
  <si>
    <t>A10AE06</t>
  </si>
  <si>
    <t xml:space="preserve">VILDAGLIPTINA + METFORMINA </t>
  </si>
  <si>
    <t>A10BD08</t>
  </si>
  <si>
    <t>TAMSULOSINA + DUTASTERIDE</t>
  </si>
  <si>
    <t>(0.4+0.5)mg</t>
  </si>
  <si>
    <t>G04CA</t>
  </si>
  <si>
    <t>ACETAMINOFEN + TIZANIDINA</t>
  </si>
  <si>
    <t>(350+2)mg</t>
  </si>
  <si>
    <t>CALCIO CARBONATO + VITAMINA D</t>
  </si>
  <si>
    <t>500mg+200 UI</t>
  </si>
  <si>
    <t>A12AA20</t>
  </si>
  <si>
    <t>NIVOLUMAB</t>
  </si>
  <si>
    <t>10mg/ml</t>
  </si>
  <si>
    <t>L01XC17</t>
  </si>
  <si>
    <t>(10+5)mg</t>
  </si>
  <si>
    <t>VISMODEGIB</t>
  </si>
  <si>
    <t>L01XJ01</t>
  </si>
  <si>
    <t xml:space="preserve">RIVAROXABAN </t>
  </si>
  <si>
    <t>B01AF01</t>
  </si>
  <si>
    <t xml:space="preserve">(10+135)mg </t>
  </si>
  <si>
    <t>SODIO CLORURO (SOLUCION SALINA NORMAL)</t>
  </si>
  <si>
    <t>0.9% (50-100)ml</t>
  </si>
  <si>
    <t>FCO/BOLSA</t>
  </si>
  <si>
    <t>FRASCO/BOLSA</t>
  </si>
  <si>
    <t>B05BB01</t>
  </si>
  <si>
    <t>RIBOCICLIB</t>
  </si>
  <si>
    <t>L01EF02</t>
  </si>
  <si>
    <t>BLINATUMOMAB</t>
  </si>
  <si>
    <t>38.5mcg</t>
  </si>
  <si>
    <t>L01XC19</t>
  </si>
  <si>
    <t xml:space="preserve">FOSFOMICINA </t>
  </si>
  <si>
    <t>4g</t>
  </si>
  <si>
    <t>J01XX01</t>
  </si>
  <si>
    <t>TAMSULOSINA CLORHIDRATO</t>
  </si>
  <si>
    <t>0.4mg</t>
  </si>
  <si>
    <t>G04CA02</t>
  </si>
  <si>
    <t>TRASTUZUMAB</t>
  </si>
  <si>
    <t>440mg</t>
  </si>
  <si>
    <t>L01XC03</t>
  </si>
  <si>
    <t>FRACCION FLAVONOIDE MICRONIZADA (DIOSMINA-HESPERIDINA)</t>
  </si>
  <si>
    <t>1.000mg</t>
  </si>
  <si>
    <t>C05CA53</t>
  </si>
  <si>
    <t>HIOSCINA BUTIL BROMURO</t>
  </si>
  <si>
    <t>20mg/ml (2%)</t>
  </si>
  <si>
    <t>A03BB01</t>
  </si>
  <si>
    <t>L01EX09</t>
  </si>
  <si>
    <t>LOSARTAN (POTASICO)</t>
  </si>
  <si>
    <t>C09CA01</t>
  </si>
  <si>
    <t>1g (base)</t>
  </si>
  <si>
    <t>J01DH02</t>
  </si>
  <si>
    <t>FACTOR DE CRECIMIENTO EPIDERMICO HUMANO RECOMBINANTE</t>
  </si>
  <si>
    <t>75mcg</t>
  </si>
  <si>
    <t>INTRALESIONAL</t>
  </si>
  <si>
    <t>D03AX</t>
  </si>
  <si>
    <t xml:space="preserve">RIVASTIGMINA </t>
  </si>
  <si>
    <t>27mg (Libera 13,3 mg/24h)</t>
  </si>
  <si>
    <t xml:space="preserve">PARCHE </t>
  </si>
  <si>
    <t>N06DA03</t>
  </si>
  <si>
    <t>ATORVASTATINA (CALCICA)</t>
  </si>
  <si>
    <t>20mg (base)</t>
  </si>
  <si>
    <t>C10AA05</t>
  </si>
  <si>
    <t>IPILIMUMAB</t>
  </si>
  <si>
    <t>5mg/ml</t>
  </si>
  <si>
    <t>L01XC11</t>
  </si>
  <si>
    <t>(10+320+25)mg</t>
  </si>
  <si>
    <t>DULAGLUTIDA</t>
  </si>
  <si>
    <t>1.5mg/0.5ml</t>
  </si>
  <si>
    <t>A10BJ05</t>
  </si>
  <si>
    <t>CALCIO CITRATO + VITAMINA D3</t>
  </si>
  <si>
    <t>315mg+200 UI</t>
  </si>
  <si>
    <t>EPLERENONA</t>
  </si>
  <si>
    <t>C03DA04</t>
  </si>
  <si>
    <t>PERTUZUMAB</t>
  </si>
  <si>
    <t>420mg/14ml</t>
  </si>
  <si>
    <t>L01XC13</t>
  </si>
  <si>
    <t>(50+850)mg</t>
  </si>
  <si>
    <t xml:space="preserve">ANALOGO LH-RH (LEUPROLIDE ACETATO) </t>
  </si>
  <si>
    <t>45mg</t>
  </si>
  <si>
    <t>POLVO LIOFILIZADO PARA RECONSTITUCIÓN</t>
  </si>
  <si>
    <t>L02AE02</t>
  </si>
  <si>
    <t>LENVATINIB</t>
  </si>
  <si>
    <t>L01EX08</t>
  </si>
  <si>
    <t>BRENTUXIMAB VEDOTINA</t>
  </si>
  <si>
    <t>L01XC12</t>
  </si>
  <si>
    <t>ESOMEPRAZOL</t>
  </si>
  <si>
    <t>A02BC05</t>
  </si>
  <si>
    <t>BRIVARACETAM</t>
  </si>
  <si>
    <t>N03AX23</t>
  </si>
  <si>
    <t>ROTIGOTINA</t>
  </si>
  <si>
    <t>18mg (Libera 8 mg/24/h)</t>
  </si>
  <si>
    <t>N04BC09</t>
  </si>
  <si>
    <t>INFLIXIMAB</t>
  </si>
  <si>
    <t>L04AB02</t>
  </si>
  <si>
    <t>LOSARTAN + AMLODIPINA</t>
  </si>
  <si>
    <t>(50+2.5)mg</t>
  </si>
  <si>
    <t>C09DB06</t>
  </si>
  <si>
    <t>KETOCONAZOL</t>
  </si>
  <si>
    <t>CHAMPU</t>
  </si>
  <si>
    <t>D01AC08</t>
  </si>
  <si>
    <t>CORTICOIDE + LIDOCAINA</t>
  </si>
  <si>
    <t>(1-5)mg+(2-60)mg</t>
  </si>
  <si>
    <t>SUPOSITORIO</t>
  </si>
  <si>
    <t>RECTAL</t>
  </si>
  <si>
    <t>C05AA01</t>
  </si>
  <si>
    <t>ADAPALENE + BENZOILO PEROXIDO</t>
  </si>
  <si>
    <t>(0.1-0.3)+(2.5-6.25)%</t>
  </si>
  <si>
    <t>EMULSION/CREMA/GEL</t>
  </si>
  <si>
    <t>FRASCO/TUBO/DISPOSITIVO</t>
  </si>
  <si>
    <t>D10AD53</t>
  </si>
  <si>
    <t>ABIRATERONA</t>
  </si>
  <si>
    <t>250mg</t>
  </si>
  <si>
    <t>L02BX03</t>
  </si>
  <si>
    <t>OLAPARIB</t>
  </si>
  <si>
    <t>L01XK01</t>
  </si>
  <si>
    <t>LACTULOSA</t>
  </si>
  <si>
    <t>66.7%</t>
  </si>
  <si>
    <t>A06AD11</t>
  </si>
  <si>
    <t>OCRELIZUMAB</t>
  </si>
  <si>
    <t>30mg</t>
  </si>
  <si>
    <t>L04AA36</t>
  </si>
  <si>
    <t>(2.5+850)mg</t>
  </si>
  <si>
    <t xml:space="preserve">ASCORBICO ACIDO + FOLICO ACIDO + FUMARATO FERROSO + CIANOCOBALAMINA </t>
  </si>
  <si>
    <t>(100+2+330+1)mg</t>
  </si>
  <si>
    <t>B03AE02</t>
  </si>
  <si>
    <t>ATORVASTATINA + EZETIMIBA</t>
  </si>
  <si>
    <t>C10BA05</t>
  </si>
  <si>
    <t>0.9% (500)ml</t>
  </si>
  <si>
    <t>BOLSA PLASTICA EN PVC 500 ML</t>
  </si>
  <si>
    <t>TOFACITINIB</t>
  </si>
  <si>
    <t>11mg</t>
  </si>
  <si>
    <t>L04AA29</t>
  </si>
  <si>
    <t>GALCANEZUMAB</t>
  </si>
  <si>
    <t>120mg</t>
  </si>
  <si>
    <t>N02CD02</t>
  </si>
  <si>
    <t>ACETAMINOFEN + TRAMADOL (CLORHIDRATO)</t>
  </si>
  <si>
    <t>(325+37.5)mg</t>
  </si>
  <si>
    <t>N02AX52</t>
  </si>
  <si>
    <t>ETORICOXIB</t>
  </si>
  <si>
    <t>M01AH05</t>
  </si>
  <si>
    <t>EVEROLIMUS</t>
  </si>
  <si>
    <t>L01XE10</t>
  </si>
  <si>
    <t>RITUXIMAB</t>
  </si>
  <si>
    <t>500mg/50ml (1%)</t>
  </si>
  <si>
    <t>L01XC02</t>
  </si>
  <si>
    <t>AGALSIDASA ALFA</t>
  </si>
  <si>
    <t>3.5mg</t>
  </si>
  <si>
    <t>A16AB03</t>
  </si>
  <si>
    <t>BENRALIZUMAB</t>
  </si>
  <si>
    <t>30mg/ml</t>
  </si>
  <si>
    <t>R03DX10</t>
  </si>
  <si>
    <t>1.400mg</t>
  </si>
  <si>
    <t>CABOZANTINIB (S) - MALATO</t>
  </si>
  <si>
    <t>40 mg</t>
  </si>
  <si>
    <t>L01XE26</t>
  </si>
  <si>
    <t>DARATUMUMAB</t>
  </si>
  <si>
    <t>400mg/20 ml (20mgml)</t>
  </si>
  <si>
    <t>L01XC24</t>
  </si>
  <si>
    <t>MONTELUKAST + DESLORATADINA</t>
  </si>
  <si>
    <t>R03DC53</t>
  </si>
  <si>
    <t>ASCORBICO ACIDO (VITAMINA C) + FOLICO ACIDO + FUMARATO FERROSO</t>
  </si>
  <si>
    <t>(100+1+330)mg</t>
  </si>
  <si>
    <t>MOMETASONA (FUROATO)</t>
  </si>
  <si>
    <t>50mcg/dosis</t>
  </si>
  <si>
    <t>INHALADOR</t>
  </si>
  <si>
    <t>R01AD09</t>
  </si>
  <si>
    <t>TIZANIDINA (CLORHIDRATO)</t>
  </si>
  <si>
    <t>4mg (base)</t>
  </si>
  <si>
    <t>M03BX02</t>
  </si>
  <si>
    <t>POMALIDOMIDA</t>
  </si>
  <si>
    <t>4 mg</t>
  </si>
  <si>
    <t>L04AX06</t>
  </si>
  <si>
    <t>BARICITINIB</t>
  </si>
  <si>
    <t>4mg</t>
  </si>
  <si>
    <t>L04AA37</t>
  </si>
  <si>
    <t>200 UI</t>
  </si>
  <si>
    <t xml:space="preserve">ESOMEPRAZOL </t>
  </si>
  <si>
    <t>LACOSAMIDA</t>
  </si>
  <si>
    <t>N03AX18</t>
  </si>
  <si>
    <t>VALPROICO ACIDO + VALPROATO DE SODIO (DIVALPROATO SODICO) ACCION PROLONGADA</t>
  </si>
  <si>
    <t xml:space="preserve">500mg </t>
  </si>
  <si>
    <t>TABLETA/CAPSULA/GRAGEA/COMPRIMIDO/PERLA LIBERACION PROLONGADA</t>
  </si>
  <si>
    <t>TAB LIBERACION MODIFICADA</t>
  </si>
  <si>
    <t>N03AG01</t>
  </si>
  <si>
    <t>SODIO ALGINATO + SODIO BICARBONATO + CALCIO CARBONATO</t>
  </si>
  <si>
    <t>(50-26,7-16)mg/ml</t>
  </si>
  <si>
    <t>SUSPENSIONES</t>
  </si>
  <si>
    <t>A02AH99</t>
  </si>
  <si>
    <t>18mg (Libera 9,5 mg/24h)</t>
  </si>
  <si>
    <t>LIDOCAINA CLORHIDRATO</t>
  </si>
  <si>
    <t>Jalea/Gel</t>
  </si>
  <si>
    <t>Gramos/mililitros</t>
  </si>
  <si>
    <t>SACCHAROMYCES BOULARDI</t>
  </si>
  <si>
    <t>POLVO GRANULADO</t>
  </si>
  <si>
    <t>SOBRE/FRASCO/TARRO</t>
  </si>
  <si>
    <t>A07FA02</t>
  </si>
  <si>
    <t>40mg (base)</t>
  </si>
  <si>
    <t>SIMETICONA (DIMETILPOLISILOXANO) + TRIMEBUTINA</t>
  </si>
  <si>
    <t>(120+200)mg</t>
  </si>
  <si>
    <t xml:space="preserve">TAB/CAPS/GRAG/COMP-MASTICABLES </t>
  </si>
  <si>
    <t>A03AA05</t>
  </si>
  <si>
    <t>MICOFENOLATO MOFETILO</t>
  </si>
  <si>
    <t>500mg</t>
  </si>
  <si>
    <t>L04AA06</t>
  </si>
  <si>
    <t>TACROLIMUS</t>
  </si>
  <si>
    <t>0.10%</t>
  </si>
  <si>
    <t>L04AD02</t>
  </si>
  <si>
    <t>DESONIDA</t>
  </si>
  <si>
    <t>0.05%</t>
  </si>
  <si>
    <t>LOCION/EMULSION</t>
  </si>
  <si>
    <t>D07AB08</t>
  </si>
  <si>
    <t>TACROLIMUS  LIBERACION MODIFICADA</t>
  </si>
  <si>
    <t xml:space="preserve">5mg </t>
  </si>
  <si>
    <t>DORZOLAMIDA + TIMOLOL + BRIMONIDINA</t>
  </si>
  <si>
    <t>(20+5+2)mg/ml</t>
  </si>
  <si>
    <t>S01ED51</t>
  </si>
  <si>
    <t>LANREOTIDO</t>
  </si>
  <si>
    <t>H01CB03</t>
  </si>
  <si>
    <t>PINAVERIO BROMURO + SIMETICONA (DIMETILPOLISILOXANO)</t>
  </si>
  <si>
    <t>(100+300)mg</t>
  </si>
  <si>
    <t> A03AX04 / A03AX13</t>
  </si>
  <si>
    <t>SUSPENSION/SOLUCION SOBRE</t>
  </si>
  <si>
    <t>CARBOXIMALTOSA DE HIERRO</t>
  </si>
  <si>
    <t>50mg/ml (5%)</t>
  </si>
  <si>
    <t>B03AC02</t>
  </si>
  <si>
    <t>ACETAMINOFEN + CAFEINA</t>
  </si>
  <si>
    <t>[500+(50-65)]mg</t>
  </si>
  <si>
    <t>CARBOXIMETILCELULOSA SODICA</t>
  </si>
  <si>
    <t>MEPOLIZUMAB</t>
  </si>
  <si>
    <t>R03DX09</t>
  </si>
  <si>
    <t>BACILLUS CLAUSII</t>
  </si>
  <si>
    <t>2.000 millones/ 5ml</t>
  </si>
  <si>
    <t>SOLUCION</t>
  </si>
  <si>
    <t>VIAL/FRASCO/AMPOLLA</t>
  </si>
  <si>
    <t>A07FA01</t>
  </si>
  <si>
    <t>FINASTERIDE</t>
  </si>
  <si>
    <t>G04CB01</t>
  </si>
  <si>
    <t>ANALOGO LH-RH (TRIPTORELINA)</t>
  </si>
  <si>
    <t>11.25mg</t>
  </si>
  <si>
    <t>L02AE04</t>
  </si>
  <si>
    <t>NIFEDIPINA LIBERACION OSMOTICA</t>
  </si>
  <si>
    <t>C08CA05</t>
  </si>
  <si>
    <t>CLINDAMICINA + ISOCONAZOL</t>
  </si>
  <si>
    <t>(2+1) %</t>
  </si>
  <si>
    <t>CREMA</t>
  </si>
  <si>
    <t>VAG</t>
  </si>
  <si>
    <t>G01AA10/G01AA99</t>
  </si>
  <si>
    <t xml:space="preserve">ROSUVASTATINA </t>
  </si>
  <si>
    <t xml:space="preserve">20mg </t>
  </si>
  <si>
    <t>C10AA07</t>
  </si>
  <si>
    <t>420 mg</t>
  </si>
  <si>
    <t>L01XE27</t>
  </si>
  <si>
    <t>ALVERINA CITRATO + SIMETICONA</t>
  </si>
  <si>
    <t>(60+300)mg</t>
  </si>
  <si>
    <t>A03AX58</t>
  </si>
  <si>
    <t>DICLOFENACO + CODEINA</t>
  </si>
  <si>
    <t>(50+50)mg</t>
  </si>
  <si>
    <t>M01AB55</t>
  </si>
  <si>
    <t>POLIETILENGLICOL + PROPILENGLICOL + HIALURONATO</t>
  </si>
  <si>
    <t>(4+3+1.5)mg/ml</t>
  </si>
  <si>
    <t>FRASCO GOTERO</t>
  </si>
  <si>
    <t>CASPOFUNGINA</t>
  </si>
  <si>
    <t>J02AX04</t>
  </si>
  <si>
    <t>0.9% (250)ml</t>
  </si>
  <si>
    <t>BOLSA PLASTICA EN PVC 250 ML</t>
  </si>
  <si>
    <t>SUCRALFATE</t>
  </si>
  <si>
    <t>1g/5ml (20%)</t>
  </si>
  <si>
    <t>SUSPENSION</t>
  </si>
  <si>
    <t>A02BX02</t>
  </si>
  <si>
    <t>LACTATO DE RINGER (SOLUCION HARTMAN)</t>
  </si>
  <si>
    <t>NO APLICA</t>
  </si>
  <si>
    <t>B05XA30</t>
  </si>
  <si>
    <t>ALUMINIO HIDROXIDO + MAGNESIO HIDROXIDO + SIMETICONA (DIMETILPOLISILOXANO)</t>
  </si>
  <si>
    <t xml:space="preserve">(200-700)+(200-450)+(20-40)mg/5ml </t>
  </si>
  <si>
    <t>A02AB10</t>
  </si>
  <si>
    <t>VALPROICO ACIDO</t>
  </si>
  <si>
    <t xml:space="preserve">AMINOACIDOS MEZCLA CONCENTRADA, LIBRE DE LISINA BAJA EN TRIPTOFANO </t>
  </si>
  <si>
    <t>N/D</t>
  </si>
  <si>
    <t>LATA/TARRO</t>
  </si>
  <si>
    <t>TARRO/LATA/CAJA</t>
  </si>
  <si>
    <t>TRIMEBUTINA MALEATO</t>
  </si>
  <si>
    <t>10 mg/ml</t>
  </si>
  <si>
    <t xml:space="preserve">90mg  </t>
  </si>
  <si>
    <t>PRAVASTATINA + FENOFIBRATO</t>
  </si>
  <si>
    <t>(40+160)mg</t>
  </si>
  <si>
    <t>C10BA03</t>
  </si>
  <si>
    <t>PALIPERIDONA</t>
  </si>
  <si>
    <t>SUSPENSION INYECTABLE DE LIBERACION MODIFICADA</t>
  </si>
  <si>
    <t>IM</t>
  </si>
  <si>
    <t>N05AX13</t>
  </si>
  <si>
    <t>NILOTINIB</t>
  </si>
  <si>
    <t>L01EA03</t>
  </si>
  <si>
    <t xml:space="preserve">5mg/ml (0.5%) </t>
  </si>
  <si>
    <t>KIT DE MANTENIMIENTO</t>
  </si>
  <si>
    <t>300 UI/ml</t>
  </si>
  <si>
    <t>AMP/VIAL/JP/CARTUCHO-ESFERO</t>
  </si>
  <si>
    <t>MULTIENZIMAS-PANCREATINA (AMILASA, LIPASA, PROTEASA) + SIMETICONA (DIMETILPOLISILOXANO) + LEVOSULPIRIDA</t>
  </si>
  <si>
    <t>(150+80+25)mg</t>
  </si>
  <si>
    <t>A09AA02</t>
  </si>
  <si>
    <t>CABOZANTINB (S) -MALATO</t>
  </si>
  <si>
    <t>20 mg</t>
  </si>
  <si>
    <t>MICOFENOLATO SODICO</t>
  </si>
  <si>
    <t>360mg</t>
  </si>
  <si>
    <t>BUDESONIDA + FORMOTEROL</t>
  </si>
  <si>
    <t>(160+4.5)mcg/dosis</t>
  </si>
  <si>
    <t>POLVO PARA INHALACIÓN</t>
  </si>
  <si>
    <t>FRASCO/INHALDOR/DISPOSITIVO</t>
  </si>
  <si>
    <t>R03AK07</t>
  </si>
  <si>
    <t>TACROLIMUS LIBERACION MODIFICADA</t>
  </si>
  <si>
    <t xml:space="preserve">1mg </t>
  </si>
  <si>
    <t>INMUNOGLOBULINA HUMANA (GAMMA GLOBULINA G)</t>
  </si>
  <si>
    <t>(5-6)% x 100ml</t>
  </si>
  <si>
    <t>J06BA02</t>
  </si>
  <si>
    <t>SALES DE REHIDRATACION ORAL (ELECTROLITOS CON CARBOHIDRATOS</t>
  </si>
  <si>
    <t>Aporte al menos 60 meq de sodio</t>
  </si>
  <si>
    <t>A07CA99</t>
  </si>
  <si>
    <t>ERITROPOYETINA BETA</t>
  </si>
  <si>
    <t>30.000 UI</t>
  </si>
  <si>
    <t>B03XA03</t>
  </si>
  <si>
    <t>(100 UI+50mcg)/ml</t>
  </si>
  <si>
    <t>A10AE54</t>
  </si>
  <si>
    <t>9mg (Libera 4,6 mg/24h)</t>
  </si>
  <si>
    <t>RISANKIZUMAB</t>
  </si>
  <si>
    <t xml:space="preserve">150mg </t>
  </si>
  <si>
    <t>L04AC18</t>
  </si>
  <si>
    <t>PIPERACILINA + TAZOBACTAM</t>
  </si>
  <si>
    <t>(4+0.5)g</t>
  </si>
  <si>
    <t>J01CR05</t>
  </si>
  <si>
    <t>RANIBIZUMAB</t>
  </si>
  <si>
    <t>JERINGA PRELLENA</t>
  </si>
  <si>
    <t>INTRAOCULAR</t>
  </si>
  <si>
    <t>JERINGA PRELLENA X 0,165 ML</t>
  </si>
  <si>
    <t>S01LA04</t>
  </si>
  <si>
    <t>LEVOTIROXINA SODICA</t>
  </si>
  <si>
    <t>100mcg</t>
  </si>
  <si>
    <t>H03AA01</t>
  </si>
  <si>
    <t>LANSOPRAZOL</t>
  </si>
  <si>
    <t>A02BC03</t>
  </si>
  <si>
    <t>IXEKIZUMAB</t>
  </si>
  <si>
    <t>L04AC13</t>
  </si>
  <si>
    <t xml:space="preserve">PREGABALINA </t>
  </si>
  <si>
    <t xml:space="preserve">50mg </t>
  </si>
  <si>
    <t>N03AX16</t>
  </si>
  <si>
    <t>TIOTROPIO + OLODATEROL</t>
  </si>
  <si>
    <t>(2.5+2.5)mcg</t>
  </si>
  <si>
    <t>R03AL06</t>
  </si>
  <si>
    <t xml:space="preserve">SUMATRIPTAN </t>
  </si>
  <si>
    <t>N02CC01</t>
  </si>
  <si>
    <t xml:space="preserve">ZINC + MULTIVITAMINAS + MINERALES </t>
  </si>
  <si>
    <t>S.M.N.F.</t>
  </si>
  <si>
    <t>FRASCO/LATA/TARRO/CAJA</t>
  </si>
  <si>
    <t>OXAPROZINA</t>
  </si>
  <si>
    <t>600mg</t>
  </si>
  <si>
    <t>M01AE12</t>
  </si>
  <si>
    <t>RIFAXIMINA</t>
  </si>
  <si>
    <t>550mg</t>
  </si>
  <si>
    <t>A07AA11</t>
  </si>
  <si>
    <t>DURVALUMAB</t>
  </si>
  <si>
    <t>50mg/ml (5%) 10ml</t>
  </si>
  <si>
    <t>L01XC28</t>
  </si>
  <si>
    <t>OLOPATADINA</t>
  </si>
  <si>
    <t>600mg
(0.6%)</t>
  </si>
  <si>
    <t>SPRAY NASAL</t>
  </si>
  <si>
    <t>INHALADOR/SPRAY NASAL</t>
  </si>
  <si>
    <t>R01AC08</t>
  </si>
  <si>
    <t>VEDOLIZUMAB</t>
  </si>
  <si>
    <t>L04AA33</t>
  </si>
  <si>
    <t>PONATINIB</t>
  </si>
  <si>
    <t>15mg</t>
  </si>
  <si>
    <t>L01XE24</t>
  </si>
  <si>
    <t>COLECALCIFEROL (VITAMINA D3)</t>
  </si>
  <si>
    <t>5.000 UI</t>
  </si>
  <si>
    <t>A11CC05</t>
  </si>
  <si>
    <t>ERTAPENEM</t>
  </si>
  <si>
    <t>1g</t>
  </si>
  <si>
    <t>J01DH03</t>
  </si>
  <si>
    <t>ABATACEPT</t>
  </si>
  <si>
    <t>L04AA24</t>
  </si>
  <si>
    <t>315mg+800 UI</t>
  </si>
  <si>
    <t>25.000 UI</t>
  </si>
  <si>
    <t>CEFALEXINA</t>
  </si>
  <si>
    <t>J01DB01</t>
  </si>
  <si>
    <t>PANTOPRAZOL</t>
  </si>
  <si>
    <t>A02BC02</t>
  </si>
  <si>
    <t>FLUTICASONA FUROATO</t>
  </si>
  <si>
    <t>27.5mcg/dosis</t>
  </si>
  <si>
    <t>R01AD12</t>
  </si>
  <si>
    <t>500 UI</t>
  </si>
  <si>
    <t>CANNABIDIOL</t>
  </si>
  <si>
    <t>N03AX24</t>
  </si>
  <si>
    <t>EMICIZUMAB</t>
  </si>
  <si>
    <t>B02BX06</t>
  </si>
  <si>
    <t xml:space="preserve">METOPROLOL SUCCINATO </t>
  </si>
  <si>
    <t>C07AB02</t>
  </si>
  <si>
    <t>METFORMINA CLORHIDRATO</t>
  </si>
  <si>
    <t>AGALSIDASA BETA</t>
  </si>
  <si>
    <t>35mg</t>
  </si>
  <si>
    <t>A16AB04</t>
  </si>
  <si>
    <t xml:space="preserve">LEVETIRACETAM </t>
  </si>
  <si>
    <t>N03AX14</t>
  </si>
  <si>
    <t>MOSAPRIDA</t>
  </si>
  <si>
    <t>A03FA</t>
  </si>
  <si>
    <t>VILDAGLIPTINA</t>
  </si>
  <si>
    <t>A10BH02</t>
  </si>
  <si>
    <t xml:space="preserve">IRBESARTAN + AMLODIPINO </t>
  </si>
  <si>
    <t>(300+10)mg</t>
  </si>
  <si>
    <t>C09DB05</t>
  </si>
  <si>
    <t>2 mg</t>
  </si>
  <si>
    <t xml:space="preserve">200mg </t>
  </si>
  <si>
    <t>CRIZOTINIB</t>
  </si>
  <si>
    <t>L01ED01</t>
  </si>
  <si>
    <t>VENETOCLAX</t>
  </si>
  <si>
    <t>L01XX52</t>
  </si>
  <si>
    <t>MONTELUKAST + LEVOCETIRIZINA</t>
  </si>
  <si>
    <t xml:space="preserve">IPRATROPIO BROMURO </t>
  </si>
  <si>
    <t>20mcg/dosis (base)</t>
  </si>
  <si>
    <t>R03BB01</t>
  </si>
  <si>
    <t>TOCILIZUMAB</t>
  </si>
  <si>
    <t>L04AC07</t>
  </si>
  <si>
    <t>DIENOGEST</t>
  </si>
  <si>
    <t>G03DB08</t>
  </si>
  <si>
    <t>SUNITINIB</t>
  </si>
  <si>
    <t>L01EX01</t>
  </si>
  <si>
    <t>VILANTEROL + UMECLIDINIO</t>
  </si>
  <si>
    <t>22mcg+55mcg(equivalente a 65 mcg de bromuro de umeclidinio)</t>
  </si>
  <si>
    <t>R03AL03</t>
  </si>
  <si>
    <t>SOLIFENACINA</t>
  </si>
  <si>
    <t>G04BD08</t>
  </si>
  <si>
    <t>CLORTALIDONA</t>
  </si>
  <si>
    <t>C03BA04</t>
  </si>
  <si>
    <t>UPADACITINIB</t>
  </si>
  <si>
    <t>15 mg</t>
  </si>
  <si>
    <t>L04AA44</t>
  </si>
  <si>
    <t>DICLOFENACO</t>
  </si>
  <si>
    <t>GEL</t>
  </si>
  <si>
    <t>M02AA15</t>
  </si>
  <si>
    <t>100 UI</t>
  </si>
  <si>
    <t>CARVEDILOL</t>
  </si>
  <si>
    <t>C07AG02</t>
  </si>
  <si>
    <t>ACETAMINOFEN</t>
  </si>
  <si>
    <t>LIMECICLINA</t>
  </si>
  <si>
    <t>J01AA04</t>
  </si>
  <si>
    <t xml:space="preserve">MEMANTINA </t>
  </si>
  <si>
    <t>N06DX01</t>
  </si>
  <si>
    <t>3mg</t>
  </si>
  <si>
    <t>SAFINAMIDA</t>
  </si>
  <si>
    <t>N04BD03</t>
  </si>
  <si>
    <t>TIOCTICO ACIDO (ACIDO ALFA LIPOICO)</t>
  </si>
  <si>
    <t>A16AX01</t>
  </si>
  <si>
    <t>FENOFIBRATO - (ACIDO FENOFIBRICO)</t>
  </si>
  <si>
    <t>C10AB05</t>
  </si>
  <si>
    <t>FINGOLIMOD</t>
  </si>
  <si>
    <t>0.5mg</t>
  </si>
  <si>
    <t>L04AA27</t>
  </si>
  <si>
    <t xml:space="preserve">AMOROLFINA </t>
  </si>
  <si>
    <t>´5%</t>
  </si>
  <si>
    <t>SOLUCION/SUSPENSIÓN</t>
  </si>
  <si>
    <t>D01AE16</t>
  </si>
  <si>
    <t>ANFOTERICINA COMPLEJO LIPIDICO</t>
  </si>
  <si>
    <t>100 mg</t>
  </si>
  <si>
    <t>J02AA01</t>
  </si>
  <si>
    <t xml:space="preserve">AMLODIPINO + VALSARTAN </t>
  </si>
  <si>
    <t>(5+80)mg</t>
  </si>
  <si>
    <t>C09DB01</t>
  </si>
  <si>
    <t>(100+5)mg</t>
  </si>
  <si>
    <t>250mg (base)</t>
  </si>
  <si>
    <t>TABLETA/CAPSULA/GRAGEA/COMPRIMIDO/PERLA LIBERACION SOSTENIDA</t>
  </si>
  <si>
    <t>ALPROSTADIL</t>
  </si>
  <si>
    <t>20mcg/ml (0.002%)</t>
  </si>
  <si>
    <t>C01EA01</t>
  </si>
  <si>
    <t>BISOPROLOL</t>
  </si>
  <si>
    <t>C07AB07</t>
  </si>
  <si>
    <t>METILPREDNISOLONA SUCCINATO SODICO</t>
  </si>
  <si>
    <t>500mg (base)</t>
  </si>
  <si>
    <t>H02AB04</t>
  </si>
  <si>
    <t>TRAMADOL (CLORHIDRATO) LIBERACION PROLONGADA</t>
  </si>
  <si>
    <t>N02AX02</t>
  </si>
  <si>
    <t>RISPERIDONA</t>
  </si>
  <si>
    <t>37.5mg</t>
  </si>
  <si>
    <t>N05AX08</t>
  </si>
  <si>
    <t>ALIROCUMAB</t>
  </si>
  <si>
    <t>C10AX14</t>
  </si>
  <si>
    <t>ESTROGENOS NATURALES CONJUGADOS</t>
  </si>
  <si>
    <t>62.5mg en 100g de contenido</t>
  </si>
  <si>
    <t>G03CA57</t>
  </si>
  <si>
    <t>POLIACRILICO ACIDO</t>
  </si>
  <si>
    <t>0.2%</t>
  </si>
  <si>
    <t>LIDOCAINA CLORHIDRATO SIN EPINEFRINA SIN PRESERVANTE</t>
  </si>
  <si>
    <t>IPRATROPIO BROMURO + FENOTEROL BROMHIDRATO</t>
  </si>
  <si>
    <t>(20+50)mcg/dosis</t>
  </si>
  <si>
    <t>R03AL01</t>
  </si>
  <si>
    <t>FLUTICASONA + VILANTEROL</t>
  </si>
  <si>
    <t>(200+25)mcg/dosis</t>
  </si>
  <si>
    <t>R03AK10</t>
  </si>
  <si>
    <t>INSULINA ACCION PROLONGADA (DEGLUDEC + LIRAGLUTIDA)</t>
  </si>
  <si>
    <t>SOLUCION INYECTABLE</t>
  </si>
  <si>
    <t>CARTUCHO-ESFERO/JERINGA (PLUMA) PRELLENADA</t>
  </si>
  <si>
    <t>A10AE56</t>
  </si>
  <si>
    <t>MACROGOL (POLIETILENGLICOL) 3350  CON ELECTROLITOS (BICARBONATO DE SODIO + CLORURO DE SODIO + CLORURO DE POTASIO)</t>
  </si>
  <si>
    <t>(100-110)g+(1.43+2.8+0.37)g</t>
  </si>
  <si>
    <t>A06AD65</t>
  </si>
  <si>
    <t>AMPICILINA (SODICA) + SULBACTAM (SODICO)</t>
  </si>
  <si>
    <t>(1+0.5)g (1.5g) (base)</t>
  </si>
  <si>
    <t>J01CR04</t>
  </si>
  <si>
    <t>TESTOSTERONA UNDECANOATO</t>
  </si>
  <si>
    <t>1.000mg/4ml (25%)</t>
  </si>
  <si>
    <t>G03BA03</t>
  </si>
  <si>
    <t>HIERRO BISGLICINA QUELATO</t>
  </si>
  <si>
    <t>6mg/ml</t>
  </si>
  <si>
    <t>B03AA01</t>
  </si>
  <si>
    <t>CETUXIMAB</t>
  </si>
  <si>
    <t>100mg/20ml (5mg/ml)</t>
  </si>
  <si>
    <t>L01XC06</t>
  </si>
  <si>
    <t xml:space="preserve">QUETIAPINA </t>
  </si>
  <si>
    <t>N05AH04</t>
  </si>
  <si>
    <t>IBUPROFENO + HIOSCINA N-BUTIL BROMURO</t>
  </si>
  <si>
    <t>(400+20)mg</t>
  </si>
  <si>
    <t>M01AE51</t>
  </si>
  <si>
    <t>TRIMETAZIDINA DICLORHIDRATO</t>
  </si>
  <si>
    <t>C01EB15</t>
  </si>
  <si>
    <t>M01AE02</t>
  </si>
  <si>
    <t>TEMOZOLOMIDA</t>
  </si>
  <si>
    <t>L01AX03</t>
  </si>
  <si>
    <t>CEFTAZIDIMA+AVIBACTAM</t>
  </si>
  <si>
    <t>(2.000 + 500)mg</t>
  </si>
  <si>
    <t>J01DD52</t>
  </si>
  <si>
    <t>CALCIPOTRIOL MONOHIDRATO + DIPROPIONATO DE BETAMETASONA</t>
  </si>
  <si>
    <t xml:space="preserve">(50mcg+0.5mg)/g </t>
  </si>
  <si>
    <t>CREMA/EMULSION/UNGUENTO</t>
  </si>
  <si>
    <t>D05AX52</t>
  </si>
  <si>
    <t>LATANOPROST</t>
  </si>
  <si>
    <t>0.005%</t>
  </si>
  <si>
    <t>S01EE01</t>
  </si>
  <si>
    <t>FEXOFENADINA (CLORHIDRATO)</t>
  </si>
  <si>
    <t>R06AX26</t>
  </si>
  <si>
    <t>ASCORBICO ACIDO (VITAMINA C)</t>
  </si>
  <si>
    <t>TABLETA EFERVESCENTE</t>
  </si>
  <si>
    <t>A11GA01</t>
  </si>
  <si>
    <t xml:space="preserve">AMBRISENTAN </t>
  </si>
  <si>
    <t>C02KX02</t>
  </si>
  <si>
    <t>OLMESARTAN MEDOXIMILO + AMLODIPINA</t>
  </si>
  <si>
    <t>(40+5)mg</t>
  </si>
  <si>
    <t>C09DB02</t>
  </si>
  <si>
    <t>CICLOBENZAPRINA</t>
  </si>
  <si>
    <t>M03BX08</t>
  </si>
  <si>
    <t>137mcg</t>
  </si>
  <si>
    <t>RAMUCIRUMAB</t>
  </si>
  <si>
    <t>L01XC21</t>
  </si>
  <si>
    <t>DIPIRONA + ISOMETEPTENO (CLORHIDRATO) + CAFEINA ANHIDRA</t>
  </si>
  <si>
    <t>[300+(30-50)+30]mg/ml</t>
  </si>
  <si>
    <t>N02BB52</t>
  </si>
  <si>
    <t>ACALABRUTINIB</t>
  </si>
  <si>
    <t>L01EL02</t>
  </si>
  <si>
    <t>LEVODOPA + CARBIDOPA</t>
  </si>
  <si>
    <t>(100+25)mg</t>
  </si>
  <si>
    <t>N04BA02</t>
  </si>
  <si>
    <t>CINACALCET</t>
  </si>
  <si>
    <t>H05BX01</t>
  </si>
  <si>
    <t>CIPROFIBRATO</t>
  </si>
  <si>
    <t>C10AB08</t>
  </si>
  <si>
    <t>KETOPROFENO</t>
  </si>
  <si>
    <t>2.5%</t>
  </si>
  <si>
    <t>M02AA10</t>
  </si>
  <si>
    <t xml:space="preserve">75mg </t>
  </si>
  <si>
    <t>(100 UI+33mcg)/ml</t>
  </si>
  <si>
    <t>SEMAGLUTIDA</t>
  </si>
  <si>
    <t>1.34mg/ml (4mg/3ml)</t>
  </si>
  <si>
    <t>A10BJ06</t>
  </si>
  <si>
    <t>BENDAMUSTINA</t>
  </si>
  <si>
    <t>L01AA09</t>
  </si>
  <si>
    <t>PRASUGREL CLORHIDRATO</t>
  </si>
  <si>
    <t>B01AC22</t>
  </si>
  <si>
    <t>ENTACAPONA + CARBIDOPA + LEVODOPA</t>
  </si>
  <si>
    <t>(200+50+200)mg</t>
  </si>
  <si>
    <t>N04BA03</t>
  </si>
  <si>
    <t>ICATIBANT</t>
  </si>
  <si>
    <t>30mg/3ml</t>
  </si>
  <si>
    <t>B06AC02</t>
  </si>
  <si>
    <t>DEXLANSOPRAZOL</t>
  </si>
  <si>
    <t>A02BC06</t>
  </si>
  <si>
    <t>CARBOXIMETILCELULOSA SODICA + GLICERINA</t>
  </si>
  <si>
    <t>(5+9)mg/ml (0.05+0.09)%</t>
  </si>
  <si>
    <t xml:space="preserve">AMINOACIDOS CON ELECTROLITOS ADULTOS </t>
  </si>
  <si>
    <t>B05BA01</t>
  </si>
  <si>
    <t>IRBESARTAN + LEVOAMLODIPINA</t>
  </si>
  <si>
    <t>(150+2.5)mg</t>
  </si>
  <si>
    <t>REMIFENTANILO CLORHIDRATO</t>
  </si>
  <si>
    <t>N01AH06</t>
  </si>
  <si>
    <t>SELEXIPAG</t>
  </si>
  <si>
    <t>800 mcg</t>
  </si>
  <si>
    <t>B01AC27</t>
  </si>
  <si>
    <t>BISMUTO</t>
  </si>
  <si>
    <t>262mg</t>
  </si>
  <si>
    <t>TABLETA/CAPSULA/GRAGEA/COMPRIMIDO/PERLA/MASTICABLE</t>
  </si>
  <si>
    <t>A07BB</t>
  </si>
  <si>
    <t>SALBUTAMOL (SULFATO)</t>
  </si>
  <si>
    <t>100mcg/dosis</t>
  </si>
  <si>
    <t>R03CC02</t>
  </si>
  <si>
    <t>ALUMINIO ACETATO</t>
  </si>
  <si>
    <t>pH 4.2 (0.05%)</t>
  </si>
  <si>
    <t>D02AX99</t>
  </si>
  <si>
    <t>LARONIDASA</t>
  </si>
  <si>
    <t>2.9mg/ 5 ML</t>
  </si>
  <si>
    <t>A16AB05</t>
  </si>
  <si>
    <t>IXAZOMIB</t>
  </si>
  <si>
    <t>L01XG03</t>
  </si>
  <si>
    <t>MEBEVERINA + SIMETICONA (DIMETILPOLISILOXANO)</t>
  </si>
  <si>
    <t>(200+300)mg</t>
  </si>
  <si>
    <t>A03AX</t>
  </si>
  <si>
    <t>USTEKINUMAB</t>
  </si>
  <si>
    <t>L04AC05</t>
  </si>
  <si>
    <t>CLOTRIMAZOL + MUPIROCINA + MOMETASONA</t>
  </si>
  <si>
    <t>(1.000+2.000+100)mg (1+2+0.1)%</t>
  </si>
  <si>
    <t>D07XC03</t>
  </si>
  <si>
    <t>CISTEAMINA</t>
  </si>
  <si>
    <t>3.8mg/ml  (0.55%)</t>
  </si>
  <si>
    <t>S01XA21</t>
  </si>
  <si>
    <t>TRAMETINIB</t>
  </si>
  <si>
    <t>L01EE01</t>
  </si>
  <si>
    <t>80mg (base)</t>
  </si>
  <si>
    <t>METOTREXATE</t>
  </si>
  <si>
    <t>50mg (20mg/0.4ml)</t>
  </si>
  <si>
    <t>L01BA01</t>
  </si>
  <si>
    <t>BUDESONIDA MICRONIZADA</t>
  </si>
  <si>
    <t>R01AD05</t>
  </si>
  <si>
    <t xml:space="preserve">PINAVERIO BROMURO </t>
  </si>
  <si>
    <t>A03AX04</t>
  </si>
  <si>
    <t>POSACONAZOL</t>
  </si>
  <si>
    <t>J02AC04</t>
  </si>
  <si>
    <t>ZINC OXIDO</t>
  </si>
  <si>
    <t>25g/100gr
(25%)</t>
  </si>
  <si>
    <t>UNGUENTO</t>
  </si>
  <si>
    <t>D02AB</t>
  </si>
  <si>
    <t>GLICOPIRRONIO BROMURO + INDACATEROL</t>
  </si>
  <si>
    <t>(50+110)mcg</t>
  </si>
  <si>
    <t>CAPSULA DURA CON POLVO PARA INHALACIÓN</t>
  </si>
  <si>
    <t>R03AL04</t>
  </si>
  <si>
    <t xml:space="preserve">MULTIENZIMAS-PANCREATINA (LIPASA, AMILASA, PROTEASA) </t>
  </si>
  <si>
    <t xml:space="preserve">(18.000-25.000 UI)+(15.000-24.000 UI)+(800-1.400 UI) </t>
  </si>
  <si>
    <t xml:space="preserve">A09AA02 </t>
  </si>
  <si>
    <t>SILODOSINA</t>
  </si>
  <si>
    <t>8mg</t>
  </si>
  <si>
    <t>G04CA04</t>
  </si>
  <si>
    <t>60 mg</t>
  </si>
  <si>
    <t>200mg/1,14ml 
(175 mg/ml)</t>
  </si>
  <si>
    <t>850mg</t>
  </si>
  <si>
    <t>(100+1.000)mg</t>
  </si>
  <si>
    <t>OFATUMUMAB</t>
  </si>
  <si>
    <t xml:space="preserve">20 mg/ 0.4 ml (50 mg/ml) </t>
  </si>
  <si>
    <t>L01XC10</t>
  </si>
  <si>
    <t>VERAPAMILO (CLORHIDRATO) + TRANDOLAPRIL</t>
  </si>
  <si>
    <t>(180+2)mg</t>
  </si>
  <si>
    <t>C09BB10</t>
  </si>
  <si>
    <t>TOLVAPTAN</t>
  </si>
  <si>
    <t>C03XA01</t>
  </si>
  <si>
    <t>ISOFLAVONAS (FITOESTROGENOS)</t>
  </si>
  <si>
    <t>(60-80)mg</t>
  </si>
  <si>
    <t>G02CX05</t>
  </si>
  <si>
    <t>TRAZODONA CLORHIDRATO</t>
  </si>
  <si>
    <t>N06AX05</t>
  </si>
  <si>
    <t>HEMINA HUMANA</t>
  </si>
  <si>
    <t>350mg</t>
  </si>
  <si>
    <t>B06AB</t>
  </si>
  <si>
    <t>VALSARTAN + INDAPAMIDA</t>
  </si>
  <si>
    <t>(160+1.25)mg</t>
  </si>
  <si>
    <t>C09DA03</t>
  </si>
  <si>
    <t>(300+5)mg</t>
  </si>
  <si>
    <t>IBUPROFENO + TIZANIDINA</t>
  </si>
  <si>
    <t>(400+2)mg</t>
  </si>
  <si>
    <t>CLOBETASOL PROPIONATO</t>
  </si>
  <si>
    <t>D07AD01</t>
  </si>
  <si>
    <t>ESTRIOL</t>
  </si>
  <si>
    <t>OVULO/TABLETA LIBERACION MODIFICADA</t>
  </si>
  <si>
    <t>ÓVULO/CAPSULA VAGINAL/TABLETA VAGINAL</t>
  </si>
  <si>
    <t>G03CA04</t>
  </si>
  <si>
    <t>ACETAMINOFEN + ACIDO  ACETIL SALICILICO + CAFEINA</t>
  </si>
  <si>
    <t>(200-500)+(200-500)+(20-80)mg</t>
  </si>
  <si>
    <t>BILASTINA</t>
  </si>
  <si>
    <t>R06AX29</t>
  </si>
  <si>
    <t>AMOXICILINA</t>
  </si>
  <si>
    <t>J01CA04</t>
  </si>
  <si>
    <t>DABRAFENIB</t>
  </si>
  <si>
    <t>L01EC02</t>
  </si>
  <si>
    <t>50mg (25mg/0.5ml)</t>
  </si>
  <si>
    <t>MAGALDRATO + SODIO ALGINATO + SODIO BICARBONATO + SIMETICONA (DIMETILPOLISILOXANO)</t>
  </si>
  <si>
    <t>(8+5+2.67+1.2)g/100ml</t>
  </si>
  <si>
    <t>SUSPENSION ORAL</t>
  </si>
  <si>
    <t>A02AF01</t>
  </si>
  <si>
    <t>FOLICO ACIDO + COMPUESTO DE HIERRO</t>
  </si>
  <si>
    <t>(0.2-1)mg+(30-550)mg</t>
  </si>
  <si>
    <t>B03AD00</t>
  </si>
  <si>
    <t>500mg (450+50 mg)</t>
  </si>
  <si>
    <t>CEFAZOLINA (SODICA)</t>
  </si>
  <si>
    <t>J01DB04</t>
  </si>
  <si>
    <t xml:space="preserve">ESCITALOPRAM OXALATO </t>
  </si>
  <si>
    <t>N06AB10</t>
  </si>
  <si>
    <t>CICLOSPORINA</t>
  </si>
  <si>
    <t>(0.1-1)mg/ml</t>
  </si>
  <si>
    <t>L04AD01</t>
  </si>
  <si>
    <t>BUPROPION</t>
  </si>
  <si>
    <t>N06AX12</t>
  </si>
  <si>
    <t>LEVOCETIRIZINA</t>
  </si>
  <si>
    <t>R06AE09</t>
  </si>
  <si>
    <t>PIRFENIDONA</t>
  </si>
  <si>
    <t>267mg</t>
  </si>
  <si>
    <t>L04AX05</t>
  </si>
  <si>
    <t>LEVOAMLODIPINO</t>
  </si>
  <si>
    <t>C08CA01</t>
  </si>
  <si>
    <t>IVERMECTINA</t>
  </si>
  <si>
    <t>1%</t>
  </si>
  <si>
    <t>D11AX22</t>
  </si>
  <si>
    <t>CALAMINA + ZINC OXIDO</t>
  </si>
  <si>
    <t>(5+5)%</t>
  </si>
  <si>
    <t>D04AX</t>
  </si>
  <si>
    <t>PIDOTIMOD</t>
  </si>
  <si>
    <t>400mg/7ml</t>
  </si>
  <si>
    <t>SUSPENSION/SUSPENSION</t>
  </si>
  <si>
    <t>L03AX05</t>
  </si>
  <si>
    <t>DOXAZOSINA MESILATO</t>
  </si>
  <si>
    <t>C02CA04</t>
  </si>
  <si>
    <t>ALUMINIO HIDROXIDO</t>
  </si>
  <si>
    <t>60mg/ml (6%)</t>
  </si>
  <si>
    <t>A02AB01</t>
  </si>
  <si>
    <t>ISAVUCONAZOL</t>
  </si>
  <si>
    <t>186.3mg</t>
  </si>
  <si>
    <t>J02AC05</t>
  </si>
  <si>
    <t xml:space="preserve">ARIPIPRAZOL </t>
  </si>
  <si>
    <t>1mg/ml (0.1%)</t>
  </si>
  <si>
    <t>N05AX12</t>
  </si>
  <si>
    <t>HIDROCORTISONA + AC. FUSIDICO</t>
  </si>
  <si>
    <t>(1+2)%</t>
  </si>
  <si>
    <t>D07CA01</t>
  </si>
  <si>
    <t>BORTEZOMIB</t>
  </si>
  <si>
    <t>L01XG01</t>
  </si>
  <si>
    <t>(20+5)mg</t>
  </si>
  <si>
    <t>PRAMIPEXOL  DE LIBERACION PROLONGADA</t>
  </si>
  <si>
    <t>N04BC05</t>
  </si>
  <si>
    <t>HIOSCINA BUTIL BROMURO + ACETAMINOFEN (PARACETAMOL)</t>
  </si>
  <si>
    <t>(10+325)mg</t>
  </si>
  <si>
    <t>A03DB04</t>
  </si>
  <si>
    <t>12.5mg</t>
  </si>
  <si>
    <t>CARFILZOMIB</t>
  </si>
  <si>
    <t>L01XG02</t>
  </si>
  <si>
    <t>LINEZOLID</t>
  </si>
  <si>
    <t xml:space="preserve">2mg/ml </t>
  </si>
  <si>
    <t>AMP/VIAL/JP/BOLSA</t>
  </si>
  <si>
    <t>J01XX08</t>
  </si>
  <si>
    <t>(150+5)mg</t>
  </si>
  <si>
    <t>CIPROFLOXACINA + HIDROCORTISONA</t>
  </si>
  <si>
    <t>(0.3+1)%</t>
  </si>
  <si>
    <t>OT</t>
  </si>
  <si>
    <t>S02CA03</t>
  </si>
  <si>
    <t>22.5mg</t>
  </si>
  <si>
    <t>ALBUMINA HUMANA</t>
  </si>
  <si>
    <t>(20-25)%</t>
  </si>
  <si>
    <t>B05AA01</t>
  </si>
  <si>
    <t>TRANEXAMICO ACIDO</t>
  </si>
  <si>
    <t>B02AA02</t>
  </si>
  <si>
    <t>CORTICOIDE + ANESTESICO</t>
  </si>
  <si>
    <t>(0.2-6)+(2-8) g/100g</t>
  </si>
  <si>
    <t>VANCOMICINA (CLORHIDRATO)</t>
  </si>
  <si>
    <t>J01XA01</t>
  </si>
  <si>
    <t>ANAGRELIDA (ANAGRALIDA)</t>
  </si>
  <si>
    <t>L01XX35</t>
  </si>
  <si>
    <t>BOLSA/FRASCO</t>
  </si>
  <si>
    <t>BOLSA 3000 ML</t>
  </si>
  <si>
    <t>ACETIL SALICILICO ACIDO</t>
  </si>
  <si>
    <t>N02BA01</t>
  </si>
  <si>
    <t xml:space="preserve">25mg </t>
  </si>
  <si>
    <t>TRASTUZUMAB EMTANSINA</t>
  </si>
  <si>
    <t>L01XC14</t>
  </si>
  <si>
    <t xml:space="preserve">ANALOGO LH-RH (GOSERELINA ACETATO) </t>
  </si>
  <si>
    <t>10.8mg</t>
  </si>
  <si>
    <t>L02AE03</t>
  </si>
  <si>
    <t>(5+135)mg</t>
  </si>
  <si>
    <t>CAPECITABINA</t>
  </si>
  <si>
    <t>L01BC06</t>
  </si>
  <si>
    <t>OBINUTUZUMAB</t>
  </si>
  <si>
    <t>25mg/ml</t>
  </si>
  <si>
    <t>L01XC15</t>
  </si>
  <si>
    <t xml:space="preserve">IRBESARTAN </t>
  </si>
  <si>
    <t>C09CA04</t>
  </si>
  <si>
    <t>13,5mg (Libera 6 mg/24/h)</t>
  </si>
  <si>
    <t>ALFUZOSINA LIBERACION PROGRAMADA</t>
  </si>
  <si>
    <t>G04CA01</t>
  </si>
  <si>
    <t>ADAPALENE</t>
  </si>
  <si>
    <t>0.3%</t>
  </si>
  <si>
    <t>D10AD03</t>
  </si>
  <si>
    <t>ADAPALENE + CLINDAMICINA</t>
  </si>
  <si>
    <t>(0.1+1)%</t>
  </si>
  <si>
    <t>(160+2.5)mg</t>
  </si>
  <si>
    <t>LEFLUNOMIDE</t>
  </si>
  <si>
    <t>L04AA13</t>
  </si>
  <si>
    <t>ACETILCISTEINA</t>
  </si>
  <si>
    <t>POLVO/GRANULADO PARA RECONSTITUCION</t>
  </si>
  <si>
    <t>R05CB01</t>
  </si>
  <si>
    <t>DEXMEDETOMIDINA CLORHIDRATO</t>
  </si>
  <si>
    <t xml:space="preserve">200mcg (base) </t>
  </si>
  <si>
    <t>N05CM18</t>
  </si>
  <si>
    <t>VEMURAFENIB</t>
  </si>
  <si>
    <t>240mg</t>
  </si>
  <si>
    <t>L01EC01</t>
  </si>
  <si>
    <t>(10+160+12.5)mg</t>
  </si>
  <si>
    <t>OVULO/TABLETA</t>
  </si>
  <si>
    <t>HIDROSMINA</t>
  </si>
  <si>
    <t>C05CA05</t>
  </si>
  <si>
    <t>(325+2)mg</t>
  </si>
  <si>
    <t>ACETAMINOFEN + IBUPROFENO + CAFEINA</t>
  </si>
  <si>
    <t>(250+400+65)mg</t>
  </si>
  <si>
    <t>SEVELAMER CARBONATO</t>
  </si>
  <si>
    <t>800mg</t>
  </si>
  <si>
    <t>V03AE02</t>
  </si>
  <si>
    <t>TIGECICLINA</t>
  </si>
  <si>
    <t>J01AA12</t>
  </si>
  <si>
    <t>LEVOSIMENDAN</t>
  </si>
  <si>
    <t>2.5mg/ml (0.25%)</t>
  </si>
  <si>
    <t>C01CX08</t>
  </si>
  <si>
    <t>TOBRAMICINA + DEXAMETASONA</t>
  </si>
  <si>
    <t>(0.3+0.1)%</t>
  </si>
  <si>
    <t>S01CA01</t>
  </si>
  <si>
    <t>2.000 UI</t>
  </si>
  <si>
    <t>FOSAPREPITANT</t>
  </si>
  <si>
    <t>A04AD12</t>
  </si>
  <si>
    <t>FEXOFENADINA + FENILEFRINA</t>
  </si>
  <si>
    <t>(0.6+0.30)g/100ml</t>
  </si>
  <si>
    <t>R01BA53</t>
  </si>
  <si>
    <t>ROMOSOZUMAB</t>
  </si>
  <si>
    <t>90 mg/ml (105mg/1.17ml)</t>
  </si>
  <si>
    <t>M05BX06</t>
  </si>
  <si>
    <t xml:space="preserve">TELMISARTAN </t>
  </si>
  <si>
    <t>C09CA07</t>
  </si>
  <si>
    <t>4.000 millones/5ml</t>
  </si>
  <si>
    <t>METOPROLOL TARTRATO</t>
  </si>
  <si>
    <t>BELIMUMAB</t>
  </si>
  <si>
    <t>400mg</t>
  </si>
  <si>
    <t>L04AA26</t>
  </si>
  <si>
    <t>OXCARBAZEPINA</t>
  </si>
  <si>
    <t>N03AF02</t>
  </si>
  <si>
    <t>VENLAFAXINA (CLORHIDRATO)</t>
  </si>
  <si>
    <t>75mg (base)</t>
  </si>
  <si>
    <t>N06AX16</t>
  </si>
  <si>
    <t>LAMOTRIGINA</t>
  </si>
  <si>
    <t>TABLETA/CAPSULA/GRAGEA/COMPRIMIDO/PERLA/DISPERSABLE</t>
  </si>
  <si>
    <t>N03AX09</t>
  </si>
  <si>
    <t>ANASTROZOL</t>
  </si>
  <si>
    <t>1mg</t>
  </si>
  <si>
    <t>L02BG03</t>
  </si>
  <si>
    <t>NATALIZUMAB</t>
  </si>
  <si>
    <t>L04AA23</t>
  </si>
  <si>
    <t>COLESTIRAMINA ANHIDRA</t>
  </si>
  <si>
    <t>C10AC01</t>
  </si>
  <si>
    <t>TIBOLONA</t>
  </si>
  <si>
    <t>G03CX01</t>
  </si>
  <si>
    <t>FUSIDICO ACIDO</t>
  </si>
  <si>
    <t>D06AX01</t>
  </si>
  <si>
    <t>MONTELUKAST (SODICO)</t>
  </si>
  <si>
    <t>10mg (base)</t>
  </si>
  <si>
    <t>R03DC03</t>
  </si>
  <si>
    <t>TICAGRELOR</t>
  </si>
  <si>
    <t>90mg</t>
  </si>
  <si>
    <t>B01AC24</t>
  </si>
  <si>
    <t xml:space="preserve">DULOXETINA </t>
  </si>
  <si>
    <t xml:space="preserve">30mg </t>
  </si>
  <si>
    <t>N06AX21</t>
  </si>
  <si>
    <t>IMPLANTE DE PROGESTINA (LEVONORGESTREL) (TRATAMIENTO PARA 4 - 5 AÑOS)</t>
  </si>
  <si>
    <t>G03AC03/G03AD01</t>
  </si>
  <si>
    <t>DARIFENACINA</t>
  </si>
  <si>
    <t>G04BD10</t>
  </si>
  <si>
    <t>BACLOFENO</t>
  </si>
  <si>
    <t>10mg/5ml</t>
  </si>
  <si>
    <t>INTRATECAL</t>
  </si>
  <si>
    <t>M03BX01</t>
  </si>
  <si>
    <t>CLINDAMICINA + CLOTRIMAZOL</t>
  </si>
  <si>
    <t>(2+4)%</t>
  </si>
  <si>
    <t>G01AF20</t>
  </si>
  <si>
    <t>6.25mg</t>
  </si>
  <si>
    <t>100mg/ml (10%)</t>
  </si>
  <si>
    <t>CLINDAMICINA</t>
  </si>
  <si>
    <t>J01FF01</t>
  </si>
  <si>
    <t>CLARITROMICINA</t>
  </si>
  <si>
    <t>J01FA09</t>
  </si>
  <si>
    <t>BOSUTINIB</t>
  </si>
  <si>
    <t>L01EA04</t>
  </si>
  <si>
    <t>50mg (15mg/0.3ml)</t>
  </si>
  <si>
    <t xml:space="preserve">DUTASTERIDE </t>
  </si>
  <si>
    <t>G04CB02</t>
  </si>
  <si>
    <t>SEVOFLURANO</t>
  </si>
  <si>
    <t>&gt; 99%</t>
  </si>
  <si>
    <t>SOLUCION INHALATORIA</t>
  </si>
  <si>
    <t>N01AB08</t>
  </si>
  <si>
    <t>AMOXICILINA + CLAVULANATO</t>
  </si>
  <si>
    <t>(500+125)mg</t>
  </si>
  <si>
    <t>J01CR02</t>
  </si>
  <si>
    <t>OLOPATADINA CLORHIDRATO</t>
  </si>
  <si>
    <t>S01GX09</t>
  </si>
  <si>
    <t>600mg (base)+200 UI</t>
  </si>
  <si>
    <t>DIACEREINA</t>
  </si>
  <si>
    <t>M01AX21</t>
  </si>
  <si>
    <t>80mg/0.8ml 
(100mg/ml)</t>
  </si>
  <si>
    <t>AMPICILINA + SULBACTAM (SULTAMICILINA)</t>
  </si>
  <si>
    <t>375mg</t>
  </si>
  <si>
    <t>DICLOFENACO + COLESTIRAMINA</t>
  </si>
  <si>
    <t>75mg (Base)</t>
  </si>
  <si>
    <t>M01AB05</t>
  </si>
  <si>
    <t>MUPIROCINA</t>
  </si>
  <si>
    <t>D06AX09</t>
  </si>
  <si>
    <t>(250+25)mg</t>
  </si>
  <si>
    <t>FLUVOXAMINA</t>
  </si>
  <si>
    <t>N06AB08</t>
  </si>
  <si>
    <t>0.75mg</t>
  </si>
  <si>
    <t>L04AA18</t>
  </si>
  <si>
    <t xml:space="preserve">60mg </t>
  </si>
  <si>
    <t xml:space="preserve">OMEPRAZOL (SODICO) </t>
  </si>
  <si>
    <t>A02BC01</t>
  </si>
  <si>
    <t>NISTATINA + ZINC OXIDO</t>
  </si>
  <si>
    <t>10.000.000 UI+20g</t>
  </si>
  <si>
    <t>D01AA01</t>
  </si>
  <si>
    <t>TIMOLOL MALEATO + DORZOLAMIDA CLORHIDRATO</t>
  </si>
  <si>
    <t>(0.5+2)%</t>
  </si>
  <si>
    <t>LITIO CARBONATO</t>
  </si>
  <si>
    <t>N05AN01</t>
  </si>
  <si>
    <t>HIDROXICLOROQUINA (SULFATO)</t>
  </si>
  <si>
    <t>P01BA02</t>
  </si>
  <si>
    <t>INDAPAMIDA</t>
  </si>
  <si>
    <t>1.5mg</t>
  </si>
  <si>
    <t>C03BA11</t>
  </si>
  <si>
    <t>BETAMETASONA DIPROPIONATO + ACIDO SALICILICO</t>
  </si>
  <si>
    <t>(0.05+3)%</t>
  </si>
  <si>
    <t>D07XC01</t>
  </si>
  <si>
    <t>LEVONORGESTREL</t>
  </si>
  <si>
    <t>52mg</t>
  </si>
  <si>
    <t>DISPOSITIVO</t>
  </si>
  <si>
    <t>DISPOSITIVO INTRAUTERINO</t>
  </si>
  <si>
    <t>INTRAUTERINO</t>
  </si>
  <si>
    <t>G03AC03</t>
  </si>
  <si>
    <t>FULVESTRAN</t>
  </si>
  <si>
    <t>250mg/5ml (5%)</t>
  </si>
  <si>
    <t>L02BA03</t>
  </si>
  <si>
    <t>9mg (Libera 4 mg/24/h)</t>
  </si>
  <si>
    <t>TRIAMCINOLONA ACETONIDA</t>
  </si>
  <si>
    <t>H02AB08</t>
  </si>
  <si>
    <t>VITAMINA E (TOCOFEROL)</t>
  </si>
  <si>
    <t>400 UI</t>
  </si>
  <si>
    <t>A11HA03</t>
  </si>
  <si>
    <t>GABAPENTIN</t>
  </si>
  <si>
    <t>N03AX12</t>
  </si>
  <si>
    <t>50mg (base)</t>
  </si>
  <si>
    <t>DORNASA ALFA</t>
  </si>
  <si>
    <t>2.5mg/2.5ml</t>
  </si>
  <si>
    <t>SOLUCION PARA NEBULIZAR</t>
  </si>
  <si>
    <t>R05CB13</t>
  </si>
  <si>
    <t xml:space="preserve">TELMISARTAN + AMLODIPINO </t>
  </si>
  <si>
    <t xml:space="preserve">(80+10)mg </t>
  </si>
  <si>
    <t>C09DB04</t>
  </si>
  <si>
    <t>CLOBAZAM</t>
  </si>
  <si>
    <t>N05BA09</t>
  </si>
  <si>
    <t>LUBIPROSTONA</t>
  </si>
  <si>
    <t>24mcg</t>
  </si>
  <si>
    <t>A06AX03</t>
  </si>
  <si>
    <t xml:space="preserve">(80+5)mg </t>
  </si>
  <si>
    <t>3g</t>
  </si>
  <si>
    <t xml:space="preserve">POLVO GRANULADO </t>
  </si>
  <si>
    <t>CABAZITAXEL</t>
  </si>
  <si>
    <t>L01CD04</t>
  </si>
  <si>
    <t>PREDNISOLONA</t>
  </si>
  <si>
    <t>(1-10)mg/ml</t>
  </si>
  <si>
    <t>H02AB06</t>
  </si>
  <si>
    <t>125mg</t>
  </si>
  <si>
    <t>POLIMIXINA B</t>
  </si>
  <si>
    <t>500.000 UI</t>
  </si>
  <si>
    <t>IV/IM/IT</t>
  </si>
  <si>
    <t>J01XB02</t>
  </si>
  <si>
    <t>NAPROXENO + TIOCOLCHICOSIDO</t>
  </si>
  <si>
    <t>(250+4)mg</t>
  </si>
  <si>
    <t>M03BX55</t>
  </si>
  <si>
    <t>BECLOMETASONA DIPROPIONATO</t>
  </si>
  <si>
    <t>250mcg/dosis</t>
  </si>
  <si>
    <t>R01AD01</t>
  </si>
  <si>
    <t>ACTIVADOR TISULAR DE PLASMINOGENO HUMANO (ALTEPLASA)</t>
  </si>
  <si>
    <t>B01AD02</t>
  </si>
  <si>
    <t>DEFERASIROX</t>
  </si>
  <si>
    <t>V03AC03</t>
  </si>
  <si>
    <t xml:space="preserve">AMINOACIDO ESPECIFICO L ALANIL GLUTAMINA </t>
  </si>
  <si>
    <t>LEVOTIROXINA</t>
  </si>
  <si>
    <t>112mcg</t>
  </si>
  <si>
    <t>ALOPURINOL</t>
  </si>
  <si>
    <t>M04AA01</t>
  </si>
  <si>
    <t>IBUPROFENO + HIDROCODONA</t>
  </si>
  <si>
    <t>(200+5)mg</t>
  </si>
  <si>
    <t>DABIGATRAN ETEXILATO</t>
  </si>
  <si>
    <t>B01AE07</t>
  </si>
  <si>
    <t>DROSPIRENONA</t>
  </si>
  <si>
    <t>G03AC10</t>
  </si>
  <si>
    <t>LEVOMEPROMAZINA MALEATO</t>
  </si>
  <si>
    <t>4% (base)</t>
  </si>
  <si>
    <t>N05AA02</t>
  </si>
  <si>
    <t xml:space="preserve">ZINC SULFATO </t>
  </si>
  <si>
    <t>2mg/ml(0.2%)</t>
  </si>
  <si>
    <t>A12CB01</t>
  </si>
  <si>
    <t>FOLINICO ACIDO O FOLINATO DE CALCIO</t>
  </si>
  <si>
    <t>V03AF03</t>
  </si>
  <si>
    <t>AMIODARONA (CLORHIDRATO)</t>
  </si>
  <si>
    <t>C01BD01</t>
  </si>
  <si>
    <t>INMUNOGLOBULINA G HUMANA</t>
  </si>
  <si>
    <t>(10)% x 100ml</t>
  </si>
  <si>
    <t>J06BB09</t>
  </si>
  <si>
    <t>AMANTADINA CLORHIDRATO</t>
  </si>
  <si>
    <t>N04BB01</t>
  </si>
  <si>
    <t>URSODESOXICOLICO ACIDO</t>
  </si>
  <si>
    <t>A05AA02</t>
  </si>
  <si>
    <t>75mg/3ml (2.5%)</t>
  </si>
  <si>
    <t>RETINOICO ACIDO (TRETINOINA)</t>
  </si>
  <si>
    <t>D10AD02</t>
  </si>
  <si>
    <t>CEFEPIME (CLORHIDRATO)</t>
  </si>
  <si>
    <t>J01DE01</t>
  </si>
  <si>
    <t>VENLAFAXINA</t>
  </si>
  <si>
    <t>200mcg</t>
  </si>
  <si>
    <t>100mg (base)</t>
  </si>
  <si>
    <t>QUIMIOTERAPIA UNIDOSIS SIN INSUMOS de 0 MILIGRAMOS/MILILITRO BOLSA INTRAVENOSA</t>
  </si>
  <si>
    <t>BOLSA</t>
  </si>
  <si>
    <t>N/A</t>
  </si>
  <si>
    <t>ESPIRONOLACTONA</t>
  </si>
  <si>
    <t>C03DA01</t>
  </si>
  <si>
    <t>IBANDRONICO ACIDO</t>
  </si>
  <si>
    <t>M05BA</t>
  </si>
  <si>
    <t>ACETAMINOFEN + OXICODONA</t>
  </si>
  <si>
    <t>(325+5)mg</t>
  </si>
  <si>
    <t>N02AA55
N02AJ17</t>
  </si>
  <si>
    <t>TIMOLOL + BRINZOLAMIDA</t>
  </si>
  <si>
    <t>(5+10)mg/ml
(0.5+1%)</t>
  </si>
  <si>
    <t>S01EC54</t>
  </si>
  <si>
    <t>PAZOPANIB</t>
  </si>
  <si>
    <t>L01EX03</t>
  </si>
  <si>
    <t>OXIBUTININO (CLORHIDRATO) RETARD</t>
  </si>
  <si>
    <t>G04BD04</t>
  </si>
  <si>
    <t>FORMOTEROL + BUDESONIDA CAPSULAS INHALADAS</t>
  </si>
  <si>
    <t>(6 +200 mcg)</t>
  </si>
  <si>
    <t>CAPSULAS INHALADAS</t>
  </si>
  <si>
    <t xml:space="preserve">KIT DE INHALACION X 30 CAPSULAS </t>
  </si>
  <si>
    <t>HIALURONICO ACIDO (HIALURONATO SODICO)</t>
  </si>
  <si>
    <t>0.4%</t>
  </si>
  <si>
    <t>S01KA01</t>
  </si>
  <si>
    <t>PASIREOTIDA</t>
  </si>
  <si>
    <t>H01CB05</t>
  </si>
  <si>
    <t>NPT ADULTO 1501-2200 ML - MAQUILA CON BOLSA BOLSA INTRAVENOSA</t>
  </si>
  <si>
    <t>0.75mg/0.5ml</t>
  </si>
  <si>
    <t xml:space="preserve">3mg </t>
  </si>
  <si>
    <t>CEFTOLOZANO + TAZOBACTAM</t>
  </si>
  <si>
    <t>(1+0.5)g</t>
  </si>
  <si>
    <t>J01DI54</t>
  </si>
  <si>
    <t>150mg/5ml (3%)</t>
  </si>
  <si>
    <t>METRONIDAZOL</t>
  </si>
  <si>
    <t>0.75%</t>
  </si>
  <si>
    <t>D06BX01</t>
  </si>
  <si>
    <t>1.34mg/ml (2mg/1.5ml)</t>
  </si>
  <si>
    <t>ISOTRETINOINA</t>
  </si>
  <si>
    <t>D10AD04</t>
  </si>
  <si>
    <t>(200+25+100)mg</t>
  </si>
  <si>
    <t xml:space="preserve">PAROXETINA </t>
  </si>
  <si>
    <t>N06AB05</t>
  </si>
  <si>
    <t>TOLTERODINA (TARTRATO)</t>
  </si>
  <si>
    <t>G04BD07</t>
  </si>
  <si>
    <t>4.5mg</t>
  </si>
  <si>
    <t>70mg</t>
  </si>
  <si>
    <t>TADALAFILO</t>
  </si>
  <si>
    <t>G04BE08</t>
  </si>
  <si>
    <t>(10+10)mg</t>
  </si>
  <si>
    <t>(200+37.5+150)mg</t>
  </si>
  <si>
    <t>CITRICO ACIDO + MAGNESIO + SODIO PICOSULFATO</t>
  </si>
  <si>
    <t>12g+3.5g+10mg</t>
  </si>
  <si>
    <t>A06AB58</t>
  </si>
  <si>
    <t>FEBUXOSTAT</t>
  </si>
  <si>
    <t>M04AA03</t>
  </si>
  <si>
    <t>300 UI</t>
  </si>
  <si>
    <t>POLIMIXINA B + BACITRACINA DE ZINC + DEXAMETASONA</t>
  </si>
  <si>
    <t>(1 millón UI + 50.000 UI + 0,1G)100 G</t>
  </si>
  <si>
    <t>62mcg</t>
  </si>
  <si>
    <t>GLUCOSAMINA + CONDROITINA SULFATO + METILSULFONILMETANO</t>
  </si>
  <si>
    <t>(1.500+1.200+2.400)mg</t>
  </si>
  <si>
    <t>M01AX05</t>
  </si>
  <si>
    <t>ZOLEDRONICO ACIDO</t>
  </si>
  <si>
    <t>M05BA08</t>
  </si>
  <si>
    <t xml:space="preserve">TIOTROPIO BROMURO </t>
  </si>
  <si>
    <t>2.5mcg/puff</t>
  </si>
  <si>
    <t>R03BB04</t>
  </si>
  <si>
    <t>0.1%</t>
  </si>
  <si>
    <t>25mcg</t>
  </si>
  <si>
    <t>(100+25)mcg/dosis</t>
  </si>
  <si>
    <t>AMPOLLA/VIAL/FRASCO GOTERO</t>
  </si>
  <si>
    <t>GLICERILO GUAYACOLATO</t>
  </si>
  <si>
    <t>R05CA03</t>
  </si>
  <si>
    <t>INSULINA ACCION CORTA (ASPARTATO)</t>
  </si>
  <si>
    <t>100 UI/ml</t>
  </si>
  <si>
    <t>A10AB05</t>
  </si>
  <si>
    <t>SILDENAFIL</t>
  </si>
  <si>
    <t>G04BE03</t>
  </si>
  <si>
    <t>(5+160)mg</t>
  </si>
  <si>
    <t>DEXAMETASONA</t>
  </si>
  <si>
    <t>700mcg</t>
  </si>
  <si>
    <t>INTRAVÍTREA</t>
  </si>
  <si>
    <t>S01BA01</t>
  </si>
  <si>
    <t>PROGESTERONA MICRONIZADA</t>
  </si>
  <si>
    <t>TAB/CAPS/GRAG/COMP/OVULO</t>
  </si>
  <si>
    <t>VAGINAL</t>
  </si>
  <si>
    <t>G03DA04</t>
  </si>
  <si>
    <t>TETRABENAZINA</t>
  </si>
  <si>
    <t>N07XX06</t>
  </si>
  <si>
    <t>CITICOLINA</t>
  </si>
  <si>
    <t>N06BX06</t>
  </si>
  <si>
    <t>PILOCARPINA CLORHIDRATO</t>
  </si>
  <si>
    <t>S01EB01</t>
  </si>
  <si>
    <t>55mcg</t>
  </si>
  <si>
    <t>R03BA06</t>
  </si>
  <si>
    <t>(80+4.5)mcg/dosis</t>
  </si>
  <si>
    <t>PEGASPARGASA (ASPARAGINASA PEGILADA o PEG-ASPARAGINASA)</t>
  </si>
  <si>
    <t>750 UI/ml</t>
  </si>
  <si>
    <t>L01XX24</t>
  </si>
  <si>
    <t>SUSPENSION/LOCION</t>
  </si>
  <si>
    <t>5mg/ml (0.5%)</t>
  </si>
  <si>
    <t>100g</t>
  </si>
  <si>
    <t>OLANZAPINA</t>
  </si>
  <si>
    <t>N05AH03</t>
  </si>
  <si>
    <t>175mcg</t>
  </si>
  <si>
    <t>SODIO HIALURONATO + CONDROITINA SULFATO</t>
  </si>
  <si>
    <t>(1+1.8)mg/ml</t>
  </si>
  <si>
    <t>DOCETAXEL</t>
  </si>
  <si>
    <t>L01CD02</t>
  </si>
  <si>
    <t>AMLODIPINO + VALSARTAN</t>
  </si>
  <si>
    <t>(10+320)mg</t>
  </si>
  <si>
    <t>LAPATINIB</t>
  </si>
  <si>
    <t>L01EH</t>
  </si>
  <si>
    <t>SIMETICONA (DIMETILPOLISILOXANO)</t>
  </si>
  <si>
    <t>A03AX13</t>
  </si>
  <si>
    <t>0.9%</t>
  </si>
  <si>
    <t>NASAL</t>
  </si>
  <si>
    <t>TOBRAMICINA</t>
  </si>
  <si>
    <t>J01GB01</t>
  </si>
  <si>
    <t>ALUMINIO HIDROXIDO + MAGNESIO + SIMETICONA (DIMETILPOLISILOXANO)</t>
  </si>
  <si>
    <t>(200-282/80-200/25)mg</t>
  </si>
  <si>
    <t>A02AB10/A02AF02/A02AD01</t>
  </si>
  <si>
    <t>FILGRASTIN</t>
  </si>
  <si>
    <t>300mcg</t>
  </si>
  <si>
    <t>L03AA02</t>
  </si>
  <si>
    <t>BETAMETASONA VALERATO</t>
  </si>
  <si>
    <t>D07AC01</t>
  </si>
  <si>
    <t>PIRIDOSTIGMINA BROMURO</t>
  </si>
  <si>
    <t>N07AA02</t>
  </si>
  <si>
    <t>AZATIOPRINA</t>
  </si>
  <si>
    <t>L04AX01</t>
  </si>
  <si>
    <t>ONDANSETRON (CLORHIDRATO)</t>
  </si>
  <si>
    <t>2mg/ml (0.2%)</t>
  </si>
  <si>
    <t>A04AA01</t>
  </si>
  <si>
    <t>NEBIVOLOL</t>
  </si>
  <si>
    <t>C07AB12</t>
  </si>
  <si>
    <t>ERGOTAMINA (TARTRATO) + CAFEINA</t>
  </si>
  <si>
    <t>(1+100)mg</t>
  </si>
  <si>
    <t>N02CA52</t>
  </si>
  <si>
    <t>DESLORATADINA</t>
  </si>
  <si>
    <t>0.5mg/ml (0.05%)</t>
  </si>
  <si>
    <t>R06AX27</t>
  </si>
  <si>
    <t>LORATADINA + SALBUTAMOL + NOSCAPINA</t>
  </si>
  <si>
    <t>(100+40+50)mg/100ml</t>
  </si>
  <si>
    <t>R06AX13</t>
  </si>
  <si>
    <t>TIAMINA (VITAMINA B1)</t>
  </si>
  <si>
    <t>A11DA01</t>
  </si>
  <si>
    <t>(800+114)mg/10ml</t>
  </si>
  <si>
    <t>SALMETEROL + FLUTICASONA</t>
  </si>
  <si>
    <t>(50+500)mcg/dosis</t>
  </si>
  <si>
    <t>R03AK06</t>
  </si>
  <si>
    <t>AMLODIPINO (BESILATO)</t>
  </si>
  <si>
    <t>5mg (base)</t>
  </si>
  <si>
    <t>FENAZOPIRIDINA (CLORHIDRATO)</t>
  </si>
  <si>
    <t>G04BX06</t>
  </si>
  <si>
    <t>APOMORFINA</t>
  </si>
  <si>
    <t xml:space="preserve">100mg/20ml (5mg/ml)  </t>
  </si>
  <si>
    <t>N04BC07</t>
  </si>
  <si>
    <t>ESZOPICLONA</t>
  </si>
  <si>
    <t>N05CF04</t>
  </si>
  <si>
    <t>66mg/ml (6.6%)</t>
  </si>
  <si>
    <t>Solución/suspensión en gotas</t>
  </si>
  <si>
    <t>50 mg</t>
  </si>
  <si>
    <t>ALFACETOANALOGOS DE AMINOACIDOS</t>
  </si>
  <si>
    <t>630mg</t>
  </si>
  <si>
    <t>200 mcg</t>
  </si>
  <si>
    <t>NIFEDIPINA LIBERACION PROGRAMADA/RETARD</t>
  </si>
  <si>
    <t>PROPAFENONA (CLORHIDRATO)</t>
  </si>
  <si>
    <t>C01BC03</t>
  </si>
  <si>
    <t>ACETAMINOFEN + HIDROCODONA</t>
  </si>
  <si>
    <t>N02BE71</t>
  </si>
  <si>
    <t>YODOPOVIDONA BUCOFARINGEO</t>
  </si>
  <si>
    <t>R02AA15</t>
  </si>
  <si>
    <t>819 mg/2.625mlL 
(200 mg PALIPERIDONA BASE)</t>
  </si>
  <si>
    <t>GEMFIBROZILO</t>
  </si>
  <si>
    <t>900mg</t>
  </si>
  <si>
    <t>C10AB04</t>
  </si>
  <si>
    <t>OMEPRAZOL</t>
  </si>
  <si>
    <t>BUPIVACAINA CLORHIDRATO CON EPINEFRINA SIN PRESERVANTE</t>
  </si>
  <si>
    <t>(5mg+5mcg)/ml</t>
  </si>
  <si>
    <t>N01BB01</t>
  </si>
  <si>
    <t>ACIDOS GRASOS DE CADENA MEDIA Y LARGA</t>
  </si>
  <si>
    <t>´20%</t>
  </si>
  <si>
    <t>EMULSION</t>
  </si>
  <si>
    <t>B05BA02</t>
  </si>
  <si>
    <t>LACTOBACILLUS RHAMNOSUS + OTROS</t>
  </si>
  <si>
    <t>POLVO</t>
  </si>
  <si>
    <t>TIROTROPINA ALFA</t>
  </si>
  <si>
    <t>1.1mg/vial 0.9mg/ml luego de reconstituido</t>
  </si>
  <si>
    <t>Polvo estéril para reconstituir a suspensión inyectable</t>
  </si>
  <si>
    <t>H01AB01</t>
  </si>
  <si>
    <t>FERRIMANITOL OVOALBUMINA</t>
  </si>
  <si>
    <t>B03AB</t>
  </si>
  <si>
    <t>OCTREOTIDE LIB. RETARD</t>
  </si>
  <si>
    <t>H01CB01</t>
  </si>
  <si>
    <t>2mg (base)</t>
  </si>
  <si>
    <t xml:space="preserve">100mg </t>
  </si>
  <si>
    <t>LOSARTAN (POTASICO) + HIDROCLOROTIAZIDA</t>
  </si>
  <si>
    <t>(50+12.5)mg</t>
  </si>
  <si>
    <t>C09DA01</t>
  </si>
  <si>
    <t>MIRTAZAPINA</t>
  </si>
  <si>
    <t>N06AX11</t>
  </si>
  <si>
    <t>NAPROXENO + HIDROCODONA</t>
  </si>
  <si>
    <t>(250+5)mg</t>
  </si>
  <si>
    <t>N02AJ09</t>
  </si>
  <si>
    <t>CLOPIDOGREL (SULFATO)</t>
  </si>
  <si>
    <t>B01AC04</t>
  </si>
  <si>
    <t>CABERGOLINA</t>
  </si>
  <si>
    <t>G02CB03</t>
  </si>
  <si>
    <t>(50+500)mg</t>
  </si>
  <si>
    <t>METOCARBAMOL</t>
  </si>
  <si>
    <t>M03BA03</t>
  </si>
  <si>
    <t>(97-97,2) mg + (102,8-103)mg</t>
  </si>
  <si>
    <t>7mg</t>
  </si>
  <si>
    <t>CONCENTRADO COMPLEJO PROTROMBINICO  FACTORES II.VII, IX, X</t>
  </si>
  <si>
    <t>UI</t>
  </si>
  <si>
    <t>B02BD01</t>
  </si>
  <si>
    <t>88mcg</t>
  </si>
  <si>
    <t>MOMETASONA (FUROATO) + SALICILICO ACIDO</t>
  </si>
  <si>
    <t>(0.1+1.5)%</t>
  </si>
  <si>
    <t>HIDROCLOROTIAZIDA</t>
  </si>
  <si>
    <t>C03AA03</t>
  </si>
  <si>
    <t>8mg (base)</t>
  </si>
  <si>
    <t>FLAVOXATO</t>
  </si>
  <si>
    <t>G04BD02</t>
  </si>
  <si>
    <t xml:space="preserve">TAPENTADOL </t>
  </si>
  <si>
    <t>N02AX06</t>
  </si>
  <si>
    <t>CEFUROXIMA (AXETIL)</t>
  </si>
  <si>
    <t>J01DC02</t>
  </si>
  <si>
    <t>INTRACAVERNOSO</t>
  </si>
  <si>
    <t>G04BE01</t>
  </si>
  <si>
    <t>ERITROPOYETINA</t>
  </si>
  <si>
    <t>B03XA01</t>
  </si>
  <si>
    <t>CALCIO CARBONATO + VITAMINA D3 + ZINC ÓXIDO</t>
  </si>
  <si>
    <t>(750mg+100 UI+9.33mg)/5ml Equivalente a (300mg Ca+100 UI Vit D +7.5mg Zn)/5ml</t>
  </si>
  <si>
    <t>VACUNA CONTRA HERPES ZOSTER</t>
  </si>
  <si>
    <t>J07BK03</t>
  </si>
  <si>
    <t>DAPSONA</t>
  </si>
  <si>
    <t>J04BA02</t>
  </si>
  <si>
    <t>DIPIRONA MAGNESICA</t>
  </si>
  <si>
    <t>2g</t>
  </si>
  <si>
    <t>N02BB02</t>
  </si>
  <si>
    <t xml:space="preserve">BETAHISTINA </t>
  </si>
  <si>
    <t>24mg</t>
  </si>
  <si>
    <t>N07CA01</t>
  </si>
  <si>
    <t>110mg</t>
  </si>
  <si>
    <t>NPT ADULTO 1501-2200 ML CON LIPIDOS BOLSA INTRAVENOSA</t>
  </si>
  <si>
    <t>RILUZOL</t>
  </si>
  <si>
    <t>N07XX02</t>
  </si>
  <si>
    <t xml:space="preserve">PROPILENGLICOL </t>
  </si>
  <si>
    <t>0.6%</t>
  </si>
  <si>
    <t>VIGABATRIN</t>
  </si>
  <si>
    <t>N03AG04</t>
  </si>
  <si>
    <t>CLOZAPINA</t>
  </si>
  <si>
    <t>N05AH02</t>
  </si>
  <si>
    <t>RASAGILINA</t>
  </si>
  <si>
    <t>N04BD02</t>
  </si>
  <si>
    <t>BUPRENORFINA</t>
  </si>
  <si>
    <t>PARCHE (SEMANAL)</t>
  </si>
  <si>
    <t>N02AE01</t>
  </si>
  <si>
    <t>ACTIVADOR TISULAR DE PLASMINOGENO HUMANO (TENECTEPLASE)</t>
  </si>
  <si>
    <t xml:space="preserve">10.000UI/ (50mg)       </t>
  </si>
  <si>
    <t>B01AD11</t>
  </si>
  <si>
    <t>DEFLAZACORT</t>
  </si>
  <si>
    <t>6mg</t>
  </si>
  <si>
    <t>H02AB13</t>
  </si>
  <si>
    <t>OLMESARTAN MEDOXOMIL</t>
  </si>
  <si>
    <t>C09CA08</t>
  </si>
  <si>
    <t>AFATINIB</t>
  </si>
  <si>
    <t>L01EB03</t>
  </si>
  <si>
    <t>ESOMEPRAZOL + NAPROXENO</t>
  </si>
  <si>
    <t>(20+500)mg</t>
  </si>
  <si>
    <t>M01AE52</t>
  </si>
  <si>
    <t>50mcg</t>
  </si>
  <si>
    <t>TERBINAFINA CLORHIDRATO</t>
  </si>
  <si>
    <t>D01AE15</t>
  </si>
  <si>
    <t>320mg</t>
  </si>
  <si>
    <t>HEPARINA DE BAJO P.M. (DALTEPARINA)</t>
  </si>
  <si>
    <t>(4.001-6.000) UI</t>
  </si>
  <si>
    <t>B01AB04</t>
  </si>
  <si>
    <t>(0.25+0.5)mg/ml</t>
  </si>
  <si>
    <t>SOLUCION PARA NEBULIZACION</t>
  </si>
  <si>
    <t>PROPOFOL</t>
  </si>
  <si>
    <t>N01AX10</t>
  </si>
  <si>
    <t xml:space="preserve">TERLIPRESINA </t>
  </si>
  <si>
    <t>H01BA04</t>
  </si>
  <si>
    <t>BACILLUS CALMETTE GUERIN (BCG)</t>
  </si>
  <si>
    <t>INTRAVESICAL</t>
  </si>
  <si>
    <t>L03AX03</t>
  </si>
  <si>
    <t>SURFACTANTE PULMONAR NATURAL O SINTETICO (FOSFOLIPIDOS NATURALES)</t>
  </si>
  <si>
    <t>80mg/ml</t>
  </si>
  <si>
    <t>R07AA02</t>
  </si>
  <si>
    <t>CICLOPIROXOLAMINA</t>
  </si>
  <si>
    <t>D01AE14</t>
  </si>
  <si>
    <t>162mg</t>
  </si>
  <si>
    <t>14mg</t>
  </si>
  <si>
    <t>INMUNOGLOBULINA HUMANA IGG + HIALURONIDASA</t>
  </si>
  <si>
    <t>5 g/ 50 ml (10 %)</t>
  </si>
  <si>
    <t>J06BA01</t>
  </si>
  <si>
    <t>HIDROXIUREA (HIDROXICARBAMIDA)</t>
  </si>
  <si>
    <t>L01XX05</t>
  </si>
  <si>
    <t>ISOSORBIDE DINITRATO</t>
  </si>
  <si>
    <t>SUBLINGUAL</t>
  </si>
  <si>
    <t>C01DA08</t>
  </si>
  <si>
    <t>VERAPAMILO (CLORHIDRATO)</t>
  </si>
  <si>
    <t>TABLETA/CAPSULA/GRAGEA/COMPRIMIDO/PERLA RECUBIERTA</t>
  </si>
  <si>
    <t>C08DA01</t>
  </si>
  <si>
    <t>ENTECAVIR</t>
  </si>
  <si>
    <t>J05AF10</t>
  </si>
  <si>
    <t xml:space="preserve">CILOSTAZOL </t>
  </si>
  <si>
    <t>B01AC23</t>
  </si>
  <si>
    <t>AZACITIDINA</t>
  </si>
  <si>
    <t>IV/SC</t>
  </si>
  <si>
    <t>L01BC07</t>
  </si>
  <si>
    <t>INTERFERON ALFA 2 B MAGISTRAL</t>
  </si>
  <si>
    <t>1  MUI/ml</t>
  </si>
  <si>
    <t>FORMULA MAGISTRAL</t>
  </si>
  <si>
    <t>TERIFLUNOMIDA</t>
  </si>
  <si>
    <t>L04AA31</t>
  </si>
  <si>
    <t>ACICLOVIR</t>
  </si>
  <si>
    <t>J05AB01</t>
  </si>
  <si>
    <t>CALCITRIOL</t>
  </si>
  <si>
    <t>0.25mcg</t>
  </si>
  <si>
    <t>A11CC04</t>
  </si>
  <si>
    <t>SOLUCION EN GOTAS</t>
  </si>
  <si>
    <t>MULTIVITAMINAS HIDROSOLUBLES PARA INFUSION INTRAVENOSA ADULTO</t>
  </si>
  <si>
    <t>MULTIVITAMINAS LIPOSOLUBLES PARA INFUSION INTRAVENOSA ADULTO</t>
  </si>
  <si>
    <t>B05BA10</t>
  </si>
  <si>
    <t>ACECLOFENACO</t>
  </si>
  <si>
    <t>M01AB16</t>
  </si>
  <si>
    <t>FUROSEMIDA</t>
  </si>
  <si>
    <t>C03CA01</t>
  </si>
  <si>
    <t>AMINOACIDOS PEDIATRICOS</t>
  </si>
  <si>
    <t xml:space="preserve">HIDROCORTISONA </t>
  </si>
  <si>
    <t>H02AB09</t>
  </si>
  <si>
    <t>ROCURONIO BROMURO</t>
  </si>
  <si>
    <t>M03AC09</t>
  </si>
  <si>
    <t>FLUOROURACILO</t>
  </si>
  <si>
    <t>L01BC02</t>
  </si>
  <si>
    <t>CLORFENIRAMINA</t>
  </si>
  <si>
    <t>2mg/5ml (0.04%)</t>
  </si>
  <si>
    <t>R06AB04</t>
  </si>
  <si>
    <t>2(%)</t>
  </si>
  <si>
    <t>TÓPICA (EXTERNA)</t>
  </si>
  <si>
    <t>TRAVOPROST</t>
  </si>
  <si>
    <t>0.004%</t>
  </si>
  <si>
    <t>S01EE04</t>
  </si>
  <si>
    <t>CLONAZEPAM</t>
  </si>
  <si>
    <t>N03AE01</t>
  </si>
  <si>
    <t>DEXAMETASONA FOSFATO</t>
  </si>
  <si>
    <t>H02AB02</t>
  </si>
  <si>
    <t>CLOTRIMAZOL</t>
  </si>
  <si>
    <t>D01AC01</t>
  </si>
  <si>
    <t>METOXIPOLIETILENGLICOL-EPOETINA BETA</t>
  </si>
  <si>
    <t>150mcg/0.3ml 
(0.5mg/ml)</t>
  </si>
  <si>
    <t>TELMISARTAN + HIDROCLOROTIAZIDA</t>
  </si>
  <si>
    <t xml:space="preserve">(80+12.5)mg </t>
  </si>
  <si>
    <t>C09DA07</t>
  </si>
  <si>
    <t>(320+9)mcg/dosis</t>
  </si>
  <si>
    <t>IBUPROFENO</t>
  </si>
  <si>
    <t>M01AE01</t>
  </si>
  <si>
    <t>RAMIPRIL</t>
  </si>
  <si>
    <t>C09AA05</t>
  </si>
  <si>
    <t>(300+2.5)mg</t>
  </si>
  <si>
    <t>VORICONAZOL</t>
  </si>
  <si>
    <t>J02AC03</t>
  </si>
  <si>
    <t>CAPSAICINA</t>
  </si>
  <si>
    <t>0.075%</t>
  </si>
  <si>
    <t>N01BX04</t>
  </si>
  <si>
    <t>BICALUTAMIDA</t>
  </si>
  <si>
    <t>L02BB03</t>
  </si>
  <si>
    <t>EPINASTINA</t>
  </si>
  <si>
    <t xml:space="preserve">0.5mg/ml </t>
  </si>
  <si>
    <t>R06AX24/S01GX10</t>
  </si>
  <si>
    <t>BRIMONIDINA TARTRATO</t>
  </si>
  <si>
    <t>S01EA05</t>
  </si>
  <si>
    <t>CARBOPLATINO</t>
  </si>
  <si>
    <t>450mg/45ml (1%)</t>
  </si>
  <si>
    <t>L01XA02</t>
  </si>
  <si>
    <t>NITAZOXANIDA</t>
  </si>
  <si>
    <t>P01AX11</t>
  </si>
  <si>
    <t>HIOSCINA BUTIL BROMURO + DIPIRONA</t>
  </si>
  <si>
    <t>(20mg+2.5g)/5ml</t>
  </si>
  <si>
    <t>EXEMESTANO</t>
  </si>
  <si>
    <t>L02BG06</t>
  </si>
  <si>
    <t>18mcg/dosis</t>
  </si>
  <si>
    <t>INHALADOR/CAPSULA DURA</t>
  </si>
  <si>
    <t>ALIZAPRIDA (CLORHIDRATO)</t>
  </si>
  <si>
    <t>A03FA05</t>
  </si>
  <si>
    <t>ALCAFTADINA</t>
  </si>
  <si>
    <t>S01GX11</t>
  </si>
  <si>
    <t>BETAMETASONA DIPROPIONATO + BETAMETASONA FOSFATO SODICO</t>
  </si>
  <si>
    <t>(5+2)mg/ml</t>
  </si>
  <si>
    <t xml:space="preserve">H02AB01 </t>
  </si>
  <si>
    <t>AZITROMICINA</t>
  </si>
  <si>
    <t>J01FA10</t>
  </si>
  <si>
    <t>CEFTRIAXONA</t>
  </si>
  <si>
    <t>J01DD54</t>
  </si>
  <si>
    <t>FOSFATO MONOBASICO DE SODIO + FOSFATO DIBASICO DE SODIO</t>
  </si>
  <si>
    <t>(16+6)% (133ml)</t>
  </si>
  <si>
    <t>ENEMA</t>
  </si>
  <si>
    <t>A06AG01</t>
  </si>
  <si>
    <t>(25+250)mcg/dosis</t>
  </si>
  <si>
    <t>INSULINA ACCION PROLONGADA (DETEMIR)</t>
  </si>
  <si>
    <t>A10AE05</t>
  </si>
  <si>
    <t>TAPENTADOL LIBERACION SOSTENIDA</t>
  </si>
  <si>
    <t>4.000 UI</t>
  </si>
  <si>
    <t>ENALAPRIL (MALEATO)</t>
  </si>
  <si>
    <t>C09AA02</t>
  </si>
  <si>
    <t>BROMFENACO</t>
  </si>
  <si>
    <t>0.9mg/ml (0.09%)</t>
  </si>
  <si>
    <t>S01BC11</t>
  </si>
  <si>
    <t>CIPROFLOXACINA</t>
  </si>
  <si>
    <t>J01MA02</t>
  </si>
  <si>
    <t>DOXICICLINA (CLORHIDRATO)</t>
  </si>
  <si>
    <t>J01AA02</t>
  </si>
  <si>
    <t>BROMAZEPAM</t>
  </si>
  <si>
    <t>N05BA08</t>
  </si>
  <si>
    <t>CALCIO CARBONATO</t>
  </si>
  <si>
    <t>600mg (base)</t>
  </si>
  <si>
    <t>A12AA04</t>
  </si>
  <si>
    <t>CANDESARTAN</t>
  </si>
  <si>
    <t>16mg</t>
  </si>
  <si>
    <t>C09CA06</t>
  </si>
  <si>
    <t>MULTIVITAMINAS Y MINERALES</t>
  </si>
  <si>
    <t>PREDNISONA</t>
  </si>
  <si>
    <t>H02AB07</t>
  </si>
  <si>
    <t>ALBENDAZOL</t>
  </si>
  <si>
    <t>100mg/5ml (2%)</t>
  </si>
  <si>
    <t>SOBRE/FRASCO</t>
  </si>
  <si>
    <t>P02CA03</t>
  </si>
  <si>
    <t>CARBOXIMETILCELULOSA (VISCOSIDAD MEDIA Y ALTA) + GLICERINA</t>
  </si>
  <si>
    <t>(10+9)mg/ml (1+0.9)%</t>
  </si>
  <si>
    <t>ISONIAZIDA</t>
  </si>
  <si>
    <t>J04AC01</t>
  </si>
  <si>
    <t>CICLOBENZAPRINA + LISINA CLONIXINATO</t>
  </si>
  <si>
    <t>(5+125)mg</t>
  </si>
  <si>
    <t>FONDAPARINUX</t>
  </si>
  <si>
    <t>7.5mg</t>
  </si>
  <si>
    <t>B01AX05</t>
  </si>
  <si>
    <t>SIMVASTATINA + EZETIMIBA</t>
  </si>
  <si>
    <t xml:space="preserve">(40+10)mg </t>
  </si>
  <si>
    <t>C10BA02</t>
  </si>
  <si>
    <t>7.000 UI</t>
  </si>
  <si>
    <t>81mg</t>
  </si>
  <si>
    <t>ACEPONATO DE METILPREDNISOLONA</t>
  </si>
  <si>
    <t>EMULSION/LOCION</t>
  </si>
  <si>
    <t>D07AC14</t>
  </si>
  <si>
    <t>MESALAZINA</t>
  </si>
  <si>
    <t>4g/60ml (6.67%)</t>
  </si>
  <si>
    <t>A07EC02</t>
  </si>
  <si>
    <t>INTRAVITREA</t>
  </si>
  <si>
    <t>IMATINIB</t>
  </si>
  <si>
    <t>L01XE01</t>
  </si>
  <si>
    <t>SULFASALAZINA</t>
  </si>
  <si>
    <t>A07EC01</t>
  </si>
  <si>
    <t>ETINILESTRADIOL + CLORMADINONA</t>
  </si>
  <si>
    <t>(0.03+2)mg</t>
  </si>
  <si>
    <t>G03AB07</t>
  </si>
  <si>
    <t>50mg (10mg/0.2ml)</t>
  </si>
  <si>
    <t>15mg/1.5ml o 10mg/ml (1%)</t>
  </si>
  <si>
    <t>MILIGRAMOS</t>
  </si>
  <si>
    <t>TEMOZOLAMIDA</t>
  </si>
  <si>
    <t>RESINAS INTERCAMBIADORAS DE POTASIO (SODIO POLIESTIRENO SULFONATO)</t>
  </si>
  <si>
    <t>FRASCO/SOBRE</t>
  </si>
  <si>
    <t>V03AE01</t>
  </si>
  <si>
    <t>200mg/5ml (4%)</t>
  </si>
  <si>
    <t>CINARIZINA</t>
  </si>
  <si>
    <t>N07CA02</t>
  </si>
  <si>
    <t>DESMOPRESINA</t>
  </si>
  <si>
    <t>120mcg</t>
  </si>
  <si>
    <t>POLVO LIOFILIZADO</t>
  </si>
  <si>
    <t>H01BA02</t>
  </si>
  <si>
    <t>(10+160)mg</t>
  </si>
  <si>
    <t>QUETIAPINA RETARD</t>
  </si>
  <si>
    <t>L-ORNITINA L-ASPARTATO</t>
  </si>
  <si>
    <t>A05BA06</t>
  </si>
  <si>
    <t>D07AC13</t>
  </si>
  <si>
    <t>METILPREDNISOLONA</t>
  </si>
  <si>
    <t>DESFLUORANO</t>
  </si>
  <si>
    <t>N01AB07</t>
  </si>
  <si>
    <t>PICOSULFATO DE SODIO</t>
  </si>
  <si>
    <t>1.5mcg/Gota (7.5mg/ml) (0.75%)</t>
  </si>
  <si>
    <t>A06AB08</t>
  </si>
  <si>
    <t>DEXAMETASONA  + TERCONAZOL</t>
  </si>
  <si>
    <t>(3.58+800)mg/100g</t>
  </si>
  <si>
    <t>G01AG02</t>
  </si>
  <si>
    <t>BIMATOPROST</t>
  </si>
  <si>
    <t>0.3mg/ml (0.03%)</t>
  </si>
  <si>
    <t>S01EE03</t>
  </si>
  <si>
    <t>P01AB01</t>
  </si>
  <si>
    <t>3gr</t>
  </si>
  <si>
    <t>LORATADINA + FENILEFRINA</t>
  </si>
  <si>
    <t>5+(15-30)mg</t>
  </si>
  <si>
    <t>MEDROXIPROGESTERONA + ESTRADIOL</t>
  </si>
  <si>
    <t>G03AA08</t>
  </si>
  <si>
    <t>GEMCITABINA CLORHIDRATO</t>
  </si>
  <si>
    <t>L01BC05</t>
  </si>
  <si>
    <t>750mg/5ml (15%)</t>
  </si>
  <si>
    <t>SODIO PENTOSANO POLISULFATO</t>
  </si>
  <si>
    <t>C05BA04/G04BX15</t>
  </si>
  <si>
    <t>DAPTOMICINA</t>
  </si>
  <si>
    <t>J01XX09</t>
  </si>
  <si>
    <t>0.50mcg</t>
  </si>
  <si>
    <t>ALFAMETILDOPA</t>
  </si>
  <si>
    <t>C02AB01</t>
  </si>
  <si>
    <t>RETINOICO ACIDO (TRETINOINA) + HIDROQUINONA</t>
  </si>
  <si>
    <t>[0.05+(2-5)]%</t>
  </si>
  <si>
    <t>D11AX11</t>
  </si>
  <si>
    <t>VORTIOXETINA</t>
  </si>
  <si>
    <t>N06AX26</t>
  </si>
  <si>
    <t>M01AE03</t>
  </si>
  <si>
    <t>TRAMADOL + DICLOFENACO</t>
  </si>
  <si>
    <t>(25+25)mg</t>
  </si>
  <si>
    <t>N02AJ15</t>
  </si>
  <si>
    <t>NEFOPAM</t>
  </si>
  <si>
    <t>N02BG06</t>
  </si>
  <si>
    <t>INSULINA ACCION CORTA (LISPRO)</t>
  </si>
  <si>
    <t>CARTUCHO</t>
  </si>
  <si>
    <t>A10AB04</t>
  </si>
  <si>
    <t>2%/10ml</t>
  </si>
  <si>
    <t>CLINDAMICINA (FOSFATO)</t>
  </si>
  <si>
    <t>C01CA17</t>
  </si>
  <si>
    <t>IBUPROFENO + TIOCOLCHICOSIDO</t>
  </si>
  <si>
    <t>(400+4)mg</t>
  </si>
  <si>
    <t>TOPIRAMATO</t>
  </si>
  <si>
    <t>N03AX11</t>
  </si>
  <si>
    <t>VALACICLOVIR</t>
  </si>
  <si>
    <t>J05AB11</t>
  </si>
  <si>
    <t>LORATADINA</t>
  </si>
  <si>
    <t>5mg/5ml (0.1%)</t>
  </si>
  <si>
    <t>VALGANCICLOVIR</t>
  </si>
  <si>
    <t>450mg</t>
  </si>
  <si>
    <t>J05AB14</t>
  </si>
  <si>
    <t>HIDROCORTISONA (SUCCINATO SODICO)</t>
  </si>
  <si>
    <t>SEVELAMER CLORHIDRATO</t>
  </si>
  <si>
    <t>NPT ADULTO 2201-2500 ML - MAQUILA CON BOLSA BOLSA INTRAVENOSA</t>
  </si>
  <si>
    <t>DIENOGEST + ETINILESTRADIOL</t>
  </si>
  <si>
    <t>(2+0.03)mg</t>
  </si>
  <si>
    <t>G03FA15</t>
  </si>
  <si>
    <t xml:space="preserve">ATOMOXETINA </t>
  </si>
  <si>
    <t>N06BA09</t>
  </si>
  <si>
    <t>2gr</t>
  </si>
  <si>
    <t>IVABRADINA</t>
  </si>
  <si>
    <t>C01EB17</t>
  </si>
  <si>
    <t>AMLODIPINO+VALSARTAN</t>
  </si>
  <si>
    <t>(5+320)mg</t>
  </si>
  <si>
    <t>VALSARTAN + CLORTALIDONA</t>
  </si>
  <si>
    <t>(80+12.5)mg</t>
  </si>
  <si>
    <t>ORLISTAT</t>
  </si>
  <si>
    <t xml:space="preserve">120mg </t>
  </si>
  <si>
    <t>A08AB01</t>
  </si>
  <si>
    <t>MULTIENZIMAS-PANCREATINA (AMILASA, LIPASA, PROTEASA)</t>
  </si>
  <si>
    <t>10.000 UI</t>
  </si>
  <si>
    <t>CELECOXIB</t>
  </si>
  <si>
    <t>M01AH01</t>
  </si>
  <si>
    <t>HIDROCORTISONA (ACETATO)</t>
  </si>
  <si>
    <t>D07AA02</t>
  </si>
  <si>
    <t>0.025%</t>
  </si>
  <si>
    <t xml:space="preserve">DIOSMECTITA </t>
  </si>
  <si>
    <t>A07BC05</t>
  </si>
  <si>
    <t>NISTATINA</t>
  </si>
  <si>
    <t>100.000 UI/ml</t>
  </si>
  <si>
    <t>CETIRIZINA (CLORHIDRATO)</t>
  </si>
  <si>
    <t>100mg/100ml (0.1%)</t>
  </si>
  <si>
    <t>R06AE07</t>
  </si>
  <si>
    <t xml:space="preserve">NARATRIPTAN </t>
  </si>
  <si>
    <t>N02CC02</t>
  </si>
  <si>
    <t>6mg (base)</t>
  </si>
  <si>
    <t>AZTREONAM</t>
  </si>
  <si>
    <t>J01DF01</t>
  </si>
  <si>
    <t>(5+2.5)mg</t>
  </si>
  <si>
    <t>POTASIO CITRATO</t>
  </si>
  <si>
    <t>1.080mg</t>
  </si>
  <si>
    <t>A12BA02</t>
  </si>
  <si>
    <t>NPT ADULTO 1001-1500 ML - MAQUILA CON BOLSA BOLSA INTRAVENOSA</t>
  </si>
  <si>
    <t>VITAMINA B12 (CIANOCOBALAMINA)</t>
  </si>
  <si>
    <t>1.000mcg/ml (0.1%)</t>
  </si>
  <si>
    <t>B03BA01</t>
  </si>
  <si>
    <t>1 gr</t>
  </si>
  <si>
    <t>CANDESARTAN +HIDROCLOROTIAZIDA</t>
  </si>
  <si>
    <t>(32 + 12.5)mg</t>
  </si>
  <si>
    <t>C09DA06</t>
  </si>
  <si>
    <t>HEPARINA SODICA</t>
  </si>
  <si>
    <t>5.000 UI/ml</t>
  </si>
  <si>
    <t>B01AB01</t>
  </si>
  <si>
    <t>MECLOZINA</t>
  </si>
  <si>
    <t>R06AE05</t>
  </si>
  <si>
    <t>VITAMINA K1 (FITOMENADIONA)</t>
  </si>
  <si>
    <t>2mg/0.2ml (1%)</t>
  </si>
  <si>
    <t>B02BA01</t>
  </si>
  <si>
    <t>OTILONIO BROMURO</t>
  </si>
  <si>
    <t>A03AB06</t>
  </si>
  <si>
    <t>MULTIENZIMAS-PANCREATINA (AMILASA, LIPASA, PROTEASA) + SIMETICONA (DIMETILPOLISILOXANO)</t>
  </si>
  <si>
    <t>(170-300)mg+(25-100)mg</t>
  </si>
  <si>
    <t xml:space="preserve">SILDENAFIL </t>
  </si>
  <si>
    <t>DOXORRUBICINA LIPOSOMAL PEGILADA</t>
  </si>
  <si>
    <t>0.03%</t>
  </si>
  <si>
    <t>50mg/2ml (base) (2.5%)</t>
  </si>
  <si>
    <t>PALONOSENTRON (CLORHIDRATO)</t>
  </si>
  <si>
    <t>250mcg/5ml (0.005%)</t>
  </si>
  <si>
    <t>A04AA05</t>
  </si>
  <si>
    <t>(325+10)mg</t>
  </si>
  <si>
    <t>1.000 UI</t>
  </si>
  <si>
    <t>(325+7.5)mg</t>
  </si>
  <si>
    <t>VACUNA CONTRA EL NEUMOCOCO CONJUGADA, DE 13 VALENCIAS (DIFTERIA CRM 197 PROTEINA)</t>
  </si>
  <si>
    <t>J07AL01</t>
  </si>
  <si>
    <t>PERINDOPRIL + AMLODIPINA + INDAPAMIDA</t>
  </si>
  <si>
    <t>(10+10+2.5)mg</t>
  </si>
  <si>
    <t>C09BX01/C09BB04</t>
  </si>
  <si>
    <t>(80+25)mg</t>
  </si>
  <si>
    <t>125mcg</t>
  </si>
  <si>
    <t>GLIMEPIRIDA</t>
  </si>
  <si>
    <t>A10BB12</t>
  </si>
  <si>
    <t>25mg(base)</t>
  </si>
  <si>
    <t>INTERFERON BETA 1B</t>
  </si>
  <si>
    <t>8M UI</t>
  </si>
  <si>
    <t>L03AB08</t>
  </si>
  <si>
    <t>CIPROFLOXACINA CLORHIDRATO + DEXAMETASONA</t>
  </si>
  <si>
    <t>(0.3(base)+0.1)%</t>
  </si>
  <si>
    <t>S02CA06</t>
  </si>
  <si>
    <t>(25+125)mcg/dosis</t>
  </si>
  <si>
    <t>WARFARINA SODICA</t>
  </si>
  <si>
    <t>B01AA03</t>
  </si>
  <si>
    <t>METIMAZOL</t>
  </si>
  <si>
    <t>H03BB02</t>
  </si>
  <si>
    <t>NPT PEDIATRICA 501-1000 ML MAQUILA CON BOLSA BOLSA INTRAVENOSA</t>
  </si>
  <si>
    <t>MELOXICAM</t>
  </si>
  <si>
    <t>M01AC06</t>
  </si>
  <si>
    <t>VACUNA CONTRA EL TETANOS (TOXOIDE TETANICO)</t>
  </si>
  <si>
    <t>40 UI/0.5ml</t>
  </si>
  <si>
    <t>J07AM01</t>
  </si>
  <si>
    <t>(50+250)mcg/dosis</t>
  </si>
  <si>
    <t>CLINDAMICINA + KETOCONAZOL</t>
  </si>
  <si>
    <t>(100+400)mg</t>
  </si>
  <si>
    <t>G01AF11</t>
  </si>
  <si>
    <t>FLUOXETINA</t>
  </si>
  <si>
    <t>20mg/5ml (base) (0.4%)</t>
  </si>
  <si>
    <t>N06AB03</t>
  </si>
  <si>
    <t>TIROFIBAN CLORHIDRATO</t>
  </si>
  <si>
    <t>0.25mg/ml (base) (0.025%)</t>
  </si>
  <si>
    <t>B01AC17</t>
  </si>
  <si>
    <t>CLOTRIMAZOL + DEXAMETASONA + NEOMICINA</t>
  </si>
  <si>
    <t>(1+0.04+0.5)%</t>
  </si>
  <si>
    <t>D07CB04</t>
  </si>
  <si>
    <t>FOLICO ACIDO + SAL FERROSA</t>
  </si>
  <si>
    <t>[(0.150-0.75)+(80-150)]mg/15ml</t>
  </si>
  <si>
    <t>BISOPROLOL + AMLODIPINA</t>
  </si>
  <si>
    <t>(5+5)mg</t>
  </si>
  <si>
    <t>C07FB07</t>
  </si>
  <si>
    <t xml:space="preserve">LETROZOL </t>
  </si>
  <si>
    <t>L02BG04</t>
  </si>
  <si>
    <t>MICRONUTRIENTES INORGANICOS -ELEMENTOS TRAZA ADULTO</t>
  </si>
  <si>
    <t>B05XA31</t>
  </si>
  <si>
    <t>DIAZOXIDO (FORMULA MAGISTRAL)</t>
  </si>
  <si>
    <t>C02DA01</t>
  </si>
  <si>
    <t>J01XE01</t>
  </si>
  <si>
    <t>PRAVASTATINA (SODICA)</t>
  </si>
  <si>
    <t>C10AA03</t>
  </si>
  <si>
    <t>DIHIDROCODEINA BITARTRATO</t>
  </si>
  <si>
    <t>2.42mg/ml (0.242%)</t>
  </si>
  <si>
    <t>N02AA08</t>
  </si>
  <si>
    <t xml:space="preserve">TAB/Cápsula blanda/GRAG/COMP-MASTICABLES </t>
  </si>
  <si>
    <t>ELETRIPTAN</t>
  </si>
  <si>
    <t>N02CC06</t>
  </si>
  <si>
    <t>BUPIVACAINA CLORHIDRATO SIN EPINEFRINA SIN PRESERVANTE</t>
  </si>
  <si>
    <t>0.5%</t>
  </si>
  <si>
    <t>PERMETRINA</t>
  </si>
  <si>
    <t>P03AC04</t>
  </si>
  <si>
    <t>ACETAMINOFEN + NAPROXENO + CAFEINA</t>
  </si>
  <si>
    <t>(250+220+65)mg</t>
  </si>
  <si>
    <t>CLORURO DE SODIO + CLORURO DE POTASIO (SOLUCION SALINA HIPERTONICA)</t>
  </si>
  <si>
    <t>(37,5 + 12,5) mg/ml</t>
  </si>
  <si>
    <t>S01XA03</t>
  </si>
  <si>
    <t>SUMATRIPTAN</t>
  </si>
  <si>
    <t>ZOLPIDEM (TARTRATO)</t>
  </si>
  <si>
    <t>N05CF02</t>
  </si>
  <si>
    <t>FLUCONAZOL</t>
  </si>
  <si>
    <t>J02AC01</t>
  </si>
  <si>
    <t>200mcg/dosis</t>
  </si>
  <si>
    <t>ALCOHOL POLIVINILICO</t>
  </si>
  <si>
    <t>14mg/ml (1.4%)</t>
  </si>
  <si>
    <t>LEVODROPROPIZINA</t>
  </si>
  <si>
    <t>0.6g/100ml</t>
  </si>
  <si>
    <t>R05DB27</t>
  </si>
  <si>
    <t>LOTEPREDNOL</t>
  </si>
  <si>
    <t>S01BA14</t>
  </si>
  <si>
    <t>NOREPINEFRINA (TARTRATO)  (NORADRENALINA)</t>
  </si>
  <si>
    <t>4mg/4ml (base) (0.1%)</t>
  </si>
  <si>
    <t>C01CA03</t>
  </si>
  <si>
    <t>ULIPRISTAL</t>
  </si>
  <si>
    <t>G03AD02/G03XB02</t>
  </si>
  <si>
    <t>CLOMIPRAMINA (CLORHIDRATO) LIBERACION RETARD</t>
  </si>
  <si>
    <t>N06AA04</t>
  </si>
  <si>
    <t>AMISULPRIDA</t>
  </si>
  <si>
    <t>N05AL05</t>
  </si>
  <si>
    <t>MAGNESIO SULFATO 20%</t>
  </si>
  <si>
    <t>B05XA05</t>
  </si>
  <si>
    <t>PIRANTEL (EMBONATO O PAMOATO)</t>
  </si>
  <si>
    <t>250mg/5ml (base) ( 5%)</t>
  </si>
  <si>
    <t>P02CC01</t>
  </si>
  <si>
    <t>BUPIVACAINA PESADA</t>
  </si>
  <si>
    <t>0.5% (base)</t>
  </si>
  <si>
    <t>OXALIPLATINO</t>
  </si>
  <si>
    <t>L01XA03</t>
  </si>
  <si>
    <t>LOCION</t>
  </si>
  <si>
    <t xml:space="preserve">SUMATRIPTAN + NAPROXENO </t>
  </si>
  <si>
    <t>(85+500)mg</t>
  </si>
  <si>
    <t>N02CC51</t>
  </si>
  <si>
    <t>OXACILINA (SODICA)</t>
  </si>
  <si>
    <t>J01CF04</t>
  </si>
  <si>
    <t>NIMODIPINO</t>
  </si>
  <si>
    <t>C08CA06</t>
  </si>
  <si>
    <t>SIMVASTATINA</t>
  </si>
  <si>
    <t>C10AA01</t>
  </si>
  <si>
    <t>SIROLIMUS</t>
  </si>
  <si>
    <t>L04AA10</t>
  </si>
  <si>
    <t>BENCIDAMINA</t>
  </si>
  <si>
    <t>G02CC03</t>
  </si>
  <si>
    <t>TIMOLOL MALEATO</t>
  </si>
  <si>
    <t>0.50%</t>
  </si>
  <si>
    <t>S01ED01</t>
  </si>
  <si>
    <t>P02CF01</t>
  </si>
  <si>
    <t>PRUCALOPRIDA</t>
  </si>
  <si>
    <t>A06AX05</t>
  </si>
  <si>
    <t>(10+5+2.5)mg</t>
  </si>
  <si>
    <t>METRONIDAZOL + NISTATINA</t>
  </si>
  <si>
    <t>500mg+100.000 UI</t>
  </si>
  <si>
    <t>G01AA51</t>
  </si>
  <si>
    <t>RALTEGRAVIR</t>
  </si>
  <si>
    <t>J05AX08</t>
  </si>
  <si>
    <t>SOLUCION DE GLICINA PARA IRRIGACION</t>
  </si>
  <si>
    <t>1.5%/3.000ml</t>
  </si>
  <si>
    <t>B05CX03</t>
  </si>
  <si>
    <t>FENTANILO CITRATO</t>
  </si>
  <si>
    <t>0.5mg/10ml (0.005%)</t>
  </si>
  <si>
    <t>N01AH01</t>
  </si>
  <si>
    <t>OXIMETAZOLINA SOLUCION</t>
  </si>
  <si>
    <t>0.050%</t>
  </si>
  <si>
    <t>R01AA05</t>
  </si>
  <si>
    <t>BETAMETASONA DIPROPIONATO</t>
  </si>
  <si>
    <t>CREMA/UNGUENTO</t>
  </si>
  <si>
    <t>CEFALOTINA (SODICA)</t>
  </si>
  <si>
    <t>J01DB03</t>
  </si>
  <si>
    <t>G01AF02</t>
  </si>
  <si>
    <t>TIOCOLCHICOSIDO</t>
  </si>
  <si>
    <t>M03B0X5</t>
  </si>
  <si>
    <t>DICLOXACILINA</t>
  </si>
  <si>
    <t>J01CF01</t>
  </si>
  <si>
    <t>VASOPRESINA</t>
  </si>
  <si>
    <t>20 UI/ml</t>
  </si>
  <si>
    <t>H01BA01</t>
  </si>
  <si>
    <t>0.625mg</t>
  </si>
  <si>
    <t xml:space="preserve">300mg </t>
  </si>
  <si>
    <t>MICRONUTRIENTES INORGANICOS -ELEMENTOS TRAZA PEDIATRICO</t>
  </si>
  <si>
    <t>COLCHICINA</t>
  </si>
  <si>
    <t>M04AC01</t>
  </si>
  <si>
    <t>DROSPIRENONA + ETINILESTRADIOL</t>
  </si>
  <si>
    <t>(3+0.02)mg</t>
  </si>
  <si>
    <t>G03AA12</t>
  </si>
  <si>
    <t>AGUA ESTERIL PARA INYECCION O IRRIGACION</t>
  </si>
  <si>
    <t>V07AB00</t>
  </si>
  <si>
    <t>500mg/100ml (0.5%)</t>
  </si>
  <si>
    <t xml:space="preserve">BOLSA/AMPOLLA/FRASCO/BOTELLA </t>
  </si>
  <si>
    <t>NPT ADULTO 2501-3000 ML - MAQUILA CON BOLSA BOLSA INTRAVENOSA</t>
  </si>
  <si>
    <t>500mg/5ml (10%)</t>
  </si>
  <si>
    <t>TRIMETOPRIM + SULFAMETOXAZOL</t>
  </si>
  <si>
    <t>(160+800)mg</t>
  </si>
  <si>
    <t>J01EE01</t>
  </si>
  <si>
    <t>FENITOINA</t>
  </si>
  <si>
    <t>N03AB02</t>
  </si>
  <si>
    <t>FLUOXETINA (CLORHIDRATO)</t>
  </si>
  <si>
    <t>DIENOGEST + ESTRADIOL</t>
  </si>
  <si>
    <t>(2+1.5)mg</t>
  </si>
  <si>
    <t>G03AB08</t>
  </si>
  <si>
    <t>ITRACONAZOL</t>
  </si>
  <si>
    <t>J02AC02</t>
  </si>
  <si>
    <t xml:space="preserve">LEVOFLOXACINA </t>
  </si>
  <si>
    <t>J01MA12</t>
  </si>
  <si>
    <t>COMPLEJO B (NICOTINAMIDA-B3 + PIRIDOXINA-B6 + RIBOFLAVINA-B2 + TIAMINA-B1)</t>
  </si>
  <si>
    <t>A11EA</t>
  </si>
  <si>
    <t>IBUPROFENO + METOCARBAMOL</t>
  </si>
  <si>
    <t>(200+500)mg</t>
  </si>
  <si>
    <t>VACUNA HEXAVALENTE (DTPa,VPI,Hib,HB)</t>
  </si>
  <si>
    <t>J07CA09</t>
  </si>
  <si>
    <t>PENTOXIFILINA</t>
  </si>
  <si>
    <t>C04AD03</t>
  </si>
  <si>
    <t>BISACODILO</t>
  </si>
  <si>
    <t>A06AB02</t>
  </si>
  <si>
    <t>PRAZOSINA</t>
  </si>
  <si>
    <t>C02CA01</t>
  </si>
  <si>
    <t>BIPERIDENO (CLORHIDRATO)</t>
  </si>
  <si>
    <t>N04AA02</t>
  </si>
  <si>
    <t>0.375mg</t>
  </si>
  <si>
    <t>NPT NEONATOS 101-300 ML - MAQUILA CON BOLSA BOLSA INTRAVENOSA</t>
  </si>
  <si>
    <t>LORAZEPAM</t>
  </si>
  <si>
    <t>N05BA06</t>
  </si>
  <si>
    <t>HIERRO GLICINATO QUELATO</t>
  </si>
  <si>
    <t>6.66mg /ml</t>
  </si>
  <si>
    <t>PACLITAXEL</t>
  </si>
  <si>
    <t>L01CD01</t>
  </si>
  <si>
    <t>VACUNA L1 DEL VIRUS DEL PAPILOMA HUMANO (VPH)</t>
  </si>
  <si>
    <t>(30+40+60+40+ 20+20+20+20+20) mcg</t>
  </si>
  <si>
    <t>SUSPENSION INYECTABLE</t>
  </si>
  <si>
    <t>J07BM03</t>
  </si>
  <si>
    <t>(160+25)mg</t>
  </si>
  <si>
    <t>NICOTINA</t>
  </si>
  <si>
    <t>N07BA01</t>
  </si>
  <si>
    <t>IMIPRAMINA</t>
  </si>
  <si>
    <t>N06AA02</t>
  </si>
  <si>
    <t>CLEMASTINA (FUMARATO)</t>
  </si>
  <si>
    <t>R06AA04</t>
  </si>
  <si>
    <t>TIOGUANINA</t>
  </si>
  <si>
    <t>L01BB03</t>
  </si>
  <si>
    <t>32mg</t>
  </si>
  <si>
    <t>(8.001-10.000) UI</t>
  </si>
  <si>
    <t>(600+8)mg</t>
  </si>
  <si>
    <t>CALCIO (GLUCONATO SACARATO O LEVULINATO)</t>
  </si>
  <si>
    <t>A12AA03</t>
  </si>
  <si>
    <t>15mg/3ml (0.5%)</t>
  </si>
  <si>
    <t>N05CD08</t>
  </si>
  <si>
    <t>DICLOFENACO + HIALURONICO ACIDO</t>
  </si>
  <si>
    <t>(3+2.5)g/100g</t>
  </si>
  <si>
    <t>D11AX</t>
  </si>
  <si>
    <t>ESTRADIOL</t>
  </si>
  <si>
    <t>1,53 mg/dosis</t>
  </si>
  <si>
    <t>TÓPICA/TRANSDERMAL</t>
  </si>
  <si>
    <t>G03CA03</t>
  </si>
  <si>
    <t>DEGARELIX</t>
  </si>
  <si>
    <t>L02BX02</t>
  </si>
  <si>
    <t xml:space="preserve">INMUNOGLOBULINA HUMANA IGG + HIALURONIDASA (RUPH20) </t>
  </si>
  <si>
    <t>HIERRO SACARATO</t>
  </si>
  <si>
    <t>ACETAMINOFEN + CODEINA</t>
  </si>
  <si>
    <t>(325+30)mg</t>
  </si>
  <si>
    <t>N02AA59</t>
  </si>
  <si>
    <t>SIMETICONA (DIMETILPOLISILOXANO) + MAGALDRATO</t>
  </si>
  <si>
    <t>(10+80)mg/ml</t>
  </si>
  <si>
    <t>A02AD02</t>
  </si>
  <si>
    <t>DELTA-9-TETRAHIDROCANNABINOL + CANNABIDIOL</t>
  </si>
  <si>
    <t>(27+25mg)/ml</t>
  </si>
  <si>
    <t>KIT TRATAMIENTO MES</t>
  </si>
  <si>
    <t>N02BG10</t>
  </si>
  <si>
    <t>CLONIDINA (CLORHIDRATO)</t>
  </si>
  <si>
    <t>0.150mg</t>
  </si>
  <si>
    <t>C02AC01</t>
  </si>
  <si>
    <t>G01AF01</t>
  </si>
  <si>
    <t xml:space="preserve">GANCICLOVIR </t>
  </si>
  <si>
    <t>0.15%</t>
  </si>
  <si>
    <t>J05AB06</t>
  </si>
  <si>
    <t>IMIQUIMOD</t>
  </si>
  <si>
    <t>5g/100g</t>
  </si>
  <si>
    <t>CREMA TOPICA</t>
  </si>
  <si>
    <t>D06BB10</t>
  </si>
  <si>
    <t>FLUDARABINA</t>
  </si>
  <si>
    <t>L01BB05</t>
  </si>
  <si>
    <t>DILTIAZEM (CLORHIDRATO)</t>
  </si>
  <si>
    <t>60mg (base)</t>
  </si>
  <si>
    <t>C08DB01</t>
  </si>
  <si>
    <t>100mg/10ml (1%)</t>
  </si>
  <si>
    <t>MEDROXIPROGESTERONA ACETATO</t>
  </si>
  <si>
    <t>G03AC06</t>
  </si>
  <si>
    <t>FLUDROCORTISONA</t>
  </si>
  <si>
    <t>0.1mg</t>
  </si>
  <si>
    <t>H02AA02</t>
  </si>
  <si>
    <t>CORTICOIDE + NEOMICINA SULFATO + POLIMIXINA B SULFATO</t>
  </si>
  <si>
    <t>(1mg+3.5mg+6.000 UI)/1ml</t>
  </si>
  <si>
    <t>S01AA20</t>
  </si>
  <si>
    <t>1mg+3,5+6600UI)/ml fco x 5 ml ó (1mg+3,5+6000UI)/ml fco x 5 mll</t>
  </si>
  <si>
    <t>AGOMELATINA</t>
  </si>
  <si>
    <t>N06AX22</t>
  </si>
  <si>
    <t>ISOCONAZOL NITRATO</t>
  </si>
  <si>
    <t>D01AC05</t>
  </si>
  <si>
    <t>GLICERINA CARBONATADA</t>
  </si>
  <si>
    <t>USP</t>
  </si>
  <si>
    <t>S02DC99</t>
  </si>
  <si>
    <t>PLATA SULFADIAZINA</t>
  </si>
  <si>
    <t>D06BA01</t>
  </si>
  <si>
    <t>(5+10)mg</t>
  </si>
  <si>
    <t>INMUNOGLOBULINA ANTI D (RH)</t>
  </si>
  <si>
    <t>300mcg/2ml (0.015%)</t>
  </si>
  <si>
    <t>J06BB01</t>
  </si>
  <si>
    <t>5.3mg (16 UI)</t>
  </si>
  <si>
    <t>AMP/VIAL/JP/CARTUCHO/
CARPULA</t>
  </si>
  <si>
    <t>HIDROXICINA (CLORHIDRATO)</t>
  </si>
  <si>
    <t>N05BB01</t>
  </si>
  <si>
    <t>DOLUTEGRAVIR</t>
  </si>
  <si>
    <t>J05AX12</t>
  </si>
  <si>
    <t>MULTIENZIMAS-PANCREATINA (AMILASA, LIPASA, PROTEASA) + SIMETICONA (DIMETILPOLISILOXANO) + BILIS DE BUEY + HEMICELULASA</t>
  </si>
  <si>
    <t>(175+(25-40)+25+50)mg</t>
  </si>
  <si>
    <t>S01BA04</t>
  </si>
  <si>
    <t>NEPAFENACO</t>
  </si>
  <si>
    <t>S01BC10</t>
  </si>
  <si>
    <t>BRIMONIDINA + BRINZOLAMIDA</t>
  </si>
  <si>
    <t>(2+10)mg</t>
  </si>
  <si>
    <t>S01EC04</t>
  </si>
  <si>
    <t>(16+6)%</t>
  </si>
  <si>
    <t>BENCIDAMINA (BENZIDAMINA)</t>
  </si>
  <si>
    <t>0.498 g</t>
  </si>
  <si>
    <t>GRANULADO</t>
  </si>
  <si>
    <t>TÓPICA VAGINAL</t>
  </si>
  <si>
    <t>TAMSULOSINA + SOLIFENACINA</t>
  </si>
  <si>
    <t>(0,4 +6) mg</t>
  </si>
  <si>
    <t>G04CA53</t>
  </si>
  <si>
    <t>(60-120)+25mg</t>
  </si>
  <si>
    <t xml:space="preserve">BOSENTAN </t>
  </si>
  <si>
    <t>62.5mg</t>
  </si>
  <si>
    <t>C02KX01</t>
  </si>
  <si>
    <t>(100+12.5)mg</t>
  </si>
  <si>
    <t>PEMETREXED</t>
  </si>
  <si>
    <t>L01BA04</t>
  </si>
  <si>
    <t>CROMOGLICATO SODICO</t>
  </si>
  <si>
    <t>S01GX01</t>
  </si>
  <si>
    <t>DIMENHIDRINATO</t>
  </si>
  <si>
    <t>N07CA00</t>
  </si>
  <si>
    <t>CISPLATINO</t>
  </si>
  <si>
    <t>1mg/ml (0.1%) (50 mg)</t>
  </si>
  <si>
    <t>L01XA01</t>
  </si>
  <si>
    <t>150mg/3ml (5%)</t>
  </si>
  <si>
    <t>CIPROHEPTADINA</t>
  </si>
  <si>
    <t xml:space="preserve">2mg/5ml   </t>
  </si>
  <si>
    <t>R06AX02</t>
  </si>
  <si>
    <t>0.1mg/ml (0.01%)</t>
  </si>
  <si>
    <t>DIPIRONA</t>
  </si>
  <si>
    <t>LISINOPRIL</t>
  </si>
  <si>
    <t>5mg base</t>
  </si>
  <si>
    <t>C09AA03</t>
  </si>
  <si>
    <t>HIERRO (FERROSO) SULFATO ANHIDRO (SULFATO FERROSO)</t>
  </si>
  <si>
    <t>B03AA07</t>
  </si>
  <si>
    <t>CLIOQUINOL + DESONIDA</t>
  </si>
  <si>
    <t>(3.000+100)mg (3+0.1)%</t>
  </si>
  <si>
    <t>D07BB02</t>
  </si>
  <si>
    <t>(875+125)mg</t>
  </si>
  <si>
    <t>FOLICO ACIDO</t>
  </si>
  <si>
    <t>B03BB01</t>
  </si>
  <si>
    <t>AZELAICO ACIDO</t>
  </si>
  <si>
    <t>´15%</t>
  </si>
  <si>
    <t>D10AX03</t>
  </si>
  <si>
    <t>100mcg/0.3ml 
(0.33mg/ml)</t>
  </si>
  <si>
    <t>CEFUROXIMA (SODICA)</t>
  </si>
  <si>
    <t>750mg (base)</t>
  </si>
  <si>
    <t>PROPRANOLOL (CLORHIDRATO)</t>
  </si>
  <si>
    <t>C07AA05</t>
  </si>
  <si>
    <t>DL -ALFATOCOFERIL ACETATO / VIT E SINTETICA</t>
  </si>
  <si>
    <t>Equivalente a 800 UI de Vitamina E</t>
  </si>
  <si>
    <t>VITAMINA A (ACETATO O PALMITATO)</t>
  </si>
  <si>
    <t>50.000 UI</t>
  </si>
  <si>
    <t>A11CA01</t>
  </si>
  <si>
    <t>FLUNARIZINA (CLORHIDRATO)</t>
  </si>
  <si>
    <t>N07CA03</t>
  </si>
  <si>
    <t>PARCHE (DIARIO)</t>
  </si>
  <si>
    <t>CEFRADINA</t>
  </si>
  <si>
    <t>J01DB09</t>
  </si>
  <si>
    <t>OMEGA 3 ACIDOS GRASOS</t>
  </si>
  <si>
    <t>C10AX06</t>
  </si>
  <si>
    <t>200mg (base)</t>
  </si>
  <si>
    <t>(100+200)mg</t>
  </si>
  <si>
    <t>MAGNESIO SULFATO USP</t>
  </si>
  <si>
    <t>TOP</t>
  </si>
  <si>
    <t>A11AA03</t>
  </si>
  <si>
    <t>FLUOROMETALONA</t>
  </si>
  <si>
    <t>S01BA07</t>
  </si>
  <si>
    <t>75mg/0.5ml</t>
  </si>
  <si>
    <t>(30-60)%</t>
  </si>
  <si>
    <t>QUIMIOTERAPIA UNIDOSIS SSN CON INSUMOS de 0 % FRASCO INTRAVENOSA</t>
  </si>
  <si>
    <t>180mg</t>
  </si>
  <si>
    <t>TIMOLOL + BRIMONIDINA</t>
  </si>
  <si>
    <t>(5+2)mg/ml
(0.5+0.2%)</t>
  </si>
  <si>
    <t>100 UI/ml  (1.000 UI/10ml)</t>
  </si>
  <si>
    <t>CROTAMITON</t>
  </si>
  <si>
    <t>D04AX00</t>
  </si>
  <si>
    <t>500mg/10ml (5%)</t>
  </si>
  <si>
    <t>100 UI/ml (10ml)</t>
  </si>
  <si>
    <t>GALANTAMINA LIBERACION RETARDADA</t>
  </si>
  <si>
    <t>N06DA04</t>
  </si>
  <si>
    <t>BENZOILO PEROXIDO</t>
  </si>
  <si>
    <t>(2.5-10)%</t>
  </si>
  <si>
    <t>D10AE01</t>
  </si>
  <si>
    <t>5.600 UI/ml</t>
  </si>
  <si>
    <t>METOCLOPRAMIDA (CLORHIDRATO)</t>
  </si>
  <si>
    <t>4mg/ml (0.4%)</t>
  </si>
  <si>
    <t>A03FA01</t>
  </si>
  <si>
    <t xml:space="preserve">TRIMEBUTINA </t>
  </si>
  <si>
    <t>200mg/15ml (1.33%)</t>
  </si>
  <si>
    <t>POTASIO GLUCONATO</t>
  </si>
  <si>
    <t>20meq potasio/15ml</t>
  </si>
  <si>
    <t>A12BA05</t>
  </si>
  <si>
    <t>YODOPOVIDONA</t>
  </si>
  <si>
    <t>10-11%</t>
  </si>
  <si>
    <t>D08AG02</t>
  </si>
  <si>
    <t>160 mg/5 ml</t>
  </si>
  <si>
    <t>BENCILO BENZOATO</t>
  </si>
  <si>
    <t>(25-30)%</t>
  </si>
  <si>
    <t>P03AX01</t>
  </si>
  <si>
    <t>VANCOMICINA</t>
  </si>
  <si>
    <t>POTASIO CLORURO</t>
  </si>
  <si>
    <t>2meq/ml</t>
  </si>
  <si>
    <t>B05XA01</t>
  </si>
  <si>
    <t>CICLOFOSFAMIDA</t>
  </si>
  <si>
    <t>L01AA01</t>
  </si>
  <si>
    <t>COLISTINA + NEOMICINA + HIDROCORTISONA</t>
  </si>
  <si>
    <t>(1.5+5+0.5)mg/ml</t>
  </si>
  <si>
    <t>TIMOLOL + BIMATOPROST</t>
  </si>
  <si>
    <t>(5+0.3)mg/ml</t>
  </si>
  <si>
    <t>KETAMINA CLORHIDRATO</t>
  </si>
  <si>
    <t>N01AX03</t>
  </si>
  <si>
    <t>DROSPIRENONA + ESTRADIOL</t>
  </si>
  <si>
    <t>(2+1)mg</t>
  </si>
  <si>
    <t>G03FA17</t>
  </si>
  <si>
    <t>IDARRUBICINA CLORHIDRATO</t>
  </si>
  <si>
    <t>L01DB06</t>
  </si>
  <si>
    <t>DOMPERIDONA</t>
  </si>
  <si>
    <t>A03FA03</t>
  </si>
  <si>
    <t>S03CA01</t>
  </si>
  <si>
    <t>1.7%</t>
  </si>
  <si>
    <t>TIMOLOL + LATANOPROST</t>
  </si>
  <si>
    <t>(5+0.05)mg/ml</t>
  </si>
  <si>
    <t xml:space="preserve">ETILEFRINA </t>
  </si>
  <si>
    <t xml:space="preserve">10mg/ml   </t>
  </si>
  <si>
    <t>C01CA01</t>
  </si>
  <si>
    <t>CIPROTERONA ACETATO + ETINILESTRADIOL</t>
  </si>
  <si>
    <t>(2+0.035)mg</t>
  </si>
  <si>
    <t>G03HB01</t>
  </si>
  <si>
    <t>3L</t>
  </si>
  <si>
    <t>SODIO CLORURO</t>
  </si>
  <si>
    <t>20meq/10ml</t>
  </si>
  <si>
    <t>B05XA03</t>
  </si>
  <si>
    <t>PODOFILINA</t>
  </si>
  <si>
    <t>D06BB04</t>
  </si>
  <si>
    <t>(2+0.02)mg</t>
  </si>
  <si>
    <t>ESPIRAMICINA</t>
  </si>
  <si>
    <t>3 M UI</t>
  </si>
  <si>
    <t>J01FA02</t>
  </si>
  <si>
    <t>(750+600+250)mg</t>
  </si>
  <si>
    <t>GENTAMICINA (SULFATO)</t>
  </si>
  <si>
    <t>160mg/2ml (base) (8%)</t>
  </si>
  <si>
    <t>J01GB03</t>
  </si>
  <si>
    <t xml:space="preserve">MESALAZINA </t>
  </si>
  <si>
    <t>1.5 gr</t>
  </si>
  <si>
    <t>DEXIBUPROFENO</t>
  </si>
  <si>
    <t>M01AE14</t>
  </si>
  <si>
    <t>UMECLIDINIO BROMURO</t>
  </si>
  <si>
    <t>Dosis predispensaba 62.5 mcg. equivalente a una dosis administrada de 55mcg</t>
  </si>
  <si>
    <t>R03BB07</t>
  </si>
  <si>
    <t>TRAMADOL (CLORHIDRATO)</t>
  </si>
  <si>
    <t>QUINAPRIL (CLORHIDRATO)</t>
  </si>
  <si>
    <t>C09AA06</t>
  </si>
  <si>
    <t>2%/20ml</t>
  </si>
  <si>
    <t>VINORELBINA BITARTRATO</t>
  </si>
  <si>
    <t>L01CA04</t>
  </si>
  <si>
    <t>(5+5+1.25)mg</t>
  </si>
  <si>
    <t>IRINOTECAN CLORHIDRATO</t>
  </si>
  <si>
    <t>L01CE02</t>
  </si>
  <si>
    <t>ATROPINA + DIFENOXILATO</t>
  </si>
  <si>
    <t>(0.025+2.5)mg</t>
  </si>
  <si>
    <t>A07DA01</t>
  </si>
  <si>
    <t>CIPROFLOXACINA CLORHIDRATO</t>
  </si>
  <si>
    <t>0.3% (base)</t>
  </si>
  <si>
    <t>S01AE03</t>
  </si>
  <si>
    <t>TIMOLOL + BRIMONIDINA + BIMATOPROST</t>
  </si>
  <si>
    <t>(6.83+1.5+0.1)mg/ml (0.683+0.15+0.01%)</t>
  </si>
  <si>
    <t>MISOPROSTOL</t>
  </si>
  <si>
    <t>G02AD06</t>
  </si>
  <si>
    <t>IPRATROPIO BROMURO</t>
  </si>
  <si>
    <t>0.25mg/ml (0.025%)</t>
  </si>
  <si>
    <t>EZETIMIB</t>
  </si>
  <si>
    <t>C10AX09</t>
  </si>
  <si>
    <t>S01AA12</t>
  </si>
  <si>
    <t>FLUTICASONA PROPIONATO</t>
  </si>
  <si>
    <t>DISPOSITIVO PARA INHALAR</t>
  </si>
  <si>
    <t>R03BA05</t>
  </si>
  <si>
    <t>SALICILICO ACIDO + LACTICO ACIDO</t>
  </si>
  <si>
    <t>[(14-26)+(4-16)]%</t>
  </si>
  <si>
    <t>D01AE12</t>
  </si>
  <si>
    <t xml:space="preserve">VACUNA CONTRA EL NEUMOCOCO POLISACARIDA DE 23 VALENCIAS  </t>
  </si>
  <si>
    <t>J07AL52 -1</t>
  </si>
  <si>
    <t>KETOROLACO</t>
  </si>
  <si>
    <t>30mg/2ml</t>
  </si>
  <si>
    <t>M01AB15/S01BC05</t>
  </si>
  <si>
    <t>SODIO ALGINATO + SODIO BICARBONATO + CALCIO CARBONATO (GAVISCON)</t>
  </si>
  <si>
    <t>(5-2,13-3,25)(%)</t>
  </si>
  <si>
    <t>BOTELLA</t>
  </si>
  <si>
    <t>ETAMBUTOL (CLORHIDRATO)</t>
  </si>
  <si>
    <t>J04AK02</t>
  </si>
  <si>
    <t>MITOMICINA</t>
  </si>
  <si>
    <t>L01DC03</t>
  </si>
  <si>
    <t>TAMOXIFENO CITRATO</t>
  </si>
  <si>
    <t>L02BA01</t>
  </si>
  <si>
    <t>DRONEDARONA</t>
  </si>
  <si>
    <t>C01BD07</t>
  </si>
  <si>
    <t>PERINDOPRIL ARGININA + INDAPAMIDA</t>
  </si>
  <si>
    <t>(5+1.25)mg</t>
  </si>
  <si>
    <t>C09BA04</t>
  </si>
  <si>
    <t>ROFLUMILAST</t>
  </si>
  <si>
    <t>500mcg</t>
  </si>
  <si>
    <t>R03DX07</t>
  </si>
  <si>
    <t>DEXTROSA EN AGUA DESTILADA</t>
  </si>
  <si>
    <t>5% (50-500)ml</t>
  </si>
  <si>
    <t>FCO/BOLSA/ENVASE COLAPSIBLE</t>
  </si>
  <si>
    <t>B05BA03</t>
  </si>
  <si>
    <t>ADRENALINA (TARTRATO O CLORHIDRATO) (EPINEFRINA)</t>
  </si>
  <si>
    <t>1mg/ml (base) (0.1%)</t>
  </si>
  <si>
    <t>C01CA24</t>
  </si>
  <si>
    <t>LEVONORGESTREL + ETINIL ESTRADIOL</t>
  </si>
  <si>
    <t>(150+30)mcg</t>
  </si>
  <si>
    <t>G03AA07</t>
  </si>
  <si>
    <t>MEXAZOLAM</t>
  </si>
  <si>
    <t>N05BA</t>
  </si>
  <si>
    <t>SULBUTIAMINA</t>
  </si>
  <si>
    <t>A11DA02</t>
  </si>
  <si>
    <t>CISATRACURIO BESILATO</t>
  </si>
  <si>
    <t>M03AC11</t>
  </si>
  <si>
    <t>(25+50)mcg/dosis</t>
  </si>
  <si>
    <t>(200+50)mg/5ml (20+5%)</t>
  </si>
  <si>
    <t>UNIDOSIS ANTIBIOTICA I.V/ JERINGA 5 ML CON INSUMOS de 5 MILILITRO AMPOLLA / VIAL INTRAVENOSA</t>
  </si>
  <si>
    <t>IMIPRAMINA (CLORHIDRATO)</t>
  </si>
  <si>
    <t>19.5mg</t>
  </si>
  <si>
    <t>DISPOSITIVO INTRA-UTERINO</t>
  </si>
  <si>
    <t>KIT DE TRATAMIENTO</t>
  </si>
  <si>
    <t>IU</t>
  </si>
  <si>
    <t>LOPERAMIDA (CLORHIDRATO)</t>
  </si>
  <si>
    <t>A07DA03</t>
  </si>
  <si>
    <t>ALPRAZOLAM</t>
  </si>
  <si>
    <t>N05BA12</t>
  </si>
  <si>
    <t>COLAGENO HIDROLIZADO</t>
  </si>
  <si>
    <t>POLVO/GRANULADO</t>
  </si>
  <si>
    <t>AMITRIPTILINA (CLORHIDRATO)</t>
  </si>
  <si>
    <t>N06AA09</t>
  </si>
  <si>
    <t>TERAZOSIN (CLORHIDRATO)</t>
  </si>
  <si>
    <t>G04CA03</t>
  </si>
  <si>
    <t>TAB VAG/OVULO</t>
  </si>
  <si>
    <t>MOXIFLOXACINA CLORHIDRATO</t>
  </si>
  <si>
    <t>J01MA14</t>
  </si>
  <si>
    <t>DOXOFILINA</t>
  </si>
  <si>
    <t>R03DA11</t>
  </si>
  <si>
    <t xml:space="preserve">TRAMADOL </t>
  </si>
  <si>
    <t>20mg/2ml (1%)</t>
  </si>
  <si>
    <t>0.25%</t>
  </si>
  <si>
    <t>1% (base)</t>
  </si>
  <si>
    <t xml:space="preserve">D10AF01 </t>
  </si>
  <si>
    <t>PENICILINA G BENZATINICA (BENCILPENICILINA BENZATINICA)</t>
  </si>
  <si>
    <t>2.400.000 UI</t>
  </si>
  <si>
    <t>J01CE08</t>
  </si>
  <si>
    <t>PARICALCITOL</t>
  </si>
  <si>
    <t>2mcg</t>
  </si>
  <si>
    <t>H05BX02</t>
  </si>
  <si>
    <t>ACETAZOLAMIDA</t>
  </si>
  <si>
    <t>S01EC01</t>
  </si>
  <si>
    <t>BLEOMICINA SULFATO</t>
  </si>
  <si>
    <t>15 UI (base)</t>
  </si>
  <si>
    <t>L01DC01</t>
  </si>
  <si>
    <t>PROPARACAINA CLORHIDRATO (PROXIMETACAINA)</t>
  </si>
  <si>
    <t>S01HA04</t>
  </si>
  <si>
    <t>ATROPINA SULFATO</t>
  </si>
  <si>
    <t>S01FA01</t>
  </si>
  <si>
    <t>ESPUMA</t>
  </si>
  <si>
    <t>DIENOGEST + ESTRADIOL VALERATO</t>
  </si>
  <si>
    <t>(2+3)mg</t>
  </si>
  <si>
    <t>FORMOTEROL + BECLOMETASONA(6+100)mcgPOLVO PARA INHALACION</t>
  </si>
  <si>
    <t>(6+100)mcg</t>
  </si>
  <si>
    <t>KIT DE INHALACION</t>
  </si>
  <si>
    <t>R03AK08-1</t>
  </si>
  <si>
    <t>ESTERES ETILICOS DE ACIDOS GRASOS YODADOS</t>
  </si>
  <si>
    <t>480mg/ml</t>
  </si>
  <si>
    <t>V08AD01</t>
  </si>
  <si>
    <t>(80+400)mg/5ml</t>
  </si>
  <si>
    <t>DESMOPRESINA GOTAS</t>
  </si>
  <si>
    <t>0,4 mg/ml</t>
  </si>
  <si>
    <t>ESCHERICHIA COLI (EXTRACTO LIOFILIZADO)</t>
  </si>
  <si>
    <t>G04BX</t>
  </si>
  <si>
    <t>SODIO BICARBONATO</t>
  </si>
  <si>
    <t>10meq/10ml</t>
  </si>
  <si>
    <t>B05XA02</t>
  </si>
  <si>
    <t>J02AB02</t>
  </si>
  <si>
    <t>SUCCINILCOLINA</t>
  </si>
  <si>
    <t>1.000mg/10ml (10%)</t>
  </si>
  <si>
    <t>M03AB01</t>
  </si>
  <si>
    <t>DIPIRONA (METAMIZOL SODICO)</t>
  </si>
  <si>
    <t>CEFADROXILO</t>
  </si>
  <si>
    <t>250mg/5ml</t>
  </si>
  <si>
    <t>J01DB05</t>
  </si>
  <si>
    <t xml:space="preserve">GLUCAGON </t>
  </si>
  <si>
    <t>H04AA01</t>
  </si>
  <si>
    <t>VACUNA CONTRA DIFTERIA + TETANO + TOS FERINA (D.T.Pa)</t>
  </si>
  <si>
    <t>SUSPENSION PARENTERAL</t>
  </si>
  <si>
    <t>J07CA01</t>
  </si>
  <si>
    <t xml:space="preserve">0.5mg </t>
  </si>
  <si>
    <t>CANDESARTAN + HIDROCLOROTIAZIDA</t>
  </si>
  <si>
    <t>(16+12.5)mg</t>
  </si>
  <si>
    <t>TINIDAZOL</t>
  </si>
  <si>
    <t>P01AB02</t>
  </si>
  <si>
    <t>1.200mg</t>
  </si>
  <si>
    <t>(6.001-8.000)UI</t>
  </si>
  <si>
    <t>DAUNORUBICINA CLORHIDRATO</t>
  </si>
  <si>
    <t>L01DB02</t>
  </si>
  <si>
    <t>RETINOICO ACIDO (TRETINOINA) + FLUOCINOLONA ACETONIDO + HIDROQUINONA</t>
  </si>
  <si>
    <t>(0.05+0.01+4)g/100g
(0.05+0.01+4)%</t>
  </si>
  <si>
    <t>CITARABINA O ARABINOSIDO</t>
  </si>
  <si>
    <t>L01BC01</t>
  </si>
  <si>
    <t>NORETINDRONA (NORETISTERONA ENANTATO) + ESTRADIOL VALERATO</t>
  </si>
  <si>
    <t>(50+5)mg/ml</t>
  </si>
  <si>
    <t>G03FA01</t>
  </si>
  <si>
    <t>VACUNA CONTRA LA HEPATITIS B (ADULTOS)</t>
  </si>
  <si>
    <t>20mcg/ml</t>
  </si>
  <si>
    <t>J07BC01-1</t>
  </si>
  <si>
    <t>BETAMETASONA ACETATO + BETAMETASONA FOSFATO</t>
  </si>
  <si>
    <t>(3+3)mg</t>
  </si>
  <si>
    <t>H02AB01</t>
  </si>
  <si>
    <t xml:space="preserve">VACUNA ANTIMENINGOCOCCICA A / C / Y / W </t>
  </si>
  <si>
    <t xml:space="preserve">J07AH01 </t>
  </si>
  <si>
    <t>PREDNISOLONA + FENILEFRINA</t>
  </si>
  <si>
    <t xml:space="preserve">(1+0.12)% </t>
  </si>
  <si>
    <t>S01BB02</t>
  </si>
  <si>
    <t>OLMESARTAN MEDOXIMILO + HIDROCLOROTIAZIDA</t>
  </si>
  <si>
    <t>(20+12.5)mg</t>
  </si>
  <si>
    <t>C09DA08</t>
  </si>
  <si>
    <t>HALOPERIDOL</t>
  </si>
  <si>
    <t>N05AD01</t>
  </si>
  <si>
    <t>VALSARTAN + HIDROCLOROTIAZIDA</t>
  </si>
  <si>
    <t xml:space="preserve">(160+25)mg </t>
  </si>
  <si>
    <t>HIERRO POLIMALTOSADO</t>
  </si>
  <si>
    <t>50mg/5ml</t>
  </si>
  <si>
    <t>B03AB04</t>
  </si>
  <si>
    <t>L01XX14</t>
  </si>
  <si>
    <t>CALCIO DOBESILATO</t>
  </si>
  <si>
    <t>C05BX01</t>
  </si>
  <si>
    <t>PERINDOPRIL ARGININA + AMLODIPINO</t>
  </si>
  <si>
    <t>C09BB04</t>
  </si>
  <si>
    <t>BEPOTASTINA BESILATO</t>
  </si>
  <si>
    <t>S01GX15</t>
  </si>
  <si>
    <t>DINOPROSTONA</t>
  </si>
  <si>
    <t>G02AD02</t>
  </si>
  <si>
    <t xml:space="preserve">(160+12.5)mg </t>
  </si>
  <si>
    <t>NPT PEDIATRICA 2001-2500 ML - MAQUILA CON BOLSA BOLSA INTRAVENOSA</t>
  </si>
  <si>
    <t>(10+2.5)mg</t>
  </si>
  <si>
    <t>AZELASTINA</t>
  </si>
  <si>
    <t>1mg/ml</t>
  </si>
  <si>
    <t>S01GX07 / R01AC03</t>
  </si>
  <si>
    <t>4 AMINOPIRIDINA (FAMPRIDINA)</t>
  </si>
  <si>
    <t>N07XX07</t>
  </si>
  <si>
    <t>CLORAMBUCILO</t>
  </si>
  <si>
    <t>L01AA02</t>
  </si>
  <si>
    <t>DONEPEZIL</t>
  </si>
  <si>
    <t>N06DA02</t>
  </si>
  <si>
    <t>MEBENDAZOL</t>
  </si>
  <si>
    <t>P02CA01-2</t>
  </si>
  <si>
    <t>NPT NEONATOS 301-500 ML - MAQUILA CON BOLSA BOLSA INTRAVENOSA</t>
  </si>
  <si>
    <t>(2-2.5)g/sobre</t>
  </si>
  <si>
    <t>CLONIXINO + PARGEVERINA (PROPINOX)</t>
  </si>
  <si>
    <t>(125+10)mg</t>
  </si>
  <si>
    <t>A03DC</t>
  </si>
  <si>
    <t>(50+100)mcg/dosis</t>
  </si>
  <si>
    <t>´4%</t>
  </si>
  <si>
    <t>ACETILCOLINA INTRAOCULAR</t>
  </si>
  <si>
    <t>S01EB09</t>
  </si>
  <si>
    <t>FENITOINA SODICA</t>
  </si>
  <si>
    <t>125mg/5ml (2.5%)</t>
  </si>
  <si>
    <t>500mg/5ml</t>
  </si>
  <si>
    <t>9mg</t>
  </si>
  <si>
    <t>8mcg</t>
  </si>
  <si>
    <t>3mg/ml (base) (0.3%)</t>
  </si>
  <si>
    <t>S01AA11</t>
  </si>
  <si>
    <t>(200+12.5+50)mg</t>
  </si>
  <si>
    <t>LIDOCAINA + PRILOCAINA</t>
  </si>
  <si>
    <t>(25+25)mg/g (2.5+2.5)%</t>
  </si>
  <si>
    <t>DEXTROSA + SODIO CLORURO</t>
  </si>
  <si>
    <t>(5+0.9)%</t>
  </si>
  <si>
    <t>B05BB02</t>
  </si>
  <si>
    <t>DESVENLAFAXINA</t>
  </si>
  <si>
    <t>N06AX23</t>
  </si>
  <si>
    <t>DORZOLAMIDA CLORHIDRATO</t>
  </si>
  <si>
    <t>S01EC03</t>
  </si>
  <si>
    <t xml:space="preserve">OXITOCINA </t>
  </si>
  <si>
    <t>10 UI/ml</t>
  </si>
  <si>
    <t>H01BB02</t>
  </si>
  <si>
    <t>URSODESOXICOLICO ACIDO FORMULA MAGISTRAL</t>
  </si>
  <si>
    <t>25 mg/ml</t>
  </si>
  <si>
    <t>METRONIDAZOL + NIFUROXAZIDA</t>
  </si>
  <si>
    <t>(600+200)mg</t>
  </si>
  <si>
    <t>A07AX03</t>
  </si>
  <si>
    <t>3.75mg</t>
  </si>
  <si>
    <t>1gr</t>
  </si>
  <si>
    <t>234mg</t>
  </si>
  <si>
    <t>125mcg/dosis</t>
  </si>
  <si>
    <t>PROPILTIOURACILO</t>
  </si>
  <si>
    <t>H03BA02</t>
  </si>
  <si>
    <t>300mg/3ml (10%)</t>
  </si>
  <si>
    <t>DEXKETOPROFENO</t>
  </si>
  <si>
    <t>M01AE17</t>
  </si>
  <si>
    <t>LEVOSULPIRIDA</t>
  </si>
  <si>
    <t>N05AL07</t>
  </si>
  <si>
    <t>RANOLAZINA</t>
  </si>
  <si>
    <t>C01EB18</t>
  </si>
  <si>
    <t>TACROLIMUS (TACROLIMUS 0.03% SOL OFTALMICA X 5 ML F/MAGISTRAL)</t>
  </si>
  <si>
    <t>0,03(%)</t>
  </si>
  <si>
    <t>SOLUCIONES</t>
  </si>
  <si>
    <t>FRASCO GOTERO DE 5ML FORMULA MAGISTRAL</t>
  </si>
  <si>
    <t xml:space="preserve">FORMULA MAGISTRAL </t>
  </si>
  <si>
    <t>KETOTIFENO (KENALER SOL OFTALMICA X 5 ML)</t>
  </si>
  <si>
    <t>SOLUCION OFTALMICA</t>
  </si>
  <si>
    <t>S01GX08</t>
  </si>
  <si>
    <t>QUIMIOTERAPIA UNIDOSIS JERINGA CON INSUMOS de 0 MILIGRAMOS/MILILITRO AMPOLLA / VIAL INTRAVENOSA</t>
  </si>
  <si>
    <t>OXITETRACICLINA CLORHIDRATO + POLIMIXINA B</t>
  </si>
  <si>
    <t>(0.5g+1millón UI)/100g</t>
  </si>
  <si>
    <t>S01AA30</t>
  </si>
  <si>
    <t>GLIMEPIRIDA + METFORMINA</t>
  </si>
  <si>
    <t>(4+1.000)mg</t>
  </si>
  <si>
    <t>A10BD02</t>
  </si>
  <si>
    <t>INMUNOGLOBULINA HUMANA ANTI HEPATITIS</t>
  </si>
  <si>
    <t>J06BB04</t>
  </si>
  <si>
    <t>IFOSFAMIDA</t>
  </si>
  <si>
    <t>L01AA06</t>
  </si>
  <si>
    <t>ZOPICLONA</t>
  </si>
  <si>
    <t>N05CF01</t>
  </si>
  <si>
    <t>NPT ADULTO 0-1000 ML - MAQUILA CON BOLSA BOLSA INTRAVENOSA</t>
  </si>
  <si>
    <t>LISINA CLONIXINATO + ERGOTAMINA</t>
  </si>
  <si>
    <t>(125+1)mg</t>
  </si>
  <si>
    <t>ATORVASTATINA (CALCICA) (LIPITOR)</t>
  </si>
  <si>
    <t>SILIMARINA</t>
  </si>
  <si>
    <t>A05BA03</t>
  </si>
  <si>
    <t>CARBOXIMETILCELULOSA (VISCOSIDAD BAJA) + GLICERINA</t>
  </si>
  <si>
    <t>(2+4)mg/ml (0.5+1%)</t>
  </si>
  <si>
    <t xml:space="preserve">(CAJA X 30 CARTUCHOS) KIT TRATAMIENTO </t>
  </si>
  <si>
    <t>AMIKACINA (SULFATO)</t>
  </si>
  <si>
    <t>500mg/2ml (base) (25%)</t>
  </si>
  <si>
    <t>J01GB06</t>
  </si>
  <si>
    <t>VITAMINA D3 + CALCIO + ZINC</t>
  </si>
  <si>
    <t>400 UI + 300 mg + 7,5 mg</t>
  </si>
  <si>
    <t>CLORFENIRAMINA MALEATO</t>
  </si>
  <si>
    <t>TRIBENOSIDO + LIDOCAINA</t>
  </si>
  <si>
    <t>(5+2)%</t>
  </si>
  <si>
    <t>C05AX05</t>
  </si>
  <si>
    <t>(400 + 40) mg</t>
  </si>
  <si>
    <t>GLUTAMINA</t>
  </si>
  <si>
    <t>10g/sobre</t>
  </si>
  <si>
    <t>NITROFURAZONA</t>
  </si>
  <si>
    <t>CREMA/EMULSION/UNGÜENTO/GEL/POMADA</t>
  </si>
  <si>
    <t>D08AF99</t>
  </si>
  <si>
    <t>ASCORBICO ACIDO + FOLICO ACIDO + FUMARATO FERROSO</t>
  </si>
  <si>
    <t>[70+0.4+(60-65)]mg</t>
  </si>
  <si>
    <t>HEPARINA</t>
  </si>
  <si>
    <t>1000 UI</t>
  </si>
  <si>
    <t>C05BA03</t>
  </si>
  <si>
    <t xml:space="preserve">CAPTOPRIL </t>
  </si>
  <si>
    <t>C09AA01</t>
  </si>
  <si>
    <t>ERITROMICINA (ESTEARATO)</t>
  </si>
  <si>
    <t>J01FA01</t>
  </si>
  <si>
    <t>CLOMIFENO CITRATO</t>
  </si>
  <si>
    <t>G03GB02</t>
  </si>
  <si>
    <t xml:space="preserve">CIPROFLOXACINA + FLUOCINOLONA </t>
  </si>
  <si>
    <t>(3+0.25)mg/ml</t>
  </si>
  <si>
    <t>S02CA05</t>
  </si>
  <si>
    <t>LISDEXANFETAMINA DIMESILATO</t>
  </si>
  <si>
    <t>N06BA12</t>
  </si>
  <si>
    <t>KETOTIFENO FUMARATO</t>
  </si>
  <si>
    <t>(2+1.000)mg</t>
  </si>
  <si>
    <t>LOTEPREDNOL + TOBRAMICINA</t>
  </si>
  <si>
    <t>(5+3)mg/ml
(0.5+0.3)%</t>
  </si>
  <si>
    <t>S01CA</t>
  </si>
  <si>
    <t>SECNIDAZOL</t>
  </si>
  <si>
    <t>P01AB07</t>
  </si>
  <si>
    <t xml:space="preserve">HIDROXICINA </t>
  </si>
  <si>
    <t>100mg/2ml (5%)</t>
  </si>
  <si>
    <t>DACARBAZINA</t>
  </si>
  <si>
    <t>L01AX04</t>
  </si>
  <si>
    <t>PIRIDOXINA CLORHIDRATO (VITAMINA B6)</t>
  </si>
  <si>
    <t>A11HA02</t>
  </si>
  <si>
    <t>250mg/5ml (base) (5%)</t>
  </si>
  <si>
    <t>INTERFERON BETA 1A</t>
  </si>
  <si>
    <t>(50-100)mcg/ml</t>
  </si>
  <si>
    <t>L03AB07</t>
  </si>
  <si>
    <t>AMPICILINA (SODICA)</t>
  </si>
  <si>
    <t>J01CA01</t>
  </si>
  <si>
    <t>AMBROXOL</t>
  </si>
  <si>
    <t>3mg/ml</t>
  </si>
  <si>
    <t>R05CB06</t>
  </si>
  <si>
    <t>VINCRISTINA SULFATO</t>
  </si>
  <si>
    <t>L01CA02</t>
  </si>
  <si>
    <t>PAPAVERINA + SIMETICONA (DIMETILPOLISILOXANO)</t>
  </si>
  <si>
    <t>(10+66)mg</t>
  </si>
  <si>
    <t>OXICODONA (CLORHIDRATO) LIBERACION RETARD</t>
  </si>
  <si>
    <t>N02AA05</t>
  </si>
  <si>
    <t>MESNA</t>
  </si>
  <si>
    <t>V03AF01</t>
  </si>
  <si>
    <t>PENICILINA G SODICA CRISTALINA</t>
  </si>
  <si>
    <t>1.000.000 UI</t>
  </si>
  <si>
    <t>J01CE01</t>
  </si>
  <si>
    <t>CANDESARTAN + AMLODIPINA</t>
  </si>
  <si>
    <t>(16+10)mg</t>
  </si>
  <si>
    <t>C09DB07</t>
  </si>
  <si>
    <t>LABETALOL CLORHIDRATO</t>
  </si>
  <si>
    <t>100mg/20ml (0.5%)</t>
  </si>
  <si>
    <t>C07AG01</t>
  </si>
  <si>
    <t>21.7/dosis (42mcg/fosa)</t>
  </si>
  <si>
    <t>R01AX03</t>
  </si>
  <si>
    <t>DESMOPRESINA ACETATO</t>
  </si>
  <si>
    <t>15mcg</t>
  </si>
  <si>
    <t>(325+15)mg</t>
  </si>
  <si>
    <t xml:space="preserve">FAMOTIDINA </t>
  </si>
  <si>
    <t>A02BA03</t>
  </si>
  <si>
    <t>PIROXICAM</t>
  </si>
  <si>
    <t>M01AC01/M02AA07</t>
  </si>
  <si>
    <t>MERCAPTOPURINA</t>
  </si>
  <si>
    <t>L01BB02</t>
  </si>
  <si>
    <t>POLIDOCANOL</t>
  </si>
  <si>
    <t>0.3g/10ml
(3%)</t>
  </si>
  <si>
    <t>C05BB02</t>
  </si>
  <si>
    <t>OCTREOTIDE (SOMATOSTATINA)</t>
  </si>
  <si>
    <t>GANCICLOVIR (SODICO)</t>
  </si>
  <si>
    <t>BETAMETASONA FOSFATO DISODICO</t>
  </si>
  <si>
    <t>´2%</t>
  </si>
  <si>
    <t>10mg/2ml (base) (0.5%)</t>
  </si>
  <si>
    <t>TESTOSTERONA ENANTATO</t>
  </si>
  <si>
    <t>GLICOPIRRONIO BROMURO</t>
  </si>
  <si>
    <t>R03BB06</t>
  </si>
  <si>
    <t>RIFAMICINA</t>
  </si>
  <si>
    <t>1g/100ml (1%)</t>
  </si>
  <si>
    <t>SOLUCION/SPRAY</t>
  </si>
  <si>
    <t>D06AX15</t>
  </si>
  <si>
    <t>AVANAFIL</t>
  </si>
  <si>
    <t>G04BE10</t>
  </si>
  <si>
    <t>RUPATADINA</t>
  </si>
  <si>
    <t>R06AX28</t>
  </si>
  <si>
    <t>ETOPOSIDO</t>
  </si>
  <si>
    <t>L01CB01</t>
  </si>
  <si>
    <t>BUDESONIDA</t>
  </si>
  <si>
    <t>A07EA06</t>
  </si>
  <si>
    <t>DOXORRUBICINA CLORHIDRATO</t>
  </si>
  <si>
    <t>DIFENHIDRAMINA</t>
  </si>
  <si>
    <t>R06AA02</t>
  </si>
  <si>
    <t>(40+12.5)mg</t>
  </si>
  <si>
    <t>TIMOLOL + TRAVOPROST</t>
  </si>
  <si>
    <t>(5+0.04)mg/ml</t>
  </si>
  <si>
    <t>(325+8)mg</t>
  </si>
  <si>
    <t>CLOROQUINA (FOSFATO)</t>
  </si>
  <si>
    <t>150mg (base)</t>
  </si>
  <si>
    <t>P01BA01</t>
  </si>
  <si>
    <t>BOLSA 1000 ML</t>
  </si>
  <si>
    <t xml:space="preserve">CEFTAZIDIMA </t>
  </si>
  <si>
    <t>J01DD02</t>
  </si>
  <si>
    <t>LISADOS BACTERIANOS (INMUNOESTIMULANTE CONTRA HAEMOPHILUS INFLUENZAE + DIPLOCOCCUS PNEUMONIAE + KLEBSIELLA PNUEMONIAE Y OZAENAE + STAPHYLOCOCCUS AUREUS + STREPTOCOCCUS PYOGENES Y VIRIDANS + NEISSERIA CATARRHALIS)</t>
  </si>
  <si>
    <t>J07AL02</t>
  </si>
  <si>
    <t>RITONAVIR + DARUNAVIR</t>
  </si>
  <si>
    <t>(100+800)mg</t>
  </si>
  <si>
    <t>J05AE20</t>
  </si>
  <si>
    <t>HEPARINA DE BAJO P.M. (NADROPARINA)</t>
  </si>
  <si>
    <t>(2.001-4.000) UI</t>
  </si>
  <si>
    <t>B01AB06</t>
  </si>
  <si>
    <t>50mg/ml</t>
  </si>
  <si>
    <t>GOTAS</t>
  </si>
  <si>
    <t>UNIDOSIS ANTIBIOTICA I.V/ JERINGA 10 ML CON INSUMOS de 10 MILILITRO AMPOLLA / VIAL INTRAVENOSA</t>
  </si>
  <si>
    <t>NORFLOXACINA</t>
  </si>
  <si>
    <t>J01MA06</t>
  </si>
  <si>
    <t>40mg/ml (4%)</t>
  </si>
  <si>
    <t>MOXIFLOXACINA + DEXAMETASONA</t>
  </si>
  <si>
    <t>(0.5+0.1)%</t>
  </si>
  <si>
    <t>PIRIMETAMINA + SULFADOXINA</t>
  </si>
  <si>
    <t>(25+500)mg</t>
  </si>
  <si>
    <t>P01BD51</t>
  </si>
  <si>
    <t>OXIBUTININO</t>
  </si>
  <si>
    <t>DEXAMETASONA + GATIFLOXACINO</t>
  </si>
  <si>
    <t>(1+3)mg/ml</t>
  </si>
  <si>
    <t>2% (base)</t>
  </si>
  <si>
    <t>G01AA10</t>
  </si>
  <si>
    <t>CINITAPRIDA + SIMETICONA</t>
  </si>
  <si>
    <t>(1+200)mg</t>
  </si>
  <si>
    <t>A03FA08</t>
  </si>
  <si>
    <t>1mcg</t>
  </si>
  <si>
    <t>NPT PEDIATRICA 2501-3000 ML - MAQUILA CON BOLSA BOLSA INTRAVENOSA</t>
  </si>
  <si>
    <t>MINOXIDIL</t>
  </si>
  <si>
    <t>C02DC01</t>
  </si>
  <si>
    <t>MOSAPRIDA + SIMETICONA (DIMETILPOLISILOXANO)</t>
  </si>
  <si>
    <t>(5+170+125)mg</t>
  </si>
  <si>
    <t>A09AA02-6</t>
  </si>
  <si>
    <t>HIDROXIDO DE MAGNESIO</t>
  </si>
  <si>
    <t>8.5g</t>
  </si>
  <si>
    <t>FRASCO/INHALADOR/DISPOSITIVO</t>
  </si>
  <si>
    <t>CARBAMAZEPINA</t>
  </si>
  <si>
    <t>N03AF01</t>
  </si>
  <si>
    <t xml:space="preserve">(320+12.5)mg </t>
  </si>
  <si>
    <t>MODAFINIL</t>
  </si>
  <si>
    <t>N06BA07</t>
  </si>
  <si>
    <t>(600+42.9)mg</t>
  </si>
  <si>
    <t>PREDNICARBATO</t>
  </si>
  <si>
    <t>0.25g/100g
(0.25%)</t>
  </si>
  <si>
    <t>D07AC18</t>
  </si>
  <si>
    <t xml:space="preserve">500mg/2 ml (250mg/ml)     </t>
  </si>
  <si>
    <t>VORICONAZOL (FORMULA MAGISTRAL)</t>
  </si>
  <si>
    <t>´1%</t>
  </si>
  <si>
    <t>PIRACETAM</t>
  </si>
  <si>
    <t>N06BX03</t>
  </si>
  <si>
    <t>MELFALAN</t>
  </si>
  <si>
    <t>L01AA03</t>
  </si>
  <si>
    <t>CRISABOROL</t>
  </si>
  <si>
    <t>20 mg/ml (2%)</t>
  </si>
  <si>
    <t>D11AH06</t>
  </si>
  <si>
    <t>MEDIO DE CONTRASTE NO IONICO (IOPAMIDOL)</t>
  </si>
  <si>
    <t>300mg I/ml</t>
  </si>
  <si>
    <t>V08AB04</t>
  </si>
  <si>
    <t>MAGNESIO CITRATO + POTASIO CITRATO + MAGNESIO OXIDO</t>
  </si>
  <si>
    <t>(333+365+87,2)mg</t>
  </si>
  <si>
    <t>ANALOGO LH-RH (LEUPROLIDE ACETATO)</t>
  </si>
  <si>
    <t>VECURONIO BROMURO</t>
  </si>
  <si>
    <t>M03AC03</t>
  </si>
  <si>
    <t>PERINDOPRIL ARGININA</t>
  </si>
  <si>
    <t>C09AA04</t>
  </si>
  <si>
    <t>NALOXONA CLORHIDRATO</t>
  </si>
  <si>
    <t>0.04%</t>
  </si>
  <si>
    <t>V03AB15</t>
  </si>
  <si>
    <t>SUGAMMADEX</t>
  </si>
  <si>
    <t>200 mg/2 ml</t>
  </si>
  <si>
    <t>V03AB35</t>
  </si>
  <si>
    <t>METOCLOPRAMIDA (CLORHIDRATO) + SIMETICONA (DIMETILPOLISILOXANO)</t>
  </si>
  <si>
    <t>(1+5)mg/ml (0,1+0,5)%</t>
  </si>
  <si>
    <t>SUPLEMENTO DIETARIO A BASE DE POLIPEPTIDOS HIDROLIZADOS DE ORIGEN NATURAL</t>
  </si>
  <si>
    <t>5.000.000 UI</t>
  </si>
  <si>
    <t>MITOXANTRONA CLORHIDRATO</t>
  </si>
  <si>
    <t>L01DB07</t>
  </si>
  <si>
    <t>DANAZOL</t>
  </si>
  <si>
    <t>G03XA01</t>
  </si>
  <si>
    <t>AMPICILINA</t>
  </si>
  <si>
    <t>CINITAPRIDA</t>
  </si>
  <si>
    <t>GLIBENCLAMIDA</t>
  </si>
  <si>
    <t>A10BB01</t>
  </si>
  <si>
    <t>FLUMAZENIL</t>
  </si>
  <si>
    <t>0.5mg/5ml (0.01%)</t>
  </si>
  <si>
    <t>V03AB25</t>
  </si>
  <si>
    <t>3.6mg</t>
  </si>
  <si>
    <t>NITROGLICERINA</t>
  </si>
  <si>
    <t>C01DA02</t>
  </si>
  <si>
    <t>(2+100)mg/ml</t>
  </si>
  <si>
    <t>TROPICAMIDA + FENILEFRINA</t>
  </si>
  <si>
    <t>(8+50)mg</t>
  </si>
  <si>
    <t>S01FA56</t>
  </si>
  <si>
    <t>125mg/ml (12.5%)</t>
  </si>
  <si>
    <t>TROPICAMIDA</t>
  </si>
  <si>
    <t>S01FA06</t>
  </si>
  <si>
    <t>PYCNOGENOL (ANTOCIANINAS)</t>
  </si>
  <si>
    <t>C05CX04</t>
  </si>
  <si>
    <t>BISOPROLOL + HIDROCLOROTIAZIDA</t>
  </si>
  <si>
    <t>(5+6.25)mg</t>
  </si>
  <si>
    <t>C07BB07</t>
  </si>
  <si>
    <t>ERITROMICINA</t>
  </si>
  <si>
    <t>(4-5)%</t>
  </si>
  <si>
    <t>D10AF02</t>
  </si>
  <si>
    <t>ALENDRONATO SODICO</t>
  </si>
  <si>
    <t>70mg (base)</t>
  </si>
  <si>
    <t>M05BA04</t>
  </si>
  <si>
    <t>MOXIFLOXACINO (CLORHIDRATO)</t>
  </si>
  <si>
    <t>400mg/250ml</t>
  </si>
  <si>
    <t>RASBURICASA</t>
  </si>
  <si>
    <t>1.5mg/ml</t>
  </si>
  <si>
    <t>V03AF07</t>
  </si>
  <si>
    <t>NITROPRUSIATO DE SODIO</t>
  </si>
  <si>
    <t>C02DD01</t>
  </si>
  <si>
    <t>BETAMETILDIGOXINA</t>
  </si>
  <si>
    <t>C01AA08</t>
  </si>
  <si>
    <t>(80+400)mg</t>
  </si>
  <si>
    <t>DIDROGESTERONA + ESTRADIOL</t>
  </si>
  <si>
    <t>(5+1)mg</t>
  </si>
  <si>
    <t>G03CA53</t>
  </si>
  <si>
    <t>SULFADIAZINA (FORMULA MAGISTRAL)</t>
  </si>
  <si>
    <t>J01EC02</t>
  </si>
  <si>
    <t>VACUNA PENTAVALENTE ACELULAR (DpaT,VPI,Hib)</t>
  </si>
  <si>
    <t>J07CA06</t>
  </si>
  <si>
    <t>SUPLEMENTO DIETARIO A BASE DE PROBIOTICOS</t>
  </si>
  <si>
    <t>ANFOTERICINA B</t>
  </si>
  <si>
    <t>VACUNA CONTRA LA HEPATITIS A ADULTO</t>
  </si>
  <si>
    <t xml:space="preserve">COMBINACION </t>
  </si>
  <si>
    <t>J07BC02-1</t>
  </si>
  <si>
    <t>PIRIDOXINA + DOXILAMINA</t>
  </si>
  <si>
    <t>R06AA59-1</t>
  </si>
  <si>
    <t>POLIVINILPIRROLIDONA</t>
  </si>
  <si>
    <t>5 mg/ml</t>
  </si>
  <si>
    <t>TENOFOVIR + EMTRICITABINA</t>
  </si>
  <si>
    <t>(300+200)mg</t>
  </si>
  <si>
    <t>J05AR06</t>
  </si>
  <si>
    <t>RIFAMPICINA</t>
  </si>
  <si>
    <t>J04AB02</t>
  </si>
  <si>
    <t>(3+0.03)mg</t>
  </si>
  <si>
    <t>FURAZOLIDONA</t>
  </si>
  <si>
    <t>G01AX06</t>
  </si>
  <si>
    <t>HIDROXIUREA SOLUCION MAGISTRAL FRASCO de 0 MILIGRA</t>
  </si>
  <si>
    <t>50 mg/ml</t>
  </si>
  <si>
    <t>TRIGLICERIDOS DE CADENA MEDIA (MCT)</t>
  </si>
  <si>
    <t>FRASCO 500-600 ML</t>
  </si>
  <si>
    <t>VACUNA CONTRA EL SARAMPION + RUBEOLA + PAROTIDITIS (TRIPLE VIRAL- SRP)</t>
  </si>
  <si>
    <t>J07BD52</t>
  </si>
  <si>
    <t>METRONIDAZOL+ NIFUROXAZIDA</t>
  </si>
  <si>
    <t>(250+200)mg/5ml</t>
  </si>
  <si>
    <t>(0.7-1)mg/ml</t>
  </si>
  <si>
    <t>ICOSAPENTANOATO DE ETILO</t>
  </si>
  <si>
    <t>1000 mg</t>
  </si>
  <si>
    <t>150mcg</t>
  </si>
  <si>
    <t>50mg/5ml (1%)</t>
  </si>
  <si>
    <t>PIRIMETAMINA (PIRIMETAMINA 2MG/ML SUSPENSION X 60 ML F/MAGISTRAL)</t>
  </si>
  <si>
    <t xml:space="preserve">SUSPENSION </t>
  </si>
  <si>
    <t>FRASCO X 60 ML</t>
  </si>
  <si>
    <t>CLORURO DE SODIO PULVERIZADO</t>
  </si>
  <si>
    <t>6,5 mg/ml</t>
  </si>
  <si>
    <t>B05CB01</t>
  </si>
  <si>
    <t>CARBETOCINA</t>
  </si>
  <si>
    <t>100mcg/ml (0.01%)</t>
  </si>
  <si>
    <t>H01BB03</t>
  </si>
  <si>
    <t>(16+5)mg</t>
  </si>
  <si>
    <t>1.200.000 UI</t>
  </si>
  <si>
    <t>FLUOROMETOLONA + TETRAHIDROZOLINA</t>
  </si>
  <si>
    <t>(0.1+0.025)%</t>
  </si>
  <si>
    <t>S01BB03</t>
  </si>
  <si>
    <t>LOPINAVIR + RITONAVIR</t>
  </si>
  <si>
    <t>(200+50)mg</t>
  </si>
  <si>
    <t>J05AR10</t>
  </si>
  <si>
    <t>MULTIVITAMINAS + MINERALES</t>
  </si>
  <si>
    <t>METILPREDNISOLONA ACETATO</t>
  </si>
  <si>
    <t>ADENOSINA</t>
  </si>
  <si>
    <t>3mg/ml (0.3%)</t>
  </si>
  <si>
    <t>C01EB10</t>
  </si>
  <si>
    <t>CEFPODOXIMA</t>
  </si>
  <si>
    <t>J01DD13</t>
  </si>
  <si>
    <t>FENILEFRINA CLORHIDRATO</t>
  </si>
  <si>
    <t>25mg/ml (2.5%)</t>
  </si>
  <si>
    <t>S01GA55</t>
  </si>
  <si>
    <t>DOXEPINA</t>
  </si>
  <si>
    <t>N06AA12</t>
  </si>
  <si>
    <t>S01BC03</t>
  </si>
  <si>
    <t>TESTOSTERONA</t>
  </si>
  <si>
    <t>250mg/ml</t>
  </si>
  <si>
    <t>LURASIDONA</t>
  </si>
  <si>
    <t>N05AE05</t>
  </si>
  <si>
    <t>NPT PEDIATRICA 1001-1500 ML MAQUILA CON BOLSA BOLSA INTRAVENOSA</t>
  </si>
  <si>
    <t>NPT PEDIATRICA 1501-2000 ML - MAQUILA CON BOLSA BOLSA INTRAVENOSA</t>
  </si>
  <si>
    <t>DIFENHIDRAMINA CLORHIDRATO</t>
  </si>
  <si>
    <t xml:space="preserve">135mg </t>
  </si>
  <si>
    <t>SODIO CITRATO</t>
  </si>
  <si>
    <t>630mg/7ml</t>
  </si>
  <si>
    <t>B05CB02</t>
  </si>
  <si>
    <t>400mg (base)</t>
  </si>
  <si>
    <t>ATROPINA OFTALMICA MAGISTRAL</t>
  </si>
  <si>
    <t xml:space="preserve">250mg (base)  </t>
  </si>
  <si>
    <t>SAXAGLIPTINA</t>
  </si>
  <si>
    <t>A10BH03</t>
  </si>
  <si>
    <t>80mg/2ml (base) (4%)</t>
  </si>
  <si>
    <t xml:space="preserve">GLICLAZIDA </t>
  </si>
  <si>
    <t>A10BB09</t>
  </si>
  <si>
    <t>TRIMEBUTINA + SIMETICONA</t>
  </si>
  <si>
    <t>(200+150) mg</t>
  </si>
  <si>
    <t>A03AX99</t>
  </si>
  <si>
    <t>NEOSTIGMINA METILSULFATO</t>
  </si>
  <si>
    <t>N07AA01</t>
  </si>
  <si>
    <t>CICLOPENTOLATO CLORHIDRATO</t>
  </si>
  <si>
    <t>S01FA04</t>
  </si>
  <si>
    <t>LACTOBACILLUS ACIDOPHILUS</t>
  </si>
  <si>
    <t>170mg</t>
  </si>
  <si>
    <t>MAGNESIO</t>
  </si>
  <si>
    <t>A02AA04</t>
  </si>
  <si>
    <t xml:space="preserve">CALCIO + VITAMINA D + BORO/MAGNESIO/ZINC/COBRE/MANGANESO </t>
  </si>
  <si>
    <t>DOBUTAMINA (CLORHIDRATO)</t>
  </si>
  <si>
    <t>250mg/20ml (12.5%)</t>
  </si>
  <si>
    <t>AMPOLLA/VIAL (5-250 ML)</t>
  </si>
  <si>
    <t>C01CA07</t>
  </si>
  <si>
    <t>ZIDOVUDINA</t>
  </si>
  <si>
    <t>J05AF01</t>
  </si>
  <si>
    <t>100mg/2ml (base) (5%)</t>
  </si>
  <si>
    <t>BUCLIZINA</t>
  </si>
  <si>
    <t>120mg/100ml</t>
  </si>
  <si>
    <t>JARABE</t>
  </si>
  <si>
    <t>R06AE01</t>
  </si>
  <si>
    <t>ESTRADIOL HEXAHIDROBENZOATO</t>
  </si>
  <si>
    <t>CARBON ACTIVADO + SIMETICONA</t>
  </si>
  <si>
    <t>[250+(80-125)]mg</t>
  </si>
  <si>
    <t>A07BA51</t>
  </si>
  <si>
    <t>GLUCOSAMINA+CONDROITINA</t>
  </si>
  <si>
    <t>(1500+1200) mg</t>
  </si>
  <si>
    <t>M01AX05/
M01AX99</t>
  </si>
  <si>
    <t>VINBLASTINA SULFATO</t>
  </si>
  <si>
    <t>L01CA01</t>
  </si>
  <si>
    <t>D06BB03</t>
  </si>
  <si>
    <t>DESMOPRESINA (BASE)</t>
  </si>
  <si>
    <t>0.089-0,1%</t>
  </si>
  <si>
    <t>FENIRAMINA + NAFAZOLINA</t>
  </si>
  <si>
    <t>(3+0.25)mg (0.3+0.025)%</t>
  </si>
  <si>
    <t>S01GA51</t>
  </si>
  <si>
    <t>50mg/15ml (0.33%)</t>
  </si>
  <si>
    <t>BENJUI TINTURA</t>
  </si>
  <si>
    <t>11-12%</t>
  </si>
  <si>
    <t>INSUMO</t>
  </si>
  <si>
    <t>(40+200)mg/5ml</t>
  </si>
  <si>
    <t>INSULINA OFTALMICA (FORMULA MAGISTRAL)</t>
  </si>
  <si>
    <t>1 UI/ml</t>
  </si>
  <si>
    <t>SOLUCION/SUSPENSION FRASCO GOTERO</t>
  </si>
  <si>
    <t>20mg/ml
(2%)</t>
  </si>
  <si>
    <t>METADOXINA</t>
  </si>
  <si>
    <t>N07BB</t>
  </si>
  <si>
    <t xml:space="preserve">LAMIVUDINA </t>
  </si>
  <si>
    <t>J05AF05</t>
  </si>
  <si>
    <t>COLAGENO HIDROLIZADO + VIT C + VIT D</t>
  </si>
  <si>
    <t>SOLUCION/SUSPENSIÓN EN GOTAS</t>
  </si>
  <si>
    <t>UNDECILENICO ACIDO + ZINC UNDECILENATO</t>
  </si>
  <si>
    <t>(2+20)g/100g</t>
  </si>
  <si>
    <t xml:space="preserve">POLVO </t>
  </si>
  <si>
    <t>D01AE54</t>
  </si>
  <si>
    <t xml:space="preserve">SUPLEMENTO DIETARIO A BASE DE COLAGENO + VITAMINAS Y MINERALES </t>
  </si>
  <si>
    <t>DOLUTEGRAVIR + LAMIVUDINA</t>
  </si>
  <si>
    <t>(50+300)mg</t>
  </si>
  <si>
    <t>J05AR25</t>
  </si>
  <si>
    <t>CANDESARTAN + AMLODIPINO + HIDROCLOROTIAZIDA</t>
  </si>
  <si>
    <t>(32+5+12.5)mg</t>
  </si>
  <si>
    <t>C09DX06</t>
  </si>
  <si>
    <t>NITROGLICERINA EN DEXTROSA</t>
  </si>
  <si>
    <t>0.2mg/ml (0.02%)</t>
  </si>
  <si>
    <t>CAFEINA</t>
  </si>
  <si>
    <t xml:space="preserve">20mg/ml  </t>
  </si>
  <si>
    <t>IV/OR</t>
  </si>
  <si>
    <t>N06BC01</t>
  </si>
  <si>
    <t>0,1% (base)</t>
  </si>
  <si>
    <t>D06AX07</t>
  </si>
  <si>
    <t>QUIMIOTERAPIA UNIDOSIS CON INSUMOS de 0 % BOLSA INTRAVENOSA</t>
  </si>
  <si>
    <t>ACEITE DE RICINO</t>
  </si>
  <si>
    <t>SUSTANCIA USP</t>
  </si>
  <si>
    <t>A06AB05</t>
  </si>
  <si>
    <t>SODIO CLORURO GEL NASAL HIDRATANTE</t>
  </si>
  <si>
    <t>´0,9%</t>
  </si>
  <si>
    <t>R01AX99</t>
  </si>
  <si>
    <t>APREPITANT</t>
  </si>
  <si>
    <t>125/80mg</t>
  </si>
  <si>
    <t>VACUNA COMBINADA CONTRA LA HEPATITIS A Y B</t>
  </si>
  <si>
    <t>J07BC02</t>
  </si>
  <si>
    <t>SOLUCION CITRATO (CITRICO ACIDO+ CITRATO DE POTASIO) (FORMULA MAGISTRAL)</t>
  </si>
  <si>
    <t xml:space="preserve">(334 mg+ 1100 mg)/5 ml  </t>
  </si>
  <si>
    <t>HEPARINA + ALANTOINA + EXTRACTO CEPAE (EXTRACTO DE CEBOLLA)</t>
  </si>
  <si>
    <t>5.000 UI + 1.000mg + 10.000mg</t>
  </si>
  <si>
    <t>GEL-JALEA</t>
  </si>
  <si>
    <t>C05BA53</t>
  </si>
  <si>
    <t>22.75mg/ml (2.275%)</t>
  </si>
  <si>
    <t>LAMIVUDINA</t>
  </si>
  <si>
    <t>MANITOL</t>
  </si>
  <si>
    <t>20%/500ml</t>
  </si>
  <si>
    <t>FRASCO/VIAL/ENVASE COLAPSIBLE</t>
  </si>
  <si>
    <t>BOLSA 500 ML</t>
  </si>
  <si>
    <t>B05BC01</t>
  </si>
  <si>
    <t>OSELTAMIVIR</t>
  </si>
  <si>
    <t>J05AH02</t>
  </si>
  <si>
    <t>TEOFILINA LIBERACION LENTA</t>
  </si>
  <si>
    <t>R03DA04</t>
  </si>
  <si>
    <t>RETINOL + ZINC + TITANIO DIOXIDO</t>
  </si>
  <si>
    <t>(0.15+18.5+8)g/100g</t>
  </si>
  <si>
    <t>D02AB99</t>
  </si>
  <si>
    <t>DESOGESTREL</t>
  </si>
  <si>
    <t>0.075mg</t>
  </si>
  <si>
    <t>G03AC09</t>
  </si>
  <si>
    <t xml:space="preserve">VACUNA CONTRA LA VARICELA </t>
  </si>
  <si>
    <t>Mayor que 1400 PFU</t>
  </si>
  <si>
    <t>J07BK-1-1</t>
  </si>
  <si>
    <t xml:space="preserve">IRBESARTAN + HIDROCLOROTIAZIDA </t>
  </si>
  <si>
    <t>(150+12.5)mg</t>
  </si>
  <si>
    <t>C09DA04</t>
  </si>
  <si>
    <t>(0.63+2.39)(%)</t>
  </si>
  <si>
    <t>VACUNA CONTRA LA INFLUENZA - TETRAVALENTE (ADULTO)</t>
  </si>
  <si>
    <t>L03AX03-1</t>
  </si>
  <si>
    <t>8mg/ml</t>
  </si>
  <si>
    <t>FLUORESCEINA SODICA</t>
  </si>
  <si>
    <t>S01JA01</t>
  </si>
  <si>
    <t>ETAMSILATO</t>
  </si>
  <si>
    <t>250mg/2ml</t>
  </si>
  <si>
    <t>B02BX01</t>
  </si>
  <si>
    <t>D11AX01</t>
  </si>
  <si>
    <t>(300+12.5)mg</t>
  </si>
  <si>
    <t>FLUTAMIDA</t>
  </si>
  <si>
    <t>L02BB01</t>
  </si>
  <si>
    <t>(75+200)mg</t>
  </si>
  <si>
    <t>875mg</t>
  </si>
  <si>
    <t>CEFOTAXIME (SODICO)</t>
  </si>
  <si>
    <t>J01DD01</t>
  </si>
  <si>
    <t>3 mg/ml</t>
  </si>
  <si>
    <t>TRIAZOLAM</t>
  </si>
  <si>
    <t xml:space="preserve">0.25mg  </t>
  </si>
  <si>
    <t>N05CD05</t>
  </si>
  <si>
    <t>MINOXIDIL + CLOBETASOL + AC. RETINOICO (TRETINOINA)</t>
  </si>
  <si>
    <t>(5+0.01+0.025)%</t>
  </si>
  <si>
    <t>D10AD51</t>
  </si>
  <si>
    <t>0.1g/10ml 
(1%)</t>
  </si>
  <si>
    <t>SULFACETAMIDA SODICA</t>
  </si>
  <si>
    <t>(10-15)%</t>
  </si>
  <si>
    <t>S01AB04</t>
  </si>
  <si>
    <t>DEXAMETASONA ACETATO + FOSFATO</t>
  </si>
  <si>
    <t>(16+4)mg</t>
  </si>
  <si>
    <t>CARBAMIDA PEROXIDO</t>
  </si>
  <si>
    <t>6.5%</t>
  </si>
  <si>
    <t>S02DC</t>
  </si>
  <si>
    <t>0.2mg/2ml (0.01%)</t>
  </si>
  <si>
    <t>ITRACONAZOL + SECNIDAZOL</t>
  </si>
  <si>
    <t>(33.33+166.66)mg</t>
  </si>
  <si>
    <t>P01AB07/P01AB52</t>
  </si>
  <si>
    <t>RETINOICO ACIDO (TRETINOINA) + ERITROMICINA</t>
  </si>
  <si>
    <t>(0.025+4)%</t>
  </si>
  <si>
    <t>D10AF52</t>
  </si>
  <si>
    <t>INSULINA ACCION CORTA (HUMANA CRISTALINA O REGULAR)</t>
  </si>
  <si>
    <t>A10AB01</t>
  </si>
  <si>
    <t>MEBEVERINA</t>
  </si>
  <si>
    <t>1g/100ml (1)%</t>
  </si>
  <si>
    <t>A03AA04</t>
  </si>
  <si>
    <t>CALCIFEDIOL</t>
  </si>
  <si>
    <t>0,266 mg</t>
  </si>
  <si>
    <t>A11CC06</t>
  </si>
  <si>
    <t>METOXALENO</t>
  </si>
  <si>
    <t>D05BA02</t>
  </si>
  <si>
    <t>1mg/ml (0,1%)</t>
  </si>
  <si>
    <t>(0.1g+0.35g+600.000 UI)/100g</t>
  </si>
  <si>
    <t>POTASIO FOSFATO</t>
  </si>
  <si>
    <t xml:space="preserve">(Potasio 3.8mEq/ml fosfato 2.5mM/ml) /10ml </t>
  </si>
  <si>
    <t>B05XA06</t>
  </si>
  <si>
    <t>BARIO SULFATO</t>
  </si>
  <si>
    <t>(96-98)%</t>
  </si>
  <si>
    <t>V08BA01</t>
  </si>
  <si>
    <t>GLICERINA ADULTOS</t>
  </si>
  <si>
    <t>(2.39-2.76)g</t>
  </si>
  <si>
    <t>Pote plástico en polipropileno por 50 supositorios en alvéolos de PVC Pre-impreso</t>
  </si>
  <si>
    <t>A06AX01</t>
  </si>
  <si>
    <t>TEOFILINA</t>
  </si>
  <si>
    <t>80mg/15ml (0.53%)</t>
  </si>
  <si>
    <t>CIPROFLOXACINA+DEXAMETASONA</t>
  </si>
  <si>
    <t>(0,3+0,1)%</t>
  </si>
  <si>
    <t>UNGÜENTO</t>
  </si>
  <si>
    <t>VACUNA CONTRA LA INFLUENZA - TETRAVALENTE (PEDIATRICA)</t>
  </si>
  <si>
    <t>L03AX03-2</t>
  </si>
  <si>
    <t>LAMIVUDINA + ZIDOVUDINA</t>
  </si>
  <si>
    <t>(150+300)mg</t>
  </si>
  <si>
    <t>J05AR01</t>
  </si>
  <si>
    <t>MIFEPRISTONA</t>
  </si>
  <si>
    <t>G03XB01</t>
  </si>
  <si>
    <t>(2+0.020)mg</t>
  </si>
  <si>
    <t>Equivalente a 1.000 UI de Vitamina E</t>
  </si>
  <si>
    <t>BIOTINA</t>
  </si>
  <si>
    <t>900 mcg</t>
  </si>
  <si>
    <t>A11HA05 </t>
  </si>
  <si>
    <t xml:space="preserve">PIPERAZINA </t>
  </si>
  <si>
    <t>P02CB01</t>
  </si>
  <si>
    <t>10mg/10ml (0.1%)</t>
  </si>
  <si>
    <t>C01CE02</t>
  </si>
  <si>
    <t>AZUL DE METILENO</t>
  </si>
  <si>
    <t>V03AB17</t>
  </si>
  <si>
    <t>PANCURONIO BROMURO</t>
  </si>
  <si>
    <t>4mg/2ml (0.2%)</t>
  </si>
  <si>
    <t>M03AC01</t>
  </si>
  <si>
    <t>AMPICILINA ANHIDRA O TRIHIDRATO</t>
  </si>
  <si>
    <t>J01CA51</t>
  </si>
  <si>
    <t>INSULINA ACCION INTERMEDIA (HUMANA N)</t>
  </si>
  <si>
    <t>A10AC01</t>
  </si>
  <si>
    <t>CARBON ACTIVADO</t>
  </si>
  <si>
    <t>POLVO/GRANULADO PARA RECONSTITUCIÓN A SOLUCIÓN/SUSPENSIÓN ORAL</t>
  </si>
  <si>
    <t>A07BA01</t>
  </si>
  <si>
    <t>FRASCO 250 ML</t>
  </si>
  <si>
    <t>CAOLIN PECTINA</t>
  </si>
  <si>
    <t>(20+1)g/100ml</t>
  </si>
  <si>
    <t>A07BC02</t>
  </si>
  <si>
    <t>KETOTIFENO</t>
  </si>
  <si>
    <t>R06AX17</t>
  </si>
  <si>
    <t>(10+6.25)mg</t>
  </si>
  <si>
    <t>DOPAMINA (CLORHIDRATO)</t>
  </si>
  <si>
    <t>C01CA04</t>
  </si>
  <si>
    <t>PROMESTRIENO</t>
  </si>
  <si>
    <t>10mg/g</t>
  </si>
  <si>
    <t>CREMA/UNGÜENTO/GEL</t>
  </si>
  <si>
    <t>G03CA09</t>
  </si>
  <si>
    <t>DEXTRANO + HIDROXIPROPILMETILCELULOSA</t>
  </si>
  <si>
    <t>VACUNA CONTRA LA HEPATITIS A PEDIATRICA</t>
  </si>
  <si>
    <t>80 UI</t>
  </si>
  <si>
    <t>J07BC02-2</t>
  </si>
  <si>
    <t>ALANTOINA + ALQUITRAN DE HULLA</t>
  </si>
  <si>
    <t>(2+5)%</t>
  </si>
  <si>
    <t>D05AX99</t>
  </si>
  <si>
    <t>UNIDOSIS ANTIBIOTICA I.V./ BOLSA 500 ML CON INSUMOS de 0 % BOLSA INTRAVENOSA</t>
  </si>
  <si>
    <t>500mg/ml (50%)</t>
  </si>
  <si>
    <t>A07AA02</t>
  </si>
  <si>
    <t>NAFAZOLINA</t>
  </si>
  <si>
    <t xml:space="preserve">1mg/ml  </t>
  </si>
  <si>
    <t>SOLUCION/SUSPENSION EN GOTAS</t>
  </si>
  <si>
    <t>S01GA01</t>
  </si>
  <si>
    <t>PRIMAQUINA (FOSFATO)</t>
  </si>
  <si>
    <t>15mg (base)</t>
  </si>
  <si>
    <t>P01BA03</t>
  </si>
  <si>
    <t>Equivalente a 100 UI de Vitamina E</t>
  </si>
  <si>
    <t>PIRIMETAMINA (PIRIMETAMINA 5MG/ML SUSPENSION X 30 ML F/MAGISTRAL)</t>
  </si>
  <si>
    <t>FRASCO X 30 ML</t>
  </si>
  <si>
    <t xml:space="preserve">DIAZEPAM </t>
  </si>
  <si>
    <t>10mg/2 ml</t>
  </si>
  <si>
    <t>N05BA01</t>
  </si>
  <si>
    <t>HIDROCLOROTIAZIDA (FORMULA MAGISTRAL)</t>
  </si>
  <si>
    <t>9 mg/ml</t>
  </si>
  <si>
    <t>PENICILINA G PROCAINICA(BENCILPENICILINA PROCAINICA)</t>
  </si>
  <si>
    <t xml:space="preserve">800.000 UI </t>
  </si>
  <si>
    <t>J01CE09</t>
  </si>
  <si>
    <t xml:space="preserve">400.000 UI </t>
  </si>
  <si>
    <t>UNIDOSIS ANTIBIOTICA I.V/ JERINGA 5 ML SIN INSUMOS de 5 MILILITRO AMPOLLA / VIAL INTRAVENOSA</t>
  </si>
  <si>
    <t xml:space="preserve">2.5g </t>
  </si>
  <si>
    <t>HIST</t>
  </si>
  <si>
    <t>POLATUZUMAB VEDOTIN</t>
  </si>
  <si>
    <t>140 mg</t>
  </si>
  <si>
    <t>L01XC37</t>
  </si>
  <si>
    <t>VOSORITIDE</t>
  </si>
  <si>
    <t>0,8mg/ml (0.56 mg/0,7 ml)</t>
  </si>
  <si>
    <t>M05BX07</t>
  </si>
  <si>
    <t>PLERIXAFOR</t>
  </si>
  <si>
    <t>L03AX16</t>
  </si>
  <si>
    <t>MIFAMURTIDA</t>
  </si>
  <si>
    <t>L03AX15</t>
  </si>
  <si>
    <t>AVELUMAB</t>
  </si>
  <si>
    <t>L01XC31</t>
  </si>
  <si>
    <t>TREPROSTINIL</t>
  </si>
  <si>
    <t>B01AC21-1</t>
  </si>
  <si>
    <t>TIOTEPA</t>
  </si>
  <si>
    <t>L01AC01</t>
  </si>
  <si>
    <t>TRABECTEDINA</t>
  </si>
  <si>
    <t>L01CX01</t>
  </si>
  <si>
    <t>2.3mg</t>
  </si>
  <si>
    <t>ARSENICO TRIOXIDO</t>
  </si>
  <si>
    <t>L01XX27</t>
  </si>
  <si>
    <t>ERIBULINA</t>
  </si>
  <si>
    <t>0,44 mg/ml</t>
  </si>
  <si>
    <t>L01XX41</t>
  </si>
  <si>
    <t>FACTOR VII ACTIVADO</t>
  </si>
  <si>
    <t>B02BD08</t>
  </si>
  <si>
    <t>INCLISIRAN</t>
  </si>
  <si>
    <t>284 mg</t>
  </si>
  <si>
    <t>C10AX16</t>
  </si>
  <si>
    <t>20201339-1</t>
  </si>
  <si>
    <t>IMIGLUCERASA</t>
  </si>
  <si>
    <t>A16AB02</t>
  </si>
  <si>
    <t>IDARUCIZUMAB</t>
  </si>
  <si>
    <t>V03AB37</t>
  </si>
  <si>
    <t>FACTOR VIII INHIBIDOR ACTIVADO POR BYPASS</t>
  </si>
  <si>
    <t>B02BD03</t>
  </si>
  <si>
    <t>BACLOFENO INTRATECAL</t>
  </si>
  <si>
    <t>10 mg/20 ml</t>
  </si>
  <si>
    <t>LOMITAPIDA</t>
  </si>
  <si>
    <t>C10AX12</t>
  </si>
  <si>
    <t>CLOFARABINA</t>
  </si>
  <si>
    <t>L01BB06</t>
  </si>
  <si>
    <t>50mg/ml (5%) 2.4ml</t>
  </si>
  <si>
    <t>FACTOR VIII DE LA COAGULACION + FACTOR DE VON WILLEBRAND</t>
  </si>
  <si>
    <t>(1.000+750) UI</t>
  </si>
  <si>
    <t>UI DE FACTOR VIII</t>
  </si>
  <si>
    <t>B02BD06</t>
  </si>
  <si>
    <t>LAROTRECTINIB</t>
  </si>
  <si>
    <t>L01EX12</t>
  </si>
  <si>
    <t>DIAZOXIDO</t>
  </si>
  <si>
    <t>(500+375) UI</t>
  </si>
  <si>
    <t>CARMUSTINA</t>
  </si>
  <si>
    <t>L01AD01</t>
  </si>
  <si>
    <t>(500+1.200) UI</t>
  </si>
  <si>
    <t>UI DE FACTOR VON WILLEBRAND</t>
  </si>
  <si>
    <t>FOLITROPINA ALFA</t>
  </si>
  <si>
    <t>900 UI/1.5ml</t>
  </si>
  <si>
    <t>G03GA05</t>
  </si>
  <si>
    <t>M03CA01</t>
  </si>
  <si>
    <t>FACTOR IX DE LA COAGULACION ANTIHEMOFILICO</t>
  </si>
  <si>
    <t>B02BD04</t>
  </si>
  <si>
    <t>20mg/0.2ml 
(100mg/ml)</t>
  </si>
  <si>
    <t>GALANTAMINA</t>
  </si>
  <si>
    <t>INMUNOGLOBULINA ANTITIMOCITICA DE CONEJO</t>
  </si>
  <si>
    <t xml:space="preserve">5mg/ml    </t>
  </si>
  <si>
    <t>L04AA04</t>
  </si>
  <si>
    <t>PRALIDOXIMA</t>
  </si>
  <si>
    <t>V03AB04</t>
  </si>
  <si>
    <t>NPT ADULTO HASTA 1000 ML CON LIPIDOS BOLSA INTRAVENOSA</t>
  </si>
  <si>
    <t>ISOPRENALINA/ISOPROTERENOL</t>
  </si>
  <si>
    <t>0,2 mg/ml</t>
  </si>
  <si>
    <t>C01CA02</t>
  </si>
  <si>
    <t xml:space="preserve">AMINOACIDOS MEZCLA + DEXTROSA + LIPIDOS ADULTOS PERIFERICA </t>
  </si>
  <si>
    <t>Nitrogeno 4g/l (1.000-1.500ml)</t>
  </si>
  <si>
    <t>EMULSION LISTA PARA USAR</t>
  </si>
  <si>
    <t>450 UI/0.75ml</t>
  </si>
  <si>
    <t>OMEPRAZOL SUSPENSION MAGISTRAL</t>
  </si>
  <si>
    <t>GADOXETICO ACIDO DISODICO HEPATOESPECIFICO</t>
  </si>
  <si>
    <t>0.25 mmol/ml</t>
  </si>
  <si>
    <t>V08CA10</t>
  </si>
  <si>
    <t>DEXRAZOXANO</t>
  </si>
  <si>
    <t>V03AF02</t>
  </si>
  <si>
    <t>NPT ADULTO 1001-1500 ML CON LIPIDOS  BOLSA INTRAVENOSA</t>
  </si>
  <si>
    <t>FACTOR VIII  DE LA COAGULACION RECOMBINANTE ANTIHEMOFILICO (LIBRE DE VIRUS)</t>
  </si>
  <si>
    <t>250 UI</t>
  </si>
  <si>
    <t>B02BD02</t>
  </si>
  <si>
    <t>NPT ADULTO 1001-1500 ML COMPLETA SIN LIPIDOS BOLSA INTRAVENOSA</t>
  </si>
  <si>
    <t>PIRIDOXINA CLORHIDRATO (VITAMINA B6) MAGISTRAL</t>
  </si>
  <si>
    <t>MIDOSTAURINA</t>
  </si>
  <si>
    <t>25 mg</t>
  </si>
  <si>
    <t>L01XE39</t>
  </si>
  <si>
    <t>ATOSIBAN</t>
  </si>
  <si>
    <t>G02CX01</t>
  </si>
  <si>
    <t>13.5mg</t>
  </si>
  <si>
    <t>300 UI/0.5ml</t>
  </si>
  <si>
    <t>ESOMEPRAZOL SOL ORAL MAGISTRAL</t>
  </si>
  <si>
    <t>2,5 mg/ml</t>
  </si>
  <si>
    <t>COBIMETINIB</t>
  </si>
  <si>
    <t>L01EE02</t>
  </si>
  <si>
    <t>EPIRRUBICINA</t>
  </si>
  <si>
    <t>L01DB03</t>
  </si>
  <si>
    <t>ACIDOS GRASOS DE CADENA LARGA</t>
  </si>
  <si>
    <t xml:space="preserve">MELFALAN </t>
  </si>
  <si>
    <t>0,25 mg</t>
  </si>
  <si>
    <t>H01CC02</t>
  </si>
  <si>
    <t>VACUNA CONTRA LA RABIA</t>
  </si>
  <si>
    <t>J07BG01</t>
  </si>
  <si>
    <t>1000mg/40ml</t>
  </si>
  <si>
    <t>50mcg/0.3ml 
(0.17mg/ml)</t>
  </si>
  <si>
    <t>370mg I/ml</t>
  </si>
  <si>
    <t>IBANDRONICO ACIDO + VITAMINA D3</t>
  </si>
  <si>
    <t>150mg+30.000 UI</t>
  </si>
  <si>
    <t>M05BA06</t>
  </si>
  <si>
    <t>VACUNA CONTRA DIFTERIA +  TOSFERINA + TETANO (D.P.T.)</t>
  </si>
  <si>
    <t>Solución inyectable</t>
  </si>
  <si>
    <t>BETAMETASONA DIPROPIONATO + ACIDO SALICILICO (FORMULA MAGISTRAL)</t>
  </si>
  <si>
    <t>(0.05+2)%</t>
  </si>
  <si>
    <t>GONADOTROPINA CORIONICA</t>
  </si>
  <si>
    <t>G03GA01</t>
  </si>
  <si>
    <t>NITROFURANTOINA (FORMULA MAGISTRAL)</t>
  </si>
  <si>
    <t>ETINILESTRADIOL + ETONOGESTREL</t>
  </si>
  <si>
    <t>(3.474+11)mg</t>
  </si>
  <si>
    <t>ANILLO</t>
  </si>
  <si>
    <t>G02BB01</t>
  </si>
  <si>
    <t>GATIFLOXACINA</t>
  </si>
  <si>
    <t>J01MA16</t>
  </si>
  <si>
    <t>IOBITRIDOL</t>
  </si>
  <si>
    <t>300mg/ml</t>
  </si>
  <si>
    <t>V08AB11</t>
  </si>
  <si>
    <t>SODIO CROMOGLICATO + NAFAZOLINA</t>
  </si>
  <si>
    <t>(40+0.2)mg/ml</t>
  </si>
  <si>
    <t>S01GX51/S01GA01</t>
  </si>
  <si>
    <t>BETAMETASONA + FUSIDICO ACIDO</t>
  </si>
  <si>
    <t>(0.1+2)%</t>
  </si>
  <si>
    <t>D07CC01</t>
  </si>
  <si>
    <t>HIDROQUINONA + MOMETASONA + RETINOICO</t>
  </si>
  <si>
    <t>(4+0.1+0.05)%</t>
  </si>
  <si>
    <t>CREMA/UNGUENTO/GEL</t>
  </si>
  <si>
    <t>GEFITINIB</t>
  </si>
  <si>
    <t>L01EB01</t>
  </si>
  <si>
    <t>ALCOHOL POLIVINILICO + VITAMINA A HIDROSOLUBLE</t>
  </si>
  <si>
    <t>(12mg+5.000 UI)/ml</t>
  </si>
  <si>
    <t>600 mcg</t>
  </si>
  <si>
    <t>SERTACONAZOL</t>
  </si>
  <si>
    <t>G01AF19/D01AC14</t>
  </si>
  <si>
    <t>GADOBUTROL</t>
  </si>
  <si>
    <t>1.0 mmol/ml</t>
  </si>
  <si>
    <t>V08CA02-2</t>
  </si>
  <si>
    <t>ACETILCISTEINA+GLICERILO GUAYACOLATO</t>
  </si>
  <si>
    <t>(20+30)mg (2+3%)</t>
  </si>
  <si>
    <t>R05CB10</t>
  </si>
  <si>
    <t>VACUNA CONTRA LA FIEBRE TIFOIDEA</t>
  </si>
  <si>
    <t>J07AP03</t>
  </si>
  <si>
    <t>INTRAARTICULAR</t>
  </si>
  <si>
    <t>VACUNA CONTRA LA FIEBRE AMARILLA</t>
  </si>
  <si>
    <t>No menos 1000 UI</t>
  </si>
  <si>
    <t>J07BL01</t>
  </si>
  <si>
    <t>MEDIO DE CONTRASTE IONICO MEGLUMINA AMIDOTRIZOATO (DIATRIZOATO) + SODIO AMIDOTRIZOATO (DIATRIZOATO)</t>
  </si>
  <si>
    <t>(66+10)%</t>
  </si>
  <si>
    <t>ORAL/RECTAL</t>
  </si>
  <si>
    <t xml:space="preserve">V08AA01   </t>
  </si>
  <si>
    <t>0.1g/100g (0.1%)</t>
  </si>
  <si>
    <t>TAZAROTENO</t>
  </si>
  <si>
    <t>0.1g/100g
(0.1%)</t>
  </si>
  <si>
    <t>D05AX05</t>
  </si>
  <si>
    <t>FORMULA LACTEA PARA PREMATURO</t>
  </si>
  <si>
    <t>22 Kcal/Oz</t>
  </si>
  <si>
    <t>V06C</t>
  </si>
  <si>
    <t>LIDOCAINA + ZINC OXIDO + HIDROCORTISONA + ALUMINIO ACETATO</t>
  </si>
  <si>
    <t>(5+18+0.25+3.5)g</t>
  </si>
  <si>
    <t>C05AA01/C05AX04</t>
  </si>
  <si>
    <t>GADOTERICO ACIDO Y/O SU SAL MACROCICLICO</t>
  </si>
  <si>
    <t>0.5 mmol/ml contienen 279.32mg de acido gadoterico</t>
  </si>
  <si>
    <t>V08CA02</t>
  </si>
  <si>
    <t>HIDROXIPROPILMETILCELULOSA</t>
  </si>
  <si>
    <t>ALQUITRAN DE HULLA</t>
  </si>
  <si>
    <t>D05AX</t>
  </si>
  <si>
    <t>0.05g/100g
(0.05%)</t>
  </si>
  <si>
    <t>50 mg/ml (5%)</t>
  </si>
  <si>
    <t>AEROSOL/ESPUMA</t>
  </si>
  <si>
    <t>UROFOLITROPINA (GONADOTROPINA FSH)</t>
  </si>
  <si>
    <t>75 UI</t>
  </si>
  <si>
    <t>G03GA04-1</t>
  </si>
  <si>
    <t>(1-2)%</t>
  </si>
  <si>
    <t>ADAPALENE + ERITROMICINA</t>
  </si>
  <si>
    <t>(0.1+4)%</t>
  </si>
  <si>
    <t>EMULSION/SUSPENSION</t>
  </si>
  <si>
    <t>TOPOTECAN CLORHIDARTO</t>
  </si>
  <si>
    <t>L01XX17</t>
  </si>
  <si>
    <t>2 mg/ml (0,2%)</t>
  </si>
  <si>
    <t>R03BA02</t>
  </si>
  <si>
    <t>DIMETILFUMARATO</t>
  </si>
  <si>
    <t xml:space="preserve">240mg </t>
  </si>
  <si>
    <t>L04AX07</t>
  </si>
  <si>
    <t>METRONIDAZOL + CLOTRIMAZOL</t>
  </si>
  <si>
    <t>(10+2)%</t>
  </si>
  <si>
    <t>LACTOBACILOS</t>
  </si>
  <si>
    <t>Mínimo de 100 millones de UFC vivas / dosis</t>
  </si>
  <si>
    <t>6.75mg</t>
  </si>
  <si>
    <t>1.2mg/ml (0.12%)</t>
  </si>
  <si>
    <t>KETOCONAZOL + FUSIDICO ACIDO + DEXAMETASONA</t>
  </si>
  <si>
    <t xml:space="preserve">[(2-2.04)+(2 -2.04)+(0.04- 0.048)]% </t>
  </si>
  <si>
    <t>TETRACAINA CLORHIDRATO</t>
  </si>
  <si>
    <t>S01HA03</t>
  </si>
  <si>
    <t>AMONIO CLORURO + FENOTEROL + NOSCAPINA</t>
  </si>
  <si>
    <t>(3.5+0.25+0.5)mg/ml</t>
  </si>
  <si>
    <t>R05DA20</t>
  </si>
  <si>
    <t>TRIAMCINOLONA + NISTATINA + NEOMICINA</t>
  </si>
  <si>
    <t>(100mg+10.000.000 UI+250mg)/100g</t>
  </si>
  <si>
    <t>D07CB01-2</t>
  </si>
  <si>
    <t>FENTICONAZOL</t>
  </si>
  <si>
    <t>0.02g/g</t>
  </si>
  <si>
    <t>G01AF12</t>
  </si>
  <si>
    <t xml:space="preserve">ILOPROST </t>
  </si>
  <si>
    <t xml:space="preserve">20mcg </t>
  </si>
  <si>
    <t>B01AC11</t>
  </si>
  <si>
    <t>(7+0.5+1)mg/ml</t>
  </si>
  <si>
    <t>SOLUCION PARA IRRIGACION INTRAOCULAR ELECTROLITICA (SALINA) BALANCEADA</t>
  </si>
  <si>
    <t>V07AB98</t>
  </si>
  <si>
    <t>(25+10)mg/ml (2.5+1)%</t>
  </si>
  <si>
    <t>A02AF02</t>
  </si>
  <si>
    <t>SODIO BICARBONATO + TARTARICO ACIDO</t>
  </si>
  <si>
    <t>(7.209+7.364)g/100ml</t>
  </si>
  <si>
    <t>A06AD21</t>
  </si>
  <si>
    <t>FORMULA LACTEA DE CONTINUACION</t>
  </si>
  <si>
    <t>20-22 Kcal/Oz</t>
  </si>
  <si>
    <t xml:space="preserve">LEVOCETIRIZINA+ FENILEFRINA </t>
  </si>
  <si>
    <t>(0.05+0.1)%</t>
  </si>
  <si>
    <t>NIMESULIDE</t>
  </si>
  <si>
    <t>´3%</t>
  </si>
  <si>
    <t>M02AA26</t>
  </si>
  <si>
    <t>TIOPENTAL SODICO</t>
  </si>
  <si>
    <t>N01AF03</t>
  </si>
  <si>
    <t xml:space="preserve"> (5+50)mg/ml (0.5+5)%</t>
  </si>
  <si>
    <t>PROTAMINA CLORHIDRATO</t>
  </si>
  <si>
    <t>5.000 UI/5ml</t>
  </si>
  <si>
    <t>V03AB14</t>
  </si>
  <si>
    <t>PIRITINOL</t>
  </si>
  <si>
    <t>100mg/5ml equivalentes a 32.22mg/ml de piritinol base</t>
  </si>
  <si>
    <t>SOLUCION O SUSPENSION</t>
  </si>
  <si>
    <t>N06BX02</t>
  </si>
  <si>
    <t>NUTRICION ESPECIALIZADA PARA PACIENTE CON ESTRES METABOLICO</t>
  </si>
  <si>
    <t>(30-41)% Proteina</t>
  </si>
  <si>
    <t>ORAL / ENTERAL</t>
  </si>
  <si>
    <t>A11AA03-20</t>
  </si>
  <si>
    <t>FENOL</t>
  </si>
  <si>
    <t xml:space="preserve">14mg/ml   </t>
  </si>
  <si>
    <t>BUCAL</t>
  </si>
  <si>
    <t>R02AA19</t>
  </si>
  <si>
    <t xml:space="preserve">EDETATO DE SODIO Y CALCIO </t>
  </si>
  <si>
    <t>V03AB03</t>
  </si>
  <si>
    <t>15mg/ml</t>
  </si>
  <si>
    <t>S01AA26</t>
  </si>
  <si>
    <t>BETAMETASONA DIPROPIONATO + GENTAMICINA SULFATO</t>
  </si>
  <si>
    <t>CONDROITINA SULFATO + HIPROMELOSA</t>
  </si>
  <si>
    <t>(1+2)mg/ml (0.1+0.2)%</t>
  </si>
  <si>
    <t>PROPINOX (PARGEVERINA)</t>
  </si>
  <si>
    <t>POLIMIXINA B + NEOMICINA + DEXAMETASONA + LIDOCAINA</t>
  </si>
  <si>
    <t>10.000 UI+3.75mg+1mg+40mg</t>
  </si>
  <si>
    <t>S03CA06</t>
  </si>
  <si>
    <t>AMBROXOL + SALBUTAMOL</t>
  </si>
  <si>
    <t>(300+40)mg/100 ml</t>
  </si>
  <si>
    <t>R03AK04</t>
  </si>
  <si>
    <t>ZIPRASIDONA</t>
  </si>
  <si>
    <t>N05AE04</t>
  </si>
  <si>
    <t>CALAMINA</t>
  </si>
  <si>
    <t>8g</t>
  </si>
  <si>
    <t>ZINC ACETATO + PRAMOCAINA</t>
  </si>
  <si>
    <t>(0.1+1)g/100ml</t>
  </si>
  <si>
    <t>D04AB07</t>
  </si>
  <si>
    <t>(20+20)mg (2+2%)</t>
  </si>
  <si>
    <t>SULFADIAZINA</t>
  </si>
  <si>
    <t>SOLUCION ISOTONICA PARA DIALISIS PERITONEAL DEXTROSA CON ELECTROLITOS</t>
  </si>
  <si>
    <t>[(2.3-2.5)g+electrolitos]/100ml</t>
  </si>
  <si>
    <t>B05DA99</t>
  </si>
  <si>
    <t>DORAVIRINA</t>
  </si>
  <si>
    <t>J05AG06</t>
  </si>
  <si>
    <t>DORAVIRINA + LAVIMUDINA + TENOFOVIR DISOPROXIL</t>
  </si>
  <si>
    <t>(100+300+300) mg</t>
  </si>
  <si>
    <t>J05AR24</t>
  </si>
  <si>
    <t>BETAMETASONA + GENTAMICINA + CLIOQUINOL</t>
  </si>
  <si>
    <t>(0.05+0.1+3)%</t>
  </si>
  <si>
    <t>COMBINACION</t>
  </si>
  <si>
    <t>A02AF02-2</t>
  </si>
  <si>
    <t>(1.5g+electrolitos)/100ml</t>
  </si>
  <si>
    <t>MILTEFOSINA</t>
  </si>
  <si>
    <t>L01XX09</t>
  </si>
  <si>
    <t>(2+2)%</t>
  </si>
  <si>
    <t>8g/100ml</t>
  </si>
  <si>
    <t>N06BX03-3</t>
  </si>
  <si>
    <t>AMP/VIAL/JP/DISPOS/BOLSA</t>
  </si>
  <si>
    <t>AMP/VIAL/JP/DISPOSITIVO/BOLSA</t>
  </si>
  <si>
    <t>BENZOICO ACIDO+SALICILICO ACIDO</t>
  </si>
  <si>
    <t>(6+3)g</t>
  </si>
  <si>
    <t>D02AF01</t>
  </si>
  <si>
    <t xml:space="preserve">ALIZAPRIDA GOTAS </t>
  </si>
  <si>
    <t>12 MG/ML</t>
  </si>
  <si>
    <t>SOLUCION ORAL</t>
  </si>
  <si>
    <t>(100+50+10)mg</t>
  </si>
  <si>
    <t>(4.25g+electrolitos)/100ml</t>
  </si>
  <si>
    <t>HIDROTALCITA</t>
  </si>
  <si>
    <t>´10%</t>
  </si>
  <si>
    <t>A02AD04</t>
  </si>
  <si>
    <t>(500+125)mg/10ml</t>
  </si>
  <si>
    <t>CIPERMETRINA</t>
  </si>
  <si>
    <t>0.2 %</t>
  </si>
  <si>
    <t>EMULSION/LOCION/SUSPENSION</t>
  </si>
  <si>
    <t>P03BA02</t>
  </si>
  <si>
    <t>BROMHEXINA</t>
  </si>
  <si>
    <t>8mg/5ml</t>
  </si>
  <si>
    <t>R05CB02</t>
  </si>
  <si>
    <t>BETAMETASONA + GENTAMICINA + CLIOQUINOL + TOLNAFTATO</t>
  </si>
  <si>
    <t>(0.05+0.1+1+1)%</t>
  </si>
  <si>
    <t>20mg/5ml (0.4%)</t>
  </si>
  <si>
    <t>GENTAMICINA + BIFONAZOL + BUDESONIDA</t>
  </si>
  <si>
    <t>(100+1.000+26)mg  (0.1+1 + 0.026)%</t>
  </si>
  <si>
    <t>D01AC60</t>
  </si>
  <si>
    <t>MULTIVITAMINAS HIDROSOLUBLES PARA INFUSION INTRAVENOSA PEDIATRICO</t>
  </si>
  <si>
    <t>4mg/5ml</t>
  </si>
  <si>
    <t>V03AC01</t>
  </si>
  <si>
    <t>BIFONAZOL</t>
  </si>
  <si>
    <t>D01AC10</t>
  </si>
  <si>
    <t xml:space="preserve">OXICODONA (CLORHIDRATO) </t>
  </si>
  <si>
    <t>TRIPTORELINA ACETATO</t>
  </si>
  <si>
    <t>95,6 mcg</t>
  </si>
  <si>
    <t>PIRIDOXINA-B6 + NIACINAMIDA + RIBOFLAVINA-B2 + DEXTROSA</t>
  </si>
  <si>
    <t>(0.01+0.01+0.001+5)g/100ml</t>
  </si>
  <si>
    <t>AMP/VIAL/FRASCO/BOLSA</t>
  </si>
  <si>
    <t>ÁCIDO BENZOICO +AZUFRE PRECIPITADO+ÁCIDO SALICILICO</t>
  </si>
  <si>
    <t>(5-5+2.5 )(%)</t>
  </si>
  <si>
    <t>CREMA/UNGÜENTO</t>
  </si>
  <si>
    <t>LATA</t>
  </si>
  <si>
    <t>KETOCONAZOL + GENTAMICINA + DEXAMETASONA</t>
  </si>
  <si>
    <t>(2+0.1+0.04)%</t>
  </si>
  <si>
    <t>LORATADINA + TERBUTALINA + NOSCAPINA</t>
  </si>
  <si>
    <t>(100+30+50) mg / 100 ml</t>
  </si>
  <si>
    <t>R03CC53</t>
  </si>
  <si>
    <t>NEOMICINA + ZINC OXIDO</t>
  </si>
  <si>
    <t>(0.5+4.35)g</t>
  </si>
  <si>
    <t>D06AX04</t>
  </si>
  <si>
    <t>LISINOPRIL ANHIDRO</t>
  </si>
  <si>
    <t>HIERRO + ZINC</t>
  </si>
  <si>
    <t>(232.5+16.000)mg</t>
  </si>
  <si>
    <t>M01AB15/S01BC05-2</t>
  </si>
  <si>
    <t>30mg/5ml (0.6%)</t>
  </si>
  <si>
    <t>TRICLOSAN</t>
  </si>
  <si>
    <t>0,2 g/100 g</t>
  </si>
  <si>
    <t>POLVOS</t>
  </si>
  <si>
    <t>D08AE04</t>
  </si>
  <si>
    <t>DEXAMETASONA + NEOMICINA</t>
  </si>
  <si>
    <t xml:space="preserve">(0.1+0.35)% </t>
  </si>
  <si>
    <t>LIQUIDO</t>
  </si>
  <si>
    <t>BETAMETASONA + GENTAMICINA + CLOTRIMAZOL</t>
  </si>
  <si>
    <t>(0.05+0.1+1)%</t>
  </si>
  <si>
    <t>SODIO CARBONATO + GLICERINA + SODIO CLORURO</t>
  </si>
  <si>
    <t xml:space="preserve"> 60+300+9)mg/100ml</t>
  </si>
  <si>
    <t>(325+20)mg</t>
  </si>
  <si>
    <t>G03AD01</t>
  </si>
  <si>
    <t>NUTRICION ESPECIALIZADA PARA PACIENTE CON ENFERMEDAD PULMONAR</t>
  </si>
  <si>
    <t>22% Proteina (50-90g Unidosis)</t>
  </si>
  <si>
    <t>(250+10)mg</t>
  </si>
  <si>
    <t>AMBROXOL + DEXTROMETORFANO + TEOFILINA</t>
  </si>
  <si>
    <t>(250+300+1300)mg/100ml</t>
  </si>
  <si>
    <t>(0.2+5)%</t>
  </si>
  <si>
    <t xml:space="preserve">100mg/ml   </t>
  </si>
  <si>
    <t>N06BX06-1</t>
  </si>
  <si>
    <t>METRONIDAZOL + MICONAZOL</t>
  </si>
  <si>
    <t>(750+200)mg</t>
  </si>
  <si>
    <t>G01AF04</t>
  </si>
  <si>
    <t>LISINOPRIL + AMLODIPINO</t>
  </si>
  <si>
    <t>(10+20) mg</t>
  </si>
  <si>
    <t>SECNIDAZOL + FLUCONAZOL</t>
  </si>
  <si>
    <t>(1.000+75)mg</t>
  </si>
  <si>
    <t>0.05mg/ml (0.005%)</t>
  </si>
  <si>
    <t>R06AE09-1</t>
  </si>
  <si>
    <t>DEXKETOPROFENO + TRAMADOL</t>
  </si>
  <si>
    <t>(25+75) mg</t>
  </si>
  <si>
    <t>N02AJ14</t>
  </si>
  <si>
    <t>50mg/2ml</t>
  </si>
  <si>
    <t>OROTICO ACIDO + OXIPURINA</t>
  </si>
  <si>
    <t>A05BA99</t>
  </si>
  <si>
    <t>MULTIVITAMINAS LIPOSOLUBLES PARA INFUSION INTRAVENOSA PEDIATRICO</t>
  </si>
  <si>
    <t>UNIDOSIS ANTIBIOTICA I.V/ BOLSA 100 ML CON INSUMOS de 100 MILILITRO BOLSA INTRAVENOSA</t>
  </si>
  <si>
    <t>SODIO CLORURO + POTASIO CLORURO + SODIO ACETATO + DEXTROSA</t>
  </si>
  <si>
    <t>(0.35+0.15+0.41+2.2)g/100ml</t>
  </si>
  <si>
    <t>B05BB02-2</t>
  </si>
  <si>
    <t>ROCIVERINA</t>
  </si>
  <si>
    <t>20mg/2ml</t>
  </si>
  <si>
    <t>A03AA06</t>
  </si>
  <si>
    <t>SOLUCION DE RINGER</t>
  </si>
  <si>
    <t>(860+30+33)mg</t>
  </si>
  <si>
    <t xml:space="preserve">FRASCO NO COLAPSIBLE </t>
  </si>
  <si>
    <t xml:space="preserve">ALPRAZOLAM </t>
  </si>
  <si>
    <t>1 mg</t>
  </si>
  <si>
    <t>FENOVERINA</t>
  </si>
  <si>
    <t>A03AX05</t>
  </si>
  <si>
    <t>SODIO CLORURO + SODIO ACETATO + SODIO GLUCONATO + POTASIO CLORURO + MAGNESIO CLORURO</t>
  </si>
  <si>
    <t>[(520-530)+368+(500-505)+37+30]mg/100ml</t>
  </si>
  <si>
    <t>SOLUCION/BOLSA</t>
  </si>
  <si>
    <t>CARBOCISTEINA</t>
  </si>
  <si>
    <t xml:space="preserve">50mg/ml   </t>
  </si>
  <si>
    <t>R05CB03</t>
  </si>
  <si>
    <t xml:space="preserve">R01AC01 </t>
  </si>
  <si>
    <t>VARDENAFIL</t>
  </si>
  <si>
    <t>G04BE09</t>
  </si>
  <si>
    <t>REENVASE ESTERIL MAQUILA</t>
  </si>
  <si>
    <t>ATORVASTATINA + OMEGA 3 ACIDOS</t>
  </si>
  <si>
    <t>(20+840)mg</t>
  </si>
  <si>
    <t>C10BA08</t>
  </si>
  <si>
    <t>(400+500)mg</t>
  </si>
  <si>
    <t>ZOFENOPRIL CALCICO</t>
  </si>
  <si>
    <t>C09AA15</t>
  </si>
  <si>
    <t>METISOPRINOL</t>
  </si>
  <si>
    <t>J05AX05</t>
  </si>
  <si>
    <t>NIFEDIPINA LIBERACION SOSTENIDA</t>
  </si>
  <si>
    <t>(150+10)mg</t>
  </si>
  <si>
    <t>(325+250+65)mg</t>
  </si>
  <si>
    <t>(150+75)mg</t>
  </si>
  <si>
    <t xml:space="preserve">15mg/1.5ml  </t>
  </si>
  <si>
    <t>FENILALANINA</t>
  </si>
  <si>
    <t>V06D</t>
  </si>
  <si>
    <t>SILDENAFILO</t>
  </si>
  <si>
    <t>LIQUIDO LISTO PARA USAR</t>
  </si>
  <si>
    <t>FRASCO/TARRO/CAJA/BOLSA/LATA</t>
  </si>
  <si>
    <t>(2.5+6.25)mg</t>
  </si>
  <si>
    <t>G01AX11</t>
  </si>
  <si>
    <t>DEXIBUPROFENO +HIOSCINA BUTILBROMURO</t>
  </si>
  <si>
    <t>(200+20) mg</t>
  </si>
  <si>
    <t xml:space="preserve">A03BB01/
M01AE14	</t>
  </si>
  <si>
    <t>ARTICAINA + EPINEFRINA</t>
  </si>
  <si>
    <t>(40+0.01)mg/ml</t>
  </si>
  <si>
    <t>N01BB58</t>
  </si>
  <si>
    <t>VITAMINA B12 (HIDROXICOBALAMINA)</t>
  </si>
  <si>
    <t>B03BA03</t>
  </si>
  <si>
    <t>TAB LIBERACION RETARD</t>
  </si>
  <si>
    <t xml:space="preserve">TAB </t>
  </si>
  <si>
    <t>TAB LIBERACION PROLONGADA</t>
  </si>
  <si>
    <t>TAB</t>
  </si>
  <si>
    <t>SITAGLIPTINA + METFORMINA LIBERACION PROLONGADA</t>
  </si>
  <si>
    <t>LINCOMICINA</t>
  </si>
  <si>
    <t>600mg/2ml</t>
  </si>
  <si>
    <t>J01FF02</t>
  </si>
  <si>
    <t>FLURBIPROFENO</t>
  </si>
  <si>
    <t>8.75mg</t>
  </si>
  <si>
    <t>M01AE09</t>
  </si>
  <si>
    <t>CALCIO + VITAMINA D + HIERRO + FOLICO ACIDO</t>
  </si>
  <si>
    <t>200mg+400 UI+18mg+0.4mg</t>
  </si>
  <si>
    <t>AMITRIPTILINA + TRIFLUOPERAZINA</t>
  </si>
  <si>
    <t>(5+0.5)mg</t>
  </si>
  <si>
    <t>IBUPROFENO + CODEINA</t>
  </si>
  <si>
    <t>(200+30)mg</t>
  </si>
  <si>
    <t>N02AJ08</t>
  </si>
  <si>
    <t>NAPROXENO + CAFEINA</t>
  </si>
  <si>
    <t>M01AE, N06BC01</t>
  </si>
  <si>
    <t>VALSARTAN + LEVOAMLODIPINA</t>
  </si>
  <si>
    <t>IBUPROFENO + CAFEINA</t>
  </si>
  <si>
    <t>(200+65)mg</t>
  </si>
  <si>
    <t>(200+2)mg</t>
  </si>
  <si>
    <t>GLUCOSAMINA-CONDROITINA</t>
  </si>
  <si>
    <t xml:space="preserve">(500-400) mg </t>
  </si>
  <si>
    <t>CAPSULA DURA</t>
  </si>
  <si>
    <t>M01AX99</t>
  </si>
  <si>
    <t>CALCIO + VITAMINA D + ISOFLAVONAS + MAGNESIO</t>
  </si>
  <si>
    <t>950mg+400 UI+50mg+50mg</t>
  </si>
  <si>
    <t>A12AX</t>
  </si>
  <si>
    <t>(2+2)mg</t>
  </si>
  <si>
    <t>SALICILICO ACIDO</t>
  </si>
  <si>
    <t>53.3%</t>
  </si>
  <si>
    <t>(220+50)mg</t>
  </si>
  <si>
    <t>M01AE / N06BC01</t>
  </si>
  <si>
    <t>IBUPROFENO + HIOSCINA N-BUTIL BROMURO + CAFEINA</t>
  </si>
  <si>
    <t>(400+20+50)mg</t>
  </si>
  <si>
    <t>BETAMETASONA FOSFATO</t>
  </si>
  <si>
    <t>8mg/2ml (0.4%)</t>
  </si>
  <si>
    <t>(300+25)mg</t>
  </si>
  <si>
    <t>ACETAMINOFEN + CAFEINA + FENILEFRINA + CETIRIZINA</t>
  </si>
  <si>
    <t>(500+30+10+5) mg</t>
  </si>
  <si>
    <t xml:space="preserve">GLUCOSAMINA-CONDROITINA </t>
  </si>
  <si>
    <t>BENZOCAINA + CETILPIRIDINIO</t>
  </si>
  <si>
    <t>(10+1.4)mg</t>
  </si>
  <si>
    <t>R02AD01</t>
  </si>
  <si>
    <t>(300+30+30)mg</t>
  </si>
  <si>
    <t>100.000 UI</t>
  </si>
  <si>
    <t>DICLOFENACO + ALUMINIO HIDROXIDO</t>
  </si>
  <si>
    <t>(250+200+65)mg</t>
  </si>
  <si>
    <t>N02BE51-3</t>
  </si>
  <si>
    <t>NOMEGESTROL + ESTRADIOL</t>
  </si>
  <si>
    <t>(2.5+1.5)mg</t>
  </si>
  <si>
    <t>G03AA14</t>
  </si>
  <si>
    <t>(5+10+1.25)mg</t>
  </si>
  <si>
    <t>(10+80)mg</t>
  </si>
  <si>
    <t>MEFENAMICO ACIDO</t>
  </si>
  <si>
    <t>M01AG01</t>
  </si>
  <si>
    <t>(500+100)mg</t>
  </si>
  <si>
    <t>A11CA01-2</t>
  </si>
  <si>
    <t>PENICILINA V POTASICA (FENOXIMETILPENICILINA)</t>
  </si>
  <si>
    <t xml:space="preserve">(500-650)mg </t>
  </si>
  <si>
    <t>J01CE02</t>
  </si>
  <si>
    <t>AMLODIPINO + INDAPAMIDA</t>
  </si>
  <si>
    <t>(5+1.5)mg</t>
  </si>
  <si>
    <t>C08GA02</t>
  </si>
  <si>
    <t>N06BX03-2</t>
  </si>
  <si>
    <t>VITAMINA A (ACETATO O PALMITATO) + VITAMINA D</t>
  </si>
  <si>
    <t>(5.000+400) UI</t>
  </si>
  <si>
    <t>A11CB99/A11CB</t>
  </si>
  <si>
    <t>DESOGESTREL + ETINILESTRADIOL</t>
  </si>
  <si>
    <t>(0.15+0.02)mg</t>
  </si>
  <si>
    <t>G03AA09 / G03CA53</t>
  </si>
  <si>
    <t>(100+20)mcg</t>
  </si>
  <si>
    <t>REENVASE MEDICAMENTOS SOLIDOS NO ESTÉRILES EN DOSIS UNITARIA</t>
  </si>
  <si>
    <t>UNIDAD</t>
  </si>
  <si>
    <t>REEMPAQUE MEDICAMENTOS SOLIDOS NO ESTÉRILES EN DOSIS UNITARIA</t>
  </si>
  <si>
    <t xml:space="preserve">CALCIO CARBONATO + VITAMINA D </t>
  </si>
  <si>
    <t>1250 MG (500 MG CA BASE) + 330 UI</t>
  </si>
  <si>
    <t>TIRZEPATIDA</t>
  </si>
  <si>
    <t>2,5 mg</t>
  </si>
  <si>
    <t>A10BX16</t>
  </si>
  <si>
    <t>5 mg</t>
  </si>
  <si>
    <t xml:space="preserve">ABACAVIR </t>
  </si>
  <si>
    <t>J05AF06</t>
  </si>
  <si>
    <t>ABACAVIR (SULFATO)</t>
  </si>
  <si>
    <t>300mg (base)</t>
  </si>
  <si>
    <t xml:space="preserve">ABACAVIR + LAMIVUDINA </t>
  </si>
  <si>
    <t>(600+300)mg</t>
  </si>
  <si>
    <t>J05AR02</t>
  </si>
  <si>
    <t>ABACAVIR + LAMIVUDINA + DOLUTEGRAVIR</t>
  </si>
  <si>
    <t>(600+300+50)mg</t>
  </si>
  <si>
    <t>J05AR13</t>
  </si>
  <si>
    <t>ACEMETACINA</t>
  </si>
  <si>
    <t>M01AB11</t>
  </si>
  <si>
    <t>325mg</t>
  </si>
  <si>
    <t>ACETAMINOFEN + FENILEFRINA + CLORFENIRAMINA</t>
  </si>
  <si>
    <t>(500+5+2) mg</t>
  </si>
  <si>
    <t>ACETAMINOFEN + METOCARBAMOL</t>
  </si>
  <si>
    <t>(325+400)mg</t>
  </si>
  <si>
    <t>(350+500)mg</t>
  </si>
  <si>
    <t xml:space="preserve">ACIDOS GRASOS DE CADENA MEDIA </t>
  </si>
  <si>
    <t>ACIDOS GRASOS OMEGA 3 + ZINC</t>
  </si>
  <si>
    <t>GOMITAS</t>
  </si>
  <si>
    <t>GOMITA</t>
  </si>
  <si>
    <t>ACTINOMICIN-D O DACTINOMICIN (DACTINOMICIN )</t>
  </si>
  <si>
    <t>L01DA01</t>
  </si>
  <si>
    <t>ALCOHOL BENCILICO + CALAMINA + ZINC</t>
  </si>
  <si>
    <t>(1+5+5)%</t>
  </si>
  <si>
    <t>ALEMTUZUMAB</t>
  </si>
  <si>
    <t>12mg</t>
  </si>
  <si>
    <t>L04AA34</t>
  </si>
  <si>
    <t>ALGESTONA + ESTRADIOL</t>
  </si>
  <si>
    <t>(90+6)mg</t>
  </si>
  <si>
    <t>ALIMENTO</t>
  </si>
  <si>
    <t>BOTELLA FRASCO</t>
  </si>
  <si>
    <t xml:space="preserve">AMINOACIDOS MEZCLA + DEXTROSA + LIPIDOS ADULTOS CENTRAL CON ELECTROLITOS </t>
  </si>
  <si>
    <t>Nitrogeno 9g/l (1.500-2.000ml)</t>
  </si>
  <si>
    <t xml:space="preserve">AMINOACIDOS MEZCLA + DEXTROSA + LIPIDOS ADULTOS CENTRAL SIN ELECTROLITOS </t>
  </si>
  <si>
    <t>Nitrogeno 7g/l (1.500-2.000ml)</t>
  </si>
  <si>
    <t>AMINOACIDOS MEZCLA + DEXTROSA + LIPIDOS PEDIATRICO</t>
  </si>
  <si>
    <t>Glucosa 16%</t>
  </si>
  <si>
    <t>AMINOACIDOS MEZCLA CONCENTRADA, LIBRE DE LEUCINA SIN GRASAS</t>
  </si>
  <si>
    <t xml:space="preserve">AMINOACIDOS SIN ELECTROLITOS ADULTOS </t>
  </si>
  <si>
    <t>AMLODIPINO + HIDROCLOROTIAZIDA</t>
  </si>
  <si>
    <t>(10+12.5)mg</t>
  </si>
  <si>
    <t>AMOXICILINA (AMOXIDAL)</t>
  </si>
  <si>
    <t>1000mg</t>
  </si>
  <si>
    <t>ANIDULAFUNGINA</t>
  </si>
  <si>
    <t>J02AX06</t>
  </si>
  <si>
    <t xml:space="preserve">30mg/3ml (10mg/ml) </t>
  </si>
  <si>
    <t>APROTININA + CALCIO + FACTOR XIII + FIBRINOGENO + TROMBINA</t>
  </si>
  <si>
    <t>(3.000 KUI+17.7mg+180 UI+270mg+1.500 UI)/3ml</t>
  </si>
  <si>
    <t>V03AK</t>
  </si>
  <si>
    <t>(1.000 KUI+5.9mg+60 UI+90mg+500 UI)/ml</t>
  </si>
  <si>
    <t>ASCORBICO ACIDO (VITAMINA C) + ZINC</t>
  </si>
  <si>
    <t>(1000+10) mg</t>
  </si>
  <si>
    <t>ASPARAGINASA</t>
  </si>
  <si>
    <t>L01XX02</t>
  </si>
  <si>
    <t>ATAZANAVIR (SULFATO)</t>
  </si>
  <si>
    <t>J05AE08</t>
  </si>
  <si>
    <t>ATAZANAVIR (SULFATO) + RITONAVIR</t>
  </si>
  <si>
    <t>(300+100)mg</t>
  </si>
  <si>
    <t>J05AE08/J05AE03</t>
  </si>
  <si>
    <t>BELATACEPT</t>
  </si>
  <si>
    <t>L04AA28</t>
  </si>
  <si>
    <t xml:space="preserve">BICTEGRAVIR + TENOFOVIR ALAFENAMIDA + EMTRIBICINA </t>
  </si>
  <si>
    <t>(50 + 25 + 200) mg</t>
  </si>
  <si>
    <t>J05AR20</t>
  </si>
  <si>
    <t>BUDESONIDA + GLICOPIRRONIO + FORMOTEROL</t>
  </si>
  <si>
    <t>160/7.2/5.0 mcg/inh</t>
  </si>
  <si>
    <t>R03AL11</t>
  </si>
  <si>
    <t xml:space="preserve">BUDESONIDA ESPUMA </t>
  </si>
  <si>
    <t xml:space="preserve"> 2mg </t>
  </si>
  <si>
    <t>AEROSOLES</t>
  </si>
  <si>
    <t>BUDESONIDA-FORMOTEROL</t>
  </si>
  <si>
    <t>(200+6)mcg</t>
  </si>
  <si>
    <t>SUSPENSION PARA INHALACION</t>
  </si>
  <si>
    <t>CALCIO CARBONATO +VITAMINA D + MAGNESIO/MANGANESO/COBRE/ZINC</t>
  </si>
  <si>
    <t>(32+5)mg</t>
  </si>
  <si>
    <t>CANNABIDIOL CAPSULAS</t>
  </si>
  <si>
    <t>200 mg</t>
  </si>
  <si>
    <t>1 mg/ml</t>
  </si>
  <si>
    <t>150mg/15ml (1%)</t>
  </si>
  <si>
    <t>CEFTAROLINA FOSAMILO</t>
  </si>
  <si>
    <t>J01DI02</t>
  </si>
  <si>
    <t xml:space="preserve">1000mg/4 ml (250mg/ml)     </t>
  </si>
  <si>
    <t xml:space="preserve">2mg/ml   </t>
  </si>
  <si>
    <t>CLORHEXIDINA (CLARAX FRACOS X 180 ML)</t>
  </si>
  <si>
    <t>SUSPENCION</t>
  </si>
  <si>
    <t>A01AB03</t>
  </si>
  <si>
    <t>DAPOXETINA</t>
  </si>
  <si>
    <t>30 mg</t>
  </si>
  <si>
    <t>G04BX14</t>
  </si>
  <si>
    <t>1800 mg /15 ml (120 mg/ml)</t>
  </si>
  <si>
    <t>100mg/5 ml (20mgml)</t>
  </si>
  <si>
    <t>DARBEPOETINA ALFA</t>
  </si>
  <si>
    <t>100mcg/0.5ml</t>
  </si>
  <si>
    <t>B03XA02</t>
  </si>
  <si>
    <t>50mcg/0.5ml</t>
  </si>
  <si>
    <t xml:space="preserve">DARUNAVIR </t>
  </si>
  <si>
    <t>J05AE10</t>
  </si>
  <si>
    <t>DARUNAVIR + COBICISTAT</t>
  </si>
  <si>
    <t>(800+150)mg</t>
  </si>
  <si>
    <t>J05AR14</t>
  </si>
  <si>
    <t>TAB/CAPS/GRAG/COMP    TABLETA DISPERSABLE</t>
  </si>
  <si>
    <t>DEFLAZACORT (LANDACORT)</t>
  </si>
  <si>
    <t>DIHIDROERGOTOXINA MESILATO</t>
  </si>
  <si>
    <t>N02CA01</t>
  </si>
  <si>
    <t>DIOSMINA</t>
  </si>
  <si>
    <t>C05CA03</t>
  </si>
  <si>
    <t>DIPIRIDAMOL</t>
  </si>
  <si>
    <t>10mg/2ml (0.5%)</t>
  </si>
  <si>
    <t>B01AC07</t>
  </si>
  <si>
    <t>DOBUTAMINA + DEXTROSA</t>
  </si>
  <si>
    <t>(1+50)mg/ml</t>
  </si>
  <si>
    <t>DORIPENEM</t>
  </si>
  <si>
    <t>500mg/ml</t>
  </si>
  <si>
    <t>J01DH04</t>
  </si>
  <si>
    <t>EFAVIRENZ</t>
  </si>
  <si>
    <t>J05AG03</t>
  </si>
  <si>
    <t>EFAVIRENZ + LAMIVUDINA + TENOFOVIR DISOPROXIL</t>
  </si>
  <si>
    <t>(600+300+300)mg</t>
  </si>
  <si>
    <t>J05AR11</t>
  </si>
  <si>
    <t xml:space="preserve">EMTRICITABINA + TENOFOVIR + EFAVIRENZ </t>
  </si>
  <si>
    <t xml:space="preserve">(200+300+600)mg </t>
  </si>
  <si>
    <t>EMTRICITABINA + TENOFOVIR ALAFENAMIDA + ELVITEGRAVIR + COBICISTAT</t>
  </si>
  <si>
    <t>(200+10+150+150)mg</t>
  </si>
  <si>
    <t>J05AR18</t>
  </si>
  <si>
    <t>EMTRICITABINA + TENOFOVIR ALAFENAMIDA + RILPIVIRINA</t>
  </si>
  <si>
    <t>(200+25+25)mg</t>
  </si>
  <si>
    <t>J05AR08</t>
  </si>
  <si>
    <t>EMTRICITABINA + TENOFOVIR DISOPROXIL + ELVITEGRAVIR + COBICISTAT</t>
  </si>
  <si>
    <t>(200+300+150+150)mg</t>
  </si>
  <si>
    <t>J05AR09</t>
  </si>
  <si>
    <t>EMTRICITABINA + TENOFOVIR DISOPROXIL + RILPIVIRINA</t>
  </si>
  <si>
    <t>(200+245+25)mg</t>
  </si>
  <si>
    <t>EPOPROSTENOL</t>
  </si>
  <si>
    <t>B01AC09</t>
  </si>
  <si>
    <t>5% (250mg/5ml) (base)</t>
  </si>
  <si>
    <t>ERLOTINIB</t>
  </si>
  <si>
    <t>L01EB02</t>
  </si>
  <si>
    <t>ERTAPENEM (ERTAGRAM)</t>
  </si>
  <si>
    <t>ESOMEPRAZOL + MELOXICAM</t>
  </si>
  <si>
    <t>(20+7.5)mg</t>
  </si>
  <si>
    <t>M01AC56</t>
  </si>
  <si>
    <t>(20+15)mg</t>
  </si>
  <si>
    <t>ESPIRONOLACTONA (FORMULA MAGISTRAL)</t>
  </si>
  <si>
    <t>11 mg/ml</t>
  </si>
  <si>
    <t>ESTRADIOL (VALERATO)</t>
  </si>
  <si>
    <t>ETOFENAMATO</t>
  </si>
  <si>
    <t>1g/2ml</t>
  </si>
  <si>
    <t>M02AA06</t>
  </si>
  <si>
    <t>ETOSUXIMIDA</t>
  </si>
  <si>
    <t>N03AD01</t>
  </si>
  <si>
    <t xml:space="preserve">ETRAVIRINA </t>
  </si>
  <si>
    <t>J05AG04</t>
  </si>
  <si>
    <t>600 UI</t>
  </si>
  <si>
    <t>(500+1.000) UI</t>
  </si>
  <si>
    <t>(500+500) UI</t>
  </si>
  <si>
    <t>(1.000+1.000) UI</t>
  </si>
  <si>
    <t>FENTANILO</t>
  </si>
  <si>
    <t>4,2mg (libera 25 mcg/h)</t>
  </si>
  <si>
    <t>12,6mg (libera 75 mcg/h)</t>
  </si>
  <si>
    <t>N02AB03</t>
  </si>
  <si>
    <t>FENTANILO CITRATO (B/BRAUN)</t>
  </si>
  <si>
    <t>1 g</t>
  </si>
  <si>
    <t>B02BB01</t>
  </si>
  <si>
    <t>FLUCITOSINA</t>
  </si>
  <si>
    <t>500 mg</t>
  </si>
  <si>
    <t>D01AE21</t>
  </si>
  <si>
    <t>FLUDROCORTISONA (FORMULA MAGISTRAL)</t>
  </si>
  <si>
    <t>0.1mg/ml</t>
  </si>
  <si>
    <t>FLUNARIZINA (FLUNARIZINA MK 5 MG X 150 TABLETAS)</t>
  </si>
  <si>
    <t>TABLETA</t>
  </si>
  <si>
    <t>FOLICO ACIDO + CALCIO + COLECALCIFEROL (VITAMINA D3)</t>
  </si>
  <si>
    <t>(0.4+200)mg+100 UI</t>
  </si>
  <si>
    <t>FOLITROPINA ALFA + LUTROPINA ALFA</t>
  </si>
  <si>
    <t>(150+75) UI</t>
  </si>
  <si>
    <t>G03GA30</t>
  </si>
  <si>
    <t>FORMULA COMPLETA POLIMÉRICA NORMOCALÓRICA, NORMOPROTEICA, A BASE DE MALTODEXTRINA, PROTEÍNA, ÁCIDOS GRASOS , MIN. Y VIT. PARA PERSONAS A PARTIR DE 8 AÑOS DE EDAD CON DESNUTRICIÓN PROTEICO CALÓRICA MODERADA ASOCIADAS A ENFERMEDAD NEUROLOGICA (EMBRACE STANDARD X 500 ML)</t>
  </si>
  <si>
    <t>FRASCO X 500 ML</t>
  </si>
  <si>
    <t>FORMULA ESPECIAL A BASE DE GRASA Y TRIGLICERIDOS DE CADENA MEDIA PARA PACIENTE CON REQUERIMIENTO DE DIETA CETOGENICA (KETOVIE PEPTIDE 4:1  X 250 ML)</t>
  </si>
  <si>
    <t>FORMULA LACTEA CON HIERRO Y PROTEINAS PARCIALMENTE HIDROLIZADAS PARA LACTANTES, CON VIT. Y MIN.</t>
  </si>
  <si>
    <t>LATA/TARRO/CAJA 800 G</t>
  </si>
  <si>
    <t>FORMULA LACTEA DE CONTINUACION CON PROBIOTICOS+PREBIOTICOS</t>
  </si>
  <si>
    <t>F/75 (75KCal/100ml) X 400g</t>
  </si>
  <si>
    <t>FOSINOPRIL (SODICO)</t>
  </si>
  <si>
    <t>C09AA09</t>
  </si>
  <si>
    <t>GEMIGLIPTINA + METFORMINA</t>
  </si>
  <si>
    <t>A10BD18</t>
  </si>
  <si>
    <t>GLIBENCLAMIDA + METFORMINA</t>
  </si>
  <si>
    <t>(5+500)mg</t>
  </si>
  <si>
    <t>GLICOSIDOS DEL SENNA (EXTRACTO DE HOJAS DEL SEN)</t>
  </si>
  <si>
    <t>(8-17)mg</t>
  </si>
  <si>
    <t>A06AB06</t>
  </si>
  <si>
    <t>(2+500)mg</t>
  </si>
  <si>
    <t>GLUTAMINA + LACTOBACILLUS REUTERI</t>
  </si>
  <si>
    <t>(10 g+ 100 MUFC)/sobre</t>
  </si>
  <si>
    <t>POLVO PARA RECONSTITUCION /SOBRE</t>
  </si>
  <si>
    <t>GRANISETRON (CLORHIDRATO)</t>
  </si>
  <si>
    <t>A04AA02-1</t>
  </si>
  <si>
    <t>(10+300) mg</t>
  </si>
  <si>
    <t>IBANDRONICO ACIDO + VITAMINA D</t>
  </si>
  <si>
    <t>150mg+12.000 UI</t>
  </si>
  <si>
    <t>(400+65)mg</t>
  </si>
  <si>
    <t>IBUPROFENO + CICLOBENZAPRINA</t>
  </si>
  <si>
    <t>(400+5)mg</t>
  </si>
  <si>
    <t>IMIPENEM + CILASTATINA (SODICA)</t>
  </si>
  <si>
    <t>(500+500)mg (base)</t>
  </si>
  <si>
    <t>J01DH51</t>
  </si>
  <si>
    <t>3.75%</t>
  </si>
  <si>
    <t>TUBO</t>
  </si>
  <si>
    <t>INDOMETACINA (SODICA)</t>
  </si>
  <si>
    <t>1mg (base)</t>
  </si>
  <si>
    <t>C01EB03</t>
  </si>
  <si>
    <t>INMUNOGLOBULINA  ANTICITOMEGALOVIRUS (GAMAGLOBULINA)</t>
  </si>
  <si>
    <t>100U/ml (50ml)</t>
  </si>
  <si>
    <t>INMUNOGLOBULINA HUMANA ENRIQUECIDA CON IgM + IgA + IgG</t>
  </si>
  <si>
    <t>5% (5g/100ml)</t>
  </si>
  <si>
    <t>INTERFERON ALFA 2 B</t>
  </si>
  <si>
    <t>3 MUI</t>
  </si>
  <si>
    <t>SC/IM/IV/INTRA LESIONAL</t>
  </si>
  <si>
    <t>350mg/ml</t>
  </si>
  <si>
    <t>V08AB11-2</t>
  </si>
  <si>
    <t>IODIXANOL</t>
  </si>
  <si>
    <t>270mg/ml</t>
  </si>
  <si>
    <t>AMP/VIAL/FRASCO</t>
  </si>
  <si>
    <t>V08AB09-1</t>
  </si>
  <si>
    <t>RESPULA</t>
  </si>
  <si>
    <t xml:space="preserve">ISOFUORANO SUSTANCIA PURA </t>
  </si>
  <si>
    <t>(99-100)%</t>
  </si>
  <si>
    <t>N01AB06</t>
  </si>
  <si>
    <t>IVERMECTINA + DEXAMETASONA (MAGISTRAL)</t>
  </si>
  <si>
    <t>(0,6-0,1)%</t>
  </si>
  <si>
    <t>UNGÜENTO OFTALMICO</t>
  </si>
  <si>
    <t>LACTOBACILLUS RHAMNOSUS + REUTERII</t>
  </si>
  <si>
    <t>LAMIVUDINA + TENOFOVIR DISOPROXIL</t>
  </si>
  <si>
    <t>(300+300)mg</t>
  </si>
  <si>
    <t>J05AR12</t>
  </si>
  <si>
    <t>L-ARGININA</t>
  </si>
  <si>
    <t>A16AA</t>
  </si>
  <si>
    <t>20 mg/ml</t>
  </si>
  <si>
    <t>L-CARNITINA</t>
  </si>
  <si>
    <t> A16AA01</t>
  </si>
  <si>
    <t>L-CARNITINA MAGISTRAL</t>
  </si>
  <si>
    <t>200mg/ml</t>
  </si>
  <si>
    <t>FRASCO X 120 ML</t>
  </si>
  <si>
    <t>LETERMOVIR</t>
  </si>
  <si>
    <t>240 mg</t>
  </si>
  <si>
    <t>J05AX18</t>
  </si>
  <si>
    <t>N01BB52</t>
  </si>
  <si>
    <t>LIDOCAINA CLORHIDRATO CON EPINEFRINA SIN PRESERVANTE</t>
  </si>
  <si>
    <t xml:space="preserve">LIDOCAINA CON EPINEFRINA CON PRESERVANTE </t>
  </si>
  <si>
    <t>(2.5+500)mg</t>
  </si>
  <si>
    <t>A10BD11-1</t>
  </si>
  <si>
    <t>LIXISENATIDA</t>
  </si>
  <si>
    <t>10mcg/0.2ml (0.005%)</t>
  </si>
  <si>
    <t>A10BJ03</t>
  </si>
  <si>
    <t>(80+20)mg/ml</t>
  </si>
  <si>
    <t>MARAVIROC</t>
  </si>
  <si>
    <t>J05AX09</t>
  </si>
  <si>
    <t>2g/100ml (2%)</t>
  </si>
  <si>
    <t>P02CA01</t>
  </si>
  <si>
    <t>135mg</t>
  </si>
  <si>
    <t>MEDIO DE CONTRASTE NO IONICO (IOHEXOL)</t>
  </si>
  <si>
    <t>V08AB02</t>
  </si>
  <si>
    <t>350mg I/ml</t>
  </si>
  <si>
    <t>MEGESTROL ACETATO</t>
  </si>
  <si>
    <t>L02AB01</t>
  </si>
  <si>
    <t>MEGLUMINA ANTIMONIATO</t>
  </si>
  <si>
    <t>1.5g/5ml (0.03%)</t>
  </si>
  <si>
    <t>P01CB01</t>
  </si>
  <si>
    <t>MICONAZOL</t>
  </si>
  <si>
    <t>A01AB09</t>
  </si>
  <si>
    <t>MINOCICLINA (CLORHIDRATO)</t>
  </si>
  <si>
    <t>J01AA08</t>
  </si>
  <si>
    <t>MITOTANE</t>
  </si>
  <si>
    <t>L01XX23</t>
  </si>
  <si>
    <t>MODULO DE PROTEINAS (PROWHEY PLUS)</t>
  </si>
  <si>
    <t xml:space="preserve">(77-90)% Proteina </t>
  </si>
  <si>
    <t>MULTIENZIMAS-PANCREATINA (AMILASA, LIPASA, PROTEASA) + SIMETICONA (DIMETILPOLISILOXANO) + BROMOPRIDA</t>
  </si>
  <si>
    <t>(400+60+5)mg</t>
  </si>
  <si>
    <t>NADIFLOXACINO</t>
  </si>
  <si>
    <t>D10AF05</t>
  </si>
  <si>
    <t>NEVIRAPINA</t>
  </si>
  <si>
    <t>J05AG01</t>
  </si>
  <si>
    <t>NIFEDIPINA</t>
  </si>
  <si>
    <t>C08CA05-1</t>
  </si>
  <si>
    <t>10mg/50ml (0.02%)</t>
  </si>
  <si>
    <t>NIMOTUZUMAB</t>
  </si>
  <si>
    <t>50mg/10ml</t>
  </si>
  <si>
    <t>L01XC</t>
  </si>
  <si>
    <t>NISTATINA + DEXAMETASONA</t>
  </si>
  <si>
    <t>100.000 UI+0.25mg</t>
  </si>
  <si>
    <t>NISTATINA + NIFURATEL</t>
  </si>
  <si>
    <t>200.000 UI+500mg</t>
  </si>
  <si>
    <t>NITROFURANTOINA</t>
  </si>
  <si>
    <t>NIVOLUMAB + RELATLIMAB (UPDUALAG)</t>
  </si>
  <si>
    <t>(12+4)mg</t>
  </si>
  <si>
    <t>L01XY03</t>
  </si>
  <si>
    <t>NOREPINEFRINA (TARTRATO)  (NORADRENALINA) (NOREPINEFRINA VND)</t>
  </si>
  <si>
    <t>NORETINDRONA (NORETISTERONA) + ETINILESTRADIOL</t>
  </si>
  <si>
    <t>(2+0.01)mg</t>
  </si>
  <si>
    <t>G03AB04</t>
  </si>
  <si>
    <t>NPT ADULTO 1501-2200 ML SIN LIPIDOS BOLSA INTRAVENOSA</t>
  </si>
  <si>
    <t>NPT ADULTO 2201-2500 ML CON LIPIDOS BOLSA INTRAVENOSA</t>
  </si>
  <si>
    <t>NPT ADULTO 2501-3000 ML CON LIPIDOS BOLSA INTRAVENOSA</t>
  </si>
  <si>
    <t>NUTRICION COMPLETA  HIPERCALORICA HIPERPROTEICA PARA PACIENTE ADULTO (FRESUBIN HP ENERGY BOLSA X 500 ML)</t>
  </si>
  <si>
    <t>(15-20)% Proteina</t>
  </si>
  <si>
    <t>BOLSA X 500 ML</t>
  </si>
  <si>
    <t>NUTRICIÓN COMPLETA HIPERPROTEICA E HIPERCALÓRICA PARA PTE ADULTO</t>
  </si>
  <si>
    <t>BOTELLA 1000 ML</t>
  </si>
  <si>
    <t>NUTRICION COMPLETA LIBRE DE LACTOSA PARA PACIENTE PEDIATRICO (ASCENDA LATA X 900 G)</t>
  </si>
  <si>
    <t>ORLISTAT (DISGRASIL)</t>
  </si>
  <si>
    <t>PANITUMUMAB</t>
  </si>
  <si>
    <t xml:space="preserve">20mg/ml   </t>
  </si>
  <si>
    <t>L01XC08</t>
  </si>
  <si>
    <t>PENICILAMINA</t>
  </si>
  <si>
    <t>M01CC01</t>
  </si>
  <si>
    <t>PIPOTIAZINA PALMITATO</t>
  </si>
  <si>
    <t>N05AC04</t>
  </si>
  <si>
    <t>PIRANTEL (PAMOATO) + OXANTEL (PAMOATO)</t>
  </si>
  <si>
    <t>(250+250)mg/5ml (base)</t>
  </si>
  <si>
    <t>P02CC20</t>
  </si>
  <si>
    <t>PIRAZINAMIDA</t>
  </si>
  <si>
    <t>J04AK01</t>
  </si>
  <si>
    <t>PIRFENIDONA (ESBRIET)</t>
  </si>
  <si>
    <t>801mg</t>
  </si>
  <si>
    <t>(10+10)mg/ml</t>
  </si>
  <si>
    <t>R06AA59-2</t>
  </si>
  <si>
    <t>POLOXAMERO + POVIDONA</t>
  </si>
  <si>
    <t>(2+10)mg/ml
(0.2+1)%</t>
  </si>
  <si>
    <t xml:space="preserve">40mg/ml   </t>
  </si>
  <si>
    <t>POTASIO SULFATO + SODIO SULFATO + MAGNESIO SULFATO</t>
  </si>
  <si>
    <t>(3.13+17.51+3.276)g/176ml</t>
  </si>
  <si>
    <t>A06AD13</t>
  </si>
  <si>
    <t>PRALATREXATO (DIFOLTA)</t>
  </si>
  <si>
    <t>L01BA05</t>
  </si>
  <si>
    <t>PREDNISOLONA + GATIFLOXACINO</t>
  </si>
  <si>
    <t xml:space="preserve">(10+3)mg/ml
(1.0+0.3)%
</t>
  </si>
  <si>
    <t>S01CA02</t>
  </si>
  <si>
    <t>PROGESTERONA (PROGESTOGEL)</t>
  </si>
  <si>
    <t>PROPRANOLOL SOLUCION ORAL MAGISTRAL</t>
  </si>
  <si>
    <t>PROTEINA DE SUERO+FIBRA DE AVENA+VITAMINAS Y MINERALES 315g (BTRUST PROTEINA PLUS POLVO LATA X 315 GR)</t>
  </si>
  <si>
    <t xml:space="preserve"> LATA X 315 GR</t>
  </si>
  <si>
    <t>PROTEINA PURIFICADA DERIVADA DE TUBERCULINA (PPD)</t>
  </si>
  <si>
    <t>5 UI/0.1 ml</t>
  </si>
  <si>
    <t>ID</t>
  </si>
  <si>
    <t>V04CF01</t>
  </si>
  <si>
    <t xml:space="preserve">PYCNOGENOL + TROXERUTINA </t>
  </si>
  <si>
    <t>(0.02+0.4)g</t>
  </si>
  <si>
    <t>C05CX04/C05CA54</t>
  </si>
  <si>
    <t>RACECADOTRILO</t>
  </si>
  <si>
    <t>A07XA04</t>
  </si>
  <si>
    <t>RANITIDINA (CLORHIDRATO)</t>
  </si>
  <si>
    <t>50mg/2ml (2.5%)</t>
  </si>
  <si>
    <t>A02BA02-1</t>
  </si>
  <si>
    <t>A02BA02-2</t>
  </si>
  <si>
    <t>A02BA02-3</t>
  </si>
  <si>
    <t>RIBOFLAVINA  MAGISTRAL</t>
  </si>
  <si>
    <t>RISEDRONICO ACIDO</t>
  </si>
  <si>
    <t>M05BA07</t>
  </si>
  <si>
    <t>RITONAVIR</t>
  </si>
  <si>
    <t>J05AE03</t>
  </si>
  <si>
    <t>(100+600)mg</t>
  </si>
  <si>
    <t>0.57%</t>
  </si>
  <si>
    <t>S01BC08</t>
  </si>
  <si>
    <t>SALICILICO ACIDO + HIDROXIANTRAQUINONA (EXTRACTO DE RUIBARBO)</t>
  </si>
  <si>
    <t>(1+5)%</t>
  </si>
  <si>
    <t xml:space="preserve">SAXAGLIPTINA + METFORMINA </t>
  </si>
  <si>
    <t>A10BD10</t>
  </si>
  <si>
    <t>SEBOCYTINE+DUTASTERIDE+AC. RETINOICO+MINOXIDIL+BIOTINA+ PHYTANTRIOL+CLOBETAZOL+PANTENOL+SYM HAIR</t>
  </si>
  <si>
    <t>(3%+0.05%+0.015%+5%+0.2%+0.2%+0.015%+1%+1%)</t>
  </si>
  <si>
    <t>500mg/15ml (3.3%)</t>
  </si>
  <si>
    <t>SELPERCATINIB (RETSEVMO)</t>
  </si>
  <si>
    <t>L01EX22</t>
  </si>
  <si>
    <t>2.4g</t>
  </si>
  <si>
    <t>66.4mg</t>
  </si>
  <si>
    <t xml:space="preserve">SODIO HIPOSULFITO O TIOSULFATO DE SODIO </t>
  </si>
  <si>
    <t>V03AB06</t>
  </si>
  <si>
    <t>SODIO PICOSULFATO + ACEITE MINERAL</t>
  </si>
  <si>
    <t>(33.3+28.2)mg</t>
  </si>
  <si>
    <t>SOLUCION DE BIOTINA (FORMULA MAGISTRAL)</t>
  </si>
  <si>
    <t>SOLUCION HIPERTONICA PARA DIALISIS PERITONEAL DEXTROSA CON ELECTROLITOS</t>
  </si>
  <si>
    <t>Solución estéril para hemodiálisis</t>
  </si>
  <si>
    <t>B05DB99</t>
  </si>
  <si>
    <t>SOLUCION MAGISTRAL DE FOSFATOS</t>
  </si>
  <si>
    <t>100 mg/ml</t>
  </si>
  <si>
    <t>SOLUCION SALINA ENEMA</t>
  </si>
  <si>
    <t>SOMATOSTATINA</t>
  </si>
  <si>
    <t>6mg (18 UI)</t>
  </si>
  <si>
    <t>10mg/1.5ml (30 UI x Amp o 6.7mg/ml)</t>
  </si>
  <si>
    <t>5mg/1.5ml (15 UI x Amp o 3.3mg/ml)</t>
  </si>
  <si>
    <t>SUERO ANTIOFIDICO POLIVALENTE</t>
  </si>
  <si>
    <t>J06AA03</t>
  </si>
  <si>
    <t>SULFADIAZINA MAGISTRAL</t>
  </si>
  <si>
    <t>200 mg/ml</t>
  </si>
  <si>
    <t>SULFATO FERROSO (SULFATO FERROSO ECAR)</t>
  </si>
  <si>
    <t>SUPLEMENTO DIETARIO A BASE DE PROBIOTICOS (MULTIFLORA PLUS)</t>
  </si>
  <si>
    <t xml:space="preserve">SUPLEMENTO DIETARIO CON VITAMINAS B12, B6, ÁCIDO FÓLICO Y BIOTINA (METHYL B-12 </t>
  </si>
  <si>
    <t>SUPLEMENTO DIETARIO INMUNOMODULADOR (FENSIKAN)</t>
  </si>
  <si>
    <t>SUPLEMENTO DIETARIO CON CITRATO DE MAGNESIO </t>
  </si>
  <si>
    <t>TEDUGLUTIDA (REVESTIVE)</t>
  </si>
  <si>
    <t>CAJA X 28 VIALES</t>
  </si>
  <si>
    <t>A16AX08</t>
  </si>
  <si>
    <t xml:space="preserve">TENOFOVIR </t>
  </si>
  <si>
    <t>J05AF07</t>
  </si>
  <si>
    <t>TENOFOVIR ALAFENAMIDA + EMTRICITABINA</t>
  </si>
  <si>
    <t>(25+200) mg</t>
  </si>
  <si>
    <t>J05AR17</t>
  </si>
  <si>
    <t>(10+200)mg</t>
  </si>
  <si>
    <t>TENOFOVIR DISOPROXIL FUMARATO+EMTRICITABINA (TRUVADA )</t>
  </si>
  <si>
    <t>J05AR03-1</t>
  </si>
  <si>
    <t>TERBUTALINA (SULFATO)</t>
  </si>
  <si>
    <t>R03CC03</t>
  </si>
  <si>
    <t>TIAMINA + PIRIDOXINA</t>
  </si>
  <si>
    <t>(100+150) mg</t>
  </si>
  <si>
    <t>TRASTUZUMAB DERUXTECAN (ENHERTU)</t>
  </si>
  <si>
    <t>L01FD04</t>
  </si>
  <si>
    <t>B01AC21-2</t>
  </si>
  <si>
    <t>TROSPIUM (CLORURO DE TROSPIO)</t>
  </si>
  <si>
    <t xml:space="preserve">G04BD09 </t>
  </si>
  <si>
    <t>(5+20)g/100g</t>
  </si>
  <si>
    <t>D01AE54-1</t>
  </si>
  <si>
    <t>UNIDOSIS ANTIBIOTICA I.V/ BOLSA 100 ML SIN INSUMOS de 100 MILILITRO AMPOLLA / VIAL INTRAVENOSA</t>
  </si>
  <si>
    <t>UNIDOSIS ANTIBIOTICA I.V/ JERINGA 10 ML SIN INSUMOS de 10 MILILITRO AMPOLLA / VIAL INTRAVENOSA</t>
  </si>
  <si>
    <t>UREA (UREADEM)</t>
  </si>
  <si>
    <t>D02AE01</t>
  </si>
  <si>
    <t>VACUNA CONTRA EL NEUMOCOCO PVC DE 15 VALENCIAS</t>
  </si>
  <si>
    <t>15 VAL</t>
  </si>
  <si>
    <t>PAR</t>
  </si>
  <si>
    <t xml:space="preserve">VACUNA TETRAVALENTE CONTRA EL DENGUE  (QDENGA) </t>
  </si>
  <si>
    <t>J07BX04</t>
  </si>
  <si>
    <t>(160+5)mg</t>
  </si>
  <si>
    <t>5mg/2ml (0.25%)</t>
  </si>
  <si>
    <t>VITAMINA D3 + MAGNESIO  (GIRALMET)</t>
  </si>
  <si>
    <t>1000 UI TABLETA</t>
  </si>
  <si>
    <t xml:space="preserve"> FRASCO X 30 TABLETAS  MASTICABLES</t>
  </si>
  <si>
    <t>VITAMINA E-VITAMINA B6 (AQUASOL B6 X 30 CAPSULAS)</t>
  </si>
  <si>
    <t>CAPSULA</t>
  </si>
  <si>
    <t>FRASCO X 30 CAPSULAS</t>
  </si>
  <si>
    <t>SUPLEMENTO DIETARIO</t>
  </si>
  <si>
    <t>A12CB01-1</t>
  </si>
  <si>
    <t>LATA X 400 GRAMOS</t>
  </si>
  <si>
    <t>POT</t>
  </si>
  <si>
    <t>RAVULIZUMAB (ULTOMIRIS)</t>
  </si>
  <si>
    <t>2024MBT-0000110</t>
  </si>
  <si>
    <t>LIRAGLUTIDA (VICTOZA)</t>
  </si>
  <si>
    <t>A10BX07</t>
  </si>
  <si>
    <t>LIRAGLUTIDA  CONTROL PESO (SAXENDA)</t>
  </si>
  <si>
    <t>A10BX07-1</t>
  </si>
  <si>
    <t>LANADELUMAB (EQUIVALENTE A 150MG/ML) (TAKHZYRO 300 MG SOLUCION P/INYECCION CAJA X 1 VIAL DE 2 ML)</t>
  </si>
  <si>
    <t>B06AC05</t>
  </si>
  <si>
    <t>ALECTINIB 150 MG CAPSULA (ALECENSA 150 MG CAJA X 224 CAPSULAS)</t>
  </si>
  <si>
    <t>L01XE36</t>
  </si>
  <si>
    <t>VALPROICO ACIDO + VALPROATO DE SODIO (DIVALPROATO SODICO) (VALCOTE)</t>
  </si>
  <si>
    <t>TABLETA/CAPSULA/GRAGEA/COMPRIMIDO/PERLA LIBERACION RETARDADA</t>
  </si>
  <si>
    <t>LEVOTIROXINA SODICA (EUTIROX)</t>
  </si>
  <si>
    <t>2019M-0007131-R1</t>
  </si>
  <si>
    <t>ANFOTERICINA B LIPOSOMAL (AMBISOME)</t>
  </si>
  <si>
    <t>2021M-0014480-R1</t>
  </si>
  <si>
    <t>AMLODIPINO + VALSARTAN  (EXFORGE)</t>
  </si>
  <si>
    <t>2020M-0007062-R1</t>
  </si>
  <si>
    <t>2023M-0007830-R2</t>
  </si>
  <si>
    <t>EMICIZUMAB 150 MG/ML SOLUCIÓN INYECTABLE (HEMLIBRA 105 MG/0.7 ML SOLUC INYEC CAJA X 1 VIAL)</t>
  </si>
  <si>
    <t>SODIO ALGINATO + SODIO BICARBONATO + CALCIO CARBONATO (MILPAX)</t>
  </si>
  <si>
    <t>(2.5+2.67+1.5)%</t>
  </si>
  <si>
    <t>REGORAFENIB 40 MG TABLETA (STIVARGA 40 MG CAJA X 3 FCOS DE 28 TABLETAS RECUBIERTAS)</t>
  </si>
  <si>
    <t>40 MG TABLETA</t>
  </si>
  <si>
    <t>L01XE21-2</t>
  </si>
  <si>
    <t>CALCIO-VITAMINA D3 (CALCIBON D 800 UI FCO X 30 TABLETAS RECUBIERTAS)</t>
  </si>
  <si>
    <t>1657.90mg+800 UI</t>
  </si>
  <si>
    <t>A11AA02</t>
  </si>
  <si>
    <t>MICOFENOLATO MOFETILO (CELLCEPT)</t>
  </si>
  <si>
    <t>RIVAROXABAN (XARELTO)</t>
  </si>
  <si>
    <t>2023M-0012816-R2</t>
  </si>
  <si>
    <t>VILANTEROL + UMECLIDINIO + FLUTICASONA (TRELEGY ELLIPTA)</t>
  </si>
  <si>
    <t>2021M-0016721-R1</t>
  </si>
  <si>
    <t>ACETAMINOFEN + CAFEINA (ACETAMINOFEN + CAFEINA FORTE)</t>
  </si>
  <si>
    <t>(500+65)mg</t>
  </si>
  <si>
    <t>2022M-0008723-R1</t>
  </si>
  <si>
    <t>LACOSAMIDA (LACOTEM)</t>
  </si>
  <si>
    <t>2017M-0017681</t>
  </si>
  <si>
    <t>ENZALUTAMIDA (XTANDI)</t>
  </si>
  <si>
    <t>2021M-0016850-R1</t>
  </si>
  <si>
    <t>BUDESONIDA + FORMOTEROL FUMARATO DIHIDRATO 160/4.5MCG/ DOSIS SUSPENSION PARA INHALAR X 120 DOSIS (SYMBICORT RAPIHALER 160/4.5 MCG SUSP P/INHALACION X 120 DOSIS)</t>
  </si>
  <si>
    <t>(160+4.5)mcg</t>
  </si>
  <si>
    <t>SUSPENSIONES PARA NEBULIZADORES O INHALADORES</t>
  </si>
  <si>
    <t>KIT DE INHALACION X 120 DOSIS</t>
  </si>
  <si>
    <t>CARBOXIMETILCELULOSA-GLICERINA+HIALURONATO DE SODIO  (OPTIVE FUSION 0.5%/0.9%/0,1 % GOTAS FCO X 15 ML SOLUC OFTALMICA)</t>
  </si>
  <si>
    <t>0.5%/0.9%/0,1%</t>
  </si>
  <si>
    <t>LATANOPROST (XALATAN)</t>
  </si>
  <si>
    <t>2019M-007125-R2</t>
  </si>
  <si>
    <t>USTEKINUMAB (STELARA JERINGA PRELLENADA 45 MG/0.5 ML X 1 VIAL.)</t>
  </si>
  <si>
    <t>LORLATINIB (LORBRENA)</t>
  </si>
  <si>
    <t>2024M-0021518</t>
  </si>
  <si>
    <t>NIRAPARIB (ZEJULA)</t>
  </si>
  <si>
    <t>2023M-0021145</t>
  </si>
  <si>
    <t>CLOBETASOL PROPIONATO (CLOB-X CHAMPU  X 125 ML)</t>
  </si>
  <si>
    <t>0,05(%)</t>
  </si>
  <si>
    <t>LEVETIRACETAM  (KEPPRA)</t>
  </si>
  <si>
    <t>LACOSAMIDA (VIMPAT)</t>
  </si>
  <si>
    <t>2020M-0011058-R2</t>
  </si>
  <si>
    <t>CARBAMAZEPINA RETARD (TEGRETOL)</t>
  </si>
  <si>
    <t>2023M-0021041</t>
  </si>
  <si>
    <t>VALPROICO ACIDO (DEPAKENE)</t>
  </si>
  <si>
    <t>LEVETIRACETAM (GENFAR)</t>
  </si>
  <si>
    <t>2022M-0014441-R1</t>
  </si>
  <si>
    <t>BOTELLA FRASCO 887 ML</t>
  </si>
  <si>
    <t>MACROGOL (POLIETILENGLICOL) 3350 SIN ELECTROLITOS (EVALAX)</t>
  </si>
  <si>
    <t>600MG-400UI</t>
  </si>
  <si>
    <t>TABLETA RECUBIERTA</t>
  </si>
  <si>
    <t>COLECALCIFEROL (VITAMINA D) (DEBLAX VIT D3 100000 UI CAJA X 1 CAPSULA BLANDA)</t>
  </si>
  <si>
    <t>100000 UI</t>
  </si>
  <si>
    <t>APALUTAMIDA (ERLEADA)</t>
  </si>
  <si>
    <t>2024M-0021622</t>
  </si>
  <si>
    <t>2021M-0011054-R</t>
  </si>
  <si>
    <t>FARICIMAB (VABYSMO)</t>
  </si>
  <si>
    <t>6mg/0,05ml</t>
  </si>
  <si>
    <t>IO</t>
  </si>
  <si>
    <t>2024MBT-0000108</t>
  </si>
  <si>
    <t>ERITROPOYETINA HUMANA RECOMBINANTE (EPOYET)</t>
  </si>
  <si>
    <t>40,000 UI</t>
  </si>
  <si>
    <t>2023M-0020979</t>
  </si>
  <si>
    <t>PACLITAXEL EN NANO PARTICULAS (ABRAXANE)</t>
  </si>
  <si>
    <t>FRASCO 300 ML</t>
  </si>
  <si>
    <t>2019M-0006885-R1</t>
  </si>
  <si>
    <t>AMBRISENTAN (VOLIBRIS)</t>
  </si>
  <si>
    <t>2019M-0009639-R1</t>
  </si>
  <si>
    <t>L-ARGININA y L-GLUTAMINA (ARGIMENT POLVO NARANJA SOBRE X 27.6 GR)</t>
  </si>
  <si>
    <t>NASOGASTRICA-ORAL</t>
  </si>
  <si>
    <t>SOBRE X 27.6 GR</t>
  </si>
  <si>
    <t>ALPRAZOLAM (XANAX)</t>
  </si>
  <si>
    <t>0.25mg</t>
  </si>
  <si>
    <t>2023M-007668-R4</t>
  </si>
  <si>
    <t>NIVOLUMAB (OPDIVO)</t>
  </si>
  <si>
    <t>10mg/ml (40 mg)</t>
  </si>
  <si>
    <t>2016M-0017496</t>
  </si>
  <si>
    <t>IMATINIB (GLIVEC)</t>
  </si>
  <si>
    <t>SILDENAFIL  (VIAGRA 50 MG TABLETA RECUBIERTA )</t>
  </si>
  <si>
    <t>MEBEVERINA CLORHIDRATO (DUSPATALIN CÁPSULA DE LIBERACIÓN PROLONGADA 200 MG)</t>
  </si>
  <si>
    <t>200 MG</t>
  </si>
  <si>
    <t>INCLISIRAN (SYBRAVA)</t>
  </si>
  <si>
    <t>SUBCUTANEA</t>
  </si>
  <si>
    <t>CICLOSILICATO DE SODIO Y ZIRCONIO (LOKELMA)</t>
  </si>
  <si>
    <t>5 g</t>
  </si>
  <si>
    <t>2021M-0020557</t>
  </si>
  <si>
    <t>PANCREATINA-SIMETICONA (PANCREATINA-SIMETICONA MK)</t>
  </si>
  <si>
    <t>(170+80)MG</t>
  </si>
  <si>
    <t>2022M-0005487-R2</t>
  </si>
  <si>
    <t>FEXOFENADINA (CLORHIDRATO) (ALERFAST)</t>
  </si>
  <si>
    <t>2022M-0015836-R1</t>
  </si>
  <si>
    <t>PREGABALINA  (LYRICA)</t>
  </si>
  <si>
    <t>2015M-0004457-R1</t>
  </si>
  <si>
    <t>ACETAMINOFEN + HIDROCODONA (DOLIREN)</t>
  </si>
  <si>
    <t>2023M-0018366-R1</t>
  </si>
  <si>
    <t>5-FLUORURACILO</t>
  </si>
  <si>
    <t>RALTEGRAVIR 600 MG FCO X 60 TABLETAS (ISENTRESS 600 MG FCO X 60 TABLETAS)</t>
  </si>
  <si>
    <t>600 mg</t>
  </si>
  <si>
    <t>TABLETAS</t>
  </si>
  <si>
    <t>LATA X 400 GR</t>
  </si>
  <si>
    <t>STREPTOCOCCUS+LACTOBACILLUS (EPTAVIS 3 GR  X 6 SOBRES)</t>
  </si>
  <si>
    <t>300.00million oranisms+220.00million oranisms+220.00000 million oranisms+204.00billion oranisms+93.00billion oranisms+30.00million oranisms+2.00billion oranisms</t>
  </si>
  <si>
    <t>G01AX14</t>
  </si>
  <si>
    <t>RIMEGEPANT (NURTEC ODT)</t>
  </si>
  <si>
    <t>2025M-0021897</t>
  </si>
  <si>
    <t>GLUCOSAMINA 1500mg SOBRE (GLUCOSAMINA L-S 1500 MG CAJA X 60 SOBRES GRANULADO P/RECONSTITUIR)</t>
  </si>
  <si>
    <t>1500 MG</t>
  </si>
  <si>
    <t>POLVO PARA RECONSTITUIR A SOLUCION ORAL</t>
  </si>
  <si>
    <t>GLICEROFOSFATO (GLYCOPHOS SOLUC INYECT CAJA X 10 AMPOLLAS 20 ML)</t>
  </si>
  <si>
    <t>216mg/ml</t>
  </si>
  <si>
    <t>B05BB01-1</t>
  </si>
  <si>
    <t>LEVOCETIRIZINA DICLORHIDRATO (LEVOTREX 2.5 MG/5 ML JARABE ORAL FRUTOS ROJOS X 120 ML)</t>
  </si>
  <si>
    <t>2.5 MG/5 ML</t>
  </si>
  <si>
    <t>PREDNISOLONA (PRED-F)</t>
  </si>
  <si>
    <t>10 MG</t>
  </si>
  <si>
    <t>SUSPENSION OFTALMICA</t>
  </si>
  <si>
    <t>MIOINSITOL+ ACIDO FOLICO+YODURO DE POTASIO+ SULFATO DE ZINC (MYOSOP POLVO)</t>
  </si>
  <si>
    <t>4 g</t>
  </si>
  <si>
    <t>CITARABINA O ARABINOSIDO (ZABINA)</t>
  </si>
  <si>
    <t>2018M-0018268</t>
  </si>
  <si>
    <t>FEBUXOSTAT (GOUTEX 120 MG X 30 CAPSULAS)</t>
  </si>
  <si>
    <t>CAPSULA BLANDA</t>
  </si>
  <si>
    <t>CLONAZEPAM (RIVOTRIL)</t>
  </si>
  <si>
    <t>2021M-007556-R4</t>
  </si>
  <si>
    <t>VACUNA MENINGOCOCICA MULTICOMPONENTE DEL GRUPO B (BEXSERO)</t>
  </si>
  <si>
    <t>2024MBT-0000098</t>
  </si>
  <si>
    <t>GABAPENTIN (NEURONTIN)</t>
  </si>
  <si>
    <t>LAMOTRIGINA (LAMICTAL)</t>
  </si>
  <si>
    <t>2021M-007181-R2</t>
  </si>
  <si>
    <t>EPINEFRINA AUTOINYECTOR (PENEPIN)</t>
  </si>
  <si>
    <t xml:space="preserve">0,30mg/0,3ml (base) </t>
  </si>
  <si>
    <t>INFLIXIMAB (REMSIMA)</t>
  </si>
  <si>
    <t>120 mg</t>
  </si>
  <si>
    <t>2022MBT-0000068</t>
  </si>
  <si>
    <t>ESOMEPRAZOL (NEXIUM MUPS)</t>
  </si>
  <si>
    <t>2017M-0000168-R2</t>
  </si>
  <si>
    <t>2021M-0004456-R2</t>
  </si>
  <si>
    <t>0,5 mg</t>
  </si>
  <si>
    <t>SERTACONAZOL (ZALAIN CREMA X 20 GR)</t>
  </si>
  <si>
    <t>D01AC14</t>
  </si>
  <si>
    <t>FEXOFENADINA (CLORHIDRATO) (ALLEGRA)</t>
  </si>
  <si>
    <t>2023 M-007439-R2</t>
  </si>
  <si>
    <t>CARBAMAZEPINA (TEGRETOL)</t>
  </si>
  <si>
    <t>2018M-010996-R2</t>
  </si>
  <si>
    <t>VALSARTAN + HIDROCLOROTIAZIDA (DIOVAN HCT)</t>
  </si>
  <si>
    <t>2023M-014952-R3</t>
  </si>
  <si>
    <t>2019M-006609-R2</t>
  </si>
  <si>
    <t>TADALAFILO (CIALIS)</t>
  </si>
  <si>
    <t>2009M-0010165</t>
  </si>
  <si>
    <t>TEGOPRAZAN (KI-CAB)</t>
  </si>
  <si>
    <t>2024M-0021568</t>
  </si>
  <si>
    <t>PREGABALINA (LYRICA)</t>
  </si>
  <si>
    <t>2015M-0004455-R2</t>
  </si>
  <si>
    <t>2008M-0009049-R1</t>
  </si>
  <si>
    <t>PINAVERIO BROMURO (DICETEL)</t>
  </si>
  <si>
    <t>2008 M-011466 R1</t>
  </si>
  <si>
    <t>CLOPIDOGREL (SULFATO) (PLAVIX)</t>
  </si>
  <si>
    <t>LEVOTIROXINA (EUTIROX)</t>
  </si>
  <si>
    <t>2023M-0007831-R2</t>
  </si>
  <si>
    <t>2021M-0011057-R2</t>
  </si>
  <si>
    <t>VALSARTAN (DIOVAN)</t>
  </si>
  <si>
    <t>2023M-0012749-R2</t>
  </si>
  <si>
    <t>ROSUVASTATINA  (CRESTOR)</t>
  </si>
  <si>
    <t>2023M-0007976-R1</t>
  </si>
  <si>
    <t>LEVOCETIRIZINA (LEVOTREX)</t>
  </si>
  <si>
    <t>2020M-0003864-R2</t>
  </si>
  <si>
    <t>DORZOLAMIDA + TIMOLOL + BRIMONIDINA (KRYTANTEK OFTENO)</t>
  </si>
  <si>
    <t>2022M-0017885-R1</t>
  </si>
  <si>
    <t>LISADOS BACTERIANOS LIOFILIZADOS (BRONCHO VAXOM NIÑOS POLVO ORAL CAJA X 30 SOBRES)</t>
  </si>
  <si>
    <t>3.50 mg</t>
  </si>
  <si>
    <t>AMLODIPINO (BESILATO) (NORVAS)</t>
  </si>
  <si>
    <t>2023M-003001- R3</t>
  </si>
  <si>
    <t>ACETAMINOFEN + HIDROCODONA (SINALGEN)</t>
  </si>
  <si>
    <t>2014M-0015124</t>
  </si>
  <si>
    <t>ACETAMINOFEN + HIDROCODONA (SINALGEN FORTE)</t>
  </si>
  <si>
    <t>2023M-0018042-R1</t>
  </si>
  <si>
    <t>KETOTIFENO (KETOTIFENO LAPROFF JARABE X 100 ML.)</t>
  </si>
  <si>
    <t>0,2mg/ml</t>
  </si>
  <si>
    <t>VENLAFAXINA (CLORHIDRATO) (EFEXOR)</t>
  </si>
  <si>
    <t xml:space="preserve">2019M-012991-R2 </t>
  </si>
  <si>
    <t>CICLOPIROX (NIOGERMOX 8% SOLUC TOPICA FCO X 3.3 ML)</t>
  </si>
  <si>
    <t>8(%)</t>
  </si>
  <si>
    <t>CICLOPIROX (PRIMAX LACA 8% X 3 ML)</t>
  </si>
  <si>
    <t>LOSARTAN (POTASICO)(COZAAR)</t>
  </si>
  <si>
    <t>2017M-005281-R2</t>
  </si>
  <si>
    <t>2023M-005282-R3</t>
  </si>
  <si>
    <t>2023M-0007053-R2</t>
  </si>
  <si>
    <t>FRASCO 20 ML</t>
  </si>
  <si>
    <t>2021M-007554-R4</t>
  </si>
  <si>
    <t>SIMETICONA (SI-METICON SUSPENSION CEREZA FRASCO X 360 MLl)</t>
  </si>
  <si>
    <t>1(%)</t>
  </si>
  <si>
    <t>2020M-0011038-R2</t>
  </si>
  <si>
    <t>DESLORATADINA (AERIUS)</t>
  </si>
  <si>
    <t>2020M-0000523-R2</t>
  </si>
  <si>
    <t>DEXAMETASONA ACETATO + DEXAMETASONA SODIO FOSFATO (DUO-DECADRON 8/2 MG AMPOL X 1 ML.)</t>
  </si>
  <si>
    <t>(8+2)mg/ml</t>
  </si>
  <si>
    <t>SUSPENCIONES</t>
  </si>
  <si>
    <t>INTRAMUSCULAR-INTRA-ARTICULAR-INTRALESIONAL</t>
  </si>
  <si>
    <t>2013M-0002456-R1</t>
  </si>
  <si>
    <t>2023M-006613-R3</t>
  </si>
  <si>
    <t>SALES DE RIHIDRATACION ORAL (ELECTROLIT)</t>
  </si>
  <si>
    <t>2020M-0009131-R1</t>
  </si>
  <si>
    <t>MICRONUTRIENTES ORGANICOS ESENCIALES – MULTIVITAMINAS HIDROSOLUBLES (MULTI-12/K1 PEDIATRICO)</t>
  </si>
  <si>
    <t>BILASTINA (BILAXTEN)</t>
  </si>
  <si>
    <t>2,5mg/ml (0,25%)</t>
  </si>
  <si>
    <t>2021M-0020315</t>
  </si>
  <si>
    <t>ESCITALOPRAM OXALATO  (LEXAPRO)</t>
  </si>
  <si>
    <t>2023M-0002337-R3</t>
  </si>
  <si>
    <t>2018M-0012750-R1</t>
  </si>
  <si>
    <t>NIFEDIPINO + LIDOCAINA GEL (MAGISTRAL)</t>
  </si>
  <si>
    <t>(0.3 + 1,5) %</t>
  </si>
  <si>
    <t>TUBO/FRASCO</t>
  </si>
  <si>
    <t>2014M-0003173-R1</t>
  </si>
  <si>
    <t>HIDROXIPROPILMETILCELULOSA (HIPROLUB MK)</t>
  </si>
  <si>
    <t>2022M-0008529-R1</t>
  </si>
  <si>
    <t>VACUNA ANTIMENINGOCOCCICA A / C / Y / W  (MENVEO)</t>
  </si>
  <si>
    <t>2017M-0011552-R1</t>
  </si>
  <si>
    <t>TIAMINA + RIBOFLAVINA +NICOTINAMIDA + PIRIDOXINA CLORHIDRATO  (B-VIT)</t>
  </si>
  <si>
    <t>(25+5+50+50)MG</t>
  </si>
  <si>
    <t>2023M-0013146-R2</t>
  </si>
  <si>
    <t>MEDIO DE CONTRASTE IOPROMIDA/IOPROMIDA (ULTRAVIST)</t>
  </si>
  <si>
    <t>2023M-0009706-R2</t>
  </si>
  <si>
    <t>MILILITROS</t>
  </si>
  <si>
    <t>FRASCO X 1000 ML</t>
  </si>
  <si>
    <t>FINERENONA (FIRIALTA)</t>
  </si>
  <si>
    <t>2024M-0021588</t>
  </si>
  <si>
    <t>GINKGO BILOBA EXTRACTO (GINKGO BILOBA 40 MG TECNOQUIMICAS)</t>
  </si>
  <si>
    <t>N06DX02</t>
  </si>
  <si>
    <t>2017M-0017684</t>
  </si>
  <si>
    <t>PIRIMETAMINA (PIRIMETAMINA 2MG/ML SUSPENSION X 75 ML F/MAGISTRAL)</t>
  </si>
  <si>
    <t>2mg/ml</t>
  </si>
  <si>
    <t>FRASCO X 75 ML</t>
  </si>
  <si>
    <t>OMEGA 3+VITAMINA C Y E+ZINC+COBRE+LUTEINA+ZEAXANTINA (VISOMEGA CAJA X 60 CAPSULAS BLANDAS S/DIETARIO.)</t>
  </si>
  <si>
    <t>VITAMINA D3 + VITAMINA K2 GOTAS (DK MULSION GOTAS FCO 30 ML S/DIETARIO)</t>
  </si>
  <si>
    <t>METFORMINA CLORHIDRATO (GLUCOPHAGE XR)</t>
  </si>
  <si>
    <t>2021M-0010684-R1</t>
  </si>
  <si>
    <t>2018M-04215-R4</t>
  </si>
  <si>
    <t>TACROLIMUS + AC. HIALURONICO MAGISTRAL</t>
  </si>
  <si>
    <t>(0,03-0,2)%</t>
  </si>
  <si>
    <t>DOXAZOSINA MESILATO (CARDURAN XL)</t>
  </si>
  <si>
    <t>2019M-0009608-R1</t>
  </si>
  <si>
    <t>LEVOTIROXINA SODICA (SYNTHROID)</t>
  </si>
  <si>
    <t>2019M-0001743-R2</t>
  </si>
  <si>
    <t>2019M-0001709-R2</t>
  </si>
  <si>
    <t>SUPLEMENTO DIETARIO INMUNOMODULADOR (INMUNOPLEX)</t>
  </si>
  <si>
    <t>MULTIVITAMINAS + MINERALES (BARIATIC FUSION)</t>
  </si>
  <si>
    <t>HIDROXIPROPILMETILCELULOSA (OPHTACRIL)</t>
  </si>
  <si>
    <t>2019M-012901-R2</t>
  </si>
  <si>
    <t>2019M-0001685-R2</t>
  </si>
  <si>
    <t>2019M-0001697-R2</t>
  </si>
  <si>
    <t>CELECOXIB (MK)</t>
  </si>
  <si>
    <t>2023M-0000333-R3</t>
  </si>
  <si>
    <t>DICLOFENACO (VOLTAREN EMUL-GEL)</t>
  </si>
  <si>
    <t>2023M-011124-R3</t>
  </si>
  <si>
    <t>TELMISARTAN  (MICARDIS)</t>
  </si>
  <si>
    <t>2019M-013413-R2</t>
  </si>
  <si>
    <t>2019M-0001714-R2</t>
  </si>
  <si>
    <t>2014M-0002638-R</t>
  </si>
  <si>
    <t>LEVOTIROXINA (SYNTHROID)</t>
  </si>
  <si>
    <t>2019M-0001765-R2</t>
  </si>
  <si>
    <t>METFORMINA CLORHIDRATO (GLUCOPHAGE)</t>
  </si>
  <si>
    <t>2022M-0001048-R3</t>
  </si>
  <si>
    <t>ACIDO FOLINICO MAGISTRAL</t>
  </si>
  <si>
    <t>FRASCO X 40 ML</t>
  </si>
  <si>
    <t>MONTELUKAST (SODICO) (SINGULAIR)</t>
  </si>
  <si>
    <t>2022M-007542-R2</t>
  </si>
  <si>
    <t>SALMETEROL + FLUTICASONA (SERETIDE DISKUS)</t>
  </si>
  <si>
    <t>DISPOSITIVO PARA INHALACIÓN</t>
  </si>
  <si>
    <t>2016M-0011071-R1</t>
  </si>
  <si>
    <t>ACETAMINOFEN (DOLEX ACTIVGEL)</t>
  </si>
  <si>
    <t>2019M-0014206-R1</t>
  </si>
  <si>
    <t>URSODESOXICOLICO ACIDO (URSACOL 600 MG CAJA X 15 TABLETAS)</t>
  </si>
  <si>
    <t>2019M-0007598-R1</t>
  </si>
  <si>
    <t>BISACODILO (DULCOLAX)</t>
  </si>
  <si>
    <t>2022M-001357-R4</t>
  </si>
  <si>
    <t>ASCORBICO ACIDO (VITAMINA C) (REDOXON TOTAL)</t>
  </si>
  <si>
    <t>2017M-0000165- R2</t>
  </si>
  <si>
    <t>TIMOLOL MALEATO + DORZOLAMIDA CLORHIDRATO (ELIPTIC OFTENO)</t>
  </si>
  <si>
    <t>2020M-0019714</t>
  </si>
  <si>
    <t>MULTIVITAMINAS + MINERALES (CENTRUM SILVER)</t>
  </si>
  <si>
    <t>AMLODIPINO + VALSARTAN + HIDROCLOROTIAZIDA  (DUOVAL H)</t>
  </si>
  <si>
    <t>2016M-0017300</t>
  </si>
  <si>
    <t>2019M-0001698-R2</t>
  </si>
  <si>
    <t>SUPLEMENTO DIETARIO A BASE DE PROBIOTICOS (SUPLEMENTO DIETARIO GIGI)</t>
  </si>
  <si>
    <t>IRBESARTAN  (APROVEL)</t>
  </si>
  <si>
    <t>2019M-010587-R2</t>
  </si>
  <si>
    <t>BIOTINA MAGISTRAL</t>
  </si>
  <si>
    <t>FRASCO X 50 ML</t>
  </si>
  <si>
    <t xml:space="preserve">SALICILATO DE METILO +MENTOL </t>
  </si>
  <si>
    <t>(12-1)%</t>
  </si>
  <si>
    <t>2020M-0019932</t>
  </si>
  <si>
    <t>CLOBETASOL PROPIONATO (DERMOVATE)</t>
  </si>
  <si>
    <t>TUBO X 30 G</t>
  </si>
  <si>
    <t>2016M-0011874-R1</t>
  </si>
  <si>
    <t>FLUTICASONA FUROATO (AVAMYS SPRAY)</t>
  </si>
  <si>
    <t>27,5mcg/dosis</t>
  </si>
  <si>
    <t>2020M-0007822-R1</t>
  </si>
  <si>
    <t>LEVOMEPROMAZINA 4 % (SOLUCION ORAL) (SINOGAN GOTAS X 20 ML.)</t>
  </si>
  <si>
    <t>4(%) (base)</t>
  </si>
  <si>
    <t>QUETIAPINA (SEROQUEL)</t>
  </si>
  <si>
    <t>2021M-010058-R2</t>
  </si>
  <si>
    <t>MULTIVITAMINAS + MINERALES (CENTRUM ADVANCE)</t>
  </si>
  <si>
    <t>LATANOPROST (KAIROS PF)</t>
  </si>
  <si>
    <t>2019M-0018966</t>
  </si>
  <si>
    <t>LEVOMEPROMAZINA MALEATO (SINOGAN)</t>
  </si>
  <si>
    <t>2023M-0000364-R3</t>
  </si>
  <si>
    <t>2000 UI TABLETA</t>
  </si>
  <si>
    <t>TABLETA MASTICABLE</t>
  </si>
  <si>
    <t xml:space="preserve"> FRASCO X 100 TABLETAS  MASTICABLES</t>
  </si>
  <si>
    <t>OLMESARTAN MEDOXOMIL (OLMETEC)</t>
  </si>
  <si>
    <t>2022M-0004688-R2</t>
  </si>
  <si>
    <t>MULTIVITAMINAS Y MINERALES TABLETAS (BION 3 DEFENSAS FCO X 30 TABLETAS RECUBIERTAS S/DIETARIO)</t>
  </si>
  <si>
    <t xml:space="preserve"> FRASCO X 30 TABLETAS</t>
  </si>
  <si>
    <t>ESOMEPRAZOL (NEDOX)</t>
  </si>
  <si>
    <t>2019M-0019178</t>
  </si>
  <si>
    <t>ESCITALOPRAM OXALATO  (DEXAPRON)</t>
  </si>
  <si>
    <t>2022M-0005669-R2</t>
  </si>
  <si>
    <t>2019M-010586-R2</t>
  </si>
  <si>
    <t>2022M-0014118-R1</t>
  </si>
  <si>
    <t>ESTRIOL (FEMTRIOL)</t>
  </si>
  <si>
    <t>2022M-0009126-R1</t>
  </si>
  <si>
    <t>2022M-007183-R2</t>
  </si>
  <si>
    <t>ESP</t>
  </si>
  <si>
    <t>POLVO P/SOLUCION ORAL</t>
  </si>
  <si>
    <t>LATA X 300 GRAMOS</t>
  </si>
  <si>
    <t xml:space="preserve"> &gt;20% Proteina</t>
  </si>
  <si>
    <t>(20-22)% Proteina</t>
  </si>
  <si>
    <t>(10-27)% Proteina (200-300ml)</t>
  </si>
  <si>
    <t>BOTELLA X 220 ML</t>
  </si>
  <si>
    <t>(17-20)% Proteina (1.5 a 2.5 KCal/ml (1.000 a 1.500ml)</t>
  </si>
  <si>
    <t>ORAL/ENTERAL</t>
  </si>
  <si>
    <t xml:space="preserve"> &gt;20% Proteina (1.000-1.500 ml)</t>
  </si>
  <si>
    <t>(30-50)% Carbohidratos (1.000-1.500 ml)</t>
  </si>
  <si>
    <t>(10-15)% Proteina (200-300 ml)</t>
  </si>
  <si>
    <t>(30-50)% Carbohidratos (200-300ml)</t>
  </si>
  <si>
    <t>TARRO</t>
  </si>
  <si>
    <t>TARRO X 400 GRAMOS</t>
  </si>
  <si>
    <t>TARRO/LATA/CAJA X 850 G</t>
  </si>
  <si>
    <t>(30-50)% Carbohidratos (400g)</t>
  </si>
  <si>
    <t>BOTELLA 200-237 ML</t>
  </si>
  <si>
    <t>TETRAPRISMA</t>
  </si>
  <si>
    <t>(25-35)% Proteina</t>
  </si>
  <si>
    <t>LATA/TARRO/CAJA</t>
  </si>
  <si>
    <t>(15-17)% Proteina (80-110g)</t>
  </si>
  <si>
    <t>TARRO/LATA/CAJA 500 G</t>
  </si>
  <si>
    <t>FRASCO X 1500ml</t>
  </si>
  <si>
    <t>92g (500KCAL) X92g</t>
  </si>
  <si>
    <t>LATA 868 G</t>
  </si>
  <si>
    <t>LATA X 400  GRAMOS</t>
  </si>
  <si>
    <t>(15-19)% Proteina</t>
  </si>
  <si>
    <t>LATA X 420 g</t>
  </si>
  <si>
    <t>BOTELLA/FRASCO/BOLSA/TETRAPRISMA</t>
  </si>
  <si>
    <t>(20-27)% Proteina</t>
  </si>
  <si>
    <t>LATA X 850 G</t>
  </si>
  <si>
    <t>KIT X 6 SOBRES/TARRO/FRASCO</t>
  </si>
  <si>
    <t>22% Proteina (400-450gr)</t>
  </si>
  <si>
    <t>(9-10)% Proteina (300-400g)</t>
  </si>
  <si>
    <t>LATA X 378 GRAMOS</t>
  </si>
  <si>
    <t>BOTELLA 220 mL</t>
  </si>
  <si>
    <t>(21-25)% Proteina (300-400g)</t>
  </si>
  <si>
    <t xml:space="preserve"> LATA X 400 G</t>
  </si>
  <si>
    <t>(19-20)Kcal/Oz</t>
  </si>
  <si>
    <t>(17-20)% Proteina (2 a 2.5 KCal/ml (125-200ml)</t>
  </si>
  <si>
    <t>[HIERRO 12.5mg COMO HIERRO ELEMENTAL. PREFERIBLEMENTE ENCAPSULADO COMO FUMARATO FERROSO; VITAMINA A (RETINOL): 300 mcg ; ZINC  5mg; PREFERIBLEMENTE COMO GLUCONATO DE ZINC ADICIONAMENTE PUEDE CONTENER OTRAS VITAMINAS Y MINERALES] X 1g</t>
  </si>
  <si>
    <t>(3-5)% Proteina</t>
  </si>
  <si>
    <t>TARRO/LATA/CAJA 400 G</t>
  </si>
  <si>
    <t>(20-28)% Proteina</t>
  </si>
  <si>
    <t>SOBRE 50-60 G</t>
  </si>
  <si>
    <t>(15-20)% Proteina (100ml)</t>
  </si>
  <si>
    <t xml:space="preserve"> CAJA X 30 SOBRES DE 24 G</t>
  </si>
  <si>
    <t>(6-10)% Proteina (200-300ml)</t>
  </si>
  <si>
    <t>LATA X 900  GRAMOS</t>
  </si>
  <si>
    <t>BOTELLA X 237 ML</t>
  </si>
  <si>
    <t>(17-25)% Proteina (40-90g)</t>
  </si>
  <si>
    <t>LATA X 400 GAMOS</t>
  </si>
  <si>
    <t>NUTRIC</t>
  </si>
  <si>
    <t xml:space="preserve">MACROGOL (POLIETILENGLICOL) 3350 SIN ELECTROLITOS </t>
  </si>
  <si>
    <t>20127201-887</t>
  </si>
  <si>
    <t>20155756-420</t>
  </si>
  <si>
    <t>1500 MG (EQUIVALENTE A 600mg DE CALCIO)</t>
  </si>
  <si>
    <t>TOPICA EXTERNA</t>
  </si>
  <si>
    <t>SOBRE X 10 ML</t>
  </si>
  <si>
    <t>NINTEDANIB (FIBROSIS PULMONAR)</t>
  </si>
  <si>
    <t>NINTEDANIB (CANCER PULMONAR NO MICROCITICO)</t>
  </si>
  <si>
    <t>FRASCO X 100 ML</t>
  </si>
  <si>
    <t>20111478-220</t>
  </si>
  <si>
    <t>20106008-1000</t>
  </si>
  <si>
    <t>20119778-1000</t>
  </si>
  <si>
    <t>20298014-850</t>
  </si>
  <si>
    <t>20179434-200</t>
  </si>
  <si>
    <t>20160251-400</t>
  </si>
  <si>
    <t>20108845-868</t>
  </si>
  <si>
    <t>20155756-60</t>
  </si>
  <si>
    <t>20134305- 850</t>
  </si>
  <si>
    <t>20103967-400</t>
  </si>
  <si>
    <t>20194071-400</t>
  </si>
  <si>
    <t>20103967-850</t>
  </si>
  <si>
    <t>20273807-200</t>
  </si>
  <si>
    <t>TARRO/LATA/CAJA 300-400 G</t>
  </si>
  <si>
    <t>20108845-434</t>
  </si>
  <si>
    <t>20273321-200</t>
  </si>
  <si>
    <t>20299706-900</t>
  </si>
  <si>
    <t>20258866-415</t>
  </si>
  <si>
    <t>TARRO/LATA/CAJA X 350-450 G</t>
  </si>
  <si>
    <t>20297185-850</t>
  </si>
  <si>
    <t>20231867-400</t>
  </si>
  <si>
    <t>20160251-56</t>
  </si>
  <si>
    <t>20172062-400</t>
  </si>
  <si>
    <t>20243177-1080</t>
  </si>
  <si>
    <t>AMP/VIAL x 0,278 ML</t>
  </si>
  <si>
    <t>JERINGA PRELLENA X 0,177 ML</t>
  </si>
  <si>
    <t>LACTOBACILLUS RHAMNOSUS GG (VIVERA)</t>
  </si>
  <si>
    <t>SOBRE X 32 GR</t>
  </si>
  <si>
    <t>TARRO/LATA/CAJA X 320 GR</t>
  </si>
  <si>
    <t>(160+12,5)mg</t>
  </si>
  <si>
    <t>RPM PROYECTADA FINAL</t>
  </si>
  <si>
    <t>80 MG</t>
  </si>
  <si>
    <t>MODULO DE ACIDOS GRASOS  OMEGA 3 (FISH OIL)</t>
  </si>
  <si>
    <t>RISPERIDONA (RISPERDAL)</t>
  </si>
  <si>
    <t>APME MODULAR A BASE DE GLUTAMINA, ARGININA Y/O HMB PARA HERIDAS DE DIFICIL CICATRIZACION</t>
  </si>
  <si>
    <t>BISOPROLOL (CONCOR)</t>
  </si>
  <si>
    <t>FORMULA INFANTIL DE CRECIMIENTO (NAN OPTIPRO)</t>
  </si>
  <si>
    <t>LATA X 800 G</t>
  </si>
  <si>
    <t>FRASCO x 1 5ML</t>
  </si>
  <si>
    <t>MODULO DE PROTEINAS (PROKLEIN PLUS LATA X 530 G)</t>
  </si>
  <si>
    <t>TARRO/LATA/CAJA X 530 G</t>
  </si>
  <si>
    <t>(30+1,9)mg/ml (3+0,19)%</t>
  </si>
  <si>
    <t>APME POLIMERICO NORMOCALORICO NORMOPROTEICO LIQUIDO/PARA USO POR SONDA</t>
  </si>
  <si>
    <t>ENVASE X 500 ML</t>
  </si>
  <si>
    <t>(2+1)g (3g) (base)</t>
  </si>
  <si>
    <t>SOLUCION/SUSPENSION OFTALMICA</t>
  </si>
  <si>
    <t xml:space="preserve">ACETAMINOFEN (DOLEX NIÑOS 3.2% JARABE FRASCO X 90 ML) </t>
  </si>
  <si>
    <t>160 mg/5 ml (3,2%)</t>
  </si>
  <si>
    <t>FRASCO X 90 ML</t>
  </si>
  <si>
    <t>CLOTRIMAZOL + BETAMETASONA + NEOMICINA (TRIGENTAX® CREMA TUBO X 40 G )</t>
  </si>
  <si>
    <t>TUBO/FRASCO/DISPOSITIVO X 40 G</t>
  </si>
  <si>
    <t>CEFTAZIDIMA (CEFTAZIDIMA 5% SOL OFTALMICA X 5 ML F/MAGISTRAL)</t>
  </si>
  <si>
    <t>10 g</t>
  </si>
  <si>
    <t>LACTULOSA (CONSTILAX)</t>
  </si>
  <si>
    <t>FRASCO X 240 ML</t>
  </si>
  <si>
    <t>RETINOICO ACIDO (TRETINOINA) + HIDROQUINONA (BETARRETIN H)</t>
  </si>
  <si>
    <t>[0.05+4)%</t>
  </si>
  <si>
    <t>TUBO/FRASCO/DISPOSITIVO X 60 ML</t>
  </si>
  <si>
    <t>LOSARTAN (LOSARTAN 0,08% SOL OFTALMICA X 5 ML F/MAGISTRAL)</t>
  </si>
  <si>
    <t>0,8mg/ml (0,08%)</t>
  </si>
  <si>
    <t>INOTUZUMAB OZOGAMICINA</t>
  </si>
  <si>
    <t>IBUPROFENO (ADVIL CHILDREN)</t>
  </si>
  <si>
    <t>COLECALCIFEROL (VITAMINA D3) (NUCTIS)</t>
  </si>
  <si>
    <t>FRASCO X 10 ML</t>
  </si>
  <si>
    <t>VACUNA CONTRA DIFTERIA + TETANO + TOS FERINA (D.T.Pa) (BOOSTRIX)</t>
  </si>
  <si>
    <t>MAVACAMTEN</t>
  </si>
  <si>
    <t>SOBRE X 30 ML</t>
  </si>
  <si>
    <t>SEMAGLUTIDA CONTROL PESO (WEGOVY)</t>
  </si>
  <si>
    <t>0,68mg/ml
 (0,25 mcg /dosis)</t>
  </si>
  <si>
    <t>CARTUCHO-ESFERO/JERINGA (PLUMA) PRELLENADA X 1,5 ML</t>
  </si>
  <si>
    <t>1.34mg/ml 
(4mg/3ml)
(1 mcg /dosis)</t>
  </si>
  <si>
    <t>CARTUCHO-ESFERO/JERINGA (PLUMA) PRELLENADA X 3 ML</t>
  </si>
  <si>
    <t>ENCORAFENIB</t>
  </si>
  <si>
    <t xml:space="preserve">SUPLEMENTO DIETARIO CON RIBOFLAVINA 5-FOSFATO, NICOTINAMIDA, SELENIO Y GLUTATION </t>
  </si>
  <si>
    <t xml:space="preserve"> (20 +17.5+248+100)  MG</t>
  </si>
  <si>
    <t>PROPOFOL (TROYPOFOL)</t>
  </si>
  <si>
    <t>MACITENTAN (OPSUMIT)</t>
  </si>
  <si>
    <t>QUETIAPINA (QUETIAPINA TECNOQUIMICAS)</t>
  </si>
  <si>
    <t>ESZOPICLONA (ISOKLON)</t>
  </si>
  <si>
    <t>SOLIFENACINA (VESICARE)</t>
  </si>
  <si>
    <t>SOTORASIB</t>
  </si>
  <si>
    <t>VERICIGUAT MICRONIZADO</t>
  </si>
  <si>
    <t>VOLANESORSEN</t>
  </si>
  <si>
    <t>285mg/1,5ml 
(190 mg/ml)</t>
  </si>
  <si>
    <t>IRBESARTAN + HIDROCLOROTIAZIDA  (IRBEPREX H)</t>
  </si>
  <si>
    <t>PINAVERIO BROMURO + SIMETICONA (DIMETILPOLISILOXANO) (DISPAX CAPSULA DURA)</t>
  </si>
  <si>
    <t xml:space="preserve">BOTELLA/ FRASCO/ TETRAPRISMA </t>
  </si>
  <si>
    <t>FENOFIBRATO DE COLINA (ACIDO FENOFIBRICO)</t>
  </si>
  <si>
    <t>BOLSA / FRASCO</t>
  </si>
  <si>
    <t>BOLSA/FRASCO 1000 ML</t>
  </si>
  <si>
    <t>BUROSUMAB</t>
  </si>
  <si>
    <t>MOSAPRIDA + MULTIENZIMAS (AMILASA, LIPASA, PROTEASA) + SIMETICONA</t>
  </si>
  <si>
    <t>CETRORELIX</t>
  </si>
  <si>
    <t>UNIDOSIS CONTROLADOS MORFINA 3 MG/3 ML INYECTABLE JERINGA PRELLENA</t>
  </si>
  <si>
    <t>CLEMASTINA (FUMARATO) (TAVEGYL VND)</t>
  </si>
  <si>
    <t>FIBRINOGENO HUMANO</t>
  </si>
  <si>
    <t>SODIO CARBONATO (GLICERINA CARBONATADA)</t>
  </si>
  <si>
    <t>ZINC SULFATO SOLUCION EN GOTAS</t>
  </si>
  <si>
    <t>SERTRALINA (CLORHIDRATO) (ZOLOF)</t>
  </si>
  <si>
    <t>CALCIO CARBONATO + VITAMINA D (CALTRATE 600 + D)</t>
  </si>
  <si>
    <t>(16-20)% Proteina</t>
  </si>
  <si>
    <t>APME POLIMÉRICO, HIPERCALÓRICO, HIPERPROTEICO ADULTO POLVO/ LATA</t>
  </si>
  <si>
    <t>APME POLIMÉRICO NORMOCALÓRICO HIPERPROTEICO ADULTO, LÍQUIDO 200-300 ML</t>
  </si>
  <si>
    <t>APME POLIMÉRICO HIPERCALÓRICO HIPERPROTEICO PACIENTE ADULTO LÍQUIDO 200-300ML</t>
  </si>
  <si>
    <t>APME POLIMÉRICO, HIPERCALORICO NORMOPROTEICO ADULTO LÍQUIDO 200-300 ML</t>
  </si>
  <si>
    <t>APME, POLIMÉRICO HIPERCALÓRICO, HIPERPROTEICO PARA USO POR SONDA 1000-1500 ML ADULTOS</t>
  </si>
  <si>
    <t>APME OLIGOMÉRICO, HIPERCALORICO, HIPERPROTEICO PARA USO POR SONDA 1000- 1500 ML ADULTOS (PIVOT)</t>
  </si>
  <si>
    <t>APME POLIMÉRICO NORMOCALÓRICO NORMOPROTEICO PACIENTE PEDIATRICO LIQUIDO 200-300ML</t>
  </si>
  <si>
    <t>APME POLIMÉRICO, HIPERCALÓRICO NORMOPROTEICO PARA PACIENTE PEDIÁTRICO LÍQUIDO 200-300 ML</t>
  </si>
  <si>
    <t>APME MONOMÉRICO, AMINOÁCIDOS LIBRES, NO LÁCTEO, MANEJO NUTRICIONAL DE APLV POLVO/LATA</t>
  </si>
  <si>
    <t>APME PARA PACIENTE DIABÉTICO ADULTO POLVO/LATA</t>
  </si>
  <si>
    <t>APME POLIMÉRICO NORMOCALÓRICO NORMOPROTEICO ADULTO POLVO/ LATA</t>
  </si>
  <si>
    <t>APME PARA PACIENTE CON ENF. HEPÁTICA POLVO/SOBRE</t>
  </si>
  <si>
    <t>ALIMENTO EN POLVO A BASE DE MALTODEXTRINA POLVO/LATA</t>
  </si>
  <si>
    <t>APME PARA PACIENTE CON ENF PULMONAR ADULTO LIQUIDO 200-300 ML</t>
  </si>
  <si>
    <t>APME OLIGOMÉRICO NORMOCALÓRICO NORMOPROTEICO PACIENTE PEDIATRICO LIQUIDO 200-300ML</t>
  </si>
  <si>
    <t>FÓRMULA INFANTIL INICIO PROTEÍNA EXTENSAMENTE HIDROLIZADA LIBRE DE LACTOSA MANEJO NUTRICIONAL DE APLV  POLVO/LATA</t>
  </si>
  <si>
    <t>APME, HIPERCALÓRICO, MANEJO NUTRICIONAL FIBROSIS QUÍSTICA. POLVO/SOBRE</t>
  </si>
  <si>
    <t>APME PARA PACIENTE CON ENF PULMONAR ADULTO POLVO/LATA</t>
  </si>
  <si>
    <t>APME PARA PACIENTE BARIÁTRICO POLVO/LATA</t>
  </si>
  <si>
    <t xml:space="preserve">APME FÓRMULA INFANTIL POLIMÉRICO NORMOCALÓRICO NORMOPROTEICO  A BASE DE LECHE DESCREMADA  LÍQUIDO </t>
  </si>
  <si>
    <t>APME PARA PACIENTE CON ENF RENAL DIALIZADO,  ADULTO POLVO/ SOBRE</t>
  </si>
  <si>
    <t>FÓRMULA INFANTIL INICIO EXENTA DE LACTOSA POLVO/LATA</t>
  </si>
  <si>
    <t>ALIMENTO EN POLVO A BASE DE MALTODEXTRINA CON VITAMINAS Y MINERALES PEDIATRICO POLVO/SOBRE</t>
  </si>
  <si>
    <t>APME FÓRMULA INFANTIL  POLIMÉRICO, NORMOCALÓRICO NORMOPROTEICO POLVO/ LATA</t>
  </si>
  <si>
    <t>APME PARA PACIENTE CON ENF RENAL  NO DIALIZADO, ADULTO LÍQUIDO 200-300ML</t>
  </si>
  <si>
    <t>APME POLIMÉRICO, HIPERCALÓRICO, HIPERPROTEICO ADULTO POLVO/ SOBRE</t>
  </si>
  <si>
    <t>FÓRMULA INFANTIL DE CRECIMIENTO  POLVO/LATA</t>
  </si>
  <si>
    <t>APME MÓDULO DE PROTEÍNA POLVO/LATA</t>
  </si>
  <si>
    <t>LISTADO DEFINITIVO</t>
  </si>
  <si>
    <t>TOTAL CONSUMO MES</t>
  </si>
  <si>
    <t>Puntaje Economico 
por ítem</t>
  </si>
  <si>
    <t>Puntaje productos Regulados</t>
  </si>
  <si>
    <t>Puntaje Total del ítem</t>
  </si>
  <si>
    <t>Puntaje Economico por ítem</t>
  </si>
  <si>
    <t>PUNTAJE TOTAL</t>
  </si>
  <si>
    <t>PESO INDIVIDUAL REGULADOS</t>
  </si>
  <si>
    <t>PESO INDIVIDUAL GENERAL</t>
  </si>
  <si>
    <t>(24-24,3)mg + 
(25,7-26)mg</t>
  </si>
  <si>
    <t>T1(100+50+75 )mg + 
T2 (150mg)</t>
  </si>
  <si>
    <t>APME, TERAPIA CETOGÉNICA RELACIÓN 4:1 POLVO / LATA (KETOCAL LATA X 300 GRAMOS.)</t>
  </si>
  <si>
    <t>APME, TERAPIA CETOGÉNICA RELACIÓN 4:1 POLVO / LATA (KETOVOLVE LATA X 300 GRAMOS.)</t>
  </si>
  <si>
    <t>APME POLIMÉRICO, HIPERCALÓRICO, HIPERPROTEICO ADULTO POLVO/ LATA(PROWHEY KALORI)</t>
  </si>
  <si>
    <t>APME, POLIMÈRICO, ISOOSMOLAR, A BASE DE MALTODEXTRINA PARA USO POR SONDA 1000-1500 ML ADULTOS(OSMOLITE HN PLUS LPC X 1500 m</t>
  </si>
  <si>
    <t>APME POLIMÉRICO HIPERCALÓRICO, NORMOPROTEICO PARA USO POR SONDA 1000-1500 ML ADULTOS(ENSURE PLUS HN)</t>
  </si>
  <si>
    <t>APME PARA PACIENTE DIABÉTICO O CON HIPERGLICEMIA ADULTO LÍQUIDO 200-300ML(GLYTROL ULTRAPACK  250 ML)</t>
  </si>
  <si>
    <t>APME, POLIMERICO, HIPERCALORICO, HIPERPROTEICO CON CARBOHIDRATOS DE DIGESTION LENTA Y FIBRA PARA USO POR SONDA 1000- 1500 ML ADULTOS(GLUCERNA 1,5 KCAL 1000 ML)</t>
  </si>
  <si>
    <t>APME, TERAPIA CETOGÉNICA RELACIÓN 2.5:1 LÍQUIDO(KETOCAL 2,5:1)</t>
  </si>
  <si>
    <t>APME PARA PACIENTE DIABÉTICO O CON HIPERGLICEMIA ADULTO LÍQUIDO 200-300ML(DIBEN DRINK 200 ML)</t>
  </si>
  <si>
    <t>APME POLIMÉRICO PARA PACIENTE ONCOLÓGICO ADULTOS POLVO/LATA(PROWHEY ONCARE 400 G)</t>
  </si>
  <si>
    <t>APME, MEZCLA DE AMINOÁCIDOS LIBRES, NO LÁCTEA, EXENTA DE GLICINA Y SERINA PEDIATRICO POLVO/LATA(NUTRICIA JUNIOR XGLY SER MAXAMAID POLVO LATA X 500)</t>
  </si>
  <si>
    <t>APME POLIMÉRICO PARA  PARA PACIENTE ONCOLÓGICO ADULTO LÍQUIDO DE 200-300ML(OSMOLITE HN)</t>
  </si>
  <si>
    <t>APME POLIMÉRICO NORMOCALÓRICO NORMOPROTEICO ADULTO POLVO/ LATA(ENSURE ADVANCE)</t>
  </si>
  <si>
    <t>APME POLIMÉRICO, HIPERCALORICO NORMOPROTEICO ADULTO LÍQUIDO 200-300 ML(ENSURE PLUS HN)</t>
  </si>
  <si>
    <t>ALIMENTO EN POLVO A BASE DE MALTODEXTRINA POLVO/LATA(PROWHEY NET 868 G)</t>
  </si>
  <si>
    <t>APME MONOMÉRICO, AMINOÁCIDOS LIBRES, NO LÁCTEO, MANEJO NUTRICIONAL DE APLV POLVO/LATA(NEOCATE LCP X 400  GRAMOS.)</t>
  </si>
  <si>
    <t>APME, POLIMÈRICO, ISOOSMOLAR, A BASE DE MALTODEXTRINA PARA USO POR SONDA 500 ML ADULTOS(JEVITY 2 FOS FRASCO X 500  ML)</t>
  </si>
  <si>
    <t>APME MONOMÉRICO, AMINOÁCIDOS LIBRES, NO LÁCTEO, MANEJO NUTRICIONAL DE APLV POLVO/LATA(NEOCATE SYNEO)</t>
  </si>
  <si>
    <t>APME POLIMÉRICO HIPERCALÓRICO HIPERPROTEICO PACIENTE ADULTO LÍQUIDO 200-300ML(FRESUBIN 2 KCAL X 200 ML)</t>
  </si>
  <si>
    <t>APME POLIMÉRICO PARA PACIENTE ONCOLÓGICO ADULTOS POLVO/LATA(PROWHEY ONCARE PLUS 415 G)</t>
  </si>
  <si>
    <t>APME MONOMÉRICO, AMINOÁCIDOS LIBRES, NO LÁCTEO, MANEJO NUTRICIONAL DE APLV POLVO/LATA(NEOCATE JUNIOR CON PREBIOTICOS NEUTRO LATA X 400 GR)</t>
  </si>
  <si>
    <t>APME POLIMÉRICO, NORMOCALÓRICO HIPERPROTEICO PARA PACIENTE PEDIÁTRICO POLVO/ LATA(PROKLEIN NET VAINILLA POLVO L</t>
  </si>
  <si>
    <t>APME PARA PACIENTE DIABÉTICO ADULTO POLVO/LATA(PROWHEY DM 850 G)</t>
  </si>
  <si>
    <t>APME PARA PACIENTE DIABÉTICO O CON HIPERGLICEMIA ADULTO LÍQUIDO 200-300ML(GLUCERNA 1,6 KCAL X 220 ML)</t>
  </si>
  <si>
    <t>APME POLIMÉRICO, NORMOCALÓRICO NORMOPROTEICO PARA PACIENTE PEDIÁTRICO POLVO/ LATA(PEDIASURE LATA X 400 G)</t>
  </si>
  <si>
    <t>ALIMENTO EN POLVO A BASE DE MALTODEXTRINA POLVO/LATA(PROWHEY NET 434 G)</t>
  </si>
  <si>
    <t>APME PARA PACIENTE BARIÁTRICO POLVO/LATA(NEW WHEY BARI)</t>
  </si>
  <si>
    <t>APME POLIMÉRICO, HIPERCALORICO NORMOPROTEICO ADULTO LÍQUIDO 200-300 ML(VITAL 1,5)</t>
  </si>
  <si>
    <t>APME MODULAR A BASE DE GLUTAMINA, ARGININA Y/O HMB PARA HERIDAS DE DIFICIL CICATRIZACIÓN POLVO/ SOBRE(ABOUND NARANJA CAJA X 30 SOBRES DE 24 GR)</t>
  </si>
  <si>
    <t>APME POLIMÉRICO, NORMOCALÓRICO NORMOPROTEICO PARA PACIENTE PEDIÁTRICO POLVO/ LATA(PEDIASURE)</t>
  </si>
  <si>
    <t>APME POLIMÉRICO PARA  PARA PACIENTE ONCOLÓGICO ADULTO LÍQUIDO DE 200-300ML(PROSURE X 220 ML)</t>
  </si>
  <si>
    <t>APME PARA PACIENTE DIABÉTICO ADULTO POLVO/LATA(GLUCERNA 850 G)</t>
  </si>
  <si>
    <t>FÓRMULA INFANTIL CONTINUACIÓN  PARCIALMENTE HIDROLIZADA LIBRE DE LACTOSA  POLVO/LATA(BLEMIL PLUS ARROZ 2 NUTRIEXPERT X 400 GRAMOS)</t>
  </si>
  <si>
    <t>APME MONOMÉRICO, AMINOÁCIDOS LIBRES, NO LÁCTEO, MANEJO NUTRICIONAL DE APLV POLVO/LATA(PURAMINO)</t>
  </si>
  <si>
    <t>APME PARA PACIENTE CON ENF RENAL DIALIZADO, ADULTO LÍQUIDO 200-300ML(NEPRO AP)</t>
  </si>
  <si>
    <t>FÓRMULA INFANTIL INICIO NO LÁCTEA PROTEÍNA PARCIALMENTE HIDROLIZADA  MANEJO NUTRICIONAL DE APLV  POLVO/LATA(ALULA GOLD ARROZ)</t>
  </si>
  <si>
    <t>APME POLIMÉRICO HIPERCALÓRICO HIPERPROTEICO PACIENTE ADULTO LÍQUIDO 200-300ML(SUPPPORTAN DRINK X 200 ML)</t>
  </si>
  <si>
    <t>APME POLIMÉRICO, NORMOCALÓRICO HIPERPROTEICO PARA PACIENTE PEDIÁTRICO POLVO/ LATA(PROKLEIN NET)</t>
  </si>
  <si>
    <t>APME POLIMÉRICO PARA PACIENTE ONCOLÓGICO ADULTOS POLVO/LATA(PROWHEY ONCARE SOBRE 56 G)</t>
  </si>
  <si>
    <t>APME PARA PACIENTE BARIÁTRICO POLVO/LATA(NEW WHEY BARI X 1080 G)</t>
  </si>
  <si>
    <t>EXPEDIENTE CUM Item Ofertado</t>
  </si>
  <si>
    <t>CONSECUTIVO CUM Item Ofertado</t>
  </si>
  <si>
    <t>Cantidad (número) de unidades de medida contenidas en la presentacion comercial del item ofertado</t>
  </si>
  <si>
    <t>Control Oferta</t>
  </si>
  <si>
    <t>Consumo Mensual Oferta</t>
  </si>
  <si>
    <t>TOTAL CONSUMO MES OFERTA POTENCIAL</t>
  </si>
  <si>
    <t>FÓRMULA INFANTIL INICIO PROTEÍNA EXTENSAMENTE HIDROLIZADA LIBRE DE LACTOSA MANEJO NUTRICIONAL DE APLV  POLVO/LATA (NUTRIBEN HIDROLIZADA 1 X 400 GR.)</t>
  </si>
  <si>
    <t>APME, POLIMÉRICO HIPERCALÓRICO, HIPERPROTEICO PARA USO POR SONDA 500 ML ADULTOS (FRESUBIN HP ENERGY BOLSA X 500 ML)</t>
  </si>
  <si>
    <t>ALIMENTO EN POLVO A BASE DE MALTODEXTRINA POLVO/LATA (NESSUCAR)</t>
  </si>
  <si>
    <t>FÓRMULA INFANTIL DE CRECIMIENTO POLVO/LATA (BLEMIL NUTRIEXPERT ETAPA 3 X 800 G)</t>
  </si>
  <si>
    <t>FÓRMULA INFANTIL INICIO PARA PREMATUROS O BAJO PESO AL NACER POLVO/LATA (NUTRIBEN PREMATUROS)</t>
  </si>
  <si>
    <t>Consecutivo</t>
  </si>
  <si>
    <t>ALIMENTO LISTO PARA CONSUMO A BASE MALTODEXTRINA Y ACEITES VEGETALES CON VITAMINAS Y MINERALES PEDIATRICO POLVO/ LATA (F 75)</t>
  </si>
  <si>
    <t>APME, MEZCLA CONCENTRADA DE AMINOÁCIDOS, LIBRE DE METIONINA, ENRIQUECIDA CON CISTINA POLVO/LATA (H CYSMED B)</t>
  </si>
  <si>
    <t>APME POLIMÉRICO, NORMOCALÓRICO HIPERPROTEICO PARA PACIENTE PEDIÁTRICO POLVO/ LATA (PROKLEIN NET)</t>
  </si>
  <si>
    <t>APME MÓDULO DE PROTEÍNA POLVO/LATA (PROWHEY PLUS)</t>
  </si>
  <si>
    <t>APME POLIMÉRICO, HIPERCALÓRICO, NORMOPROTEICO SIN LACTOSA, PARA PACIENTE PEDIÁTRICO POLVO/ LATA(FORTINI SABOR NEUTRO X 400 GR)</t>
  </si>
  <si>
    <t>APME OLIGOMÉRICO, HIPERCALORICO, HIPERPROTEICO PARA USO POR SONDA 1000- 1500 ML ADULTOS</t>
  </si>
  <si>
    <t>BOTELLA/FRASCO/BOLSA</t>
  </si>
  <si>
    <t>BOTELLA/FRASCO/TETRAPRISMA</t>
  </si>
  <si>
    <t>TARRO/LATA/CAJA X 420</t>
  </si>
  <si>
    <t>APME POLIMÉRICO, NORMOCALÓRICO, NORMOPROTEICO PARA USO POR SONDA 500 ML ADULTOS</t>
  </si>
  <si>
    <t>ACIDO IBANDRÓNICO</t>
  </si>
  <si>
    <t>INSULINA ACCION PROLONGADA GLARGINA + LIXISENATIDE</t>
  </si>
  <si>
    <t>LATA/TARRO/CAJA X
 400-500 G</t>
  </si>
  <si>
    <t>OPCION 1</t>
  </si>
  <si>
    <t>OPCION 2</t>
  </si>
  <si>
    <t>OPCION 3</t>
  </si>
  <si>
    <t>INSTRUCTIVO DE DILIGENCIAMIENTO 
ANEXO TECNICO ECONOMICO PARA PRESENTACION DE OFERTA</t>
  </si>
  <si>
    <t>Columna</t>
  </si>
  <si>
    <t>Nombre</t>
  </si>
  <si>
    <t>Detalle</t>
  </si>
  <si>
    <t>Tipo</t>
  </si>
  <si>
    <t>Datos</t>
  </si>
  <si>
    <t>A</t>
  </si>
  <si>
    <t>Número consecutivo asignado a cada ítem</t>
  </si>
  <si>
    <t>Informativo</t>
  </si>
  <si>
    <t>Numerico</t>
  </si>
  <si>
    <t>D</t>
  </si>
  <si>
    <t>Código ATC</t>
  </si>
  <si>
    <t>El código ATC es el código de clasificación anatómica-terapéutica-química asignado por el Collaborating Centre for Drug Statistics Methodology de la OMS.</t>
  </si>
  <si>
    <t>Alfanumerico</t>
  </si>
  <si>
    <t>E</t>
  </si>
  <si>
    <t>F</t>
  </si>
  <si>
    <t>G</t>
  </si>
  <si>
    <t>Forma farmacéutica</t>
  </si>
  <si>
    <t>Forma en la cual se presenta un producto farmacéutico terminado que permite su dosificación, administración o aplicación.</t>
  </si>
  <si>
    <t>H</t>
  </si>
  <si>
    <t>I</t>
  </si>
  <si>
    <t>J</t>
  </si>
  <si>
    <t>Presentación comercial a entregar</t>
  </si>
  <si>
    <t>K</t>
  </si>
  <si>
    <t>M</t>
  </si>
  <si>
    <t>O</t>
  </si>
  <si>
    <t>P</t>
  </si>
  <si>
    <t>Valor del puntaje asignado por ítem regulado de acuerdo al peso de su consumo mensual respecto del consumo total de los medicamentos regulados por mes</t>
  </si>
  <si>
    <t>El Código Único de Medicamentos (CUM) es un identificador alfanumérico único asignado a los medicamentos por el Instituto Nacional de Vigilancia de Medicamentos y Alimentos (Invima) en su registro sanitario y que corresponde al producto comercial ofertado.  La información se debe diligenciar solo con los 8 numeros del expediente (relacionado con el registro sanitario). Si el expediente posee menos de los 8 dígitos sólo diligenciar los dígitos suficientes (no completar con "0" ni con ningún caracter adicional). Para el caso de productos sin registro sanitario o con registro diferente a medicamentos se usarán los siguientes rótulos para el diligenciamiento:
-MAGISTRALES: MAG
-VITALES NO DISPONIBLES: VND
-DROGAS BLANCAS: DB
-ALIMENTOS Y SUPLEMENTOS DIETARIOS: DILIGENCIAR EL NUMERO  DE EXPEDIENTE DEL REGISTRO SANITARIO</t>
  </si>
  <si>
    <t>Diligenciable</t>
  </si>
  <si>
    <t>Formulado</t>
  </si>
  <si>
    <t>Advertencia</t>
  </si>
  <si>
    <t>Control oferta</t>
  </si>
  <si>
    <t>Consumo mensual oferta</t>
  </si>
  <si>
    <t>Informativo-Formulado</t>
  </si>
  <si>
    <t>Diligenciar ciudad en la cual se diligencia la oferta</t>
  </si>
  <si>
    <t>Diligenciar Fecha en la cual se envía la oferta</t>
  </si>
  <si>
    <t>Diligenciar Nombre del oferente (Razón social)</t>
  </si>
  <si>
    <t>Diligenciar NIT del Oferente</t>
  </si>
  <si>
    <t>Precio Techo Regulado Circ 22-2026</t>
  </si>
  <si>
    <t>(750 + 600)mg</t>
  </si>
  <si>
    <t>APME MÓDULO DE PROTEÍNA LÍQUIDO (PROSOURCE NO CARB)</t>
  </si>
  <si>
    <t>LATA X 500 GR</t>
  </si>
  <si>
    <t>Numeración analisis de precios</t>
  </si>
  <si>
    <t>PRECIO DE REFERENCIA POR UNIDAD DE MEDIDA</t>
  </si>
  <si>
    <t xml:space="preserve">VALOR TECHO GLOBAL MENSUAL </t>
  </si>
  <si>
    <t>SOLUCION/JARABE</t>
  </si>
  <si>
    <t>20mg (20mcg/h)</t>
  </si>
  <si>
    <t>20mg (35mcg/h)</t>
  </si>
  <si>
    <t>SUSPENSION PARA NEBULIZACION</t>
  </si>
  <si>
    <t>VIAL</t>
  </si>
  <si>
    <t>VIAL X 0,4 ML</t>
  </si>
  <si>
    <t>CICLOSPORINA MAGISTRAL</t>
  </si>
  <si>
    <t>500 UI 
(ACTIVIDAD DE FACTOR IX)</t>
  </si>
  <si>
    <t>1mg/5 ml (0.2mg/ml)</t>
  </si>
  <si>
    <t>TARRO/LATA</t>
  </si>
  <si>
    <t>FÓRMULA INFANTIL INICIO PROTEÍNA EXTENSAMENTE HIDROLIZADA LIBRE DE LACTOSA MANEJO NUTRICIONAL DE APLV  POLVO/LATA (NUTRIBEN HIDROLIZADA 1)</t>
  </si>
  <si>
    <t>FÓRMULA INFANTIL CONTINUACIÓN PROTEÍNA EXTENSAMENTE HIDROLIZADA LIBRE DE LACTOSA MANEJO NUTRICIONAL DE APLV  POLVO/LATA (NUTRIBEN HIDROLIZADA 2)</t>
  </si>
  <si>
    <t>FÓRMULA INFANTIL INICIO PROTEÍNA EXTENSAMENTE HIDROLIZADA LIBRE DE LACTOSA MANEJO NUTRICIONAL DE APLV  POLVO/LATA(NUTRILON PEPTI JUNIOR)</t>
  </si>
  <si>
    <t>(20-30)% Carbohidratos (200-300ml)</t>
  </si>
  <si>
    <t>APME PARA PACIENTE DIABÉTICO O CON HIPERGLICEMIA ADULTO LÍQUIDO 200-300ML(GLUCERNA 220 ML)</t>
  </si>
  <si>
    <t>´50%</t>
  </si>
  <si>
    <t>BOTELLA  X 220 ML</t>
  </si>
  <si>
    <t>SOBRE X 56 G</t>
  </si>
  <si>
    <t>APME, POLIMÉRICO A BASE DE MANÍ (O LECHE/MANI) Y LÍPIDOS PARA MANEJO DESNUTRICIÓN AGUDA MODERADA Y SEVERA PEDIATRICO SOBRE</t>
  </si>
  <si>
    <t>19 Kcal/Oz</t>
  </si>
  <si>
    <t>FÓRMULA INFANTIL INICIO CON HIERRO - LÍQUIDA</t>
  </si>
  <si>
    <t>APME POLIMÉRICO NORMOCALÓRICO HIPERPROTEICO ADULTO, LÍQUIDO 200-300 ML (PROWHEY NET LIQUIDO X 200 ML)</t>
  </si>
  <si>
    <t>INHALACION</t>
  </si>
  <si>
    <t>APME PARA PACIENTE CON ENF RENAL NO DIALIZADO ADULTO POLVO/LATA (PROWHEY RENAL CRONICO 900G)</t>
  </si>
  <si>
    <t>APME PARA PACIENTE CON ENF RENAL NO DIALIZADO, PEDIATRICO POLVO/ LATA (KINDERGEN DANONE X 400 G  )</t>
  </si>
  <si>
    <t xml:space="preserve">APME PARA PACIENTE CON ENF RENAL NO DIALIZADO ADULTO POLVO/LATA </t>
  </si>
  <si>
    <t>KIT TRATAMIENTO MES 
(3 VIALES x 10 ml)</t>
  </si>
  <si>
    <t>KIT DE TRATAMIENTO 
(1 TAB X 125MG / 2 TAB X 80 MG)</t>
  </si>
  <si>
    <t>FRASCO GOTERO X 10 ML</t>
  </si>
  <si>
    <t>SUBCUTÁNEA
/SUBDERMICA</t>
  </si>
  <si>
    <t>(100 UI+3.6mg) / ml</t>
  </si>
  <si>
    <t>400mg/dosis</t>
  </si>
  <si>
    <t>BOLSA/FRASCO/VIAL/ENVASE COLAPSIBLE</t>
  </si>
  <si>
    <t>623,4 mg/ml de Iopromida 
(300 mg I/ml )</t>
  </si>
  <si>
    <t xml:space="preserve">MEROPENEM </t>
  </si>
  <si>
    <t>SOLUCION/SUSPENSIÓN PARA ENEMA</t>
  </si>
  <si>
    <t>180mg (equivalente a Ácido Micofenólico)</t>
  </si>
  <si>
    <t>360mg (equivalente a Ácido Micofenólico)</t>
  </si>
  <si>
    <t>MIDAZOLAM</t>
  </si>
  <si>
    <t>50mg/10ml (0.5%)</t>
  </si>
  <si>
    <t>MIDODRINA CLORHIDRATO</t>
  </si>
  <si>
    <t>MILRINONA</t>
  </si>
  <si>
    <t>FRASCO/SPRAY/TUBO</t>
  </si>
  <si>
    <t>UNGÜENTO/EMULSION/CREMA</t>
  </si>
  <si>
    <t>NAPROXENO</t>
  </si>
  <si>
    <t>INHALATORIA / INTRANASAL</t>
  </si>
  <si>
    <t>(1.200-1700)mg</t>
  </si>
  <si>
    <t xml:space="preserve"> FRASCO</t>
  </si>
  <si>
    <t>ONDANSETRON</t>
  </si>
  <si>
    <t>(500-550+65)mg</t>
  </si>
  <si>
    <t>INTRANASAL</t>
  </si>
  <si>
    <t>POLVO LIOFILIZADO PARA RECONSTITUCION</t>
  </si>
  <si>
    <t>SOLUCIÓN CONCENTRADA PARA INFUSIÓN</t>
  </si>
  <si>
    <t>300mg/3ml (100mg/ml)</t>
  </si>
  <si>
    <t xml:space="preserve">POLVO LIOFILIZADO </t>
  </si>
  <si>
    <t>1.34mg/ml (2mg/1,5ml)
 (0,5 mcg /dosis)</t>
  </si>
  <si>
    <t>´8%</t>
  </si>
  <si>
    <t>13 Valencias</t>
  </si>
  <si>
    <t>23 Valencias</t>
  </si>
  <si>
    <t>VALPROICO ACIDO + VALPROATO DE SODIO (DIVALPROATO SODICO) ACCION SOSTENIDA</t>
  </si>
  <si>
    <t>VANCOMICINA (VANCOMICINA 5% SOL OFTALMICA X 5 ML FORMULA MAGISTRAL)</t>
  </si>
  <si>
    <t>INHALATORIA ORAL</t>
  </si>
  <si>
    <t>AMPOLLA/VIAL/FRASCO x 1 ml</t>
  </si>
  <si>
    <t>AMPOLLA/VIAL/FRASCO x 5 ml</t>
  </si>
  <si>
    <t>AMPOLLA/VIAL/FRASCO x 10 ml</t>
  </si>
  <si>
    <t>ALGINICO ACIDO (ALGINATO DE SODIO)+ SIMETICONA</t>
  </si>
  <si>
    <t>ALUMINIO HIDROXIDO + MAGNESIO HIDROXIDO + CALCIO BICARBONATO /CARBONATO + SIMETICONA</t>
  </si>
  <si>
    <t>BEVACIZUMAB COLIRIO (FORMULA MAGISTRAL)</t>
  </si>
  <si>
    <t xml:space="preserve">(600 UI +400mg+50 mg+1,8 mg+ 0,5 mg+7,5 mg) </t>
  </si>
  <si>
    <t>CAPTOPRIL (FORMULA MAGISTRAL)</t>
  </si>
  <si>
    <t>CICLOSPORINA (FORMULA MAGISTRAL)</t>
  </si>
  <si>
    <t>CIPROFLOXACINA (FORMULA MAGISTRAL-VND)</t>
  </si>
  <si>
    <t>DANTROLENE (VITAL NO DISPONIBLE)</t>
  </si>
  <si>
    <t>DAUNORUBICINA LIPOSOMAL (VITAL NO DISPONIBLE)</t>
  </si>
  <si>
    <t>DEFEROXAMINA METANOSULFONATO</t>
  </si>
  <si>
    <t>LOCION/SUSPENSIÓN</t>
  </si>
  <si>
    <t>POLVO LIOFILIZADO PARA RECONSTITUIR</t>
  </si>
  <si>
    <t>POLVO ESTERIL PARA RECONSTITUIR</t>
  </si>
  <si>
    <t>DIPIRONA + ISOMETEPTENO (MUCATO) + CAFEINA ANHIDRA</t>
  </si>
  <si>
    <t>SOLUCION CONCENTRADA PARA INFUSION</t>
  </si>
  <si>
    <t>ERITROMICINA (METILSUCCINATO / ESTEARATO / ESTOLATO)</t>
  </si>
  <si>
    <t>1gr/10ml (10 g / 100 ml)</t>
  </si>
  <si>
    <t>(25+62.5+100) mcg /dosis</t>
  </si>
  <si>
    <t>14,5 log 10 UFP total de virus atenuados de dengue</t>
  </si>
  <si>
    <t>Control Precio</t>
  </si>
  <si>
    <t>B</t>
  </si>
  <si>
    <t xml:space="preserve">Número asignado a cada ítem de acuerdo al impacto especifíco de consumo respecto del valor total de consumo mensual y que determina también el orden de asignación de puntaje económico </t>
  </si>
  <si>
    <t>C</t>
  </si>
  <si>
    <t>La descripción es el nombre del producto / el nombre genérico es el nombre químico del principio activo / el principio activo es la sustancia o combinación de sustancias que produce el efecto terapéutico del medicamento / el compuesto es la combinación de los principio(s) activo(s) en caso de medicamentos complejos</t>
  </si>
  <si>
    <t>Cantidad de principio activo y/o componentes que contiene el producto. Se puede expresar de diferentes maneras, como por ejemplo:  "masa/volumen" (mg/ml), porcentaje (%), razón (ejemplo: (5:10). También expresa la cantidad de cada principio(s) activo(s) presente(s) en el  medicamento</t>
  </si>
  <si>
    <r>
      <t>Unidad de medida es la cantidad de una determinada magnitud física, definida y adoptada por convención de acuerdo con la cuál se ofrece el precio diligenciado en la casilla "</t>
    </r>
    <r>
      <rPr>
        <i/>
        <sz val="9"/>
        <rFont val="Arial"/>
        <family val="2"/>
      </rPr>
      <t>Precio Ofertado por unidad de medida (Columna F) incluido Iva</t>
    </r>
    <r>
      <rPr>
        <sz val="9"/>
        <rFont val="Arial"/>
        <family val="2"/>
      </rPr>
      <t>" para cada una de las tres opciones ofertadas</t>
    </r>
  </si>
  <si>
    <t>Sitio o lugar anatómico utilizado para introducir o aplicar un medicamento u otro agente químico en el cuerpo con el objetivo de que pueda ejercer su efecto sistémico o local</t>
  </si>
  <si>
    <r>
      <t xml:space="preserve">Forma en que se ofrece el producto al público para su tenencia, conservación y uso. </t>
    </r>
    <r>
      <rPr>
        <b/>
        <sz val="9"/>
        <color theme="1"/>
        <rFont val="Arial"/>
        <family val="2"/>
      </rPr>
      <t xml:space="preserve">No debe usarse </t>
    </r>
    <r>
      <rPr>
        <sz val="9"/>
        <color theme="1"/>
        <rFont val="Arial"/>
        <family val="2"/>
      </rPr>
      <t>como referencia para el precio ofertado por ítem</t>
    </r>
  </si>
  <si>
    <t>Precio definido de conformidad con la columna F, según la Circular 022 de 2026, también conocida como la regulación de precios de medicamentos, la cual establece los precios máximos de venta para medicamentos sujetos a control directo de precios en Colombia, emitida por la Comisión Nacional de Precios de Medicamentos y Dispositivos Médicos.</t>
  </si>
  <si>
    <t>Cantidad de unidades de medida descrita en la Columna F, que contiene la presentación comercial del producto ofertado conforme la presentación descrita en la columna H y con la cual se realizan las conversiones de PRECIO DE REFERENCIA POR UNIDAD DE MEDIDA Columna M y RPM PROYECTADA FINAL Columna N</t>
  </si>
  <si>
    <t>Precio de referencia para el item solicitado calculado por medio del modelo estadístico aplicado sobre las diferentes fuentes de precio obtenidas y convertido por medio del factor de conversión (Columna J) al precio de la unidad de medida para oferta (Columna F). Al multiplicarlo por la rotacion RPM PROYECTADA FINAL (Columna N) se obtiene el consumo mensual VALOR TECHO GLOBAL MENSUAL MINIMO ENTRE (MEDIANA Y PROMEDIO) (Columna O)</t>
  </si>
  <si>
    <t>N</t>
  </si>
  <si>
    <t>Rotación promedio mes del medicamento solicitado, convertido por medio del factor de conversión (Columna J) a la cantidad de unidades de medida totales consumidas por mes (Columna F)</t>
  </si>
  <si>
    <t>Listado en el que se ubica el medicamento de acuerdo sus características particulares y de acuerdo al ejercicio de cotización realizado en febrero 2026 en el marco de este mismo proceso de contratación que definió cinco grupos (HISTORICO, POTENCIAL, ESPECIALES, NUTRICIONALES,  MONOPOLIO DEL ESTADO)</t>
  </si>
  <si>
    <t>Q</t>
  </si>
  <si>
    <t>Valor del puntaje asignado por ítem de acuerdo al peso de su consumo mensual respecto del consumo total del mes a partir del puntaje total asignado a cada opcion a a ofertar</t>
  </si>
  <si>
    <r>
      <t xml:space="preserve">Puntos obtenidos al sumar </t>
    </r>
    <r>
      <rPr>
        <i/>
        <sz val="9"/>
        <color theme="1"/>
        <rFont val="Arial"/>
        <family val="2"/>
      </rPr>
      <t xml:space="preserve">Puntaje economico por ítem </t>
    </r>
    <r>
      <rPr>
        <sz val="9"/>
        <color theme="1"/>
        <rFont val="Arial"/>
        <family val="2"/>
      </rPr>
      <t xml:space="preserve">y </t>
    </r>
    <r>
      <rPr>
        <i/>
        <sz val="9"/>
        <color theme="1"/>
        <rFont val="Arial"/>
        <family val="2"/>
      </rPr>
      <t>Puntaje productos regulados</t>
    </r>
  </si>
  <si>
    <t>Precio Ofertado por unidad de medida (Columna F) 
incluido Iva</t>
  </si>
  <si>
    <r>
      <t xml:space="preserve">Valor del producto ofertado, que incluye el Impuesto al Valor Agregado (IVA) y de acuerdo a la unidad de medida establecida en la columna F. En tal sentido, </t>
    </r>
    <r>
      <rPr>
        <b/>
        <sz val="9"/>
        <color theme="1"/>
        <rFont val="Arial"/>
        <family val="2"/>
      </rPr>
      <t>no debe usarse la columna "H"</t>
    </r>
    <r>
      <rPr>
        <sz val="9"/>
        <color theme="1"/>
        <rFont val="Arial"/>
        <family val="2"/>
      </rPr>
      <t xml:space="preserve"> como referencia para diligenciar el precio ofertado por ítem</t>
    </r>
  </si>
  <si>
    <t>Casilla</t>
  </si>
  <si>
    <t>Participacion de cada ítem con precio regulado de acuerdo a su consumo mensual específico respecto del consumo mensual total de los medicamentos regulados y que se usa para la asignación individual del puntaje económico establecido para este grupo de medicamentos diferenciado en hoja 1 ROTACION HISTORICA y hoja 2 ROTACION POTENCIAL</t>
  </si>
  <si>
    <t>Participacion de cada ítem de acuerdo a su consumo mensual específico respecto del consumo mensual total y que determina el ranking descrito en la columna B que se usa para la asignación individual del puntaje económico establecido diferenciado en hoja 1 ROTACION HISTORICA y hoja 2 ROTACION POTENCIAL</t>
  </si>
  <si>
    <t>Control precio</t>
  </si>
  <si>
    <r>
      <t>Casilla de verificación que compara el "</t>
    </r>
    <r>
      <rPr>
        <i/>
        <sz val="9"/>
        <color theme="1"/>
        <rFont val="Arial"/>
        <family val="2"/>
      </rPr>
      <t>Precio Ofertado por unidad de medida (Columna F) incluido Iva</t>
    </r>
    <r>
      <rPr>
        <sz val="9"/>
        <color theme="1"/>
        <rFont val="Arial"/>
        <family val="2"/>
      </rPr>
      <t>" para todos los medicamentos. Cuando el precio de la opcion 2 es menor que la opción 1 emite un mensaje de advertencia "</t>
    </r>
    <r>
      <rPr>
        <sz val="9"/>
        <color rgb="FFFF0000"/>
        <rFont val="Arial"/>
        <family val="2"/>
      </rPr>
      <t>PRECIO OPCION 1 MAYOR QUE OPCION 2</t>
    </r>
    <r>
      <rPr>
        <sz val="9"/>
        <color theme="1"/>
        <rFont val="Arial"/>
        <family val="2"/>
      </rPr>
      <t>". Cuando el precio de la opcion 3 es menor que la opción 2 emite un mensaje de advertencia "</t>
    </r>
    <r>
      <rPr>
        <sz val="9"/>
        <color rgb="FFFF0000"/>
        <rFont val="Arial"/>
        <family val="2"/>
      </rPr>
      <t>PRECIO OPCION 2 MAYOR QUE OPCION 3</t>
    </r>
    <r>
      <rPr>
        <sz val="9"/>
        <color theme="1"/>
        <rFont val="Arial"/>
        <family val="2"/>
      </rPr>
      <t>". De igual manera en los medicamentos regulados, compara la misma casilla con el "</t>
    </r>
    <r>
      <rPr>
        <i/>
        <sz val="9"/>
        <color theme="1"/>
        <rFont val="Arial"/>
        <family val="2"/>
      </rPr>
      <t>Precio Techo Regulado Circ 22-2026</t>
    </r>
    <r>
      <rPr>
        <sz val="9"/>
        <color theme="1"/>
        <rFont val="Arial"/>
        <family val="2"/>
      </rPr>
      <t xml:space="preserve">". Cuando el precio ofertado excede el precio techo, esta casilla emite un mensaje de advertencia </t>
    </r>
    <r>
      <rPr>
        <sz val="9"/>
        <color rgb="FFFF0000"/>
        <rFont val="Arial"/>
        <family val="2"/>
      </rPr>
      <t>"SOBREPASA TECHO REGULADO ".</t>
    </r>
  </si>
  <si>
    <t>SOBREPASA TECHO GLOBAL DE CONSUMO MENSUAL</t>
  </si>
  <si>
    <t>FECHA</t>
  </si>
  <si>
    <t>NOMBRE DEL OFERENTE</t>
  </si>
  <si>
    <t>NIT DEL OFERENTE</t>
  </si>
  <si>
    <t>CIUDAD</t>
  </si>
  <si>
    <t>HOJA 1 Y HOJA 2 
Celda C1</t>
  </si>
  <si>
    <t>HOJA 1 Y HOJA 2 
Celda C2</t>
  </si>
  <si>
    <t>HOJA 1 Y HOJA 2 
Celda F1</t>
  </si>
  <si>
    <t>HOJA 1 Y HOJA 2 
Celda F2</t>
  </si>
  <si>
    <t>HOJA 1 ROTACION HISTORICA
Celda Z2187</t>
  </si>
  <si>
    <r>
      <t>Casilla de verificación que compara el valor estimado para el Precio Techo Global de Consumo Mensual por la DISAN; con el valor para la oferta del oferente obtenido en la CELDA Z2186, emitiendo un mensaje de advertencia "</t>
    </r>
    <r>
      <rPr>
        <sz val="9"/>
        <color rgb="FFFF0000"/>
        <rFont val="Arial"/>
        <family val="2"/>
      </rPr>
      <t>SOBRE PASA TECHO GLOBAL DE CONSUMO MENSUAL</t>
    </r>
    <r>
      <rPr>
        <sz val="9"/>
        <color theme="1"/>
        <rFont val="Arial"/>
        <family val="2"/>
      </rPr>
      <t xml:space="preserve">" cuando se excede su valor </t>
    </r>
  </si>
  <si>
    <t>Unidad de medida por precio ofertado 
(columnas X, AH, AQ )</t>
  </si>
  <si>
    <t>Vía Administración</t>
  </si>
  <si>
    <t>Factor de conversión por unidad de medida</t>
  </si>
  <si>
    <t>Precio Ofertado por unidad de medida (columna F) 
includo Iva</t>
  </si>
  <si>
    <t>Precio Ofertado por unidad de medida (columna F) 
incluido Iva</t>
  </si>
  <si>
    <t>Vía AdmInistración</t>
  </si>
  <si>
    <t>VALOR TECHO GLOBAL MENSUAL</t>
  </si>
  <si>
    <t>L</t>
  </si>
  <si>
    <t>Valor del consumo total del medicamento solicitado por mes obtenido por la sumatoria del valor de cada ítem de la multiplicación del PRECIO DE REFERENCIA POR UNIDAD DE MEDIDA (Columna L) por la RPM PROYECTADA FINAL (Columna M)</t>
  </si>
  <si>
    <t>R, AB, AK (Hoja 1) y R, AB (Hoja 2)</t>
  </si>
  <si>
    <t>S, AC, AL (Hoja 1) y S, AC (Hoja 2)</t>
  </si>
  <si>
    <t>T, AD, AM (Hoja 1) y T, AD (Hoja 2)</t>
  </si>
  <si>
    <t>U, AE, AN (Hoja 1) y U, AE (Hoja 2)</t>
  </si>
  <si>
    <t>V, AF, AO (Hoja 1) y V, AF (Hoja 2)</t>
  </si>
  <si>
    <r>
      <t>El Código Único de Medicamentos (CUM) es un identificador alfanumérico único asignado a los medicamentos por el Instituto Nacional de Vigilancia de Medicamentos y Alimentos (Invima) en su registro sanitario y que corresponde al producto comercial ofertado.  La información se debe diligenciar solo con los 3 numeros del consecutivo (relacionado con la presentación comercial). Si el consecutivo posee menos de los 3 dígitos sólo diligenciar los dígitos suficientes (no completar con "0" ni con ningún caracter adicional). Para el caso de productos sin registro sanitario o con registro diferente a medicamentos se usarán los siguientes rótulos para el diligenciamiento:
-MAGISTRALES: MAG
-VITALES NO DISPONIBLES: VND
-DROGAS BLANCAS: DB
-ALIMENTOS Y SUPLEMENTOS DIETARIOS: Debe diligenciarse</t>
    </r>
    <r>
      <rPr>
        <sz val="9"/>
        <rFont val="Arial"/>
        <family val="2"/>
      </rPr>
      <t>: ND</t>
    </r>
  </si>
  <si>
    <t>W, AG, AP (Hoja 1) y W, AG (Hoja 2)</t>
  </si>
  <si>
    <r>
      <t xml:space="preserve">Especificar el número de unidades contenidas en la unidad de medida indicada en la columna "Presentación Comercial a entregar" del ítem ofertdao. Ejemplo: Si se solicita unidad de medida </t>
    </r>
    <r>
      <rPr>
        <i/>
        <sz val="9"/>
        <color theme="1"/>
        <rFont val="Arial"/>
        <family val="2"/>
      </rPr>
      <t>mililitros</t>
    </r>
    <r>
      <rPr>
        <sz val="9"/>
        <color theme="1"/>
        <rFont val="Arial"/>
        <family val="2"/>
      </rPr>
      <t xml:space="preserve"> y se oferta "frasco x 120 ml", deberá diligenciarse “120”. Si se solicita unidad de medida </t>
    </r>
    <r>
      <rPr>
        <i/>
        <sz val="9"/>
        <color theme="1"/>
        <rFont val="Arial"/>
        <family val="2"/>
      </rPr>
      <t>Inhalación/disparo</t>
    </r>
    <r>
      <rPr>
        <sz val="9"/>
        <color theme="1"/>
        <rFont val="Arial"/>
        <family val="2"/>
      </rPr>
      <t xml:space="preserve"> y se oferta "frasco-inhalador x 60 dosis", deberá diligenciarse “60". Si se solicita unidad de media </t>
    </r>
    <r>
      <rPr>
        <i/>
        <sz val="9"/>
        <color theme="1"/>
        <rFont val="Arial"/>
        <family val="2"/>
      </rPr>
      <t>gramos</t>
    </r>
    <r>
      <rPr>
        <sz val="9"/>
        <color theme="1"/>
        <rFont val="Arial"/>
        <family val="2"/>
      </rPr>
      <t xml:space="preserve"> y se oferta "Tubo x 30 g" debera diligenciarse 30. Debe tenerse presente que la información debe coincidir con el contenido del producto relacionado con el "Consecutivo CUM ítem ofertado". Para ALIMENTOS Y SUPLEMENTOS DIETARIOS que no tienen consecutivo, también deberá coincidir con la presentación comercial ofertada. Finalmente, esta cantidad debe coincidir con el factor de conversion usado para obtener el valor por unidad de medida ofertado. Para los productos donde la  "Unidad de medida por precio ofertado y la "Presentación Comercial a entregar" son iguales o equivalentes deberá diligenciarse "1"</t>
    </r>
  </si>
  <si>
    <t>X, AH, AQ (Hoja 1) y X, AH (Hoja 2)</t>
  </si>
  <si>
    <t>Y, AI, AR (Hoja 1) y Y, AI (Hoja 2)</t>
  </si>
  <si>
    <r>
      <t>Casilla de verificación que, de acuerdo a la información registrada en las casillas "</t>
    </r>
    <r>
      <rPr>
        <i/>
        <sz val="9"/>
        <color theme="1"/>
        <rFont val="Arial"/>
        <family val="2"/>
      </rPr>
      <t>EXPEDIENTE CUM Item Ofertado", "CONSECUTIVO CUM Item Ofertado", "Cantidad (número) de unidades de medida contenidas en la presentacion comercial del item ofertado" y "Precio Ofertado por unidad de medida (Columna F) incluido Iva</t>
    </r>
    <r>
      <rPr>
        <sz val="9"/>
        <color theme="1"/>
        <rFont val="Arial"/>
        <family val="2"/>
      </rPr>
      <t xml:space="preserve">"; emite un mensaje de advertencia </t>
    </r>
    <r>
      <rPr>
        <sz val="9"/>
        <color rgb="FFFF0000"/>
        <rFont val="Arial"/>
        <family val="2"/>
      </rPr>
      <t xml:space="preserve">"NO OFERTADO" </t>
    </r>
    <r>
      <rPr>
        <sz val="9"/>
        <color theme="1"/>
        <rFont val="Arial"/>
        <family val="2"/>
      </rPr>
      <t xml:space="preserve">cuando no existe una oferta valida en el item para la opcion correspondiente. Debe entonces diligenciarse las cuatro columnas mencionadas para que el mensaje cambie a "CORRECTO". Se resalta que el precio ofertado en la opción No. 1 debe ser </t>
    </r>
    <r>
      <rPr>
        <b/>
        <sz val="9"/>
        <color theme="1"/>
        <rFont val="Arial"/>
        <family val="2"/>
      </rPr>
      <t>menor</t>
    </r>
    <r>
      <rPr>
        <sz val="9"/>
        <color theme="1"/>
        <rFont val="Arial"/>
        <family val="2"/>
      </rPr>
      <t xml:space="preserve"> </t>
    </r>
    <r>
      <rPr>
        <b/>
        <sz val="9"/>
        <color theme="1"/>
        <rFont val="Arial"/>
        <family val="2"/>
      </rPr>
      <t>o igual</t>
    </r>
    <r>
      <rPr>
        <sz val="9"/>
        <color theme="1"/>
        <rFont val="Arial"/>
        <family val="2"/>
      </rPr>
      <t xml:space="preserve"> a la opción No. 2; y el precio  de la  opción No. 2 </t>
    </r>
    <r>
      <rPr>
        <b/>
        <sz val="9"/>
        <color theme="1"/>
        <rFont val="Arial"/>
        <family val="2"/>
      </rPr>
      <t>menor</t>
    </r>
    <r>
      <rPr>
        <sz val="9"/>
        <color theme="1"/>
        <rFont val="Arial"/>
        <family val="2"/>
      </rPr>
      <t xml:space="preserve"> </t>
    </r>
    <r>
      <rPr>
        <b/>
        <sz val="9"/>
        <color theme="1"/>
        <rFont val="Arial"/>
        <family val="2"/>
      </rPr>
      <t xml:space="preserve">o igual </t>
    </r>
    <r>
      <rPr>
        <sz val="9"/>
        <color theme="1"/>
        <rFont val="Arial"/>
        <family val="2"/>
      </rPr>
      <t>a la opción No. 3</t>
    </r>
  </si>
  <si>
    <t>Z, AJ, AS (Hoja 1) y Z, AJ (Hoja 2)</t>
  </si>
  <si>
    <t>AA</t>
  </si>
  <si>
    <r>
      <t>Casilla de verificación donde se establece el valor por item proyectado a partir del resultado de la casilla "</t>
    </r>
    <r>
      <rPr>
        <i/>
        <sz val="9"/>
        <color theme="1"/>
        <rFont val="Arial"/>
        <family val="2"/>
      </rPr>
      <t>Precio Ofertado por unidad de medida (columna F) 
incluido Iva</t>
    </r>
    <r>
      <rPr>
        <sz val="9"/>
        <color theme="1"/>
        <rFont val="Arial"/>
        <family val="2"/>
      </rPr>
      <t>" multiplicado por  la casilla "</t>
    </r>
    <r>
      <rPr>
        <i/>
        <sz val="9"/>
        <color theme="1"/>
        <rFont val="Arial"/>
        <family val="2"/>
      </rPr>
      <t>RPM PROYECTADA FINAL</t>
    </r>
    <r>
      <rPr>
        <sz val="9"/>
        <color theme="1"/>
        <rFont val="Arial"/>
        <family val="2"/>
      </rPr>
      <t>". (P x Q), sirviendo de base para el cálculo del Precio Techo Global de Consumo Mensual. Esta casilla es exclusiva para la opción 1, en las hojas Histórica y Potencial</t>
    </r>
  </si>
  <si>
    <t>HOJA 1 ROTACION HISTORICA
Celda N2179
TOTAL CONSUMO MES HIST</t>
  </si>
  <si>
    <t>Sumatoria de la columna N, "VALOR TECHO GLOBAL MENSUAL " para los ítem solicitados en Rotación Historica y que representa el valor mensual proyectado de consumo de estos medicamentos con base en la columna L, PRECIO DE REFERENCIA POR UNIDAD DE MEDIDA y la columna M, RPM PROYECTADA FINAL (PxQ)</t>
  </si>
  <si>
    <t>HOJA 1 ROTACION HISTORICA
Celda N2180
TOTAL CONSUMO MES POT</t>
  </si>
  <si>
    <t>Sumatoria de la columna N, "VALOR TECHO GLOBAL MENSUAL " para los ítem solicitados en Rotación Potencial y que representa el valor mensual proyectado de consumo de estos medicamentos con base en la columna L, PRECIO DE REFERENCIA POR UNIDAD DE MEDIDA y la columna M, RPM PROYECTADA FINAL (PxQ)</t>
  </si>
  <si>
    <t>HOJA 1 ROTACION HISTORICA
Celda N2181
CONSUMO MES TOTAL</t>
  </si>
  <si>
    <t>Suma de las celdas N2179 y N2180 que detemina el Precio Techo Global de Consumo Mensual y que establece el techo que no debe sobrepasarse por la oferta de cada oferente al realizar el cálculo del consumo mes usando los precios ofertados en la opcion 1.</t>
  </si>
  <si>
    <t>HOJA 1 ROTACION HISTORICA
Celda AA2179
TOTAL CONSUMO MES OFERTA HISTORICA</t>
  </si>
  <si>
    <r>
      <t>Sumatoria de la columna AA, "</t>
    </r>
    <r>
      <rPr>
        <i/>
        <sz val="9"/>
        <color theme="1"/>
        <rFont val="Arial"/>
        <family val="2"/>
      </rPr>
      <t>Consumo mensual oferta</t>
    </r>
    <r>
      <rPr>
        <sz val="9"/>
        <color theme="1"/>
        <rFont val="Arial"/>
        <family val="2"/>
      </rPr>
      <t>" para los ítem ofertados en Rotación Historica y que representa el valor mensual total de la oferta del oferente en este grupo de medicamentos obtenida de multiplicar los precios ofertados de la columna X "</t>
    </r>
    <r>
      <rPr>
        <i/>
        <sz val="9"/>
        <color theme="1"/>
        <rFont val="Arial"/>
        <family val="2"/>
      </rPr>
      <t>Precio Ofertado por unidad de medida (Columna F) incluido Iva</t>
    </r>
    <r>
      <rPr>
        <sz val="9"/>
        <color theme="1"/>
        <rFont val="Arial"/>
        <family val="2"/>
      </rPr>
      <t>" por la rotación de cada ítem de columna M "</t>
    </r>
    <r>
      <rPr>
        <i/>
        <sz val="9"/>
        <color theme="1"/>
        <rFont val="Arial"/>
        <family val="2"/>
      </rPr>
      <t>RPM PROYECTADA FINAL</t>
    </r>
    <r>
      <rPr>
        <sz val="9"/>
        <color theme="1"/>
        <rFont val="Arial"/>
        <family val="2"/>
      </rPr>
      <t>" para cada ítem ofertado.</t>
    </r>
  </si>
  <si>
    <t>HOJA 1 ROTACION HISTORICA
Celda AA2180
TOTAL CONSUMO MES OFERTA POTENCIAL</t>
  </si>
  <si>
    <r>
      <t>Sumatoria de la columna AA, "</t>
    </r>
    <r>
      <rPr>
        <i/>
        <sz val="9"/>
        <color theme="1"/>
        <rFont val="Arial"/>
        <family val="2"/>
      </rPr>
      <t>Consumo mensual oferta</t>
    </r>
    <r>
      <rPr>
        <sz val="9"/>
        <color theme="1"/>
        <rFont val="Arial"/>
        <family val="2"/>
      </rPr>
      <t>" para los ítem ofertados en Rotación Potencial y que representa el valor mensual total de la oferta del oferente en este grupo de medicamentos obtenida de multiplicar los precios ofertados de la columna X "</t>
    </r>
    <r>
      <rPr>
        <i/>
        <sz val="9"/>
        <color theme="1"/>
        <rFont val="Arial"/>
        <family val="2"/>
      </rPr>
      <t>Precio Ofertado por unidad de medida (Columna F) incluido Iva</t>
    </r>
    <r>
      <rPr>
        <sz val="9"/>
        <color theme="1"/>
        <rFont val="Arial"/>
        <family val="2"/>
      </rPr>
      <t>" por la rotación de cada ítem de columna M "</t>
    </r>
    <r>
      <rPr>
        <i/>
        <sz val="9"/>
        <color theme="1"/>
        <rFont val="Arial"/>
        <family val="2"/>
      </rPr>
      <t>RPM PROYECTADA FINAL</t>
    </r>
    <r>
      <rPr>
        <sz val="9"/>
        <color theme="1"/>
        <rFont val="Arial"/>
        <family val="2"/>
      </rPr>
      <t xml:space="preserve">" para cada ítem ofertado. </t>
    </r>
  </si>
  <si>
    <t>HOJA 1 ROTACION HISTORICA
Celda Y2186
TOTAL CONSUMO MES OFERTA TOTAL</t>
  </si>
  <si>
    <r>
      <t xml:space="preserve">Suma de las celdas AA2179 y AA2180 que detemina el valor de consumo mes usando los precios ofertados en la opcion 1 respecto de la rotación de la columna M RPM PROYECTADA FINAL. Constituye </t>
    </r>
    <r>
      <rPr>
        <b/>
        <sz val="9"/>
        <color theme="1"/>
        <rFont val="Arial"/>
        <family val="2"/>
      </rPr>
      <t xml:space="preserve">el valor mensual total de la oferta del oferente </t>
    </r>
  </si>
  <si>
    <t>HOJA 2 ROTACION POTENCIAL
Celda N613
TOTAL CONSUMO MES POT</t>
  </si>
  <si>
    <t>Sumatoria de la columna N, "VALOR TECHO GLOBAL MENSUAL" para los ítem solicitados en Rotación Potencial y que representa el valor mensual proyectado de consumo de estos medicamentos con base en la columna L, PRECIO DE REFERENCIA POR UNIDAD DE MEDIDA y la columna M, RPM PROYECTADA FINAL (PxQ). Este valor es numéricamente igual a la Celda N2180 de la  HOJA 1 ROTACION HISTORICA</t>
  </si>
  <si>
    <t>HOJA 1 ROTACION POTENCIAL
Celda AA613
TOTAL CONSUMO MES OFERTA POTENCIAL</t>
  </si>
  <si>
    <r>
      <t>Sumatoria de la columna AA, "</t>
    </r>
    <r>
      <rPr>
        <i/>
        <sz val="9"/>
        <color theme="1"/>
        <rFont val="Arial"/>
        <family val="2"/>
      </rPr>
      <t>Consumo mensual oferta</t>
    </r>
    <r>
      <rPr>
        <sz val="9"/>
        <color theme="1"/>
        <rFont val="Arial"/>
        <family val="2"/>
      </rPr>
      <t>" para los ítem ofertados en Rotación Historica y que representa el valor mensual total de la oferta del oferente en este grupo de medicamentos obtenida de multiplicar los precios ofertados de la columna X "</t>
    </r>
    <r>
      <rPr>
        <i/>
        <sz val="9"/>
        <color theme="1"/>
        <rFont val="Arial"/>
        <family val="2"/>
      </rPr>
      <t>Precio Ofertado por unidad de medida (Columna F) incluido Iva</t>
    </r>
    <r>
      <rPr>
        <sz val="9"/>
        <color theme="1"/>
        <rFont val="Arial"/>
        <family val="2"/>
      </rPr>
      <t>" por la rotación de cada ítem de columna M "</t>
    </r>
    <r>
      <rPr>
        <i/>
        <sz val="9"/>
        <color theme="1"/>
        <rFont val="Arial"/>
        <family val="2"/>
      </rPr>
      <t>RPM PROYECTADA FINAL</t>
    </r>
    <r>
      <rPr>
        <sz val="9"/>
        <color theme="1"/>
        <rFont val="Arial"/>
        <family val="2"/>
      </rPr>
      <t>" para cada ítem ofertado. Este valor es numéricamente igual a la Celda AA2180 de la  HOJA 1 ROTACION HISTORICA</t>
    </r>
  </si>
  <si>
    <t>FRASCO/BOTELLA</t>
  </si>
  <si>
    <t>TOTAL VALOR TECHO GLOBAL MENSUAL</t>
  </si>
  <si>
    <t>TOTAL CONSUMO MES ROTACIÓN HISTORICA</t>
  </si>
  <si>
    <t>TOTAL CONSUMO MES ROTACIÓN POTENCIAL</t>
  </si>
  <si>
    <t>TOTAL VALOR OFERTA HISTORICA</t>
  </si>
  <si>
    <t xml:space="preserve">TOTAL TECHO DISAN </t>
  </si>
  <si>
    <t>RESUMEN OFERTA</t>
  </si>
  <si>
    <t>CONCEPTO</t>
  </si>
  <si>
    <t>PRECIO TECHO GLOBAL CONSUMO MENSUAL DISAN</t>
  </si>
  <si>
    <t>PRECIO TECHO CONSUMO MENSUAL PROPORCIONAL SEGÚN ITEM OFERTADOS</t>
  </si>
  <si>
    <t>VALOR MENSUAL OFERTADO</t>
  </si>
  <si>
    <t>ROTACIÓN HISTORICA</t>
  </si>
  <si>
    <t>ROTACIÓN POTENCIAL</t>
  </si>
  <si>
    <t>TOTALES</t>
  </si>
  <si>
    <t>0,00%</t>
  </si>
  <si>
    <r>
      <t xml:space="preserve"> </t>
    </r>
    <r>
      <rPr>
        <sz val="9"/>
        <rFont val="Calibri"/>
        <family val="2"/>
      </rPr>
      <t>≥</t>
    </r>
    <r>
      <rPr>
        <sz val="9"/>
        <rFont val="Arial"/>
        <family val="2"/>
      </rPr>
      <t>20% Proteina (200-300 ml)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</si>
</sst>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_-* #,##0_-;\-* #,##0_-;_-* &quot;-&quot;??_-;_-@_-"/>
    <numFmt numFmtId="165" formatCode="0.000000000000"/>
    <numFmt numFmtId="166" formatCode="0.0000000000000"/>
    <numFmt numFmtId="167" formatCode="0.00000000000000"/>
    <numFmt numFmtId="168" formatCode="0.000000000000000"/>
    <numFmt numFmtId="169" formatCode="0.0000000"/>
    <numFmt numFmtId="170" formatCode="0.000000"/>
    <numFmt numFmtId="171" formatCode="0.00000"/>
    <numFmt numFmtId="172" formatCode="_-* #,##0.00000000000000_-;\-* #,##0.00000000000000_-;_-* &quot;-&quot;??????????????_-;_-@_-"/>
    <numFmt numFmtId="173" formatCode="_-* #,##0.00000000000000000_-;\-* #,##0.00000000000000000_-;_-* &quot;-&quot;?????????????????_-;_-@_-"/>
    <numFmt numFmtId="185" formatCode="_-* #,##0.0000000000000_-;\-* #,##0.0000000000000_-;_-* &quot;-&quot;??_-;_-@_-"/>
    <numFmt numFmtId="187" formatCode="_-* #,##0.000000000000000_-;\-* #,##0.000000000000000_-;_-* &quot;-&quot;??_-;_-@_-"/>
  </numFmts>
  <fonts count="29" x14ac:knownFonts="1">
    <font>
      <sz val="11"/>
      <color theme="1"/>
      <name val="Calibri"/>
      <family val="2"/>
      <scheme val="minor"/>
    </font>
    <font>
      <sz val="11"/>
      <color theme="1"/>
      <name val="Calibri"/>
      <family val="2"/>
      <scheme val="minor"/>
    </font>
    <font>
      <b/>
      <sz val="9"/>
      <color theme="0"/>
      <name val="Arial"/>
      <family val="2"/>
    </font>
    <font>
      <sz val="9"/>
      <name val="Arial"/>
      <family val="2"/>
    </font>
    <font>
      <b/>
      <sz val="9"/>
      <name val="Arial"/>
      <family val="2"/>
    </font>
    <font>
      <sz val="9"/>
      <color theme="1"/>
      <name val="Arial"/>
      <family val="2"/>
    </font>
    <font>
      <sz val="9"/>
      <color rgb="FFFF0000"/>
      <name val="Arial"/>
      <family val="2"/>
    </font>
    <font>
      <b/>
      <sz val="14"/>
      <name val="Arial"/>
      <family val="2"/>
    </font>
    <font>
      <b/>
      <sz val="9"/>
      <color theme="1"/>
      <name val="Arial"/>
      <family val="2"/>
    </font>
    <font>
      <b/>
      <sz val="11"/>
      <color theme="1"/>
      <name val="Arial"/>
      <family val="2"/>
    </font>
    <font>
      <i/>
      <sz val="9"/>
      <name val="Arial"/>
      <family val="2"/>
    </font>
    <font>
      <i/>
      <sz val="9"/>
      <color theme="1"/>
      <name val="Arial"/>
      <family val="2"/>
    </font>
    <font>
      <sz val="12"/>
      <color theme="1"/>
      <name val="Calibri"/>
      <family val="2"/>
      <scheme val="minor"/>
    </font>
    <font>
      <sz val="18"/>
      <name val="Arial"/>
      <family val="2"/>
    </font>
    <font>
      <b/>
      <sz val="20"/>
      <name val="Arial"/>
      <family val="2"/>
    </font>
    <font>
      <sz val="9"/>
      <color theme="0"/>
      <name val="Arial"/>
      <family val="2"/>
    </font>
    <font>
      <b/>
      <sz val="10"/>
      <name val="Arial"/>
      <family val="2"/>
    </font>
    <font>
      <sz val="12"/>
      <name val="Arial"/>
      <family val="2"/>
    </font>
    <font>
      <b/>
      <sz val="12"/>
      <name val="Arial"/>
      <family val="2"/>
    </font>
    <font>
      <b/>
      <sz val="14"/>
      <color theme="0"/>
      <name val="Arial"/>
      <family val="2"/>
    </font>
    <font>
      <sz val="14"/>
      <color theme="0"/>
      <name val="Arial"/>
      <family val="2"/>
    </font>
    <font>
      <sz val="10"/>
      <name val="Arial"/>
      <family val="2"/>
    </font>
    <font>
      <b/>
      <sz val="9"/>
      <color theme="2" tint="-0.249977111117893"/>
      <name val="Arial"/>
      <family val="2"/>
    </font>
    <font>
      <sz val="11"/>
      <name val="Calibri"/>
      <family val="2"/>
      <scheme val="minor"/>
    </font>
    <font>
      <sz val="9"/>
      <name val="Calibri"/>
      <family val="2"/>
    </font>
    <font>
      <b/>
      <sz val="12"/>
      <color theme="0"/>
      <name val="Arial"/>
      <family val="2"/>
    </font>
    <font>
      <b/>
      <sz val="12"/>
      <color theme="1"/>
      <name val="Arial"/>
      <family val="2"/>
    </font>
    <font>
      <b/>
      <sz val="10"/>
      <color theme="0"/>
      <name val="Arial"/>
      <family val="2"/>
    </font>
    <font>
      <b/>
      <sz val="10"/>
      <color theme="1"/>
      <name val="Arial"/>
      <family val="2"/>
    </font>
  </fonts>
  <fills count="12">
    <fill>
      <patternFill patternType="none"/>
    </fill>
    <fill>
      <patternFill patternType="gray125"/>
    </fill>
    <fill>
      <patternFill patternType="solid">
        <fgColor theme="4" tint="-0.249977111117893"/>
        <bgColor indexed="64"/>
      </patternFill>
    </fill>
    <fill>
      <patternFill patternType="solid">
        <fgColor theme="0"/>
        <bgColor indexed="64"/>
      </patternFill>
    </fill>
    <fill>
      <patternFill patternType="solid">
        <fgColor rgb="FFFF0000"/>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5" tint="0.39997558519241921"/>
        <bgColor indexed="64"/>
      </patternFill>
    </fill>
    <fill>
      <patternFill patternType="solid">
        <fgColor rgb="FFFFC000"/>
        <bgColor indexed="64"/>
      </patternFill>
    </fill>
    <fill>
      <patternFill patternType="solid">
        <fgColor theme="2" tint="-0.249977111117893"/>
        <bgColor indexed="64"/>
      </patternFill>
    </fill>
    <fill>
      <patternFill patternType="solid">
        <fgColor theme="4" tint="-0.499984740745262"/>
        <bgColor indexed="64"/>
      </patternFill>
    </fill>
    <fill>
      <patternFill patternType="solid">
        <fgColor theme="4" tint="0.79998168889431442"/>
        <bgColor indexed="64"/>
      </patternFill>
    </fill>
  </fills>
  <borders count="37">
    <border>
      <left/>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bottom style="medium">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43" fontId="1" fillId="0" borderId="0" applyFont="0" applyFill="0" applyBorder="0" applyAlignment="0" applyProtection="0"/>
    <xf numFmtId="0" fontId="1" fillId="0" borderId="0"/>
    <xf numFmtId="0" fontId="12" fillId="0" borderId="0"/>
  </cellStyleXfs>
  <cellXfs count="207">
    <xf numFmtId="0" fontId="0" fillId="0" borderId="0" xfId="0"/>
    <xf numFmtId="0" fontId="3" fillId="0" borderId="0" xfId="0" applyFont="1" applyAlignment="1">
      <alignment vertical="center"/>
    </xf>
    <xf numFmtId="43" fontId="3" fillId="0" borderId="0" xfId="1" applyFont="1" applyAlignment="1">
      <alignment vertical="center"/>
    </xf>
    <xf numFmtId="0" fontId="3" fillId="3" borderId="0" xfId="0" applyFont="1" applyFill="1" applyAlignment="1">
      <alignment vertical="center"/>
    </xf>
    <xf numFmtId="0" fontId="4" fillId="0" borderId="0" xfId="0" applyFont="1" applyAlignment="1">
      <alignment horizontal="center" vertical="center"/>
    </xf>
    <xf numFmtId="0" fontId="4" fillId="3" borderId="0" xfId="0" applyFont="1" applyFill="1" applyAlignment="1">
      <alignment horizontal="center" vertical="center"/>
    </xf>
    <xf numFmtId="164" fontId="3" fillId="0" borderId="0" xfId="1" applyNumberFormat="1" applyFont="1" applyFill="1" applyAlignment="1">
      <alignment vertical="center"/>
    </xf>
    <xf numFmtId="0" fontId="3" fillId="0" borderId="1" xfId="0" applyFont="1" applyBorder="1" applyAlignment="1">
      <alignment vertical="center"/>
    </xf>
    <xf numFmtId="0" fontId="3" fillId="3" borderId="1" xfId="0" applyFont="1" applyFill="1" applyBorder="1" applyAlignment="1">
      <alignment horizontal="center" vertical="center"/>
    </xf>
    <xf numFmtId="43" fontId="3" fillId="3" borderId="1" xfId="0" applyNumberFormat="1" applyFont="1" applyFill="1" applyBorder="1" applyAlignment="1">
      <alignment vertical="center"/>
    </xf>
    <xf numFmtId="0" fontId="3" fillId="3" borderId="1" xfId="2" applyFont="1" applyFill="1" applyBorder="1" applyAlignment="1">
      <alignment horizontal="left" vertical="center" wrapText="1"/>
    </xf>
    <xf numFmtId="0" fontId="3" fillId="3" borderId="1" xfId="0" applyFont="1" applyFill="1" applyBorder="1" applyAlignment="1">
      <alignment vertical="center"/>
    </xf>
    <xf numFmtId="0" fontId="3" fillId="0" borderId="0" xfId="0" applyFont="1" applyAlignment="1">
      <alignment horizontal="center" vertical="center"/>
    </xf>
    <xf numFmtId="43" fontId="4" fillId="0" borderId="0" xfId="1" applyFont="1" applyFill="1" applyAlignment="1">
      <alignment vertical="center"/>
    </xf>
    <xf numFmtId="43" fontId="4" fillId="0" borderId="0" xfId="0" applyNumberFormat="1" applyFont="1" applyAlignment="1">
      <alignment vertical="center"/>
    </xf>
    <xf numFmtId="164" fontId="4" fillId="0" borderId="0" xfId="1" applyNumberFormat="1" applyFont="1" applyFill="1" applyAlignment="1">
      <alignment horizontal="right" vertical="center"/>
    </xf>
    <xf numFmtId="164" fontId="7" fillId="0" borderId="0" xfId="1" applyNumberFormat="1" applyFont="1" applyFill="1" applyAlignment="1">
      <alignment horizontal="right" vertical="center"/>
    </xf>
    <xf numFmtId="43" fontId="7" fillId="0" borderId="0" xfId="0" applyNumberFormat="1" applyFont="1" applyAlignment="1">
      <alignment vertical="center"/>
    </xf>
    <xf numFmtId="0" fontId="4" fillId="0" borderId="0" xfId="0" applyFont="1" applyAlignment="1">
      <alignment vertical="center"/>
    </xf>
    <xf numFmtId="169" fontId="4" fillId="0" borderId="0" xfId="0" applyNumberFormat="1" applyFont="1" applyAlignment="1">
      <alignment vertical="center"/>
    </xf>
    <xf numFmtId="170" fontId="4" fillId="0" borderId="0" xfId="0" applyNumberFormat="1" applyFont="1" applyAlignment="1">
      <alignment vertical="center"/>
    </xf>
    <xf numFmtId="171" fontId="4" fillId="0" borderId="0" xfId="0" applyNumberFormat="1" applyFont="1" applyAlignment="1">
      <alignment vertical="center"/>
    </xf>
    <xf numFmtId="166" fontId="3" fillId="0" borderId="1" xfId="0" applyNumberFormat="1" applyFont="1" applyBorder="1" applyAlignment="1">
      <alignment vertical="center"/>
    </xf>
    <xf numFmtId="165" fontId="3" fillId="0" borderId="1" xfId="0" applyNumberFormat="1" applyFont="1" applyBorder="1" applyAlignment="1">
      <alignment vertical="center"/>
    </xf>
    <xf numFmtId="172" fontId="3" fillId="0" borderId="1" xfId="0" applyNumberFormat="1" applyFont="1" applyBorder="1" applyAlignment="1">
      <alignment vertical="center"/>
    </xf>
    <xf numFmtId="168" fontId="3" fillId="0" borderId="1" xfId="0" applyNumberFormat="1" applyFont="1" applyBorder="1" applyAlignment="1">
      <alignment vertical="center"/>
    </xf>
    <xf numFmtId="173" fontId="3" fillId="0" borderId="1" xfId="0" applyNumberFormat="1" applyFont="1" applyBorder="1" applyAlignment="1">
      <alignment vertical="center"/>
    </xf>
    <xf numFmtId="167" fontId="3" fillId="0" borderId="1" xfId="0" applyNumberFormat="1" applyFont="1" applyBorder="1" applyAlignment="1">
      <alignment vertical="center"/>
    </xf>
    <xf numFmtId="1" fontId="3" fillId="0" borderId="1" xfId="0" applyNumberFormat="1" applyFont="1" applyBorder="1" applyAlignment="1">
      <alignment vertical="center"/>
    </xf>
    <xf numFmtId="4" fontId="3" fillId="0" borderId="1" xfId="0" applyNumberFormat="1" applyFont="1" applyBorder="1" applyAlignment="1">
      <alignment vertical="center"/>
    </xf>
    <xf numFmtId="43" fontId="4" fillId="0" borderId="0" xfId="1" applyFont="1" applyFill="1" applyBorder="1" applyAlignment="1">
      <alignment vertical="center"/>
    </xf>
    <xf numFmtId="43" fontId="3" fillId="0" borderId="0" xfId="0" applyNumberFormat="1" applyFont="1" applyAlignment="1">
      <alignment vertical="center"/>
    </xf>
    <xf numFmtId="0" fontId="5" fillId="3" borderId="0" xfId="0" applyFont="1" applyFill="1" applyAlignment="1">
      <alignment horizontal="center" vertical="center"/>
    </xf>
    <xf numFmtId="0" fontId="3" fillId="3" borderId="7" xfId="0" applyFont="1" applyFill="1" applyBorder="1" applyAlignment="1">
      <alignment horizontal="center" vertical="center" wrapText="1"/>
    </xf>
    <xf numFmtId="0" fontId="5" fillId="3" borderId="7" xfId="0" applyFont="1" applyFill="1" applyBorder="1" applyAlignment="1">
      <alignment vertical="center" wrapText="1"/>
    </xf>
    <xf numFmtId="0" fontId="3" fillId="3" borderId="7" xfId="0" applyFont="1" applyFill="1" applyBorder="1" applyAlignment="1">
      <alignment vertical="center" wrapText="1"/>
    </xf>
    <xf numFmtId="0" fontId="5" fillId="0" borderId="7" xfId="0" applyFont="1" applyBorder="1" applyAlignment="1">
      <alignment vertical="center" wrapText="1"/>
    </xf>
    <xf numFmtId="0" fontId="5" fillId="3" borderId="8" xfId="0" applyFont="1" applyFill="1" applyBorder="1" applyAlignment="1">
      <alignment horizontal="center" vertical="center"/>
    </xf>
    <xf numFmtId="0" fontId="5" fillId="3" borderId="8" xfId="0" applyFont="1" applyFill="1" applyBorder="1" applyAlignment="1">
      <alignment horizontal="center" vertical="center" wrapText="1"/>
    </xf>
    <xf numFmtId="168" fontId="3" fillId="3" borderId="1" xfId="0" applyNumberFormat="1" applyFont="1" applyFill="1" applyBorder="1" applyAlignment="1">
      <alignment vertical="center"/>
    </xf>
    <xf numFmtId="0" fontId="5" fillId="0" borderId="0" xfId="0" applyFont="1" applyAlignment="1">
      <alignment vertical="center"/>
    </xf>
    <xf numFmtId="0" fontId="5" fillId="3" borderId="7" xfId="0" applyFont="1" applyFill="1" applyBorder="1" applyAlignment="1">
      <alignment horizontal="center" vertical="center" wrapText="1"/>
    </xf>
    <xf numFmtId="0" fontId="5" fillId="3" borderId="7" xfId="0" applyFont="1" applyFill="1" applyBorder="1" applyAlignment="1">
      <alignment horizontal="center" vertical="center"/>
    </xf>
    <xf numFmtId="0" fontId="8" fillId="3" borderId="7" xfId="0" applyFont="1" applyFill="1" applyBorder="1" applyAlignment="1">
      <alignment horizontal="center" vertical="center"/>
    </xf>
    <xf numFmtId="0" fontId="8" fillId="3" borderId="7" xfId="0" applyFont="1" applyFill="1" applyBorder="1" applyAlignment="1">
      <alignment horizontal="left" vertical="center"/>
    </xf>
    <xf numFmtId="0" fontId="8" fillId="3" borderId="7" xfId="0" applyFont="1" applyFill="1" applyBorder="1" applyAlignment="1">
      <alignment horizontal="left" vertical="center" wrapText="1"/>
    </xf>
    <xf numFmtId="0" fontId="5" fillId="0" borderId="7" xfId="0" applyFont="1" applyBorder="1" applyAlignment="1">
      <alignment horizontal="center" vertical="center" wrapText="1"/>
    </xf>
    <xf numFmtId="0" fontId="15" fillId="0" borderId="0" xfId="0" applyFont="1" applyAlignment="1">
      <alignment vertical="center"/>
    </xf>
    <xf numFmtId="0" fontId="4" fillId="3" borderId="11" xfId="0" applyFont="1" applyFill="1" applyBorder="1" applyAlignment="1">
      <alignment horizontal="center" vertical="center"/>
    </xf>
    <xf numFmtId="0" fontId="4" fillId="9" borderId="12" xfId="0" applyFont="1" applyFill="1" applyBorder="1" applyAlignment="1">
      <alignment horizontal="center" vertical="center"/>
    </xf>
    <xf numFmtId="43" fontId="3" fillId="0" borderId="0" xfId="1" applyFont="1" applyFill="1" applyAlignment="1">
      <alignment vertical="center"/>
    </xf>
    <xf numFmtId="0" fontId="4" fillId="0" borderId="13" xfId="0" applyFont="1" applyBorder="1" applyAlignment="1">
      <alignment horizontal="center" vertical="center"/>
    </xf>
    <xf numFmtId="10" fontId="4" fillId="9" borderId="12" xfId="0" applyNumberFormat="1" applyFont="1" applyFill="1" applyBorder="1" applyAlignment="1">
      <alignment horizontal="center" vertical="center"/>
    </xf>
    <xf numFmtId="10" fontId="4" fillId="9" borderId="0" xfId="0" applyNumberFormat="1" applyFont="1" applyFill="1" applyAlignment="1">
      <alignment horizontal="center" vertical="center"/>
    </xf>
    <xf numFmtId="0" fontId="3" fillId="8" borderId="1" xfId="0" applyFont="1" applyFill="1" applyBorder="1" applyAlignment="1">
      <alignment vertical="center"/>
    </xf>
    <xf numFmtId="43" fontId="4" fillId="0" borderId="0" xfId="1" applyFont="1" applyAlignment="1">
      <alignment horizontal="center" vertical="center"/>
    </xf>
    <xf numFmtId="43" fontId="16" fillId="0" borderId="0" xfId="1" applyFont="1" applyAlignment="1">
      <alignment horizontal="center" vertical="center"/>
    </xf>
    <xf numFmtId="43" fontId="2" fillId="0" borderId="0" xfId="0" applyNumberFormat="1" applyFont="1" applyAlignment="1">
      <alignment horizontal="center" vertical="center"/>
    </xf>
    <xf numFmtId="43" fontId="4" fillId="0" borderId="0" xfId="1" applyFont="1" applyAlignment="1">
      <alignment vertical="center"/>
    </xf>
    <xf numFmtId="0" fontId="5" fillId="3" borderId="0" xfId="0" applyFont="1" applyFill="1" applyAlignment="1">
      <alignment vertical="center"/>
    </xf>
    <xf numFmtId="0" fontId="5" fillId="3" borderId="0" xfId="0" applyFont="1" applyFill="1" applyAlignment="1">
      <alignment vertical="center" wrapText="1"/>
    </xf>
    <xf numFmtId="0" fontId="0" fillId="0" borderId="0" xfId="0" applyAlignment="1">
      <alignment vertical="center"/>
    </xf>
    <xf numFmtId="0" fontId="5" fillId="3" borderId="9" xfId="0" applyFont="1" applyFill="1" applyBorder="1" applyAlignment="1">
      <alignment vertical="center" wrapText="1"/>
    </xf>
    <xf numFmtId="0" fontId="4" fillId="3" borderId="14" xfId="0" applyFont="1" applyFill="1" applyBorder="1" applyAlignment="1">
      <alignment horizontal="center" vertical="center"/>
    </xf>
    <xf numFmtId="43" fontId="4" fillId="3" borderId="0" xfId="1" applyFont="1" applyFill="1" applyAlignment="1">
      <alignment horizontal="center" vertical="center"/>
    </xf>
    <xf numFmtId="0" fontId="4" fillId="3" borderId="0" xfId="0" applyFont="1" applyFill="1" applyAlignment="1">
      <alignment vertical="center"/>
    </xf>
    <xf numFmtId="43" fontId="16" fillId="0" borderId="0" xfId="1" applyFont="1" applyBorder="1" applyAlignment="1">
      <alignment horizontal="right" vertical="center"/>
    </xf>
    <xf numFmtId="4" fontId="4" fillId="3" borderId="0" xfId="0" applyNumberFormat="1" applyFont="1" applyFill="1" applyAlignment="1">
      <alignment horizontal="center" vertical="center"/>
    </xf>
    <xf numFmtId="43" fontId="4" fillId="3" borderId="0" xfId="1" applyFont="1" applyFill="1" applyBorder="1" applyAlignment="1">
      <alignment horizontal="center" vertical="center"/>
    </xf>
    <xf numFmtId="43" fontId="17" fillId="3" borderId="0" xfId="1" applyFont="1" applyFill="1" applyAlignment="1">
      <alignment vertical="center"/>
    </xf>
    <xf numFmtId="43" fontId="14" fillId="3" borderId="0" xfId="0" applyNumberFormat="1" applyFont="1" applyFill="1" applyAlignment="1">
      <alignment vertical="center"/>
    </xf>
    <xf numFmtId="0" fontId="20" fillId="3" borderId="0" xfId="0" applyFont="1" applyFill="1" applyAlignment="1">
      <alignment vertical="center"/>
    </xf>
    <xf numFmtId="0" fontId="3" fillId="3" borderId="0" xfId="0" applyFont="1" applyFill="1" applyAlignment="1">
      <alignment vertical="center" wrapText="1"/>
    </xf>
    <xf numFmtId="43" fontId="22" fillId="9" borderId="0" xfId="1" applyFont="1" applyFill="1" applyBorder="1" applyAlignment="1">
      <alignment horizontal="right" vertical="center"/>
    </xf>
    <xf numFmtId="10" fontId="22" fillId="9" borderId="12" xfId="0" applyNumberFormat="1" applyFont="1" applyFill="1" applyBorder="1" applyAlignment="1">
      <alignment horizontal="center" vertical="center"/>
    </xf>
    <xf numFmtId="0" fontId="3" fillId="3" borderId="0" xfId="0" applyFont="1" applyFill="1" applyAlignment="1">
      <alignment horizontal="center" vertical="center" wrapText="1"/>
    </xf>
    <xf numFmtId="10" fontId="22" fillId="9" borderId="0" xfId="0" applyNumberFormat="1" applyFont="1" applyFill="1" applyAlignment="1">
      <alignment horizontal="center" vertical="center"/>
    </xf>
    <xf numFmtId="0" fontId="4" fillId="3" borderId="0" xfId="0" applyFont="1" applyFill="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center" vertical="center"/>
    </xf>
    <xf numFmtId="0" fontId="19" fillId="3" borderId="0" xfId="0" applyFont="1" applyFill="1" applyAlignment="1">
      <alignment horizontal="center" vertical="center"/>
    </xf>
    <xf numFmtId="0" fontId="13" fillId="3" borderId="0" xfId="0" applyFont="1" applyFill="1" applyAlignment="1">
      <alignment horizontal="center" vertical="center"/>
    </xf>
    <xf numFmtId="0" fontId="16" fillId="0" borderId="0" xfId="0" applyFont="1" applyAlignment="1">
      <alignment horizontal="center" vertical="center"/>
    </xf>
    <xf numFmtId="0" fontId="4" fillId="3" borderId="4" xfId="0" applyFont="1" applyFill="1" applyBorder="1" applyAlignment="1">
      <alignment horizontal="center" vertical="center"/>
    </xf>
    <xf numFmtId="0" fontId="4"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5" fillId="3" borderId="7" xfId="0" applyFont="1" applyFill="1" applyBorder="1" applyAlignment="1">
      <alignment horizontal="center" vertical="center" wrapText="1"/>
    </xf>
    <xf numFmtId="0" fontId="5" fillId="3" borderId="7" xfId="0" applyFont="1" applyFill="1" applyBorder="1" applyAlignment="1">
      <alignment horizontal="center" vertical="center"/>
    </xf>
    <xf numFmtId="0" fontId="9" fillId="3" borderId="0" xfId="0" applyFont="1" applyFill="1" applyAlignment="1">
      <alignment horizontal="center" vertical="center" wrapText="1"/>
    </xf>
    <xf numFmtId="0" fontId="9" fillId="3" borderId="0" xfId="0" applyFont="1" applyFill="1" applyAlignment="1">
      <alignment horizontal="center" vertical="center"/>
    </xf>
    <xf numFmtId="0" fontId="8" fillId="3" borderId="10" xfId="0" applyFont="1" applyFill="1" applyBorder="1" applyAlignment="1">
      <alignment horizontal="center" vertical="center"/>
    </xf>
    <xf numFmtId="0" fontId="8" fillId="3" borderId="9" xfId="0" applyFont="1" applyFill="1" applyBorder="1" applyAlignment="1">
      <alignment horizontal="center" vertical="center"/>
    </xf>
    <xf numFmtId="0" fontId="5" fillId="0" borderId="10" xfId="0" applyFont="1" applyBorder="1" applyAlignment="1">
      <alignment horizontal="center" vertical="center" wrapText="1"/>
    </xf>
    <xf numFmtId="0" fontId="5" fillId="0" borderId="9" xfId="0" applyFont="1" applyBorder="1" applyAlignment="1">
      <alignment horizontal="center" vertical="center"/>
    </xf>
    <xf numFmtId="0" fontId="5" fillId="0" borderId="7" xfId="0" applyFont="1" applyBorder="1" applyAlignment="1">
      <alignment horizontal="center" vertical="center" wrapText="1"/>
    </xf>
    <xf numFmtId="0" fontId="5" fillId="0" borderId="7" xfId="0" applyFont="1" applyBorder="1" applyAlignment="1">
      <alignment horizontal="center" vertical="center"/>
    </xf>
    <xf numFmtId="0" fontId="4" fillId="0" borderId="0" xfId="0" applyFont="1" applyBorder="1" applyAlignment="1">
      <alignment horizontal="center" vertical="center"/>
    </xf>
    <xf numFmtId="168" fontId="3" fillId="3" borderId="22" xfId="0" applyNumberFormat="1" applyFont="1" applyFill="1" applyBorder="1" applyAlignment="1">
      <alignment vertical="center"/>
    </xf>
    <xf numFmtId="173" fontId="3" fillId="0" borderId="22" xfId="0" applyNumberFormat="1" applyFont="1" applyBorder="1" applyAlignment="1">
      <alignment vertical="center"/>
    </xf>
    <xf numFmtId="0" fontId="3" fillId="3" borderId="22" xfId="0" applyFont="1" applyFill="1" applyBorder="1" applyAlignment="1">
      <alignment vertical="center"/>
    </xf>
    <xf numFmtId="1" fontId="3" fillId="0" borderId="22" xfId="0" applyNumberFormat="1" applyFont="1" applyBorder="1" applyAlignment="1">
      <alignment vertical="center"/>
    </xf>
    <xf numFmtId="4" fontId="3" fillId="0" borderId="22" xfId="0" applyNumberFormat="1" applyFont="1" applyBorder="1" applyAlignment="1">
      <alignment vertical="center"/>
    </xf>
    <xf numFmtId="0" fontId="3" fillId="4" borderId="22" xfId="0" applyFont="1" applyFill="1" applyBorder="1" applyAlignment="1">
      <alignment horizontal="center" vertical="center" wrapText="1"/>
    </xf>
    <xf numFmtId="168" fontId="3" fillId="0" borderId="22" xfId="0" applyNumberFormat="1" applyFont="1" applyBorder="1" applyAlignment="1">
      <alignment vertical="center"/>
    </xf>
    <xf numFmtId="167" fontId="3" fillId="0" borderId="22" xfId="0" applyNumberFormat="1" applyFont="1" applyBorder="1" applyAlignment="1">
      <alignment vertical="center"/>
    </xf>
    <xf numFmtId="0" fontId="3" fillId="4" borderId="23"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25" xfId="0" applyFont="1" applyFill="1" applyBorder="1" applyAlignment="1">
      <alignment horizontal="center" vertical="center" wrapText="1"/>
    </xf>
    <xf numFmtId="168" fontId="3" fillId="3" borderId="27" xfId="0" applyNumberFormat="1" applyFont="1" applyFill="1" applyBorder="1" applyAlignment="1">
      <alignment vertical="center"/>
    </xf>
    <xf numFmtId="173" fontId="3" fillId="0" borderId="27" xfId="0" applyNumberFormat="1" applyFont="1" applyBorder="1" applyAlignment="1">
      <alignment vertical="center"/>
    </xf>
    <xf numFmtId="0" fontId="3" fillId="0" borderId="27" xfId="0" applyFont="1" applyBorder="1" applyAlignment="1">
      <alignment vertical="center"/>
    </xf>
    <xf numFmtId="0" fontId="3" fillId="3" borderId="27" xfId="0" applyFont="1" applyFill="1" applyBorder="1" applyAlignment="1">
      <alignment vertical="center"/>
    </xf>
    <xf numFmtId="1" fontId="3" fillId="0" borderId="27" xfId="0" applyNumberFormat="1" applyFont="1" applyBorder="1" applyAlignment="1">
      <alignment vertical="center"/>
    </xf>
    <xf numFmtId="4" fontId="3" fillId="0" borderId="27" xfId="0" applyNumberFormat="1" applyFont="1" applyBorder="1" applyAlignment="1">
      <alignment vertical="center"/>
    </xf>
    <xf numFmtId="0" fontId="3" fillId="4" borderId="27" xfId="0" applyFont="1" applyFill="1" applyBorder="1" applyAlignment="1">
      <alignment horizontal="center" vertical="center" wrapText="1"/>
    </xf>
    <xf numFmtId="168" fontId="3" fillId="0" borderId="27" xfId="0" applyNumberFormat="1" applyFont="1" applyBorder="1" applyAlignment="1">
      <alignment vertical="center"/>
    </xf>
    <xf numFmtId="167" fontId="3" fillId="0" borderId="27" xfId="0" applyNumberFormat="1" applyFont="1" applyBorder="1" applyAlignment="1">
      <alignment vertical="center"/>
    </xf>
    <xf numFmtId="0" fontId="3" fillId="4" borderId="28" xfId="0" applyFont="1" applyFill="1" applyBorder="1" applyAlignment="1">
      <alignment horizontal="center" vertical="center" wrapText="1"/>
    </xf>
    <xf numFmtId="43" fontId="4" fillId="0" borderId="14" xfId="1" applyFont="1" applyFill="1" applyBorder="1" applyAlignment="1">
      <alignment vertical="center"/>
    </xf>
    <xf numFmtId="166" fontId="3" fillId="0" borderId="22" xfId="0" applyNumberFormat="1" applyFont="1" applyBorder="1" applyAlignment="1">
      <alignment vertical="center"/>
    </xf>
    <xf numFmtId="165" fontId="3" fillId="0" borderId="22" xfId="0" applyNumberFormat="1" applyFont="1" applyBorder="1" applyAlignment="1">
      <alignment vertical="center"/>
    </xf>
    <xf numFmtId="0" fontId="3" fillId="0" borderId="22" xfId="0" applyFont="1" applyBorder="1" applyAlignment="1">
      <alignment vertical="center"/>
    </xf>
    <xf numFmtId="166" fontId="3" fillId="0" borderId="27" xfId="0" applyNumberFormat="1" applyFont="1" applyBorder="1" applyAlignment="1">
      <alignment vertical="center"/>
    </xf>
    <xf numFmtId="165" fontId="3" fillId="0" borderId="27" xfId="0" applyNumberFormat="1" applyFont="1" applyBorder="1" applyAlignment="1">
      <alignment vertical="center"/>
    </xf>
    <xf numFmtId="0" fontId="4" fillId="3" borderId="21" xfId="0" applyFont="1" applyFill="1" applyBorder="1" applyAlignment="1">
      <alignment horizontal="center" vertical="center"/>
    </xf>
    <xf numFmtId="0" fontId="4" fillId="3" borderId="22" xfId="0" applyFont="1" applyFill="1" applyBorder="1" applyAlignment="1">
      <alignment horizontal="center" vertical="center"/>
    </xf>
    <xf numFmtId="0" fontId="3" fillId="3" borderId="22" xfId="2" applyFont="1" applyFill="1" applyBorder="1" applyAlignment="1">
      <alignment horizontal="left" vertical="center" wrapText="1"/>
    </xf>
    <xf numFmtId="0" fontId="3" fillId="3" borderId="22" xfId="2" applyFont="1" applyFill="1" applyBorder="1" applyAlignment="1">
      <alignment horizontal="center" vertical="center" wrapText="1"/>
    </xf>
    <xf numFmtId="43" fontId="4" fillId="3" borderId="22" xfId="1" applyFont="1" applyFill="1" applyBorder="1" applyAlignment="1">
      <alignment horizontal="center" vertical="center" wrapText="1"/>
    </xf>
    <xf numFmtId="0" fontId="3" fillId="3" borderId="22" xfId="0" applyFont="1" applyFill="1" applyBorder="1" applyAlignment="1">
      <alignment horizontal="center" vertical="center"/>
    </xf>
    <xf numFmtId="43" fontId="3" fillId="3" borderId="22" xfId="0" applyNumberFormat="1" applyFont="1" applyFill="1" applyBorder="1" applyAlignment="1">
      <alignment vertical="center"/>
    </xf>
    <xf numFmtId="43" fontId="3" fillId="3" borderId="22" xfId="1" applyFont="1" applyFill="1" applyBorder="1" applyAlignment="1">
      <alignment vertical="center"/>
    </xf>
    <xf numFmtId="0" fontId="4" fillId="3" borderId="24" xfId="0" applyFont="1" applyFill="1" applyBorder="1" applyAlignment="1">
      <alignment horizontal="center" vertical="center"/>
    </xf>
    <xf numFmtId="0" fontId="4" fillId="3" borderId="1" xfId="0" applyFont="1" applyFill="1" applyBorder="1" applyAlignment="1">
      <alignment horizontal="center" vertical="center"/>
    </xf>
    <xf numFmtId="0" fontId="3" fillId="3" borderId="1" xfId="2" applyFont="1" applyFill="1" applyBorder="1" applyAlignment="1">
      <alignment horizontal="center" vertical="center" wrapText="1"/>
    </xf>
    <xf numFmtId="43" fontId="4" fillId="3" borderId="1" xfId="1" applyFont="1" applyFill="1" applyBorder="1" applyAlignment="1">
      <alignment horizontal="center" vertical="center" wrapText="1"/>
    </xf>
    <xf numFmtId="43" fontId="3" fillId="3" borderId="1" xfId="1" applyFont="1" applyFill="1" applyBorder="1" applyAlignment="1">
      <alignment vertical="center"/>
    </xf>
    <xf numFmtId="0" fontId="3" fillId="3" borderId="1" xfId="0" applyFont="1" applyFill="1" applyBorder="1" applyAlignment="1">
      <alignment horizontal="left" vertical="center" wrapText="1"/>
    </xf>
    <xf numFmtId="0" fontId="3" fillId="3" borderId="1" xfId="0" applyFont="1" applyFill="1" applyBorder="1" applyAlignment="1">
      <alignment vertical="center" wrapText="1"/>
    </xf>
    <xf numFmtId="0" fontId="3" fillId="3" borderId="1" xfId="0" applyFont="1" applyFill="1" applyBorder="1" applyAlignment="1">
      <alignment horizontal="left" vertical="center"/>
    </xf>
    <xf numFmtId="43" fontId="3" fillId="3" borderId="1" xfId="1" applyFont="1" applyFill="1" applyBorder="1" applyAlignment="1">
      <alignment horizontal="center" vertical="center" wrapText="1"/>
    </xf>
    <xf numFmtId="0" fontId="3" fillId="3" borderId="1" xfId="0" applyFont="1" applyFill="1" applyBorder="1"/>
    <xf numFmtId="0" fontId="23" fillId="3" borderId="1" xfId="2"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xf>
    <xf numFmtId="9" fontId="3" fillId="3" borderId="1" xfId="0" applyNumberFormat="1" applyFont="1" applyFill="1" applyBorder="1" applyAlignment="1">
      <alignment vertical="center" wrapText="1"/>
    </xf>
    <xf numFmtId="0" fontId="23" fillId="3" borderId="1" xfId="2" applyFont="1" applyFill="1" applyBorder="1" applyAlignment="1">
      <alignment horizontal="left" vertical="center" wrapText="1"/>
    </xf>
    <xf numFmtId="0" fontId="4" fillId="3" borderId="26" xfId="0" applyFont="1" applyFill="1" applyBorder="1" applyAlignment="1">
      <alignment horizontal="center" vertical="center"/>
    </xf>
    <xf numFmtId="0" fontId="4" fillId="3" borderId="27" xfId="0" applyFont="1" applyFill="1" applyBorder="1" applyAlignment="1">
      <alignment horizontal="center" vertical="center"/>
    </xf>
    <xf numFmtId="0" fontId="3" fillId="3" borderId="27" xfId="2" applyFont="1" applyFill="1" applyBorder="1" applyAlignment="1">
      <alignment horizontal="left" vertical="center" wrapText="1"/>
    </xf>
    <xf numFmtId="0" fontId="3" fillId="3" borderId="27" xfId="2" applyFont="1" applyFill="1" applyBorder="1" applyAlignment="1">
      <alignment horizontal="center" vertical="center" wrapText="1"/>
    </xf>
    <xf numFmtId="43" fontId="4" fillId="3" borderId="27" xfId="1" applyFont="1" applyFill="1" applyBorder="1" applyAlignment="1">
      <alignment horizontal="center" vertical="center" wrapText="1"/>
    </xf>
    <xf numFmtId="0" fontId="3" fillId="3" borderId="27" xfId="0" applyFont="1" applyFill="1" applyBorder="1" applyAlignment="1">
      <alignment horizontal="center" vertical="center"/>
    </xf>
    <xf numFmtId="43" fontId="3" fillId="3" borderId="27" xfId="0" applyNumberFormat="1" applyFont="1" applyFill="1" applyBorder="1" applyAlignment="1">
      <alignment vertical="center"/>
    </xf>
    <xf numFmtId="43" fontId="3" fillId="3" borderId="27" xfId="1" applyFont="1" applyFill="1" applyBorder="1" applyAlignment="1">
      <alignment vertical="center"/>
    </xf>
    <xf numFmtId="10" fontId="3" fillId="3" borderId="1" xfId="0" applyNumberFormat="1" applyFont="1" applyFill="1" applyBorder="1" applyAlignment="1">
      <alignment horizontal="center" vertical="center" wrapText="1"/>
    </xf>
    <xf numFmtId="10" fontId="3" fillId="3" borderId="1" xfId="2" applyNumberFormat="1" applyFont="1" applyFill="1" applyBorder="1" applyAlignment="1">
      <alignment horizontal="center" vertical="center" wrapText="1"/>
    </xf>
    <xf numFmtId="9" fontId="3" fillId="3" borderId="1" xfId="2" applyNumberFormat="1" applyFont="1" applyFill="1" applyBorder="1" applyAlignment="1">
      <alignment horizontal="center" vertical="center" wrapText="1"/>
    </xf>
    <xf numFmtId="14" fontId="3" fillId="3" borderId="1" xfId="0" applyNumberFormat="1" applyFont="1" applyFill="1" applyBorder="1" applyAlignment="1">
      <alignment horizontal="center" vertical="center"/>
    </xf>
    <xf numFmtId="0" fontId="23" fillId="3" borderId="1" xfId="0" applyFont="1" applyFill="1" applyBorder="1" applyAlignment="1">
      <alignment horizontal="center" vertical="center" wrapText="1"/>
    </xf>
    <xf numFmtId="43" fontId="23" fillId="3" borderId="1" xfId="1" applyFont="1" applyFill="1" applyBorder="1" applyAlignment="1">
      <alignment horizontal="center" vertical="center" wrapText="1"/>
    </xf>
    <xf numFmtId="0" fontId="3" fillId="3" borderId="1" xfId="1" applyNumberFormat="1" applyFont="1" applyFill="1" applyBorder="1" applyAlignment="1">
      <alignment horizontal="center" vertical="center"/>
    </xf>
    <xf numFmtId="0" fontId="23" fillId="3" borderId="1" xfId="0" applyFont="1" applyFill="1" applyBorder="1" applyAlignment="1">
      <alignment horizontal="center" vertical="center"/>
    </xf>
    <xf numFmtId="0" fontId="3" fillId="3" borderId="27" xfId="0" applyFont="1" applyFill="1" applyBorder="1" applyAlignment="1">
      <alignment horizontal="left" vertical="center" wrapText="1"/>
    </xf>
    <xf numFmtId="0" fontId="3" fillId="3" borderId="27" xfId="0" applyFont="1" applyFill="1" applyBorder="1" applyAlignment="1">
      <alignment horizontal="center" vertical="center" wrapText="1"/>
    </xf>
    <xf numFmtId="185" fontId="3" fillId="0" borderId="0" xfId="1" applyNumberFormat="1" applyFont="1" applyAlignment="1">
      <alignment vertical="center"/>
    </xf>
    <xf numFmtId="187" fontId="3" fillId="0" borderId="0" xfId="1" applyNumberFormat="1" applyFont="1" applyAlignment="1">
      <alignment vertical="center"/>
    </xf>
    <xf numFmtId="0" fontId="21" fillId="0" borderId="0" xfId="0" applyFont="1" applyAlignment="1">
      <alignment vertical="center"/>
    </xf>
    <xf numFmtId="164" fontId="16" fillId="0" borderId="0" xfId="1" applyNumberFormat="1" applyFont="1" applyFill="1" applyAlignment="1">
      <alignment horizontal="right" vertical="center"/>
    </xf>
    <xf numFmtId="43" fontId="16" fillId="0" borderId="0" xfId="0" applyNumberFormat="1" applyFont="1" applyAlignment="1">
      <alignment vertical="center"/>
    </xf>
    <xf numFmtId="0" fontId="18" fillId="0" borderId="14" xfId="0" applyFont="1" applyBorder="1" applyAlignment="1">
      <alignment horizontal="center" vertical="center"/>
    </xf>
    <xf numFmtId="0" fontId="18" fillId="0" borderId="34" xfId="0" applyFont="1" applyBorder="1" applyAlignment="1">
      <alignment vertical="center"/>
    </xf>
    <xf numFmtId="43" fontId="18" fillId="0" borderId="35" xfId="0" applyNumberFormat="1" applyFont="1" applyBorder="1" applyAlignment="1">
      <alignment horizontal="right" vertical="center"/>
    </xf>
    <xf numFmtId="43" fontId="18" fillId="0" borderId="35" xfId="1" applyFont="1" applyBorder="1" applyAlignment="1">
      <alignment horizontal="right" vertical="center"/>
    </xf>
    <xf numFmtId="43" fontId="18" fillId="0" borderId="36" xfId="0" applyNumberFormat="1" applyFont="1" applyBorder="1" applyAlignment="1">
      <alignment horizontal="right" vertical="center"/>
    </xf>
    <xf numFmtId="0" fontId="17" fillId="0" borderId="32" xfId="0" applyFont="1" applyBorder="1" applyAlignment="1">
      <alignment vertical="center"/>
    </xf>
    <xf numFmtId="43" fontId="17" fillId="0" borderId="7" xfId="0" applyNumberFormat="1" applyFont="1" applyBorder="1" applyAlignment="1">
      <alignment horizontal="right" vertical="center"/>
    </xf>
    <xf numFmtId="43" fontId="17" fillId="0" borderId="7" xfId="1" applyFont="1" applyBorder="1" applyAlignment="1">
      <alignment horizontal="right" vertical="center"/>
    </xf>
    <xf numFmtId="43" fontId="17" fillId="3" borderId="33" xfId="0" applyNumberFormat="1" applyFont="1" applyFill="1" applyBorder="1" applyAlignment="1">
      <alignment horizontal="right" vertical="center"/>
    </xf>
    <xf numFmtId="0" fontId="17" fillId="0" borderId="0" xfId="0" applyFont="1" applyAlignment="1">
      <alignment vertical="center"/>
    </xf>
    <xf numFmtId="0" fontId="25" fillId="10" borderId="29" xfId="0" applyFont="1" applyFill="1" applyBorder="1" applyAlignment="1">
      <alignment horizontal="center" vertical="center"/>
    </xf>
    <xf numFmtId="0" fontId="25" fillId="10" borderId="30" xfId="0" applyFont="1" applyFill="1" applyBorder="1" applyAlignment="1">
      <alignment horizontal="center" vertical="center"/>
    </xf>
    <xf numFmtId="0" fontId="25" fillId="10" borderId="31" xfId="0" applyFont="1" applyFill="1" applyBorder="1" applyAlignment="1">
      <alignment horizontal="center" vertical="center"/>
    </xf>
    <xf numFmtId="0" fontId="18" fillId="11" borderId="32" xfId="0" applyFont="1" applyFill="1" applyBorder="1" applyAlignment="1">
      <alignment horizontal="center" vertical="center"/>
    </xf>
    <xf numFmtId="0" fontId="18" fillId="11" borderId="7" xfId="0" applyFont="1" applyFill="1" applyBorder="1" applyAlignment="1">
      <alignment horizontal="center" vertical="center" wrapText="1"/>
    </xf>
    <xf numFmtId="0" fontId="26" fillId="11" borderId="33" xfId="0" applyFont="1" applyFill="1" applyBorder="1" applyAlignment="1">
      <alignment horizontal="center" vertical="center" wrapText="1"/>
    </xf>
    <xf numFmtId="168" fontId="3" fillId="0" borderId="0" xfId="0" applyNumberFormat="1" applyFont="1" applyAlignment="1">
      <alignment vertical="center"/>
    </xf>
    <xf numFmtId="0" fontId="4" fillId="3" borderId="0" xfId="0" applyFont="1" applyFill="1" applyBorder="1" applyAlignment="1">
      <alignment horizontal="center" vertical="center"/>
    </xf>
    <xf numFmtId="0" fontId="4" fillId="0" borderId="0" xfId="0" applyFont="1" applyBorder="1" applyAlignment="1">
      <alignment vertical="center"/>
    </xf>
    <xf numFmtId="0" fontId="27" fillId="2" borderId="15" xfId="0" applyFont="1" applyFill="1" applyBorder="1" applyAlignment="1">
      <alignment horizontal="center" vertical="center" wrapText="1"/>
    </xf>
    <xf numFmtId="0" fontId="27" fillId="2" borderId="16" xfId="0" applyFont="1" applyFill="1" applyBorder="1" applyAlignment="1">
      <alignment horizontal="center" vertical="center" wrapText="1"/>
    </xf>
    <xf numFmtId="0" fontId="27" fillId="2" borderId="16" xfId="0" applyFont="1" applyFill="1" applyBorder="1" applyAlignment="1">
      <alignment horizontal="center" vertical="center"/>
    </xf>
    <xf numFmtId="164" fontId="27" fillId="2" borderId="16" xfId="1" applyNumberFormat="1" applyFont="1" applyFill="1" applyBorder="1" applyAlignment="1">
      <alignment horizontal="center" vertical="center" wrapText="1"/>
    </xf>
    <xf numFmtId="0" fontId="28" fillId="6" borderId="18" xfId="0" applyFont="1" applyFill="1" applyBorder="1" applyAlignment="1">
      <alignment horizontal="center" vertical="center" wrapText="1"/>
    </xf>
    <xf numFmtId="0" fontId="28" fillId="6" borderId="2" xfId="0" applyFont="1" applyFill="1" applyBorder="1" applyAlignment="1">
      <alignment horizontal="center" vertical="center" wrapText="1"/>
    </xf>
    <xf numFmtId="0" fontId="28" fillId="6" borderId="19" xfId="0" applyFont="1" applyFill="1" applyBorder="1" applyAlignment="1">
      <alignment horizontal="center" vertical="center" wrapText="1"/>
    </xf>
    <xf numFmtId="0" fontId="28" fillId="5" borderId="18" xfId="0" applyFont="1" applyFill="1" applyBorder="1" applyAlignment="1">
      <alignment horizontal="center" vertical="center" wrapText="1"/>
    </xf>
    <xf numFmtId="0" fontId="28" fillId="5" borderId="2" xfId="0" applyFont="1" applyFill="1" applyBorder="1" applyAlignment="1">
      <alignment horizontal="center" vertical="center" wrapText="1"/>
    </xf>
    <xf numFmtId="0" fontId="28" fillId="5" borderId="20" xfId="0" applyFont="1" applyFill="1" applyBorder="1" applyAlignment="1">
      <alignment horizontal="center" vertical="center" wrapText="1"/>
    </xf>
    <xf numFmtId="0" fontId="28" fillId="5" borderId="3" xfId="0" applyFont="1" applyFill="1" applyBorder="1" applyAlignment="1">
      <alignment horizontal="center" vertical="center" wrapText="1"/>
    </xf>
    <xf numFmtId="0" fontId="28" fillId="7" borderId="2" xfId="0" applyFont="1" applyFill="1" applyBorder="1" applyAlignment="1">
      <alignment horizontal="center" vertical="center" wrapText="1"/>
    </xf>
    <xf numFmtId="0" fontId="27" fillId="2" borderId="17" xfId="0" applyFont="1" applyFill="1" applyBorder="1" applyAlignment="1">
      <alignment horizontal="center" vertical="center" wrapText="1"/>
    </xf>
    <xf numFmtId="0" fontId="28" fillId="7" borderId="3" xfId="0" applyFont="1" applyFill="1" applyBorder="1" applyAlignment="1">
      <alignment horizontal="center" vertical="center" wrapText="1"/>
    </xf>
    <xf numFmtId="0" fontId="28" fillId="7" borderId="20" xfId="0" applyFont="1" applyFill="1" applyBorder="1" applyAlignment="1">
      <alignment horizontal="center" vertical="center" wrapText="1"/>
    </xf>
    <xf numFmtId="10" fontId="4" fillId="9" borderId="0" xfId="0" applyNumberFormat="1" applyFont="1" applyFill="1" applyBorder="1" applyAlignment="1">
      <alignment horizontal="center" vertical="center"/>
    </xf>
  </cellXfs>
  <cellStyles count="4">
    <cellStyle name="Millares" xfId="1" builtinId="3"/>
    <cellStyle name="Normal" xfId="0" builtinId="0"/>
    <cellStyle name="Normal 2" xfId="3" xr:uid="{00000000-0005-0000-0000-000002000000}"/>
    <cellStyle name="Normal 5 2" xfId="2" xr:uid="{00000000-0005-0000-0000-000003000000}"/>
  </cellStyles>
  <dxfs count="33">
    <dxf>
      <font>
        <color theme="1"/>
      </font>
      <fill>
        <patternFill>
          <bgColor rgb="FFFF0000"/>
        </patternFill>
      </fill>
    </dxf>
    <dxf>
      <font>
        <color theme="1"/>
      </font>
      <fill>
        <patternFill>
          <bgColor theme="9" tint="0.59996337778862885"/>
        </patternFill>
      </fill>
    </dxf>
    <dxf>
      <font>
        <color theme="1"/>
      </font>
      <fill>
        <patternFill>
          <bgColor theme="9" tint="0.59996337778862885"/>
        </patternFill>
      </fill>
    </dxf>
    <dxf>
      <font>
        <color theme="1"/>
      </font>
      <fill>
        <patternFill>
          <bgColor rgb="FFFF0000"/>
        </patternFill>
      </fill>
    </dxf>
    <dxf>
      <font>
        <color theme="1"/>
      </font>
      <fill>
        <patternFill>
          <bgColor theme="9" tint="0.59996337778862885"/>
        </patternFill>
      </fill>
    </dxf>
    <dxf>
      <font>
        <color theme="1"/>
      </font>
      <fill>
        <patternFill>
          <bgColor rgb="FFFF0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theme="9" tint="0.39994506668294322"/>
        </patternFill>
      </fill>
    </dxf>
    <dxf>
      <fill>
        <patternFill>
          <bgColor rgb="FFFF0000"/>
        </patternFill>
      </fill>
    </dxf>
    <dxf>
      <font>
        <color rgb="FF006100"/>
      </font>
      <fill>
        <patternFill>
          <bgColor rgb="FFC6EFCE"/>
        </patternFill>
      </fill>
    </dxf>
    <dxf>
      <font>
        <color rgb="FF9C0006"/>
      </font>
      <fill>
        <patternFill>
          <bgColor rgb="FFFFC7CE"/>
        </patternFill>
      </fill>
    </dxf>
    <dxf>
      <font>
        <color theme="1"/>
      </font>
      <fill>
        <patternFill>
          <bgColor theme="9" tint="0.59996337778862885"/>
        </patternFill>
      </fill>
    </dxf>
    <dxf>
      <font>
        <color theme="1"/>
      </font>
      <fill>
        <patternFill>
          <bgColor rgb="FFFF0000"/>
        </patternFill>
      </fill>
    </dxf>
    <dxf>
      <font>
        <color theme="1"/>
      </font>
      <fill>
        <patternFill>
          <bgColor theme="9" tint="0.59996337778862885"/>
        </patternFill>
      </fill>
    </dxf>
    <dxf>
      <font>
        <color theme="1"/>
      </font>
      <fill>
        <patternFill>
          <bgColor rgb="FFFF0000"/>
        </patternFill>
      </fill>
    </dxf>
    <dxf>
      <font>
        <color theme="1"/>
      </font>
      <fill>
        <patternFill>
          <bgColor rgb="FFFF0000"/>
        </patternFill>
      </fill>
    </dxf>
    <dxf>
      <font>
        <color theme="1"/>
      </font>
      <fill>
        <patternFill>
          <bgColor theme="9" tint="0.59996337778862885"/>
        </patternFill>
      </fill>
    </dxf>
    <dxf>
      <font>
        <b val="0"/>
        <i/>
        <color rgb="FFFFFF00"/>
      </font>
      <fill>
        <patternFill>
          <bgColor rgb="FFFF0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s>
  <tableStyles count="0" defaultTableStyle="TableStyleMedium2" defaultPivotStyle="PivotStyleLight16"/>
  <colors>
    <mruColors>
      <color rgb="FFE6AF00"/>
      <color rgb="FFAA72D4"/>
      <color rgb="FFED7A2B"/>
      <color rgb="FF74B32F"/>
      <color rgb="FFB2DE82"/>
      <color rgb="FF548235"/>
      <color rgb="FFC6E0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vademecum.es/principios-activos-vosoritida-m05bx07"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AU2344"/>
  <sheetViews>
    <sheetView showGridLines="0" zoomScale="70" zoomScaleNormal="70" workbookViewId="0">
      <selection activeCell="D33" sqref="D33"/>
    </sheetView>
  </sheetViews>
  <sheetFormatPr baseColWidth="10" defaultColWidth="11.42578125" defaultRowHeight="12" x14ac:dyDescent="0.25"/>
  <cols>
    <col min="1" max="2" width="15.7109375" style="1" customWidth="1"/>
    <col min="3" max="3" width="65.28515625" style="1" customWidth="1"/>
    <col min="4" max="8" width="30.7109375" style="1" customWidth="1"/>
    <col min="9" max="9" width="25.7109375" style="1" customWidth="1"/>
    <col min="10" max="11" width="20.7109375" style="1" customWidth="1"/>
    <col min="12" max="12" width="25.7109375" style="40" customWidth="1"/>
    <col min="13" max="13" width="20.7109375" style="6" customWidth="1"/>
    <col min="14" max="14" width="25.7109375" style="1" customWidth="1"/>
    <col min="15" max="15" width="20.7109375" style="1" customWidth="1"/>
    <col min="16" max="45" width="25.7109375" style="1" customWidth="1"/>
    <col min="46" max="16384" width="11.42578125" style="1"/>
  </cols>
  <sheetData>
    <row r="1" spans="1:45" ht="27" customHeight="1" thickBot="1" x14ac:dyDescent="0.3">
      <c r="A1" s="5"/>
      <c r="B1" s="48" t="s">
        <v>4934</v>
      </c>
      <c r="C1" s="48"/>
      <c r="D1" s="5"/>
      <c r="E1" s="48" t="s">
        <v>4932</v>
      </c>
      <c r="F1" s="85"/>
      <c r="G1" s="86"/>
      <c r="H1" s="86"/>
      <c r="I1" s="87"/>
      <c r="J1" s="5"/>
      <c r="K1" s="5"/>
      <c r="L1" s="32"/>
      <c r="M1" s="5"/>
      <c r="N1" s="5"/>
      <c r="O1" s="5"/>
      <c r="P1" s="3"/>
      <c r="R1" s="4"/>
      <c r="S1" s="4"/>
      <c r="T1" s="12"/>
      <c r="U1" s="78" t="s">
        <v>4772</v>
      </c>
      <c r="V1" s="79"/>
      <c r="W1" s="79"/>
      <c r="X1" s="79"/>
      <c r="Y1" s="80"/>
      <c r="Z1" s="190"/>
      <c r="AA1" s="190"/>
      <c r="AB1" s="57">
        <f>+Y2-AA2</f>
        <v>0</v>
      </c>
      <c r="AC1" s="4"/>
      <c r="AD1" s="4"/>
      <c r="AE1" s="78" t="s">
        <v>4773</v>
      </c>
      <c r="AF1" s="79"/>
      <c r="AG1" s="79"/>
      <c r="AH1" s="79"/>
      <c r="AI1" s="80"/>
      <c r="AJ1" s="4"/>
      <c r="AK1" s="4"/>
      <c r="AL1" s="4"/>
      <c r="AN1" s="78" t="s">
        <v>4774</v>
      </c>
      <c r="AO1" s="79"/>
      <c r="AP1" s="79"/>
      <c r="AQ1" s="79"/>
      <c r="AR1" s="80"/>
      <c r="AS1" s="4"/>
    </row>
    <row r="2" spans="1:45" ht="27" customHeight="1" thickBot="1" x14ac:dyDescent="0.3">
      <c r="A2" s="3"/>
      <c r="B2" s="48" t="s">
        <v>4931</v>
      </c>
      <c r="C2" s="63"/>
      <c r="D2" s="5"/>
      <c r="E2" s="48" t="s">
        <v>4933</v>
      </c>
      <c r="F2" s="85"/>
      <c r="G2" s="86"/>
      <c r="H2" s="86"/>
      <c r="I2" s="87"/>
      <c r="J2" s="5"/>
      <c r="K2" s="5"/>
      <c r="L2" s="32"/>
      <c r="M2" s="5"/>
      <c r="N2" s="5"/>
      <c r="O2" s="5"/>
      <c r="P2" s="3"/>
      <c r="R2" s="4"/>
      <c r="S2" s="4"/>
      <c r="T2" s="12"/>
      <c r="U2" s="189" t="str">
        <f>IF(Y2&gt;79.99%,"CUMPLE MINIMO DILIGENCIADO","NO CUMPLE MINIMO DILIGENCIADO")</f>
        <v>NO CUMPLE MINIMO DILIGENCIADO</v>
      </c>
      <c r="V2" s="189"/>
      <c r="W2" s="189"/>
      <c r="X2" s="206" t="s">
        <v>4994</v>
      </c>
      <c r="Y2" s="73">
        <f>+X2*1</f>
        <v>0</v>
      </c>
      <c r="Z2" s="67"/>
      <c r="AA2" s="68"/>
      <c r="AB2" s="4"/>
      <c r="AC2" s="4"/>
      <c r="AD2" s="5"/>
      <c r="AE2" s="81" t="str">
        <f>IF(AI2&gt;39.99%,"CUMPLE MINIMO DILIGENCIADO","NO CUMPLE MINIMO DILIGENCIADO")</f>
        <v>NO CUMPLE MINIMO DILIGENCIADO</v>
      </c>
      <c r="AF2" s="81"/>
      <c r="AG2" s="81"/>
      <c r="AH2" s="52" t="s">
        <v>4994</v>
      </c>
      <c r="AI2" s="74">
        <f>+AH2*1</f>
        <v>0</v>
      </c>
      <c r="AJ2" s="4"/>
      <c r="AK2" s="4"/>
      <c r="AL2" s="4"/>
      <c r="AM2" s="65"/>
      <c r="AN2" s="81" t="str">
        <f>IF(AR2&gt;9.99%,"CUMPLE MINIMO DILIGENCIADO","NO CUMPLE MINIMO DILIGENCIADO")</f>
        <v>NO CUMPLE MINIMO DILIGENCIADO</v>
      </c>
      <c r="AO2" s="81"/>
      <c r="AP2" s="81"/>
      <c r="AQ2" s="52" t="s">
        <v>4994</v>
      </c>
      <c r="AR2" s="74">
        <f>+AQ2*1</f>
        <v>0</v>
      </c>
      <c r="AS2" s="4"/>
    </row>
    <row r="3" spans="1:45" ht="18" customHeight="1" x14ac:dyDescent="0.25">
      <c r="A3" s="3"/>
      <c r="B3" s="5"/>
      <c r="C3" s="5"/>
      <c r="D3" s="5"/>
      <c r="E3" s="5"/>
      <c r="F3" s="5"/>
      <c r="G3" s="5"/>
      <c r="H3" s="5"/>
      <c r="I3" s="5"/>
      <c r="J3" s="5"/>
      <c r="K3" s="5"/>
      <c r="L3" s="32"/>
      <c r="M3" s="5"/>
      <c r="N3" s="5"/>
      <c r="O3" s="5"/>
      <c r="P3" s="3"/>
      <c r="R3" s="4"/>
      <c r="S3" s="4"/>
      <c r="T3" s="12"/>
      <c r="U3" s="4"/>
      <c r="V3" s="4"/>
      <c r="W3" s="4"/>
      <c r="X3" s="4"/>
      <c r="Y3" s="66"/>
      <c r="Z3" s="84"/>
      <c r="AA3" s="84"/>
      <c r="AB3" s="4"/>
      <c r="AC3" s="4"/>
      <c r="AD3" s="4"/>
      <c r="AE3" s="4"/>
      <c r="AF3" s="4"/>
      <c r="AG3" s="4"/>
      <c r="AH3" s="4"/>
      <c r="AI3" s="56"/>
      <c r="AJ3" s="4"/>
      <c r="AK3" s="4"/>
      <c r="AL3" s="4"/>
      <c r="AN3" s="4"/>
      <c r="AO3" s="4"/>
      <c r="AP3" s="4"/>
      <c r="AQ3" s="4"/>
      <c r="AR3" s="64"/>
      <c r="AS3" s="4"/>
    </row>
    <row r="4" spans="1:45" ht="18" customHeight="1" thickBot="1" x14ac:dyDescent="0.3">
      <c r="A4" s="3"/>
      <c r="B4" s="5"/>
      <c r="C4" s="5"/>
      <c r="D4" s="5"/>
      <c r="E4" s="5"/>
      <c r="F4" s="5"/>
      <c r="G4" s="5"/>
      <c r="H4" s="5"/>
      <c r="I4" s="5"/>
      <c r="J4" s="5"/>
      <c r="K4" s="5"/>
      <c r="L4" s="32"/>
      <c r="M4" s="5"/>
      <c r="N4" s="5"/>
      <c r="O4" s="5"/>
      <c r="P4" s="3"/>
      <c r="R4" s="4"/>
      <c r="S4" s="4"/>
      <c r="T4" s="12"/>
      <c r="U4" s="4"/>
      <c r="V4" s="5"/>
      <c r="W4" s="4"/>
      <c r="X4" s="4"/>
      <c r="Y4" s="4"/>
      <c r="Z4" s="4"/>
      <c r="AA4" s="4"/>
      <c r="AB4" s="4"/>
      <c r="AC4" s="4"/>
      <c r="AD4" s="4"/>
      <c r="AE4" s="4"/>
      <c r="AF4" s="4"/>
      <c r="AG4" s="4"/>
      <c r="AH4" s="4"/>
      <c r="AI4" s="4"/>
      <c r="AJ4" s="4"/>
      <c r="AK4" s="4"/>
      <c r="AL4" s="4"/>
      <c r="AN4" s="4"/>
      <c r="AO4" s="4"/>
      <c r="AP4" s="4"/>
      <c r="AQ4" s="4"/>
      <c r="AR4" s="4"/>
      <c r="AS4" s="4"/>
    </row>
    <row r="5" spans="1:45" s="169" customFormat="1" ht="99.95" customHeight="1" x14ac:dyDescent="0.25">
      <c r="A5" s="191" t="s">
        <v>4758</v>
      </c>
      <c r="B5" s="192" t="s">
        <v>4818</v>
      </c>
      <c r="C5" s="192" t="s">
        <v>0</v>
      </c>
      <c r="D5" s="192" t="s">
        <v>1</v>
      </c>
      <c r="E5" s="192" t="s">
        <v>2</v>
      </c>
      <c r="F5" s="192" t="s">
        <v>4941</v>
      </c>
      <c r="G5" s="192" t="s">
        <v>4942</v>
      </c>
      <c r="H5" s="192" t="s">
        <v>3</v>
      </c>
      <c r="I5" s="192" t="s">
        <v>4814</v>
      </c>
      <c r="J5" s="192" t="s">
        <v>4943</v>
      </c>
      <c r="K5" s="193" t="s">
        <v>4786</v>
      </c>
      <c r="L5" s="192" t="s">
        <v>4819</v>
      </c>
      <c r="M5" s="194" t="s">
        <v>4597</v>
      </c>
      <c r="N5" s="194" t="s">
        <v>4820</v>
      </c>
      <c r="O5" s="203" t="s">
        <v>4696</v>
      </c>
      <c r="P5" s="192" t="s">
        <v>4704</v>
      </c>
      <c r="Q5" s="192" t="s">
        <v>4703</v>
      </c>
      <c r="R5" s="195" t="s">
        <v>4698</v>
      </c>
      <c r="S5" s="196" t="s">
        <v>4699</v>
      </c>
      <c r="T5" s="196" t="s">
        <v>4700</v>
      </c>
      <c r="U5" s="196" t="s">
        <v>4747</v>
      </c>
      <c r="V5" s="196" t="s">
        <v>4748</v>
      </c>
      <c r="W5" s="196" t="s">
        <v>4749</v>
      </c>
      <c r="X5" s="196" t="s">
        <v>4944</v>
      </c>
      <c r="Y5" s="196" t="s">
        <v>4750</v>
      </c>
      <c r="Z5" s="196" t="s">
        <v>4905</v>
      </c>
      <c r="AA5" s="197" t="s">
        <v>4751</v>
      </c>
      <c r="AB5" s="198" t="s">
        <v>4701</v>
      </c>
      <c r="AC5" s="199" t="s">
        <v>4699</v>
      </c>
      <c r="AD5" s="199" t="s">
        <v>4700</v>
      </c>
      <c r="AE5" s="199" t="s">
        <v>4747</v>
      </c>
      <c r="AF5" s="199" t="s">
        <v>4748</v>
      </c>
      <c r="AG5" s="199" t="s">
        <v>4749</v>
      </c>
      <c r="AH5" s="199" t="s">
        <v>4945</v>
      </c>
      <c r="AI5" s="199" t="s">
        <v>4750</v>
      </c>
      <c r="AJ5" s="199" t="s">
        <v>4905</v>
      </c>
      <c r="AK5" s="204" t="s">
        <v>4701</v>
      </c>
      <c r="AL5" s="202" t="s">
        <v>4699</v>
      </c>
      <c r="AM5" s="202" t="s">
        <v>4700</v>
      </c>
      <c r="AN5" s="202" t="s">
        <v>4747</v>
      </c>
      <c r="AO5" s="202" t="s">
        <v>4748</v>
      </c>
      <c r="AP5" s="202" t="s">
        <v>4749</v>
      </c>
      <c r="AQ5" s="202" t="s">
        <v>4945</v>
      </c>
      <c r="AR5" s="202" t="s">
        <v>4750</v>
      </c>
      <c r="AS5" s="205" t="s">
        <v>4905</v>
      </c>
    </row>
    <row r="6" spans="1:45" ht="36" x14ac:dyDescent="0.25">
      <c r="A6" s="126">
        <v>1</v>
      </c>
      <c r="B6" s="127">
        <v>1416</v>
      </c>
      <c r="C6" s="128" t="s">
        <v>2547</v>
      </c>
      <c r="D6" s="129" t="s">
        <v>5</v>
      </c>
      <c r="E6" s="129" t="s">
        <v>205</v>
      </c>
      <c r="F6" s="129" t="s">
        <v>7</v>
      </c>
      <c r="G6" s="129" t="s">
        <v>8</v>
      </c>
      <c r="H6" s="129" t="s">
        <v>7</v>
      </c>
      <c r="I6" s="130">
        <v>14096.900000000001</v>
      </c>
      <c r="J6" s="131">
        <v>1</v>
      </c>
      <c r="K6" s="131" t="s">
        <v>2548</v>
      </c>
      <c r="L6" s="132">
        <v>14096.9</v>
      </c>
      <c r="M6" s="132">
        <v>61.6</v>
      </c>
      <c r="N6" s="133">
        <f t="shared" ref="N6:N69" si="0">M6*L6</f>
        <v>868369.04</v>
      </c>
      <c r="O6" s="101" t="s">
        <v>3204</v>
      </c>
      <c r="P6" s="99">
        <v>2.6383670812862528E-5</v>
      </c>
      <c r="Q6" s="99">
        <v>4.212566219487842E-5</v>
      </c>
      <c r="R6" s="100">
        <v>6.5959177032156322E-3</v>
      </c>
      <c r="S6" s="100">
        <v>1.2637698658463526E-3</v>
      </c>
      <c r="T6" s="100">
        <v>7.8596875690619857E-3</v>
      </c>
      <c r="U6" s="101"/>
      <c r="V6" s="102"/>
      <c r="W6" s="102"/>
      <c r="X6" s="103"/>
      <c r="Y6" s="104" t="str">
        <f t="shared" ref="Y6:Y69" si="1">IF(U6=0,"NO OFERTADO",IF(V6=0,"NO OFERTADO",IF(W6=0,"NO OFERTADO",IF(X6&gt;0,"CORRECTO","NO OFERTADO"))))</f>
        <v>NO OFERTADO</v>
      </c>
      <c r="Z6" s="104" t="str">
        <f t="shared" ref="Z6:Z69" si="2">IF(X6=0,"CORRECTO",IF(X6&gt;I6,"SOBREPASA TECHO REGULADO","CORRECTO"))</f>
        <v>CORRECTO</v>
      </c>
      <c r="AA6" s="103">
        <f t="shared" ref="AA6:AA69" si="3">IF(AND(Y6="CORRECTO", Z6="CORRECTO"), X6*M6, 0)</f>
        <v>0</v>
      </c>
      <c r="AB6" s="105">
        <v>2.3745303731576273E-3</v>
      </c>
      <c r="AC6" s="100">
        <v>6.318849329231763E-4</v>
      </c>
      <c r="AD6" s="100">
        <v>3.0064153060808036E-3</v>
      </c>
      <c r="AE6" s="102"/>
      <c r="AF6" s="102"/>
      <c r="AG6" s="102"/>
      <c r="AH6" s="103"/>
      <c r="AI6" s="104" t="str">
        <f t="shared" ref="AI6:AI69" si="4">IF(AE6=0,"NO OFERTADO",IF(AF6=0,"NO OFERTADO",IF(AG6=0,"NO OFERTADO",IF(AH6&gt;0,"CORRECTO","NO OFERTADO"))))</f>
        <v>NO OFERTADO</v>
      </c>
      <c r="AJ6" s="104" t="str">
        <f t="shared" ref="AJ6:AJ69" si="5">IF(AH6=0,"CORRECTO",IF(AH6&lt;X6,"PRECIO OPCION 1 MAYOR QUE OPCION 2",IF(AH6&gt;I6,"SOBREPASA TECHO REGULADO","CORRECTO")))</f>
        <v>CORRECTO</v>
      </c>
      <c r="AK6" s="106">
        <v>1.5830202487717515E-3</v>
      </c>
      <c r="AL6" s="100">
        <v>2.106283109743921E-4</v>
      </c>
      <c r="AM6" s="100">
        <v>1.7936485597461437E-3</v>
      </c>
      <c r="AN6" s="102"/>
      <c r="AO6" s="102"/>
      <c r="AP6" s="102"/>
      <c r="AQ6" s="103"/>
      <c r="AR6" s="104" t="str">
        <f t="shared" ref="AR6:AR69" si="6">IF(AN6=0,"NO OFERTADO",IF(AO6=0,"NO OFERTADO",IF(AP6=0,"NO OFERTADO",IF(AQ6&gt;0,"CORRECTO","NO OFERTADO"))))</f>
        <v>NO OFERTADO</v>
      </c>
      <c r="AS6" s="107" t="str">
        <f t="shared" ref="AS6:AS69" si="7">IF(AQ6=0,"CORRECTO",IF(AQ6&lt;AH6,"PRECIO OPCION 2 MAYOR QUE OPCION 3",IF(AQ6&gt;I6,"SOBREPASA TECHO REGULADO","CORRECTO")))</f>
        <v>CORRECTO</v>
      </c>
    </row>
    <row r="7" spans="1:45" x14ac:dyDescent="0.25">
      <c r="A7" s="134">
        <v>2</v>
      </c>
      <c r="B7" s="135">
        <v>2547</v>
      </c>
      <c r="C7" s="10" t="s">
        <v>4277</v>
      </c>
      <c r="D7" s="136" t="s">
        <v>91</v>
      </c>
      <c r="E7" s="136" t="s">
        <v>165</v>
      </c>
      <c r="F7" s="136" t="s">
        <v>166</v>
      </c>
      <c r="G7" s="136" t="s">
        <v>167</v>
      </c>
      <c r="H7" s="136" t="s">
        <v>81</v>
      </c>
      <c r="I7" s="137" t="s">
        <v>45</v>
      </c>
      <c r="J7" s="8">
        <v>5</v>
      </c>
      <c r="K7" s="8"/>
      <c r="L7" s="9">
        <v>65368.78</v>
      </c>
      <c r="M7" s="9">
        <v>8.125</v>
      </c>
      <c r="N7" s="138">
        <f t="shared" si="0"/>
        <v>531121.33750000002</v>
      </c>
      <c r="O7" s="11" t="s">
        <v>4504</v>
      </c>
      <c r="P7" s="39">
        <v>1.6137068325567268E-5</v>
      </c>
      <c r="Q7" s="39"/>
      <c r="R7" s="26">
        <v>4.0342670813918171E-3</v>
      </c>
      <c r="S7" s="7"/>
      <c r="T7" s="26">
        <v>4.0342670813918171E-3</v>
      </c>
      <c r="U7" s="11"/>
      <c r="V7" s="28"/>
      <c r="W7" s="28"/>
      <c r="X7" s="29"/>
      <c r="Y7" s="108" t="str">
        <f t="shared" si="1"/>
        <v>NO OFERTADO</v>
      </c>
      <c r="Z7" s="108" t="str">
        <f t="shared" si="2"/>
        <v>CORRECTO</v>
      </c>
      <c r="AA7" s="29">
        <f t="shared" si="3"/>
        <v>0</v>
      </c>
      <c r="AB7" s="25">
        <v>1.4523361493010542E-3</v>
      </c>
      <c r="AC7" s="7"/>
      <c r="AD7" s="26">
        <v>1.4523361493010542E-3</v>
      </c>
      <c r="AE7" s="28"/>
      <c r="AF7" s="28"/>
      <c r="AG7" s="28"/>
      <c r="AH7" s="29"/>
      <c r="AI7" s="108" t="str">
        <f t="shared" si="4"/>
        <v>NO OFERTADO</v>
      </c>
      <c r="AJ7" s="108" t="str">
        <f t="shared" si="5"/>
        <v>CORRECTO</v>
      </c>
      <c r="AK7" s="27">
        <v>9.6822409953403613E-4</v>
      </c>
      <c r="AL7" s="7"/>
      <c r="AM7" s="26">
        <v>9.6822409953403613E-4</v>
      </c>
      <c r="AN7" s="28"/>
      <c r="AO7" s="28"/>
      <c r="AP7" s="28"/>
      <c r="AQ7" s="29"/>
      <c r="AR7" s="108" t="str">
        <f t="shared" si="6"/>
        <v>NO OFERTADO</v>
      </c>
      <c r="AS7" s="109" t="str">
        <f t="shared" si="7"/>
        <v>CORRECTO</v>
      </c>
    </row>
    <row r="8" spans="1:45" x14ac:dyDescent="0.25">
      <c r="A8" s="134">
        <v>3</v>
      </c>
      <c r="B8" s="135">
        <v>245</v>
      </c>
      <c r="C8" s="10" t="s">
        <v>668</v>
      </c>
      <c r="D8" s="136" t="s">
        <v>403</v>
      </c>
      <c r="E8" s="136" t="s">
        <v>36</v>
      </c>
      <c r="F8" s="136" t="s">
        <v>16</v>
      </c>
      <c r="G8" s="136" t="s">
        <v>17</v>
      </c>
      <c r="H8" s="136" t="s">
        <v>18</v>
      </c>
      <c r="I8" s="137">
        <v>1259292.5</v>
      </c>
      <c r="J8" s="8">
        <v>1</v>
      </c>
      <c r="K8" s="8" t="s">
        <v>669</v>
      </c>
      <c r="L8" s="9">
        <v>1259292.5</v>
      </c>
      <c r="M8" s="9">
        <v>31</v>
      </c>
      <c r="N8" s="138">
        <f t="shared" si="0"/>
        <v>39038067.5</v>
      </c>
      <c r="O8" s="11" t="s">
        <v>3204</v>
      </c>
      <c r="P8" s="39">
        <v>1.1860942463935691E-3</v>
      </c>
      <c r="Q8" s="39">
        <v>1.8937852093919214E-3</v>
      </c>
      <c r="R8" s="26">
        <v>0.29652356159839227</v>
      </c>
      <c r="S8" s="26">
        <v>5.6813556281757639E-2</v>
      </c>
      <c r="T8" s="26">
        <v>0.35333711788014993</v>
      </c>
      <c r="U8" s="11"/>
      <c r="V8" s="28"/>
      <c r="W8" s="28"/>
      <c r="X8" s="29"/>
      <c r="Y8" s="108" t="str">
        <f t="shared" si="1"/>
        <v>NO OFERTADO</v>
      </c>
      <c r="Z8" s="108" t="str">
        <f t="shared" si="2"/>
        <v>CORRECTO</v>
      </c>
      <c r="AA8" s="29">
        <f t="shared" si="3"/>
        <v>0</v>
      </c>
      <c r="AB8" s="25">
        <v>0.10674848217542122</v>
      </c>
      <c r="AC8" s="26">
        <v>2.840677814087882E-2</v>
      </c>
      <c r="AD8" s="26">
        <v>0.13515526031630004</v>
      </c>
      <c r="AE8" s="28"/>
      <c r="AF8" s="28"/>
      <c r="AG8" s="28"/>
      <c r="AH8" s="29"/>
      <c r="AI8" s="108" t="str">
        <f t="shared" si="4"/>
        <v>NO OFERTADO</v>
      </c>
      <c r="AJ8" s="108" t="str">
        <f t="shared" si="5"/>
        <v>CORRECTO</v>
      </c>
      <c r="AK8" s="27">
        <v>7.1165654783614141E-2</v>
      </c>
      <c r="AL8" s="26">
        <v>9.4689260469596071E-3</v>
      </c>
      <c r="AM8" s="26">
        <v>8.0634580830573746E-2</v>
      </c>
      <c r="AN8" s="28"/>
      <c r="AO8" s="28"/>
      <c r="AP8" s="28"/>
      <c r="AQ8" s="29"/>
      <c r="AR8" s="108" t="str">
        <f t="shared" si="6"/>
        <v>NO OFERTADO</v>
      </c>
      <c r="AS8" s="109" t="str">
        <f t="shared" si="7"/>
        <v>CORRECTO</v>
      </c>
    </row>
    <row r="9" spans="1:45" ht="24" x14ac:dyDescent="0.25">
      <c r="A9" s="134">
        <v>4</v>
      </c>
      <c r="B9" s="135">
        <v>543</v>
      </c>
      <c r="C9" s="10" t="s">
        <v>668</v>
      </c>
      <c r="D9" s="136" t="s">
        <v>1259</v>
      </c>
      <c r="E9" s="136" t="s">
        <v>36</v>
      </c>
      <c r="F9" s="136" t="s">
        <v>37</v>
      </c>
      <c r="G9" s="136" t="s">
        <v>17</v>
      </c>
      <c r="H9" s="136" t="s">
        <v>18</v>
      </c>
      <c r="I9" s="137">
        <v>629646.25</v>
      </c>
      <c r="J9" s="8">
        <v>1</v>
      </c>
      <c r="K9" s="8" t="s">
        <v>669</v>
      </c>
      <c r="L9" s="9">
        <v>629646.25</v>
      </c>
      <c r="M9" s="9">
        <v>18.076923076923077</v>
      </c>
      <c r="N9" s="138">
        <f t="shared" si="0"/>
        <v>11382066.826923076</v>
      </c>
      <c r="O9" s="11" t="s">
        <v>3204</v>
      </c>
      <c r="P9" s="39">
        <v>3.458215234522193E-4</v>
      </c>
      <c r="Q9" s="39">
        <v>5.521582186192326E-4</v>
      </c>
      <c r="R9" s="26">
        <v>8.645538086305482E-2</v>
      </c>
      <c r="S9" s="26">
        <v>1.6564746558576978E-2</v>
      </c>
      <c r="T9" s="26">
        <v>0.1030201274216318</v>
      </c>
      <c r="U9" s="11"/>
      <c r="V9" s="28"/>
      <c r="W9" s="28"/>
      <c r="X9" s="29"/>
      <c r="Y9" s="108" t="str">
        <f t="shared" si="1"/>
        <v>NO OFERTADO</v>
      </c>
      <c r="Z9" s="108" t="str">
        <f t="shared" si="2"/>
        <v>CORRECTO</v>
      </c>
      <c r="AA9" s="29">
        <f t="shared" si="3"/>
        <v>0</v>
      </c>
      <c r="AB9" s="25">
        <v>3.1123937110699735E-2</v>
      </c>
      <c r="AC9" s="26">
        <v>8.282373279288489E-3</v>
      </c>
      <c r="AD9" s="26">
        <v>3.9406310389988222E-2</v>
      </c>
      <c r="AE9" s="28"/>
      <c r="AF9" s="28"/>
      <c r="AG9" s="28"/>
      <c r="AH9" s="29"/>
      <c r="AI9" s="108" t="str">
        <f t="shared" si="4"/>
        <v>NO OFERTADO</v>
      </c>
      <c r="AJ9" s="108" t="str">
        <f t="shared" si="5"/>
        <v>CORRECTO</v>
      </c>
      <c r="AK9" s="27">
        <v>2.0749291407133157E-2</v>
      </c>
      <c r="AL9" s="26">
        <v>2.760791093096163E-3</v>
      </c>
      <c r="AM9" s="26">
        <v>2.3510082500229318E-2</v>
      </c>
      <c r="AN9" s="28"/>
      <c r="AO9" s="28"/>
      <c r="AP9" s="28"/>
      <c r="AQ9" s="29"/>
      <c r="AR9" s="108" t="str">
        <f t="shared" si="6"/>
        <v>NO OFERTADO</v>
      </c>
      <c r="AS9" s="109" t="str">
        <f t="shared" si="7"/>
        <v>CORRECTO</v>
      </c>
    </row>
    <row r="10" spans="1:45" ht="24" x14ac:dyDescent="0.25">
      <c r="A10" s="134">
        <v>5</v>
      </c>
      <c r="B10" s="135">
        <v>71</v>
      </c>
      <c r="C10" s="10" t="s">
        <v>221</v>
      </c>
      <c r="D10" s="136" t="s">
        <v>222</v>
      </c>
      <c r="E10" s="136" t="s">
        <v>7</v>
      </c>
      <c r="F10" s="136" t="s">
        <v>7</v>
      </c>
      <c r="G10" s="136" t="s">
        <v>8</v>
      </c>
      <c r="H10" s="136" t="s">
        <v>7</v>
      </c>
      <c r="I10" s="137">
        <v>165146.12</v>
      </c>
      <c r="J10" s="8">
        <v>1</v>
      </c>
      <c r="K10" s="8" t="s">
        <v>223</v>
      </c>
      <c r="L10" s="9">
        <v>165146.12</v>
      </c>
      <c r="M10" s="9">
        <v>387.69230769230768</v>
      </c>
      <c r="N10" s="138">
        <f t="shared" si="0"/>
        <v>64025880.369230762</v>
      </c>
      <c r="O10" s="11" t="s">
        <v>3204</v>
      </c>
      <c r="P10" s="39">
        <v>1.9452993754423826E-3</v>
      </c>
      <c r="Q10" s="39">
        <v>3.1059750911477824E-3</v>
      </c>
      <c r="R10" s="26">
        <v>0.48632484386059566</v>
      </c>
      <c r="S10" s="26">
        <v>9.3179252734433476E-2</v>
      </c>
      <c r="T10" s="26">
        <v>0.57950409659502911</v>
      </c>
      <c r="U10" s="11"/>
      <c r="V10" s="28"/>
      <c r="W10" s="28"/>
      <c r="X10" s="29"/>
      <c r="Y10" s="108" t="str">
        <f t="shared" si="1"/>
        <v>NO OFERTADO</v>
      </c>
      <c r="Z10" s="108" t="str">
        <f t="shared" si="2"/>
        <v>CORRECTO</v>
      </c>
      <c r="AA10" s="29">
        <f t="shared" si="3"/>
        <v>0</v>
      </c>
      <c r="AB10" s="25">
        <v>0.17507694378981445</v>
      </c>
      <c r="AC10" s="26">
        <v>4.6589626367216738E-2</v>
      </c>
      <c r="AD10" s="26">
        <v>0.22166657015703117</v>
      </c>
      <c r="AE10" s="28"/>
      <c r="AF10" s="28"/>
      <c r="AG10" s="28"/>
      <c r="AH10" s="29"/>
      <c r="AI10" s="108" t="str">
        <f t="shared" si="4"/>
        <v>NO OFERTADO</v>
      </c>
      <c r="AJ10" s="108" t="str">
        <f t="shared" si="5"/>
        <v>CORRECTO</v>
      </c>
      <c r="AK10" s="27">
        <v>0.11671796252654296</v>
      </c>
      <c r="AL10" s="26">
        <v>1.5529875455738912E-2</v>
      </c>
      <c r="AM10" s="26">
        <v>0.13224783798228187</v>
      </c>
      <c r="AN10" s="28"/>
      <c r="AO10" s="28"/>
      <c r="AP10" s="28"/>
      <c r="AQ10" s="29"/>
      <c r="AR10" s="108" t="str">
        <f t="shared" si="6"/>
        <v>NO OFERTADO</v>
      </c>
      <c r="AS10" s="109" t="str">
        <f t="shared" si="7"/>
        <v>CORRECTO</v>
      </c>
    </row>
    <row r="11" spans="1:45" ht="24" x14ac:dyDescent="0.25">
      <c r="A11" s="134">
        <v>6</v>
      </c>
      <c r="B11" s="135">
        <v>468</v>
      </c>
      <c r="C11" s="10" t="s">
        <v>221</v>
      </c>
      <c r="D11" s="136" t="s">
        <v>751</v>
      </c>
      <c r="E11" s="136" t="s">
        <v>7</v>
      </c>
      <c r="F11" s="136" t="s">
        <v>7</v>
      </c>
      <c r="G11" s="136" t="s">
        <v>8</v>
      </c>
      <c r="H11" s="136" t="s">
        <v>7</v>
      </c>
      <c r="I11" s="137">
        <v>165146.12</v>
      </c>
      <c r="J11" s="8">
        <v>1</v>
      </c>
      <c r="K11" s="8" t="s">
        <v>223</v>
      </c>
      <c r="L11" s="9">
        <v>165146.12</v>
      </c>
      <c r="M11" s="9">
        <v>110.76923076923077</v>
      </c>
      <c r="N11" s="138">
        <f t="shared" si="0"/>
        <v>18293108.676923078</v>
      </c>
      <c r="O11" s="11" t="s">
        <v>3204</v>
      </c>
      <c r="P11" s="39">
        <v>5.5579982155496658E-4</v>
      </c>
      <c r="Q11" s="39">
        <v>8.8742145461365228E-4</v>
      </c>
      <c r="R11" s="26">
        <v>0.13894995538874164</v>
      </c>
      <c r="S11" s="26">
        <v>2.662264363840957E-2</v>
      </c>
      <c r="T11" s="26">
        <v>0.16557259902715121</v>
      </c>
      <c r="U11" s="11"/>
      <c r="V11" s="28"/>
      <c r="W11" s="28"/>
      <c r="X11" s="29"/>
      <c r="Y11" s="108" t="str">
        <f t="shared" si="1"/>
        <v>NO OFERTADO</v>
      </c>
      <c r="Z11" s="108" t="str">
        <f t="shared" si="2"/>
        <v>CORRECTO</v>
      </c>
      <c r="AA11" s="29">
        <f t="shared" si="3"/>
        <v>0</v>
      </c>
      <c r="AB11" s="25">
        <v>5.0021983939946994E-2</v>
      </c>
      <c r="AC11" s="26">
        <v>1.3311321819204785E-2</v>
      </c>
      <c r="AD11" s="26">
        <v>6.3333305759151776E-2</v>
      </c>
      <c r="AE11" s="28"/>
      <c r="AF11" s="28"/>
      <c r="AG11" s="28"/>
      <c r="AH11" s="29"/>
      <c r="AI11" s="108" t="str">
        <f t="shared" si="4"/>
        <v>NO OFERTADO</v>
      </c>
      <c r="AJ11" s="108" t="str">
        <f t="shared" si="5"/>
        <v>CORRECTO</v>
      </c>
      <c r="AK11" s="27">
        <v>3.3347989293297992E-2</v>
      </c>
      <c r="AL11" s="26">
        <v>4.4371072730682616E-3</v>
      </c>
      <c r="AM11" s="26">
        <v>3.778509656636625E-2</v>
      </c>
      <c r="AN11" s="28"/>
      <c r="AO11" s="28"/>
      <c r="AP11" s="28"/>
      <c r="AQ11" s="29"/>
      <c r="AR11" s="108" t="str">
        <f t="shared" si="6"/>
        <v>NO OFERTADO</v>
      </c>
      <c r="AS11" s="109" t="str">
        <f t="shared" si="7"/>
        <v>CORRECTO</v>
      </c>
    </row>
    <row r="12" spans="1:45" ht="24" x14ac:dyDescent="0.25">
      <c r="A12" s="134">
        <v>7</v>
      </c>
      <c r="B12" s="135">
        <v>677</v>
      </c>
      <c r="C12" s="10" t="s">
        <v>221</v>
      </c>
      <c r="D12" s="136" t="s">
        <v>1472</v>
      </c>
      <c r="E12" s="136" t="s">
        <v>7</v>
      </c>
      <c r="F12" s="136" t="s">
        <v>7</v>
      </c>
      <c r="G12" s="136" t="s">
        <v>8</v>
      </c>
      <c r="H12" s="136" t="s">
        <v>7</v>
      </c>
      <c r="I12" s="137">
        <v>165146.12</v>
      </c>
      <c r="J12" s="8">
        <v>1</v>
      </c>
      <c r="K12" s="8" t="s">
        <v>223</v>
      </c>
      <c r="L12" s="9">
        <v>141770.81</v>
      </c>
      <c r="M12" s="9">
        <v>60</v>
      </c>
      <c r="N12" s="138">
        <f t="shared" si="0"/>
        <v>8506248.5999999996</v>
      </c>
      <c r="O12" s="11" t="s">
        <v>3204</v>
      </c>
      <c r="P12" s="39">
        <v>2.5844549100319459E-4</v>
      </c>
      <c r="Q12" s="39">
        <v>4.1264869953131612E-4</v>
      </c>
      <c r="R12" s="26">
        <v>6.4611372750798646E-2</v>
      </c>
      <c r="S12" s="26">
        <v>1.2379460985939483E-2</v>
      </c>
      <c r="T12" s="26">
        <v>7.6990833736738123E-2</v>
      </c>
      <c r="U12" s="11"/>
      <c r="V12" s="28"/>
      <c r="W12" s="28"/>
      <c r="X12" s="29"/>
      <c r="Y12" s="108" t="str">
        <f t="shared" si="1"/>
        <v>NO OFERTADO</v>
      </c>
      <c r="Z12" s="108" t="str">
        <f t="shared" si="2"/>
        <v>CORRECTO</v>
      </c>
      <c r="AA12" s="29">
        <f t="shared" si="3"/>
        <v>0</v>
      </c>
      <c r="AB12" s="25">
        <v>2.3260094190287513E-2</v>
      </c>
      <c r="AC12" s="26">
        <v>6.1897304929697415E-3</v>
      </c>
      <c r="AD12" s="26">
        <v>2.9449824683257256E-2</v>
      </c>
      <c r="AE12" s="28"/>
      <c r="AF12" s="28"/>
      <c r="AG12" s="28"/>
      <c r="AH12" s="29"/>
      <c r="AI12" s="108" t="str">
        <f t="shared" si="4"/>
        <v>NO OFERTADO</v>
      </c>
      <c r="AJ12" s="108" t="str">
        <f t="shared" si="5"/>
        <v>CORRECTO</v>
      </c>
      <c r="AK12" s="27">
        <v>1.5506729460191675E-2</v>
      </c>
      <c r="AL12" s="26">
        <v>2.0632434976565806E-3</v>
      </c>
      <c r="AM12" s="26">
        <v>1.7569972957848255E-2</v>
      </c>
      <c r="AN12" s="28"/>
      <c r="AO12" s="28"/>
      <c r="AP12" s="28"/>
      <c r="AQ12" s="29"/>
      <c r="AR12" s="108" t="str">
        <f t="shared" si="6"/>
        <v>NO OFERTADO</v>
      </c>
      <c r="AS12" s="109" t="str">
        <f t="shared" si="7"/>
        <v>CORRECTO</v>
      </c>
    </row>
    <row r="13" spans="1:45" ht="24" x14ac:dyDescent="0.25">
      <c r="A13" s="134">
        <v>8</v>
      </c>
      <c r="B13" s="135">
        <v>138</v>
      </c>
      <c r="C13" s="10" t="s">
        <v>402</v>
      </c>
      <c r="D13" s="136" t="s">
        <v>403</v>
      </c>
      <c r="E13" s="136" t="s">
        <v>6</v>
      </c>
      <c r="F13" s="136" t="s">
        <v>7</v>
      </c>
      <c r="G13" s="136" t="s">
        <v>8</v>
      </c>
      <c r="H13" s="136" t="s">
        <v>7</v>
      </c>
      <c r="I13" s="137">
        <v>39205</v>
      </c>
      <c r="J13" s="8">
        <v>1</v>
      </c>
      <c r="K13" s="8" t="s">
        <v>404</v>
      </c>
      <c r="L13" s="9">
        <v>6837</v>
      </c>
      <c r="M13" s="9">
        <v>4490.3076923076924</v>
      </c>
      <c r="N13" s="138">
        <f t="shared" si="0"/>
        <v>30700233.692307692</v>
      </c>
      <c r="O13" s="11" t="s">
        <v>3204</v>
      </c>
      <c r="P13" s="39">
        <v>9.327657047927424E-4</v>
      </c>
      <c r="Q13" s="39">
        <v>1.4893065209072617E-3</v>
      </c>
      <c r="R13" s="26">
        <v>0.23319142619818561</v>
      </c>
      <c r="S13" s="26">
        <v>4.4679195627217852E-2</v>
      </c>
      <c r="T13" s="26">
        <v>0.27787062182540345</v>
      </c>
      <c r="U13" s="11"/>
      <c r="V13" s="28"/>
      <c r="W13" s="28"/>
      <c r="X13" s="29"/>
      <c r="Y13" s="108" t="str">
        <f t="shared" si="1"/>
        <v>NO OFERTADO</v>
      </c>
      <c r="Z13" s="108" t="str">
        <f t="shared" si="2"/>
        <v>CORRECTO</v>
      </c>
      <c r="AA13" s="29">
        <f t="shared" si="3"/>
        <v>0</v>
      </c>
      <c r="AB13" s="25">
        <v>8.3948913431346819E-2</v>
      </c>
      <c r="AC13" s="26">
        <v>2.2339597813608926E-2</v>
      </c>
      <c r="AD13" s="26">
        <v>0.10628851124495575</v>
      </c>
      <c r="AE13" s="28"/>
      <c r="AF13" s="28"/>
      <c r="AG13" s="28"/>
      <c r="AH13" s="29"/>
      <c r="AI13" s="108" t="str">
        <f t="shared" si="4"/>
        <v>NO OFERTADO</v>
      </c>
      <c r="AJ13" s="108" t="str">
        <f t="shared" si="5"/>
        <v>CORRECTO</v>
      </c>
      <c r="AK13" s="27">
        <v>5.5965942287564546E-2</v>
      </c>
      <c r="AL13" s="26">
        <v>7.4465326045363087E-3</v>
      </c>
      <c r="AM13" s="26">
        <v>6.3412474892100862E-2</v>
      </c>
      <c r="AN13" s="28"/>
      <c r="AO13" s="28"/>
      <c r="AP13" s="28"/>
      <c r="AQ13" s="29"/>
      <c r="AR13" s="108" t="str">
        <f t="shared" si="6"/>
        <v>NO OFERTADO</v>
      </c>
      <c r="AS13" s="109" t="str">
        <f t="shared" si="7"/>
        <v>CORRECTO</v>
      </c>
    </row>
    <row r="14" spans="1:45" ht="24" x14ac:dyDescent="0.25">
      <c r="A14" s="134">
        <v>9</v>
      </c>
      <c r="B14" s="135">
        <v>576</v>
      </c>
      <c r="C14" s="10" t="s">
        <v>402</v>
      </c>
      <c r="D14" s="136" t="s">
        <v>494</v>
      </c>
      <c r="E14" s="136" t="s">
        <v>6</v>
      </c>
      <c r="F14" s="136" t="s">
        <v>7</v>
      </c>
      <c r="G14" s="136" t="s">
        <v>8</v>
      </c>
      <c r="H14" s="136" t="s">
        <v>7</v>
      </c>
      <c r="I14" s="137">
        <v>78410</v>
      </c>
      <c r="J14" s="8">
        <v>1</v>
      </c>
      <c r="K14" s="8" t="s">
        <v>404</v>
      </c>
      <c r="L14" s="9">
        <v>78410</v>
      </c>
      <c r="M14" s="9">
        <v>227.33333333333334</v>
      </c>
      <c r="N14" s="138">
        <f t="shared" si="0"/>
        <v>17825206.666666668</v>
      </c>
      <c r="O14" s="11" t="s">
        <v>3204</v>
      </c>
      <c r="P14" s="39">
        <v>5.4158354708797062E-4</v>
      </c>
      <c r="Q14" s="39">
        <v>8.6472294612656246E-4</v>
      </c>
      <c r="R14" s="26">
        <v>0.13539588677199266</v>
      </c>
      <c r="S14" s="26">
        <v>2.5941688383796874E-2</v>
      </c>
      <c r="T14" s="26">
        <v>0.16133757515578953</v>
      </c>
      <c r="U14" s="11"/>
      <c r="V14" s="28"/>
      <c r="W14" s="28"/>
      <c r="X14" s="29"/>
      <c r="Y14" s="108" t="str">
        <f t="shared" si="1"/>
        <v>NO OFERTADO</v>
      </c>
      <c r="Z14" s="108" t="str">
        <f t="shared" si="2"/>
        <v>CORRECTO</v>
      </c>
      <c r="AA14" s="29">
        <f t="shared" si="3"/>
        <v>0</v>
      </c>
      <c r="AB14" s="25">
        <v>4.8742519237917357E-2</v>
      </c>
      <c r="AC14" s="26">
        <v>1.2970844191898437E-2</v>
      </c>
      <c r="AD14" s="26">
        <v>6.1713363429815794E-2</v>
      </c>
      <c r="AE14" s="28"/>
      <c r="AF14" s="28"/>
      <c r="AG14" s="28"/>
      <c r="AH14" s="29"/>
      <c r="AI14" s="108" t="str">
        <f t="shared" si="4"/>
        <v>NO OFERTADO</v>
      </c>
      <c r="AJ14" s="108" t="str">
        <f t="shared" si="5"/>
        <v>CORRECTO</v>
      </c>
      <c r="AK14" s="27">
        <v>3.2495012825278238E-2</v>
      </c>
      <c r="AL14" s="26">
        <v>4.323614730632812E-3</v>
      </c>
      <c r="AM14" s="26">
        <v>3.6818627555911053E-2</v>
      </c>
      <c r="AN14" s="28"/>
      <c r="AO14" s="28"/>
      <c r="AP14" s="28"/>
      <c r="AQ14" s="29"/>
      <c r="AR14" s="108" t="str">
        <f t="shared" si="6"/>
        <v>NO OFERTADO</v>
      </c>
      <c r="AS14" s="109" t="str">
        <f t="shared" si="7"/>
        <v>CORRECTO</v>
      </c>
    </row>
    <row r="15" spans="1:45" ht="24" x14ac:dyDescent="0.25">
      <c r="A15" s="134">
        <v>10</v>
      </c>
      <c r="B15" s="135">
        <v>333</v>
      </c>
      <c r="C15" s="10" t="s">
        <v>843</v>
      </c>
      <c r="D15" s="136" t="s">
        <v>751</v>
      </c>
      <c r="E15" s="136" t="s">
        <v>7</v>
      </c>
      <c r="F15" s="136" t="s">
        <v>7</v>
      </c>
      <c r="G15" s="136" t="s">
        <v>8</v>
      </c>
      <c r="H15" s="136" t="s">
        <v>7</v>
      </c>
      <c r="I15" s="137">
        <v>282908</v>
      </c>
      <c r="J15" s="8">
        <v>1</v>
      </c>
      <c r="K15" s="8" t="s">
        <v>844</v>
      </c>
      <c r="L15" s="9">
        <v>282908</v>
      </c>
      <c r="M15" s="9">
        <v>90</v>
      </c>
      <c r="N15" s="138">
        <f t="shared" si="0"/>
        <v>25461720</v>
      </c>
      <c r="O15" s="11" t="s">
        <v>3204</v>
      </c>
      <c r="P15" s="39">
        <v>7.736038571910371E-4</v>
      </c>
      <c r="Q15" s="39">
        <v>1.2351797061081078E-3</v>
      </c>
      <c r="R15" s="26">
        <v>0.19340096429775927</v>
      </c>
      <c r="S15" s="26">
        <v>3.7055391183243233E-2</v>
      </c>
      <c r="T15" s="26">
        <v>0.23045635548100252</v>
      </c>
      <c r="U15" s="11"/>
      <c r="V15" s="28"/>
      <c r="W15" s="28"/>
      <c r="X15" s="29"/>
      <c r="Y15" s="108" t="str">
        <f t="shared" si="1"/>
        <v>NO OFERTADO</v>
      </c>
      <c r="Z15" s="108" t="str">
        <f t="shared" si="2"/>
        <v>CORRECTO</v>
      </c>
      <c r="AA15" s="29">
        <f t="shared" si="3"/>
        <v>0</v>
      </c>
      <c r="AB15" s="25">
        <v>6.9624347147193344E-2</v>
      </c>
      <c r="AC15" s="26">
        <v>1.8527695591621617E-2</v>
      </c>
      <c r="AD15" s="26">
        <v>8.8152042738814967E-2</v>
      </c>
      <c r="AE15" s="28"/>
      <c r="AF15" s="28"/>
      <c r="AG15" s="28"/>
      <c r="AH15" s="29"/>
      <c r="AI15" s="108" t="str">
        <f t="shared" si="4"/>
        <v>NO OFERTADO</v>
      </c>
      <c r="AJ15" s="108" t="str">
        <f t="shared" si="5"/>
        <v>CORRECTO</v>
      </c>
      <c r="AK15" s="27">
        <v>4.6416231431462229E-2</v>
      </c>
      <c r="AL15" s="26">
        <v>6.1758985305405394E-3</v>
      </c>
      <c r="AM15" s="26">
        <v>5.259212996200277E-2</v>
      </c>
      <c r="AN15" s="28"/>
      <c r="AO15" s="28"/>
      <c r="AP15" s="28"/>
      <c r="AQ15" s="29"/>
      <c r="AR15" s="108" t="str">
        <f t="shared" si="6"/>
        <v>NO OFERTADO</v>
      </c>
      <c r="AS15" s="109" t="str">
        <f t="shared" si="7"/>
        <v>CORRECTO</v>
      </c>
    </row>
    <row r="16" spans="1:45" ht="36" x14ac:dyDescent="0.25">
      <c r="A16" s="134">
        <v>11</v>
      </c>
      <c r="B16" s="135">
        <v>783</v>
      </c>
      <c r="C16" s="10" t="s">
        <v>1638</v>
      </c>
      <c r="D16" s="136" t="s">
        <v>126</v>
      </c>
      <c r="E16" s="136" t="s">
        <v>205</v>
      </c>
      <c r="F16" s="136" t="s">
        <v>101</v>
      </c>
      <c r="G16" s="136" t="s">
        <v>8</v>
      </c>
      <c r="H16" s="136" t="s">
        <v>7</v>
      </c>
      <c r="I16" s="137" t="s">
        <v>45</v>
      </c>
      <c r="J16" s="8">
        <v>1</v>
      </c>
      <c r="K16" s="8" t="s">
        <v>1639</v>
      </c>
      <c r="L16" s="9">
        <v>7502.04</v>
      </c>
      <c r="M16" s="9">
        <v>691.76923076923072</v>
      </c>
      <c r="N16" s="138">
        <f t="shared" si="0"/>
        <v>5189680.4399999995</v>
      </c>
      <c r="O16" s="11" t="s">
        <v>3204</v>
      </c>
      <c r="P16" s="39">
        <v>1.5767814609432819E-4</v>
      </c>
      <c r="Q16" s="39"/>
      <c r="R16" s="26">
        <v>3.9419536523582051E-2</v>
      </c>
      <c r="S16" s="7"/>
      <c r="T16" s="26">
        <v>3.9419536523582051E-2</v>
      </c>
      <c r="U16" s="11"/>
      <c r="V16" s="28"/>
      <c r="W16" s="28"/>
      <c r="X16" s="29"/>
      <c r="Y16" s="108" t="str">
        <f t="shared" si="1"/>
        <v>NO OFERTADO</v>
      </c>
      <c r="Z16" s="108" t="str">
        <f t="shared" si="2"/>
        <v>CORRECTO</v>
      </c>
      <c r="AA16" s="29">
        <f t="shared" si="3"/>
        <v>0</v>
      </c>
      <c r="AB16" s="25">
        <v>1.4191033148489537E-2</v>
      </c>
      <c r="AC16" s="7"/>
      <c r="AD16" s="26">
        <v>1.4191033148489537E-2</v>
      </c>
      <c r="AE16" s="28"/>
      <c r="AF16" s="28"/>
      <c r="AG16" s="28"/>
      <c r="AH16" s="29"/>
      <c r="AI16" s="108" t="str">
        <f t="shared" si="4"/>
        <v>NO OFERTADO</v>
      </c>
      <c r="AJ16" s="108" t="str">
        <f t="shared" si="5"/>
        <v>CORRECTO</v>
      </c>
      <c r="AK16" s="27">
        <v>9.460688765659692E-3</v>
      </c>
      <c r="AL16" s="7"/>
      <c r="AM16" s="26">
        <v>9.460688765659692E-3</v>
      </c>
      <c r="AN16" s="28"/>
      <c r="AO16" s="28"/>
      <c r="AP16" s="28"/>
      <c r="AQ16" s="29"/>
      <c r="AR16" s="108" t="str">
        <f t="shared" si="6"/>
        <v>NO OFERTADO</v>
      </c>
      <c r="AS16" s="109" t="str">
        <f t="shared" si="7"/>
        <v>CORRECTO</v>
      </c>
    </row>
    <row r="17" spans="1:45" x14ac:dyDescent="0.25">
      <c r="A17" s="134">
        <v>12</v>
      </c>
      <c r="B17" s="135">
        <v>1733</v>
      </c>
      <c r="C17" s="10" t="s">
        <v>3026</v>
      </c>
      <c r="D17" s="136" t="s">
        <v>3027</v>
      </c>
      <c r="E17" s="136" t="s">
        <v>165</v>
      </c>
      <c r="F17" s="136" t="s">
        <v>166</v>
      </c>
      <c r="G17" s="136" t="s">
        <v>8</v>
      </c>
      <c r="H17" s="136" t="s">
        <v>81</v>
      </c>
      <c r="I17" s="137" t="s">
        <v>45</v>
      </c>
      <c r="J17" s="8">
        <v>25</v>
      </c>
      <c r="K17" s="8" t="s">
        <v>3028</v>
      </c>
      <c r="L17" s="9">
        <v>160</v>
      </c>
      <c r="M17" s="9">
        <v>732.69230769230762</v>
      </c>
      <c r="N17" s="138">
        <f t="shared" si="0"/>
        <v>117230.76923076922</v>
      </c>
      <c r="O17" s="11" t="s">
        <v>3204</v>
      </c>
      <c r="P17" s="39">
        <v>3.561824388077295E-6</v>
      </c>
      <c r="Q17" s="39"/>
      <c r="R17" s="26">
        <v>8.9045609701932375E-4</v>
      </c>
      <c r="S17" s="7"/>
      <c r="T17" s="26">
        <v>8.9045609701932375E-4</v>
      </c>
      <c r="U17" s="11"/>
      <c r="V17" s="28"/>
      <c r="W17" s="28"/>
      <c r="X17" s="29"/>
      <c r="Y17" s="108" t="str">
        <f t="shared" si="1"/>
        <v>NO OFERTADO</v>
      </c>
      <c r="Z17" s="108" t="str">
        <f t="shared" si="2"/>
        <v>CORRECTO</v>
      </c>
      <c r="AA17" s="29">
        <f t="shared" si="3"/>
        <v>0</v>
      </c>
      <c r="AB17" s="25">
        <v>3.2056419492695654E-4</v>
      </c>
      <c r="AC17" s="7"/>
      <c r="AD17" s="26">
        <v>3.2056419492695654E-4</v>
      </c>
      <c r="AE17" s="28"/>
      <c r="AF17" s="28"/>
      <c r="AG17" s="28"/>
      <c r="AH17" s="29"/>
      <c r="AI17" s="108" t="str">
        <f t="shared" si="4"/>
        <v>NO OFERTADO</v>
      </c>
      <c r="AJ17" s="108" t="str">
        <f t="shared" si="5"/>
        <v>CORRECTO</v>
      </c>
      <c r="AK17" s="27">
        <v>2.137094632846377E-4</v>
      </c>
      <c r="AL17" s="7"/>
      <c r="AM17" s="26">
        <v>2.137094632846377E-4</v>
      </c>
      <c r="AN17" s="28"/>
      <c r="AO17" s="28"/>
      <c r="AP17" s="28"/>
      <c r="AQ17" s="29"/>
      <c r="AR17" s="108" t="str">
        <f t="shared" si="6"/>
        <v>NO OFERTADO</v>
      </c>
      <c r="AS17" s="109" t="str">
        <f t="shared" si="7"/>
        <v>CORRECTO</v>
      </c>
    </row>
    <row r="18" spans="1:45" x14ac:dyDescent="0.25">
      <c r="A18" s="134">
        <v>13</v>
      </c>
      <c r="B18" s="135">
        <v>855</v>
      </c>
      <c r="C18" s="10" t="s">
        <v>1755</v>
      </c>
      <c r="D18" s="136" t="s">
        <v>1377</v>
      </c>
      <c r="E18" s="136" t="s">
        <v>1756</v>
      </c>
      <c r="F18" s="136" t="s">
        <v>241</v>
      </c>
      <c r="G18" s="136" t="s">
        <v>242</v>
      </c>
      <c r="H18" s="136" t="s">
        <v>400</v>
      </c>
      <c r="I18" s="137" t="s">
        <v>45</v>
      </c>
      <c r="J18" s="8">
        <v>30</v>
      </c>
      <c r="K18" s="8" t="s">
        <v>1757</v>
      </c>
      <c r="L18" s="9">
        <v>3825.2</v>
      </c>
      <c r="M18" s="9">
        <v>657.69230769230774</v>
      </c>
      <c r="N18" s="138">
        <f t="shared" si="0"/>
        <v>2515804.6153846155</v>
      </c>
      <c r="O18" s="11" t="s">
        <v>3204</v>
      </c>
      <c r="P18" s="39">
        <v>7.6437732973285081E-5</v>
      </c>
      <c r="Q18" s="39"/>
      <c r="R18" s="26">
        <v>1.9109433243321271E-2</v>
      </c>
      <c r="S18" s="7"/>
      <c r="T18" s="26">
        <v>1.9109433243321271E-2</v>
      </c>
      <c r="U18" s="11"/>
      <c r="V18" s="28"/>
      <c r="W18" s="28"/>
      <c r="X18" s="29"/>
      <c r="Y18" s="108" t="str">
        <f t="shared" si="1"/>
        <v>NO OFERTADO</v>
      </c>
      <c r="Z18" s="108" t="str">
        <f t="shared" si="2"/>
        <v>CORRECTO</v>
      </c>
      <c r="AA18" s="29">
        <f t="shared" si="3"/>
        <v>0</v>
      </c>
      <c r="AB18" s="25">
        <v>6.8793959675956572E-3</v>
      </c>
      <c r="AC18" s="7"/>
      <c r="AD18" s="26">
        <v>6.8793959675956572E-3</v>
      </c>
      <c r="AE18" s="28"/>
      <c r="AF18" s="28"/>
      <c r="AG18" s="28"/>
      <c r="AH18" s="29"/>
      <c r="AI18" s="108" t="str">
        <f t="shared" si="4"/>
        <v>NO OFERTADO</v>
      </c>
      <c r="AJ18" s="108" t="str">
        <f t="shared" si="5"/>
        <v>CORRECTO</v>
      </c>
      <c r="AK18" s="27">
        <v>4.5862639783971048E-3</v>
      </c>
      <c r="AL18" s="7"/>
      <c r="AM18" s="26">
        <v>4.5862639783971048E-3</v>
      </c>
      <c r="AN18" s="28"/>
      <c r="AO18" s="28"/>
      <c r="AP18" s="28"/>
      <c r="AQ18" s="29"/>
      <c r="AR18" s="108" t="str">
        <f t="shared" si="6"/>
        <v>NO OFERTADO</v>
      </c>
      <c r="AS18" s="109" t="str">
        <f t="shared" si="7"/>
        <v>CORRECTO</v>
      </c>
    </row>
    <row r="19" spans="1:45" ht="24" x14ac:dyDescent="0.25">
      <c r="A19" s="134">
        <v>14</v>
      </c>
      <c r="B19" s="135">
        <v>281</v>
      </c>
      <c r="C19" s="10" t="s">
        <v>731</v>
      </c>
      <c r="D19" s="136" t="s">
        <v>494</v>
      </c>
      <c r="E19" s="136" t="s">
        <v>6</v>
      </c>
      <c r="F19" s="136" t="s">
        <v>7</v>
      </c>
      <c r="G19" s="136" t="s">
        <v>8</v>
      </c>
      <c r="H19" s="136" t="s">
        <v>7</v>
      </c>
      <c r="I19" s="137" t="s">
        <v>45</v>
      </c>
      <c r="J19" s="8">
        <v>1</v>
      </c>
      <c r="K19" s="8" t="s">
        <v>92</v>
      </c>
      <c r="L19" s="9">
        <v>55</v>
      </c>
      <c r="M19" s="9">
        <v>556047.23076923075</v>
      </c>
      <c r="N19" s="138">
        <f t="shared" si="0"/>
        <v>30582597.692307692</v>
      </c>
      <c r="O19" s="11" t="s">
        <v>3204</v>
      </c>
      <c r="P19" s="39">
        <v>9.2919156827154419E-4</v>
      </c>
      <c r="Q19" s="39"/>
      <c r="R19" s="26">
        <v>0.23229789206788604</v>
      </c>
      <c r="S19" s="7"/>
      <c r="T19" s="26">
        <v>0.23229789206788604</v>
      </c>
      <c r="U19" s="11"/>
      <c r="V19" s="28"/>
      <c r="W19" s="28"/>
      <c r="X19" s="29"/>
      <c r="Y19" s="108" t="str">
        <f t="shared" si="1"/>
        <v>NO OFERTADO</v>
      </c>
      <c r="Z19" s="108" t="str">
        <f t="shared" si="2"/>
        <v>CORRECTO</v>
      </c>
      <c r="AA19" s="29">
        <f t="shared" si="3"/>
        <v>0</v>
      </c>
      <c r="AB19" s="25">
        <v>8.362724114443898E-2</v>
      </c>
      <c r="AC19" s="7"/>
      <c r="AD19" s="26">
        <v>8.362724114443898E-2</v>
      </c>
      <c r="AE19" s="28"/>
      <c r="AF19" s="28"/>
      <c r="AG19" s="28"/>
      <c r="AH19" s="29"/>
      <c r="AI19" s="108" t="str">
        <f t="shared" si="4"/>
        <v>NO OFERTADO</v>
      </c>
      <c r="AJ19" s="108" t="str">
        <f t="shared" si="5"/>
        <v>CORRECTO</v>
      </c>
      <c r="AK19" s="27">
        <v>5.5751494096292653E-2</v>
      </c>
      <c r="AL19" s="7"/>
      <c r="AM19" s="26">
        <v>5.5751494096292653E-2</v>
      </c>
      <c r="AN19" s="28"/>
      <c r="AO19" s="28"/>
      <c r="AP19" s="28"/>
      <c r="AQ19" s="29"/>
      <c r="AR19" s="108" t="str">
        <f t="shared" si="6"/>
        <v>NO OFERTADO</v>
      </c>
      <c r="AS19" s="109" t="str">
        <f t="shared" si="7"/>
        <v>CORRECTO</v>
      </c>
    </row>
    <row r="20" spans="1:45" x14ac:dyDescent="0.25">
      <c r="A20" s="134">
        <v>15</v>
      </c>
      <c r="B20" s="135">
        <v>591</v>
      </c>
      <c r="C20" s="10" t="s">
        <v>731</v>
      </c>
      <c r="D20" s="136" t="s">
        <v>1342</v>
      </c>
      <c r="E20" s="136" t="s">
        <v>165</v>
      </c>
      <c r="F20" s="136" t="s">
        <v>166</v>
      </c>
      <c r="G20" s="136" t="s">
        <v>8</v>
      </c>
      <c r="H20" s="136" t="s">
        <v>81</v>
      </c>
      <c r="I20" s="137" t="s">
        <v>45</v>
      </c>
      <c r="J20" s="8">
        <v>60</v>
      </c>
      <c r="K20" s="8" t="s">
        <v>92</v>
      </c>
      <c r="L20" s="9">
        <v>34.68</v>
      </c>
      <c r="M20" s="9">
        <v>308063.07692307694</v>
      </c>
      <c r="N20" s="138">
        <f t="shared" si="0"/>
        <v>10683627.507692307</v>
      </c>
      <c r="O20" s="11" t="s">
        <v>3204</v>
      </c>
      <c r="P20" s="39">
        <v>3.2460083013806747E-4</v>
      </c>
      <c r="Q20" s="39"/>
      <c r="R20" s="26">
        <v>8.1150207534516863E-2</v>
      </c>
      <c r="S20" s="7"/>
      <c r="T20" s="26">
        <v>8.1150207534516863E-2</v>
      </c>
      <c r="U20" s="11"/>
      <c r="V20" s="28"/>
      <c r="W20" s="28"/>
      <c r="X20" s="29"/>
      <c r="Y20" s="108" t="str">
        <f t="shared" si="1"/>
        <v>NO OFERTADO</v>
      </c>
      <c r="Z20" s="108" t="str">
        <f t="shared" si="2"/>
        <v>CORRECTO</v>
      </c>
      <c r="AA20" s="29">
        <f t="shared" si="3"/>
        <v>0</v>
      </c>
      <c r="AB20" s="25">
        <v>2.9214074712426073E-2</v>
      </c>
      <c r="AC20" s="7"/>
      <c r="AD20" s="26">
        <v>2.9214074712426073E-2</v>
      </c>
      <c r="AE20" s="28"/>
      <c r="AF20" s="28"/>
      <c r="AG20" s="28"/>
      <c r="AH20" s="29"/>
      <c r="AI20" s="108" t="str">
        <f t="shared" si="4"/>
        <v>NO OFERTADO</v>
      </c>
      <c r="AJ20" s="108" t="str">
        <f t="shared" si="5"/>
        <v>CORRECTO</v>
      </c>
      <c r="AK20" s="27">
        <v>1.947604980828405E-2</v>
      </c>
      <c r="AL20" s="7"/>
      <c r="AM20" s="26">
        <v>1.947604980828405E-2</v>
      </c>
      <c r="AN20" s="28"/>
      <c r="AO20" s="28"/>
      <c r="AP20" s="28"/>
      <c r="AQ20" s="29"/>
      <c r="AR20" s="108" t="str">
        <f t="shared" si="6"/>
        <v>NO OFERTADO</v>
      </c>
      <c r="AS20" s="109" t="str">
        <f t="shared" si="7"/>
        <v>CORRECTO</v>
      </c>
    </row>
    <row r="21" spans="1:45" x14ac:dyDescent="0.25">
      <c r="A21" s="134">
        <v>16</v>
      </c>
      <c r="B21" s="135">
        <v>1252</v>
      </c>
      <c r="C21" s="10" t="s">
        <v>731</v>
      </c>
      <c r="D21" s="136" t="s">
        <v>2299</v>
      </c>
      <c r="E21" s="136" t="s">
        <v>165</v>
      </c>
      <c r="F21" s="136" t="s">
        <v>166</v>
      </c>
      <c r="G21" s="136" t="s">
        <v>8</v>
      </c>
      <c r="H21" s="136" t="s">
        <v>267</v>
      </c>
      <c r="I21" s="137" t="s">
        <v>45</v>
      </c>
      <c r="J21" s="8">
        <v>90</v>
      </c>
      <c r="K21" s="8" t="s">
        <v>92</v>
      </c>
      <c r="L21" s="9">
        <v>130.1</v>
      </c>
      <c r="M21" s="9">
        <v>15791.538461538461</v>
      </c>
      <c r="N21" s="138">
        <f t="shared" si="0"/>
        <v>2054479.1538461538</v>
      </c>
      <c r="O21" s="11" t="s">
        <v>3204</v>
      </c>
      <c r="P21" s="39">
        <v>6.2421273894063819E-5</v>
      </c>
      <c r="Q21" s="39"/>
      <c r="R21" s="26">
        <v>1.5605318473515956E-2</v>
      </c>
      <c r="S21" s="7"/>
      <c r="T21" s="26">
        <v>1.5605318473515956E-2</v>
      </c>
      <c r="U21" s="11"/>
      <c r="V21" s="28"/>
      <c r="W21" s="28"/>
      <c r="X21" s="29"/>
      <c r="Y21" s="108" t="str">
        <f t="shared" si="1"/>
        <v>NO OFERTADO</v>
      </c>
      <c r="Z21" s="108" t="str">
        <f t="shared" si="2"/>
        <v>CORRECTO</v>
      </c>
      <c r="AA21" s="29">
        <f t="shared" si="3"/>
        <v>0</v>
      </c>
      <c r="AB21" s="25">
        <v>5.6179146504657437E-3</v>
      </c>
      <c r="AC21" s="7"/>
      <c r="AD21" s="26">
        <v>5.6179146504657437E-3</v>
      </c>
      <c r="AE21" s="28"/>
      <c r="AF21" s="28"/>
      <c r="AG21" s="28"/>
      <c r="AH21" s="29"/>
      <c r="AI21" s="108" t="str">
        <f t="shared" si="4"/>
        <v>NO OFERTADO</v>
      </c>
      <c r="AJ21" s="108" t="str">
        <f t="shared" si="5"/>
        <v>CORRECTO</v>
      </c>
      <c r="AK21" s="27">
        <v>3.7452764336438293E-3</v>
      </c>
      <c r="AL21" s="7"/>
      <c r="AM21" s="26">
        <v>3.7452764336438293E-3</v>
      </c>
      <c r="AN21" s="28"/>
      <c r="AO21" s="28"/>
      <c r="AP21" s="28"/>
      <c r="AQ21" s="29"/>
      <c r="AR21" s="108" t="str">
        <f t="shared" si="6"/>
        <v>NO OFERTADO</v>
      </c>
      <c r="AS21" s="109" t="str">
        <f t="shared" si="7"/>
        <v>CORRECTO</v>
      </c>
    </row>
    <row r="22" spans="1:45" x14ac:dyDescent="0.25">
      <c r="A22" s="134">
        <v>17</v>
      </c>
      <c r="B22" s="135">
        <v>1265</v>
      </c>
      <c r="C22" s="10" t="s">
        <v>731</v>
      </c>
      <c r="D22" s="136" t="s">
        <v>1228</v>
      </c>
      <c r="E22" s="136" t="s">
        <v>748</v>
      </c>
      <c r="F22" s="136" t="s">
        <v>166</v>
      </c>
      <c r="G22" s="136" t="s">
        <v>8</v>
      </c>
      <c r="H22" s="136" t="s">
        <v>81</v>
      </c>
      <c r="I22" s="137" t="s">
        <v>45</v>
      </c>
      <c r="J22" s="8">
        <v>120</v>
      </c>
      <c r="K22" s="8" t="s">
        <v>92</v>
      </c>
      <c r="L22" s="9">
        <v>269.01</v>
      </c>
      <c r="M22" s="9">
        <v>5385</v>
      </c>
      <c r="N22" s="138">
        <f t="shared" si="0"/>
        <v>1448618.8499999999</v>
      </c>
      <c r="O22" s="11" t="s">
        <v>3204</v>
      </c>
      <c r="P22" s="39">
        <v>4.4013410325761352E-5</v>
      </c>
      <c r="Q22" s="39"/>
      <c r="R22" s="26">
        <v>1.1003352581440338E-2</v>
      </c>
      <c r="S22" s="7"/>
      <c r="T22" s="26">
        <v>1.1003352581440338E-2</v>
      </c>
      <c r="U22" s="11"/>
      <c r="V22" s="28"/>
      <c r="W22" s="28"/>
      <c r="X22" s="29"/>
      <c r="Y22" s="108" t="str">
        <f t="shared" si="1"/>
        <v>NO OFERTADO</v>
      </c>
      <c r="Z22" s="108" t="str">
        <f t="shared" si="2"/>
        <v>CORRECTO</v>
      </c>
      <c r="AA22" s="29">
        <f t="shared" si="3"/>
        <v>0</v>
      </c>
      <c r="AB22" s="25">
        <v>3.9612069293185215E-3</v>
      </c>
      <c r="AC22" s="7"/>
      <c r="AD22" s="26">
        <v>3.9612069293185215E-3</v>
      </c>
      <c r="AE22" s="28"/>
      <c r="AF22" s="28"/>
      <c r="AG22" s="28"/>
      <c r="AH22" s="29"/>
      <c r="AI22" s="108" t="str">
        <f t="shared" si="4"/>
        <v>NO OFERTADO</v>
      </c>
      <c r="AJ22" s="108" t="str">
        <f t="shared" si="5"/>
        <v>CORRECTO</v>
      </c>
      <c r="AK22" s="27">
        <v>2.6408046195456813E-3</v>
      </c>
      <c r="AL22" s="7"/>
      <c r="AM22" s="26">
        <v>2.6408046195456813E-3</v>
      </c>
      <c r="AN22" s="28"/>
      <c r="AO22" s="28"/>
      <c r="AP22" s="28"/>
      <c r="AQ22" s="29"/>
      <c r="AR22" s="108" t="str">
        <f t="shared" si="6"/>
        <v>NO OFERTADO</v>
      </c>
      <c r="AS22" s="109" t="str">
        <f t="shared" si="7"/>
        <v>CORRECTO</v>
      </c>
    </row>
    <row r="23" spans="1:45" x14ac:dyDescent="0.25">
      <c r="A23" s="134">
        <v>18</v>
      </c>
      <c r="B23" s="135">
        <v>1722</v>
      </c>
      <c r="C23" s="10" t="s">
        <v>731</v>
      </c>
      <c r="D23" s="136" t="s">
        <v>1168</v>
      </c>
      <c r="E23" s="136" t="s">
        <v>165</v>
      </c>
      <c r="F23" s="136" t="s">
        <v>166</v>
      </c>
      <c r="G23" s="136" t="s">
        <v>8</v>
      </c>
      <c r="H23" s="136" t="s">
        <v>81</v>
      </c>
      <c r="I23" s="137" t="s">
        <v>45</v>
      </c>
      <c r="J23" s="8">
        <v>30</v>
      </c>
      <c r="K23" s="8" t="s">
        <v>92</v>
      </c>
      <c r="L23" s="9">
        <v>103.12</v>
      </c>
      <c r="M23" s="9">
        <v>1170</v>
      </c>
      <c r="N23" s="138">
        <f t="shared" si="0"/>
        <v>120650.40000000001</v>
      </c>
      <c r="O23" s="11" t="s">
        <v>3204</v>
      </c>
      <c r="P23" s="39">
        <v>3.6657230859361236E-6</v>
      </c>
      <c r="Q23" s="39"/>
      <c r="R23" s="26">
        <v>9.1643077148403094E-4</v>
      </c>
      <c r="S23" s="7"/>
      <c r="T23" s="26">
        <v>9.1643077148403094E-4</v>
      </c>
      <c r="U23" s="11"/>
      <c r="V23" s="28"/>
      <c r="W23" s="28"/>
      <c r="X23" s="29"/>
      <c r="Y23" s="108" t="str">
        <f t="shared" si="1"/>
        <v>NO OFERTADO</v>
      </c>
      <c r="Z23" s="108" t="str">
        <f t="shared" si="2"/>
        <v>CORRECTO</v>
      </c>
      <c r="AA23" s="29">
        <f t="shared" si="3"/>
        <v>0</v>
      </c>
      <c r="AB23" s="25">
        <v>3.2991507773425113E-4</v>
      </c>
      <c r="AC23" s="7"/>
      <c r="AD23" s="26">
        <v>3.2991507773425113E-4</v>
      </c>
      <c r="AE23" s="28"/>
      <c r="AF23" s="28"/>
      <c r="AG23" s="28"/>
      <c r="AH23" s="29"/>
      <c r="AI23" s="108" t="str">
        <f t="shared" si="4"/>
        <v>NO OFERTADO</v>
      </c>
      <c r="AJ23" s="108" t="str">
        <f t="shared" si="5"/>
        <v>CORRECTO</v>
      </c>
      <c r="AK23" s="27">
        <v>2.1994338515616741E-4</v>
      </c>
      <c r="AL23" s="7"/>
      <c r="AM23" s="26">
        <v>2.1994338515616741E-4</v>
      </c>
      <c r="AN23" s="28"/>
      <c r="AO23" s="28"/>
      <c r="AP23" s="28"/>
      <c r="AQ23" s="29"/>
      <c r="AR23" s="108" t="str">
        <f t="shared" si="6"/>
        <v>NO OFERTADO</v>
      </c>
      <c r="AS23" s="109" t="str">
        <f t="shared" si="7"/>
        <v>CORRECTO</v>
      </c>
    </row>
    <row r="24" spans="1:45" ht="24" x14ac:dyDescent="0.25">
      <c r="A24" s="134">
        <v>19</v>
      </c>
      <c r="B24" s="135">
        <v>2645</v>
      </c>
      <c r="C24" s="141" t="s">
        <v>4451</v>
      </c>
      <c r="D24" s="145" t="s">
        <v>494</v>
      </c>
      <c r="E24" s="145" t="s">
        <v>6</v>
      </c>
      <c r="F24" s="145" t="s">
        <v>7</v>
      </c>
      <c r="G24" s="136" t="s">
        <v>8</v>
      </c>
      <c r="H24" s="145" t="s">
        <v>7</v>
      </c>
      <c r="I24" s="137" t="s">
        <v>45</v>
      </c>
      <c r="J24" s="8">
        <v>1</v>
      </c>
      <c r="K24" s="8" t="s">
        <v>4452</v>
      </c>
      <c r="L24" s="9">
        <v>1419.87</v>
      </c>
      <c r="M24" s="9">
        <v>122.5</v>
      </c>
      <c r="N24" s="138">
        <f t="shared" si="0"/>
        <v>173934.07499999998</v>
      </c>
      <c r="O24" s="11" t="s">
        <v>4504</v>
      </c>
      <c r="P24" s="39">
        <v>5.284641859110662E-6</v>
      </c>
      <c r="Q24" s="39"/>
      <c r="R24" s="26">
        <v>1.3211604647776654E-3</v>
      </c>
      <c r="S24" s="7"/>
      <c r="T24" s="26">
        <v>1.3211604647776654E-3</v>
      </c>
      <c r="U24" s="11"/>
      <c r="V24" s="28"/>
      <c r="W24" s="28"/>
      <c r="X24" s="29"/>
      <c r="Y24" s="108" t="str">
        <f t="shared" si="1"/>
        <v>NO OFERTADO</v>
      </c>
      <c r="Z24" s="108" t="str">
        <f t="shared" si="2"/>
        <v>CORRECTO</v>
      </c>
      <c r="AA24" s="29">
        <f t="shared" si="3"/>
        <v>0</v>
      </c>
      <c r="AB24" s="25">
        <v>4.7561776731995959E-4</v>
      </c>
      <c r="AC24" s="7"/>
      <c r="AD24" s="26">
        <v>4.7561776731995959E-4</v>
      </c>
      <c r="AE24" s="28"/>
      <c r="AF24" s="28"/>
      <c r="AG24" s="28"/>
      <c r="AH24" s="29"/>
      <c r="AI24" s="108" t="str">
        <f t="shared" si="4"/>
        <v>NO OFERTADO</v>
      </c>
      <c r="AJ24" s="108" t="str">
        <f t="shared" si="5"/>
        <v>CORRECTO</v>
      </c>
      <c r="AK24" s="27">
        <v>3.1707851154663973E-4</v>
      </c>
      <c r="AL24" s="7"/>
      <c r="AM24" s="26">
        <v>3.1707851154663973E-4</v>
      </c>
      <c r="AN24" s="28"/>
      <c r="AO24" s="28"/>
      <c r="AP24" s="28"/>
      <c r="AQ24" s="29"/>
      <c r="AR24" s="108" t="str">
        <f t="shared" si="6"/>
        <v>NO OFERTADO</v>
      </c>
      <c r="AS24" s="109" t="str">
        <f t="shared" si="7"/>
        <v>CORRECTO</v>
      </c>
    </row>
    <row r="25" spans="1:45" x14ac:dyDescent="0.25">
      <c r="A25" s="134">
        <v>20</v>
      </c>
      <c r="B25" s="135">
        <v>2802</v>
      </c>
      <c r="C25" s="10" t="s">
        <v>4613</v>
      </c>
      <c r="D25" s="136" t="s">
        <v>4614</v>
      </c>
      <c r="E25" s="136" t="s">
        <v>165</v>
      </c>
      <c r="F25" s="136" t="s">
        <v>81</v>
      </c>
      <c r="G25" s="136" t="s">
        <v>8</v>
      </c>
      <c r="H25" s="136" t="s">
        <v>4615</v>
      </c>
      <c r="I25" s="137" t="s">
        <v>45</v>
      </c>
      <c r="J25" s="8">
        <v>1</v>
      </c>
      <c r="K25" s="11"/>
      <c r="L25" s="9">
        <v>15024</v>
      </c>
      <c r="M25" s="9">
        <v>84.545454545454547</v>
      </c>
      <c r="N25" s="138">
        <f t="shared" si="0"/>
        <v>1270210.9090909092</v>
      </c>
      <c r="O25" s="11" t="s">
        <v>4504</v>
      </c>
      <c r="P25" s="39">
        <v>3.859283892521248E-5</v>
      </c>
      <c r="Q25" s="39"/>
      <c r="R25" s="26">
        <v>9.6482097313031201E-3</v>
      </c>
      <c r="S25" s="7"/>
      <c r="T25" s="26">
        <v>9.6482097313031201E-3</v>
      </c>
      <c r="U25" s="11"/>
      <c r="V25" s="28"/>
      <c r="W25" s="28"/>
      <c r="X25" s="29"/>
      <c r="Y25" s="108" t="str">
        <f t="shared" si="1"/>
        <v>NO OFERTADO</v>
      </c>
      <c r="Z25" s="108" t="str">
        <f t="shared" si="2"/>
        <v>CORRECTO</v>
      </c>
      <c r="AA25" s="29">
        <f t="shared" si="3"/>
        <v>0</v>
      </c>
      <c r="AB25" s="25">
        <v>3.4733555032691234E-3</v>
      </c>
      <c r="AC25" s="7"/>
      <c r="AD25" s="26">
        <v>3.4733555032691234E-3</v>
      </c>
      <c r="AE25" s="28"/>
      <c r="AF25" s="28"/>
      <c r="AG25" s="28"/>
      <c r="AH25" s="29"/>
      <c r="AI25" s="108" t="str">
        <f t="shared" si="4"/>
        <v>NO OFERTADO</v>
      </c>
      <c r="AJ25" s="108" t="str">
        <f t="shared" si="5"/>
        <v>CORRECTO</v>
      </c>
      <c r="AK25" s="27">
        <v>2.315570335512749E-3</v>
      </c>
      <c r="AL25" s="7"/>
      <c r="AM25" s="26">
        <v>2.315570335512749E-3</v>
      </c>
      <c r="AN25" s="28"/>
      <c r="AO25" s="28"/>
      <c r="AP25" s="28"/>
      <c r="AQ25" s="29"/>
      <c r="AR25" s="108" t="str">
        <f t="shared" si="6"/>
        <v>NO OFERTADO</v>
      </c>
      <c r="AS25" s="109" t="str">
        <f t="shared" si="7"/>
        <v>CORRECTO</v>
      </c>
    </row>
    <row r="26" spans="1:45" x14ac:dyDescent="0.25">
      <c r="A26" s="134">
        <v>21</v>
      </c>
      <c r="B26" s="135">
        <v>26</v>
      </c>
      <c r="C26" s="10" t="s">
        <v>90</v>
      </c>
      <c r="D26" s="136" t="s">
        <v>91</v>
      </c>
      <c r="E26" s="136" t="s">
        <v>36</v>
      </c>
      <c r="F26" s="136" t="s">
        <v>15</v>
      </c>
      <c r="G26" s="136" t="s">
        <v>17</v>
      </c>
      <c r="H26" s="136" t="s">
        <v>18</v>
      </c>
      <c r="I26" s="137" t="s">
        <v>45</v>
      </c>
      <c r="J26" s="8">
        <v>1</v>
      </c>
      <c r="K26" s="8" t="s">
        <v>92</v>
      </c>
      <c r="L26" s="9">
        <v>8197.7999999999993</v>
      </c>
      <c r="M26" s="9">
        <v>7263.3846153846152</v>
      </c>
      <c r="N26" s="138">
        <f t="shared" si="0"/>
        <v>59543774.399999991</v>
      </c>
      <c r="O26" s="11" t="s">
        <v>3204</v>
      </c>
      <c r="P26" s="39">
        <v>1.8091194761215238E-3</v>
      </c>
      <c r="Q26" s="39"/>
      <c r="R26" s="26">
        <v>0.45227986903038098</v>
      </c>
      <c r="S26" s="7"/>
      <c r="T26" s="26">
        <v>0.45227986903038098</v>
      </c>
      <c r="U26" s="11"/>
      <c r="V26" s="28"/>
      <c r="W26" s="28"/>
      <c r="X26" s="29"/>
      <c r="Y26" s="108" t="str">
        <f t="shared" si="1"/>
        <v>NO OFERTADO</v>
      </c>
      <c r="Z26" s="108" t="str">
        <f t="shared" si="2"/>
        <v>CORRECTO</v>
      </c>
      <c r="AA26" s="29">
        <f t="shared" si="3"/>
        <v>0</v>
      </c>
      <c r="AB26" s="25">
        <v>0.16282075285093714</v>
      </c>
      <c r="AC26" s="7"/>
      <c r="AD26" s="26">
        <v>0.16282075285093714</v>
      </c>
      <c r="AE26" s="28"/>
      <c r="AF26" s="28"/>
      <c r="AG26" s="28"/>
      <c r="AH26" s="29"/>
      <c r="AI26" s="108" t="str">
        <f t="shared" si="4"/>
        <v>NO OFERTADO</v>
      </c>
      <c r="AJ26" s="108" t="str">
        <f t="shared" si="5"/>
        <v>CORRECTO</v>
      </c>
      <c r="AK26" s="27">
        <v>0.10854716856729144</v>
      </c>
      <c r="AL26" s="7"/>
      <c r="AM26" s="26">
        <v>0.10854716856729144</v>
      </c>
      <c r="AN26" s="28"/>
      <c r="AO26" s="28"/>
      <c r="AP26" s="28"/>
      <c r="AQ26" s="29"/>
      <c r="AR26" s="108" t="str">
        <f t="shared" si="6"/>
        <v>NO OFERTADO</v>
      </c>
      <c r="AS26" s="109" t="str">
        <f t="shared" si="7"/>
        <v>CORRECTO</v>
      </c>
    </row>
    <row r="27" spans="1:45" ht="24" x14ac:dyDescent="0.25">
      <c r="A27" s="134">
        <v>22</v>
      </c>
      <c r="B27" s="135">
        <v>391</v>
      </c>
      <c r="C27" s="10" t="s">
        <v>967</v>
      </c>
      <c r="D27" s="136" t="s">
        <v>968</v>
      </c>
      <c r="E27" s="136" t="s">
        <v>6</v>
      </c>
      <c r="F27" s="136" t="s">
        <v>7</v>
      </c>
      <c r="G27" s="136" t="s">
        <v>8</v>
      </c>
      <c r="H27" s="136" t="s">
        <v>7</v>
      </c>
      <c r="I27" s="137" t="s">
        <v>45</v>
      </c>
      <c r="J27" s="8">
        <v>1</v>
      </c>
      <c r="K27" s="8" t="s">
        <v>264</v>
      </c>
      <c r="L27" s="9">
        <v>1680.39</v>
      </c>
      <c r="M27" s="9">
        <v>19604.615384615383</v>
      </c>
      <c r="N27" s="138">
        <f t="shared" si="0"/>
        <v>32943399.646153845</v>
      </c>
      <c r="O27" s="11" t="s">
        <v>3204</v>
      </c>
      <c r="P27" s="39">
        <v>1.0009198528320342E-3</v>
      </c>
      <c r="Q27" s="39"/>
      <c r="R27" s="26">
        <v>0.25022996320800855</v>
      </c>
      <c r="S27" s="7"/>
      <c r="T27" s="26">
        <v>0.25022996320800855</v>
      </c>
      <c r="U27" s="11"/>
      <c r="V27" s="28"/>
      <c r="W27" s="28"/>
      <c r="X27" s="29"/>
      <c r="Y27" s="108" t="str">
        <f t="shared" si="1"/>
        <v>NO OFERTADO</v>
      </c>
      <c r="Z27" s="108" t="str">
        <f t="shared" si="2"/>
        <v>CORRECTO</v>
      </c>
      <c r="AA27" s="29">
        <f t="shared" si="3"/>
        <v>0</v>
      </c>
      <c r="AB27" s="25">
        <v>9.0082786754883085E-2</v>
      </c>
      <c r="AC27" s="7"/>
      <c r="AD27" s="26">
        <v>9.0082786754883085E-2</v>
      </c>
      <c r="AE27" s="28"/>
      <c r="AF27" s="28"/>
      <c r="AG27" s="28"/>
      <c r="AH27" s="29"/>
      <c r="AI27" s="108" t="str">
        <f t="shared" si="4"/>
        <v>NO OFERTADO</v>
      </c>
      <c r="AJ27" s="108" t="str">
        <f t="shared" si="5"/>
        <v>CORRECTO</v>
      </c>
      <c r="AK27" s="27">
        <v>6.0055191169922056E-2</v>
      </c>
      <c r="AL27" s="7"/>
      <c r="AM27" s="26">
        <v>6.0055191169922056E-2</v>
      </c>
      <c r="AN27" s="28"/>
      <c r="AO27" s="28"/>
      <c r="AP27" s="28"/>
      <c r="AQ27" s="29"/>
      <c r="AR27" s="108" t="str">
        <f t="shared" si="6"/>
        <v>NO OFERTADO</v>
      </c>
      <c r="AS27" s="109" t="str">
        <f t="shared" si="7"/>
        <v>CORRECTO</v>
      </c>
    </row>
    <row r="28" spans="1:45" ht="24" x14ac:dyDescent="0.25">
      <c r="A28" s="134">
        <v>23</v>
      </c>
      <c r="B28" s="135">
        <v>185</v>
      </c>
      <c r="C28" s="10" t="s">
        <v>517</v>
      </c>
      <c r="D28" s="136" t="s">
        <v>518</v>
      </c>
      <c r="E28" s="136" t="s">
        <v>6</v>
      </c>
      <c r="F28" s="136" t="s">
        <v>7</v>
      </c>
      <c r="G28" s="136" t="s">
        <v>8</v>
      </c>
      <c r="H28" s="136" t="s">
        <v>7</v>
      </c>
      <c r="I28" s="137" t="s">
        <v>45</v>
      </c>
      <c r="J28" s="8">
        <v>1</v>
      </c>
      <c r="K28" s="8" t="s">
        <v>264</v>
      </c>
      <c r="L28" s="9">
        <v>367.85</v>
      </c>
      <c r="M28" s="9">
        <v>61747.615384615383</v>
      </c>
      <c r="N28" s="138">
        <f t="shared" si="0"/>
        <v>22713860.319230769</v>
      </c>
      <c r="O28" s="11" t="s">
        <v>3204</v>
      </c>
      <c r="P28" s="39">
        <v>6.9011559135264094E-4</v>
      </c>
      <c r="Q28" s="39"/>
      <c r="R28" s="26">
        <v>0.17252889783816022</v>
      </c>
      <c r="S28" s="7"/>
      <c r="T28" s="26">
        <v>0.17252889783816022</v>
      </c>
      <c r="U28" s="11"/>
      <c r="V28" s="28"/>
      <c r="W28" s="28"/>
      <c r="X28" s="29"/>
      <c r="Y28" s="108" t="str">
        <f t="shared" si="1"/>
        <v>NO OFERTADO</v>
      </c>
      <c r="Z28" s="108" t="str">
        <f t="shared" si="2"/>
        <v>CORRECTO</v>
      </c>
      <c r="AA28" s="29">
        <f t="shared" si="3"/>
        <v>0</v>
      </c>
      <c r="AB28" s="25">
        <v>6.2110403221737685E-2</v>
      </c>
      <c r="AC28" s="7"/>
      <c r="AD28" s="26">
        <v>6.2110403221737685E-2</v>
      </c>
      <c r="AE28" s="28"/>
      <c r="AF28" s="28"/>
      <c r="AG28" s="28"/>
      <c r="AH28" s="29"/>
      <c r="AI28" s="108" t="str">
        <f t="shared" si="4"/>
        <v>NO OFERTADO</v>
      </c>
      <c r="AJ28" s="108" t="str">
        <f t="shared" si="5"/>
        <v>CORRECTO</v>
      </c>
      <c r="AK28" s="27">
        <v>4.1406935481158459E-2</v>
      </c>
      <c r="AL28" s="7"/>
      <c r="AM28" s="26">
        <v>4.1406935481158459E-2</v>
      </c>
      <c r="AN28" s="28"/>
      <c r="AO28" s="28"/>
      <c r="AP28" s="28"/>
      <c r="AQ28" s="29"/>
      <c r="AR28" s="108" t="str">
        <f t="shared" si="6"/>
        <v>NO OFERTADO</v>
      </c>
      <c r="AS28" s="109" t="str">
        <f t="shared" si="7"/>
        <v>CORRECTO</v>
      </c>
    </row>
    <row r="29" spans="1:45" ht="24" x14ac:dyDescent="0.25">
      <c r="A29" s="134">
        <v>24</v>
      </c>
      <c r="B29" s="135">
        <v>2500</v>
      </c>
      <c r="C29" s="141" t="s">
        <v>4199</v>
      </c>
      <c r="D29" s="145" t="s">
        <v>4200</v>
      </c>
      <c r="E29" s="145" t="s">
        <v>7</v>
      </c>
      <c r="F29" s="145" t="s">
        <v>7</v>
      </c>
      <c r="G29" s="136" t="s">
        <v>8</v>
      </c>
      <c r="H29" s="145" t="s">
        <v>7</v>
      </c>
      <c r="I29" s="137" t="s">
        <v>45</v>
      </c>
      <c r="J29" s="8">
        <v>1</v>
      </c>
      <c r="K29" s="8" t="s">
        <v>4201</v>
      </c>
      <c r="L29" s="9">
        <v>610.73</v>
      </c>
      <c r="M29" s="9">
        <v>27604.75</v>
      </c>
      <c r="N29" s="138">
        <f t="shared" si="0"/>
        <v>16859048.967500001</v>
      </c>
      <c r="O29" s="11" t="s">
        <v>4504</v>
      </c>
      <c r="P29" s="39">
        <v>5.1222876183661483E-4</v>
      </c>
      <c r="Q29" s="39"/>
      <c r="R29" s="26">
        <v>0.1280571904591537</v>
      </c>
      <c r="S29" s="7"/>
      <c r="T29" s="26">
        <v>0.1280571904591537</v>
      </c>
      <c r="U29" s="11"/>
      <c r="V29" s="28"/>
      <c r="W29" s="28"/>
      <c r="X29" s="29"/>
      <c r="Y29" s="108" t="str">
        <f t="shared" si="1"/>
        <v>NO OFERTADO</v>
      </c>
      <c r="Z29" s="108" t="str">
        <f t="shared" si="2"/>
        <v>CORRECTO</v>
      </c>
      <c r="AA29" s="29">
        <f t="shared" si="3"/>
        <v>0</v>
      </c>
      <c r="AB29" s="25">
        <v>4.6100588565295336E-2</v>
      </c>
      <c r="AC29" s="7"/>
      <c r="AD29" s="26">
        <v>4.6100588565295336E-2</v>
      </c>
      <c r="AE29" s="28"/>
      <c r="AF29" s="28"/>
      <c r="AG29" s="28"/>
      <c r="AH29" s="29"/>
      <c r="AI29" s="108" t="str">
        <f t="shared" si="4"/>
        <v>NO OFERTADO</v>
      </c>
      <c r="AJ29" s="108" t="str">
        <f t="shared" si="5"/>
        <v>CORRECTO</v>
      </c>
      <c r="AK29" s="27">
        <v>3.0733725710196891E-2</v>
      </c>
      <c r="AL29" s="7"/>
      <c r="AM29" s="26">
        <v>3.0733725710196891E-2</v>
      </c>
      <c r="AN29" s="28"/>
      <c r="AO29" s="28"/>
      <c r="AP29" s="28"/>
      <c r="AQ29" s="29"/>
      <c r="AR29" s="108" t="str">
        <f t="shared" si="6"/>
        <v>NO OFERTADO</v>
      </c>
      <c r="AS29" s="109" t="str">
        <f t="shared" si="7"/>
        <v>CORRECTO</v>
      </c>
    </row>
    <row r="30" spans="1:45" ht="24" x14ac:dyDescent="0.25">
      <c r="A30" s="134">
        <v>25</v>
      </c>
      <c r="B30" s="135">
        <v>1145</v>
      </c>
      <c r="C30" s="10" t="s">
        <v>2142</v>
      </c>
      <c r="D30" s="136" t="s">
        <v>2143</v>
      </c>
      <c r="E30" s="136" t="s">
        <v>7</v>
      </c>
      <c r="F30" s="136" t="s">
        <v>7</v>
      </c>
      <c r="G30" s="136" t="s">
        <v>8</v>
      </c>
      <c r="H30" s="136" t="s">
        <v>7</v>
      </c>
      <c r="I30" s="137" t="s">
        <v>45</v>
      </c>
      <c r="J30" s="8">
        <v>1</v>
      </c>
      <c r="K30" s="8" t="s">
        <v>2144</v>
      </c>
      <c r="L30" s="9">
        <v>258</v>
      </c>
      <c r="M30" s="9">
        <v>5769.0769230769229</v>
      </c>
      <c r="N30" s="138">
        <f t="shared" si="0"/>
        <v>1488421.846153846</v>
      </c>
      <c r="O30" s="11" t="s">
        <v>3204</v>
      </c>
      <c r="P30" s="39">
        <v>4.5222745412015358E-5</v>
      </c>
      <c r="Q30" s="39"/>
      <c r="R30" s="26">
        <v>1.130568635300384E-2</v>
      </c>
      <c r="S30" s="7"/>
      <c r="T30" s="26">
        <v>1.130568635300384E-2</v>
      </c>
      <c r="U30" s="11"/>
      <c r="V30" s="28"/>
      <c r="W30" s="28"/>
      <c r="X30" s="29"/>
      <c r="Y30" s="108" t="str">
        <f t="shared" si="1"/>
        <v>NO OFERTADO</v>
      </c>
      <c r="Z30" s="108" t="str">
        <f t="shared" si="2"/>
        <v>CORRECTO</v>
      </c>
      <c r="AA30" s="29">
        <f t="shared" si="3"/>
        <v>0</v>
      </c>
      <c r="AB30" s="25">
        <v>4.0700470870813823E-3</v>
      </c>
      <c r="AC30" s="7"/>
      <c r="AD30" s="26">
        <v>4.0700470870813823E-3</v>
      </c>
      <c r="AE30" s="28"/>
      <c r="AF30" s="28"/>
      <c r="AG30" s="28"/>
      <c r="AH30" s="29"/>
      <c r="AI30" s="108" t="str">
        <f t="shared" si="4"/>
        <v>NO OFERTADO</v>
      </c>
      <c r="AJ30" s="108" t="str">
        <f t="shared" si="5"/>
        <v>CORRECTO</v>
      </c>
      <c r="AK30" s="27">
        <v>2.7133647247209215E-3</v>
      </c>
      <c r="AL30" s="7"/>
      <c r="AM30" s="26">
        <v>2.7133647247209215E-3</v>
      </c>
      <c r="AN30" s="28"/>
      <c r="AO30" s="28"/>
      <c r="AP30" s="28"/>
      <c r="AQ30" s="29"/>
      <c r="AR30" s="108" t="str">
        <f t="shared" si="6"/>
        <v>NO OFERTADO</v>
      </c>
      <c r="AS30" s="109" t="str">
        <f t="shared" si="7"/>
        <v>CORRECTO</v>
      </c>
    </row>
    <row r="31" spans="1:45" ht="24" x14ac:dyDescent="0.25">
      <c r="A31" s="134">
        <v>26</v>
      </c>
      <c r="B31" s="135">
        <v>1543</v>
      </c>
      <c r="C31" s="10" t="s">
        <v>2142</v>
      </c>
      <c r="D31" s="136" t="s">
        <v>2742</v>
      </c>
      <c r="E31" s="136" t="s">
        <v>7</v>
      </c>
      <c r="F31" s="136" t="s">
        <v>7</v>
      </c>
      <c r="G31" s="136" t="s">
        <v>8</v>
      </c>
      <c r="H31" s="136" t="s">
        <v>7</v>
      </c>
      <c r="I31" s="137" t="s">
        <v>45</v>
      </c>
      <c r="J31" s="8">
        <v>1</v>
      </c>
      <c r="K31" s="8" t="s">
        <v>2144</v>
      </c>
      <c r="L31" s="9">
        <v>244.46</v>
      </c>
      <c r="M31" s="9">
        <v>2497.6923076923076</v>
      </c>
      <c r="N31" s="138">
        <f t="shared" si="0"/>
        <v>610585.86153846153</v>
      </c>
      <c r="O31" s="11" t="s">
        <v>3204</v>
      </c>
      <c r="P31" s="39">
        <v>1.8551440265326395E-5</v>
      </c>
      <c r="Q31" s="39"/>
      <c r="R31" s="26">
        <v>4.6378600663315988E-3</v>
      </c>
      <c r="S31" s="7"/>
      <c r="T31" s="26">
        <v>4.6378600663315988E-3</v>
      </c>
      <c r="U31" s="11"/>
      <c r="V31" s="28"/>
      <c r="W31" s="28"/>
      <c r="X31" s="29"/>
      <c r="Y31" s="108" t="str">
        <f t="shared" si="1"/>
        <v>NO OFERTADO</v>
      </c>
      <c r="Z31" s="108" t="str">
        <f t="shared" si="2"/>
        <v>CORRECTO</v>
      </c>
      <c r="AA31" s="29">
        <f t="shared" si="3"/>
        <v>0</v>
      </c>
      <c r="AB31" s="25">
        <v>1.6696296238793756E-3</v>
      </c>
      <c r="AC31" s="7"/>
      <c r="AD31" s="26">
        <v>1.6696296238793756E-3</v>
      </c>
      <c r="AE31" s="28"/>
      <c r="AF31" s="28"/>
      <c r="AG31" s="28"/>
      <c r="AH31" s="29"/>
      <c r="AI31" s="108" t="str">
        <f t="shared" si="4"/>
        <v>NO OFERTADO</v>
      </c>
      <c r="AJ31" s="108" t="str">
        <f t="shared" si="5"/>
        <v>CORRECTO</v>
      </c>
      <c r="AK31" s="27">
        <v>1.1130864159195838E-3</v>
      </c>
      <c r="AL31" s="7"/>
      <c r="AM31" s="26">
        <v>1.1130864159195838E-3</v>
      </c>
      <c r="AN31" s="28"/>
      <c r="AO31" s="28"/>
      <c r="AP31" s="28"/>
      <c r="AQ31" s="29"/>
      <c r="AR31" s="108" t="str">
        <f t="shared" si="6"/>
        <v>NO OFERTADO</v>
      </c>
      <c r="AS31" s="109" t="str">
        <f t="shared" si="7"/>
        <v>CORRECTO</v>
      </c>
    </row>
    <row r="32" spans="1:45" ht="24" x14ac:dyDescent="0.25">
      <c r="A32" s="134">
        <v>27</v>
      </c>
      <c r="B32" s="135">
        <v>1514</v>
      </c>
      <c r="C32" s="10" t="s">
        <v>2142</v>
      </c>
      <c r="D32" s="136" t="s">
        <v>2706</v>
      </c>
      <c r="E32" s="136" t="s">
        <v>7</v>
      </c>
      <c r="F32" s="136" t="s">
        <v>7</v>
      </c>
      <c r="G32" s="136" t="s">
        <v>8</v>
      </c>
      <c r="H32" s="136" t="s">
        <v>7</v>
      </c>
      <c r="I32" s="137" t="s">
        <v>45</v>
      </c>
      <c r="J32" s="8">
        <v>1</v>
      </c>
      <c r="K32" s="8" t="s">
        <v>2144</v>
      </c>
      <c r="L32" s="9">
        <v>175.25</v>
      </c>
      <c r="M32" s="9">
        <v>1296.1538461538462</v>
      </c>
      <c r="N32" s="138">
        <f t="shared" si="0"/>
        <v>227150.96153846153</v>
      </c>
      <c r="O32" s="11" t="s">
        <v>3204</v>
      </c>
      <c r="P32" s="39">
        <v>6.9015313973606956E-6</v>
      </c>
      <c r="Q32" s="39"/>
      <c r="R32" s="26">
        <v>1.7253828493401738E-3</v>
      </c>
      <c r="S32" s="7"/>
      <c r="T32" s="26">
        <v>1.7253828493401738E-3</v>
      </c>
      <c r="U32" s="11"/>
      <c r="V32" s="28"/>
      <c r="W32" s="28"/>
      <c r="X32" s="29"/>
      <c r="Y32" s="108" t="str">
        <f t="shared" si="1"/>
        <v>NO OFERTADO</v>
      </c>
      <c r="Z32" s="108" t="str">
        <f t="shared" si="2"/>
        <v>CORRECTO</v>
      </c>
      <c r="AA32" s="29">
        <f t="shared" si="3"/>
        <v>0</v>
      </c>
      <c r="AB32" s="25">
        <v>6.2113782576246265E-4</v>
      </c>
      <c r="AC32" s="7"/>
      <c r="AD32" s="26">
        <v>6.2113782576246265E-4</v>
      </c>
      <c r="AE32" s="28"/>
      <c r="AF32" s="28"/>
      <c r="AG32" s="28"/>
      <c r="AH32" s="29"/>
      <c r="AI32" s="108" t="str">
        <f t="shared" si="4"/>
        <v>NO OFERTADO</v>
      </c>
      <c r="AJ32" s="108" t="str">
        <f t="shared" si="5"/>
        <v>CORRECTO</v>
      </c>
      <c r="AK32" s="27">
        <v>4.1409188384164175E-4</v>
      </c>
      <c r="AL32" s="7"/>
      <c r="AM32" s="26">
        <v>4.1409188384164175E-4</v>
      </c>
      <c r="AN32" s="28"/>
      <c r="AO32" s="28"/>
      <c r="AP32" s="28"/>
      <c r="AQ32" s="29"/>
      <c r="AR32" s="108" t="str">
        <f t="shared" si="6"/>
        <v>NO OFERTADO</v>
      </c>
      <c r="AS32" s="109" t="str">
        <f t="shared" si="7"/>
        <v>CORRECTO</v>
      </c>
    </row>
    <row r="33" spans="1:45" ht="24" x14ac:dyDescent="0.25">
      <c r="A33" s="134">
        <v>28</v>
      </c>
      <c r="B33" s="135">
        <v>682</v>
      </c>
      <c r="C33" s="10" t="s">
        <v>1479</v>
      </c>
      <c r="D33" s="136" t="s">
        <v>1318</v>
      </c>
      <c r="E33" s="136" t="s">
        <v>7</v>
      </c>
      <c r="F33" s="136" t="s">
        <v>7</v>
      </c>
      <c r="G33" s="136" t="s">
        <v>8</v>
      </c>
      <c r="H33" s="136" t="s">
        <v>7</v>
      </c>
      <c r="I33" s="137" t="s">
        <v>45</v>
      </c>
      <c r="J33" s="8">
        <v>1</v>
      </c>
      <c r="K33" s="8" t="s">
        <v>1480</v>
      </c>
      <c r="L33" s="9">
        <v>395</v>
      </c>
      <c r="M33" s="9">
        <v>18041.307692307691</v>
      </c>
      <c r="N33" s="138">
        <f t="shared" si="0"/>
        <v>7126316.538461538</v>
      </c>
      <c r="O33" s="11" t="s">
        <v>3204</v>
      </c>
      <c r="P33" s="39">
        <v>2.1651899250004029E-4</v>
      </c>
      <c r="Q33" s="39"/>
      <c r="R33" s="26">
        <v>5.412974812501007E-2</v>
      </c>
      <c r="S33" s="7"/>
      <c r="T33" s="26">
        <v>5.412974812501007E-2</v>
      </c>
      <c r="U33" s="11"/>
      <c r="V33" s="28"/>
      <c r="W33" s="28"/>
      <c r="X33" s="29"/>
      <c r="Y33" s="108" t="str">
        <f t="shared" si="1"/>
        <v>NO OFERTADO</v>
      </c>
      <c r="Z33" s="108" t="str">
        <f t="shared" si="2"/>
        <v>CORRECTO</v>
      </c>
      <c r="AA33" s="29">
        <f t="shared" si="3"/>
        <v>0</v>
      </c>
      <c r="AB33" s="25">
        <v>1.9486709325003626E-2</v>
      </c>
      <c r="AC33" s="7"/>
      <c r="AD33" s="26">
        <v>1.9486709325003626E-2</v>
      </c>
      <c r="AE33" s="28"/>
      <c r="AF33" s="28"/>
      <c r="AG33" s="28"/>
      <c r="AH33" s="29"/>
      <c r="AI33" s="108" t="str">
        <f t="shared" si="4"/>
        <v>NO OFERTADO</v>
      </c>
      <c r="AJ33" s="108" t="str">
        <f t="shared" si="5"/>
        <v>CORRECTO</v>
      </c>
      <c r="AK33" s="27">
        <v>1.2991139550002417E-2</v>
      </c>
      <c r="AL33" s="7"/>
      <c r="AM33" s="26">
        <v>1.2991139550002417E-2</v>
      </c>
      <c r="AN33" s="28"/>
      <c r="AO33" s="28"/>
      <c r="AP33" s="28"/>
      <c r="AQ33" s="29"/>
      <c r="AR33" s="108" t="str">
        <f t="shared" si="6"/>
        <v>NO OFERTADO</v>
      </c>
      <c r="AS33" s="109" t="str">
        <f t="shared" si="7"/>
        <v>CORRECTO</v>
      </c>
    </row>
    <row r="34" spans="1:45" ht="24" x14ac:dyDescent="0.25">
      <c r="A34" s="134">
        <v>29</v>
      </c>
      <c r="B34" s="135">
        <v>971</v>
      </c>
      <c r="C34" s="10" t="s">
        <v>1479</v>
      </c>
      <c r="D34" s="136" t="s">
        <v>1914</v>
      </c>
      <c r="E34" s="136" t="s">
        <v>7</v>
      </c>
      <c r="F34" s="136" t="s">
        <v>7</v>
      </c>
      <c r="G34" s="136" t="s">
        <v>8</v>
      </c>
      <c r="H34" s="136" t="s">
        <v>7</v>
      </c>
      <c r="I34" s="137" t="s">
        <v>45</v>
      </c>
      <c r="J34" s="8">
        <v>1</v>
      </c>
      <c r="K34" s="8" t="s">
        <v>1480</v>
      </c>
      <c r="L34" s="9">
        <v>1132</v>
      </c>
      <c r="M34" s="9">
        <v>2942.3076923076924</v>
      </c>
      <c r="N34" s="138">
        <f t="shared" si="0"/>
        <v>3330692.307692308</v>
      </c>
      <c r="O34" s="11" t="s">
        <v>3204</v>
      </c>
      <c r="P34" s="39">
        <v>1.0119647912031418E-4</v>
      </c>
      <c r="Q34" s="39"/>
      <c r="R34" s="26">
        <v>2.5299119780078545E-2</v>
      </c>
      <c r="S34" s="7"/>
      <c r="T34" s="26">
        <v>2.5299119780078545E-2</v>
      </c>
      <c r="U34" s="11"/>
      <c r="V34" s="28"/>
      <c r="W34" s="28"/>
      <c r="X34" s="29"/>
      <c r="Y34" s="108" t="str">
        <f t="shared" si="1"/>
        <v>NO OFERTADO</v>
      </c>
      <c r="Z34" s="108" t="str">
        <f t="shared" si="2"/>
        <v>CORRECTO</v>
      </c>
      <c r="AA34" s="29">
        <f t="shared" si="3"/>
        <v>0</v>
      </c>
      <c r="AB34" s="25">
        <v>9.1076831208282763E-3</v>
      </c>
      <c r="AC34" s="7"/>
      <c r="AD34" s="26">
        <v>9.1076831208282763E-3</v>
      </c>
      <c r="AE34" s="28"/>
      <c r="AF34" s="28"/>
      <c r="AG34" s="28"/>
      <c r="AH34" s="29"/>
      <c r="AI34" s="108" t="str">
        <f t="shared" si="4"/>
        <v>NO OFERTADO</v>
      </c>
      <c r="AJ34" s="108" t="str">
        <f t="shared" si="5"/>
        <v>CORRECTO</v>
      </c>
      <c r="AK34" s="27">
        <v>6.0717887472188509E-3</v>
      </c>
      <c r="AL34" s="7"/>
      <c r="AM34" s="26">
        <v>6.0717887472188509E-3</v>
      </c>
      <c r="AN34" s="28"/>
      <c r="AO34" s="28"/>
      <c r="AP34" s="28"/>
      <c r="AQ34" s="29"/>
      <c r="AR34" s="108" t="str">
        <f t="shared" si="6"/>
        <v>NO OFERTADO</v>
      </c>
      <c r="AS34" s="109" t="str">
        <f t="shared" si="7"/>
        <v>CORRECTO</v>
      </c>
    </row>
    <row r="35" spans="1:45" ht="24" x14ac:dyDescent="0.25">
      <c r="A35" s="134">
        <v>30</v>
      </c>
      <c r="B35" s="135">
        <v>968</v>
      </c>
      <c r="C35" s="10" t="s">
        <v>1479</v>
      </c>
      <c r="D35" s="136" t="s">
        <v>1912</v>
      </c>
      <c r="E35" s="136" t="s">
        <v>7</v>
      </c>
      <c r="F35" s="136" t="s">
        <v>7</v>
      </c>
      <c r="G35" s="136" t="s">
        <v>8</v>
      </c>
      <c r="H35" s="136" t="s">
        <v>7</v>
      </c>
      <c r="I35" s="137" t="s">
        <v>45</v>
      </c>
      <c r="J35" s="8">
        <v>1</v>
      </c>
      <c r="K35" s="8" t="s">
        <v>1480</v>
      </c>
      <c r="L35" s="9">
        <v>1400.51</v>
      </c>
      <c r="M35" s="9">
        <v>1553.0769230769231</v>
      </c>
      <c r="N35" s="138">
        <f t="shared" si="0"/>
        <v>2175099.7615384613</v>
      </c>
      <c r="O35" s="11" t="s">
        <v>3204</v>
      </c>
      <c r="P35" s="39">
        <v>6.6086091799825734E-5</v>
      </c>
      <c r="Q35" s="39"/>
      <c r="R35" s="26">
        <v>1.6521522949956433E-2</v>
      </c>
      <c r="S35" s="7"/>
      <c r="T35" s="26">
        <v>1.6521522949956433E-2</v>
      </c>
      <c r="U35" s="11"/>
      <c r="V35" s="28"/>
      <c r="W35" s="28"/>
      <c r="X35" s="29"/>
      <c r="Y35" s="108" t="str">
        <f t="shared" si="1"/>
        <v>NO OFERTADO</v>
      </c>
      <c r="Z35" s="108" t="str">
        <f t="shared" si="2"/>
        <v>CORRECTO</v>
      </c>
      <c r="AA35" s="29">
        <f t="shared" si="3"/>
        <v>0</v>
      </c>
      <c r="AB35" s="25">
        <v>5.9477482619843163E-3</v>
      </c>
      <c r="AC35" s="7"/>
      <c r="AD35" s="26">
        <v>5.9477482619843163E-3</v>
      </c>
      <c r="AE35" s="28"/>
      <c r="AF35" s="28"/>
      <c r="AG35" s="28"/>
      <c r="AH35" s="29"/>
      <c r="AI35" s="108" t="str">
        <f t="shared" si="4"/>
        <v>NO OFERTADO</v>
      </c>
      <c r="AJ35" s="108" t="str">
        <f t="shared" si="5"/>
        <v>CORRECTO</v>
      </c>
      <c r="AK35" s="27">
        <v>3.9651655079895442E-3</v>
      </c>
      <c r="AL35" s="7"/>
      <c r="AM35" s="26">
        <v>3.9651655079895442E-3</v>
      </c>
      <c r="AN35" s="28"/>
      <c r="AO35" s="28"/>
      <c r="AP35" s="28"/>
      <c r="AQ35" s="29"/>
      <c r="AR35" s="108" t="str">
        <f t="shared" si="6"/>
        <v>NO OFERTADO</v>
      </c>
      <c r="AS35" s="109" t="str">
        <f t="shared" si="7"/>
        <v>CORRECTO</v>
      </c>
    </row>
    <row r="36" spans="1:45" ht="24" x14ac:dyDescent="0.25">
      <c r="A36" s="134">
        <v>31</v>
      </c>
      <c r="B36" s="135">
        <v>2545</v>
      </c>
      <c r="C36" s="141" t="s">
        <v>4275</v>
      </c>
      <c r="D36" s="145" t="s">
        <v>1914</v>
      </c>
      <c r="E36" s="145" t="s">
        <v>7</v>
      </c>
      <c r="F36" s="145" t="s">
        <v>7</v>
      </c>
      <c r="G36" s="136" t="s">
        <v>8</v>
      </c>
      <c r="H36" s="145" t="s">
        <v>7</v>
      </c>
      <c r="I36" s="137" t="s">
        <v>45</v>
      </c>
      <c r="J36" s="8">
        <v>1</v>
      </c>
      <c r="K36" s="8" t="s">
        <v>4276</v>
      </c>
      <c r="L36" s="9">
        <v>5838.91</v>
      </c>
      <c r="M36" s="9">
        <v>1622.5</v>
      </c>
      <c r="N36" s="138">
        <f t="shared" si="0"/>
        <v>9473631.4749999996</v>
      </c>
      <c r="O36" s="11" t="s">
        <v>4504</v>
      </c>
      <c r="P36" s="39">
        <v>2.8783750079202877E-4</v>
      </c>
      <c r="Q36" s="39"/>
      <c r="R36" s="26">
        <v>7.1959375198007186E-2</v>
      </c>
      <c r="S36" s="7"/>
      <c r="T36" s="26">
        <v>7.1959375198007186E-2</v>
      </c>
      <c r="U36" s="11"/>
      <c r="V36" s="28"/>
      <c r="W36" s="28"/>
      <c r="X36" s="29"/>
      <c r="Y36" s="108" t="str">
        <f t="shared" si="1"/>
        <v>NO OFERTADO</v>
      </c>
      <c r="Z36" s="108" t="str">
        <f t="shared" si="2"/>
        <v>CORRECTO</v>
      </c>
      <c r="AA36" s="29">
        <f t="shared" si="3"/>
        <v>0</v>
      </c>
      <c r="AB36" s="25">
        <v>2.5905375071282589E-2</v>
      </c>
      <c r="AC36" s="7"/>
      <c r="AD36" s="26">
        <v>2.5905375071282589E-2</v>
      </c>
      <c r="AE36" s="28"/>
      <c r="AF36" s="28"/>
      <c r="AG36" s="28"/>
      <c r="AH36" s="29"/>
      <c r="AI36" s="108" t="str">
        <f t="shared" si="4"/>
        <v>NO OFERTADO</v>
      </c>
      <c r="AJ36" s="108" t="str">
        <f t="shared" si="5"/>
        <v>CORRECTO</v>
      </c>
      <c r="AK36" s="27">
        <v>1.7270250047521727E-2</v>
      </c>
      <c r="AL36" s="7"/>
      <c r="AM36" s="26">
        <v>1.7270250047521727E-2</v>
      </c>
      <c r="AN36" s="28"/>
      <c r="AO36" s="28"/>
      <c r="AP36" s="28"/>
      <c r="AQ36" s="29"/>
      <c r="AR36" s="108" t="str">
        <f t="shared" si="6"/>
        <v>NO OFERTADO</v>
      </c>
      <c r="AS36" s="109" t="str">
        <f t="shared" si="7"/>
        <v>CORRECTO</v>
      </c>
    </row>
    <row r="37" spans="1:45" ht="24" x14ac:dyDescent="0.25">
      <c r="A37" s="134">
        <v>32</v>
      </c>
      <c r="B37" s="135">
        <v>2811</v>
      </c>
      <c r="C37" s="10" t="s">
        <v>4275</v>
      </c>
      <c r="D37" s="136" t="s">
        <v>1318</v>
      </c>
      <c r="E37" s="136" t="s">
        <v>7</v>
      </c>
      <c r="F37" s="136" t="s">
        <v>7</v>
      </c>
      <c r="G37" s="136" t="s">
        <v>8</v>
      </c>
      <c r="H37" s="136" t="s">
        <v>7</v>
      </c>
      <c r="I37" s="137" t="s">
        <v>45</v>
      </c>
      <c r="J37" s="8">
        <v>1</v>
      </c>
      <c r="K37" s="11"/>
      <c r="L37" s="9">
        <v>455</v>
      </c>
      <c r="M37" s="9">
        <v>14019.5</v>
      </c>
      <c r="N37" s="138">
        <f t="shared" si="0"/>
        <v>6378872.5</v>
      </c>
      <c r="O37" s="11" t="s">
        <v>4504</v>
      </c>
      <c r="P37" s="39">
        <v>1.938093879961697E-4</v>
      </c>
      <c r="Q37" s="39"/>
      <c r="R37" s="26">
        <v>4.8452346999042425E-2</v>
      </c>
      <c r="S37" s="7"/>
      <c r="T37" s="26">
        <v>4.8452346999042425E-2</v>
      </c>
      <c r="U37" s="11"/>
      <c r="V37" s="28"/>
      <c r="W37" s="28"/>
      <c r="X37" s="29"/>
      <c r="Y37" s="108" t="str">
        <f t="shared" si="1"/>
        <v>NO OFERTADO</v>
      </c>
      <c r="Z37" s="108" t="str">
        <f t="shared" si="2"/>
        <v>CORRECTO</v>
      </c>
      <c r="AA37" s="29">
        <f t="shared" si="3"/>
        <v>0</v>
      </c>
      <c r="AB37" s="25">
        <v>1.7442844919655275E-2</v>
      </c>
      <c r="AC37" s="7"/>
      <c r="AD37" s="26">
        <v>1.7442844919655275E-2</v>
      </c>
      <c r="AE37" s="28"/>
      <c r="AF37" s="28"/>
      <c r="AG37" s="28"/>
      <c r="AH37" s="29"/>
      <c r="AI37" s="108" t="str">
        <f t="shared" si="4"/>
        <v>NO OFERTADO</v>
      </c>
      <c r="AJ37" s="108" t="str">
        <f t="shared" si="5"/>
        <v>CORRECTO</v>
      </c>
      <c r="AK37" s="27">
        <v>1.1628563279770182E-2</v>
      </c>
      <c r="AL37" s="7"/>
      <c r="AM37" s="26">
        <v>1.1628563279770182E-2</v>
      </c>
      <c r="AN37" s="28"/>
      <c r="AO37" s="28"/>
      <c r="AP37" s="28"/>
      <c r="AQ37" s="29"/>
      <c r="AR37" s="108" t="str">
        <f t="shared" si="6"/>
        <v>NO OFERTADO</v>
      </c>
      <c r="AS37" s="109" t="str">
        <f t="shared" si="7"/>
        <v>CORRECTO</v>
      </c>
    </row>
    <row r="38" spans="1:45" ht="24" x14ac:dyDescent="0.25">
      <c r="A38" s="134">
        <v>33</v>
      </c>
      <c r="B38" s="135">
        <v>2589</v>
      </c>
      <c r="C38" s="141" t="s">
        <v>4356</v>
      </c>
      <c r="D38" s="145" t="s">
        <v>1914</v>
      </c>
      <c r="E38" s="136" t="s">
        <v>6</v>
      </c>
      <c r="F38" s="145" t="s">
        <v>7</v>
      </c>
      <c r="G38" s="136" t="s">
        <v>8</v>
      </c>
      <c r="H38" s="136" t="s">
        <v>7</v>
      </c>
      <c r="I38" s="137" t="s">
        <v>45</v>
      </c>
      <c r="J38" s="8">
        <v>1</v>
      </c>
      <c r="K38" s="8" t="s">
        <v>4357</v>
      </c>
      <c r="L38" s="9">
        <v>6339.35</v>
      </c>
      <c r="M38" s="9">
        <v>169.09090909090909</v>
      </c>
      <c r="N38" s="138">
        <f t="shared" si="0"/>
        <v>1071926.4545454546</v>
      </c>
      <c r="O38" s="11" t="s">
        <v>4504</v>
      </c>
      <c r="P38" s="39">
        <v>3.2568359084204703E-5</v>
      </c>
      <c r="Q38" s="39"/>
      <c r="R38" s="26">
        <v>8.142089771051176E-3</v>
      </c>
      <c r="S38" s="7"/>
      <c r="T38" s="26">
        <v>8.142089771051176E-3</v>
      </c>
      <c r="U38" s="11"/>
      <c r="V38" s="28"/>
      <c r="W38" s="28"/>
      <c r="X38" s="29"/>
      <c r="Y38" s="108" t="str">
        <f t="shared" si="1"/>
        <v>NO OFERTADO</v>
      </c>
      <c r="Z38" s="108" t="str">
        <f t="shared" si="2"/>
        <v>CORRECTO</v>
      </c>
      <c r="AA38" s="29">
        <f t="shared" si="3"/>
        <v>0</v>
      </c>
      <c r="AB38" s="25">
        <v>2.9311523175784234E-3</v>
      </c>
      <c r="AC38" s="7"/>
      <c r="AD38" s="26">
        <v>2.9311523175784234E-3</v>
      </c>
      <c r="AE38" s="28"/>
      <c r="AF38" s="28"/>
      <c r="AG38" s="28"/>
      <c r="AH38" s="29"/>
      <c r="AI38" s="108" t="str">
        <f t="shared" si="4"/>
        <v>NO OFERTADO</v>
      </c>
      <c r="AJ38" s="108" t="str">
        <f t="shared" si="5"/>
        <v>CORRECTO</v>
      </c>
      <c r="AK38" s="27">
        <v>1.9541015450522821E-3</v>
      </c>
      <c r="AL38" s="7"/>
      <c r="AM38" s="26">
        <v>1.9541015450522821E-3</v>
      </c>
      <c r="AN38" s="28"/>
      <c r="AO38" s="28"/>
      <c r="AP38" s="28"/>
      <c r="AQ38" s="29"/>
      <c r="AR38" s="108" t="str">
        <f t="shared" si="6"/>
        <v>NO OFERTADO</v>
      </c>
      <c r="AS38" s="109" t="str">
        <f t="shared" si="7"/>
        <v>CORRECTO</v>
      </c>
    </row>
    <row r="39" spans="1:45" ht="24" x14ac:dyDescent="0.25">
      <c r="A39" s="134">
        <v>34</v>
      </c>
      <c r="B39" s="135">
        <v>2588</v>
      </c>
      <c r="C39" s="141" t="s">
        <v>4354</v>
      </c>
      <c r="D39" s="145" t="s">
        <v>1318</v>
      </c>
      <c r="E39" s="145" t="s">
        <v>7</v>
      </c>
      <c r="F39" s="145" t="s">
        <v>7</v>
      </c>
      <c r="G39" s="136" t="s">
        <v>8</v>
      </c>
      <c r="H39" s="145" t="s">
        <v>7</v>
      </c>
      <c r="I39" s="137" t="s">
        <v>45</v>
      </c>
      <c r="J39" s="8">
        <v>1</v>
      </c>
      <c r="K39" s="8" t="s">
        <v>4355</v>
      </c>
      <c r="L39" s="9">
        <v>1072.98</v>
      </c>
      <c r="M39" s="9">
        <v>370.83333333333331</v>
      </c>
      <c r="N39" s="138">
        <f t="shared" si="0"/>
        <v>397896.75</v>
      </c>
      <c r="O39" s="11" t="s">
        <v>4504</v>
      </c>
      <c r="P39" s="39">
        <v>1.208930349417784E-5</v>
      </c>
      <c r="Q39" s="39"/>
      <c r="R39" s="26">
        <v>3.02232587354446E-3</v>
      </c>
      <c r="S39" s="7"/>
      <c r="T39" s="26">
        <v>3.02232587354446E-3</v>
      </c>
      <c r="U39" s="11"/>
      <c r="V39" s="28"/>
      <c r="W39" s="28"/>
      <c r="X39" s="29"/>
      <c r="Y39" s="108" t="str">
        <f t="shared" si="1"/>
        <v>NO OFERTADO</v>
      </c>
      <c r="Z39" s="108" t="str">
        <f t="shared" si="2"/>
        <v>CORRECTO</v>
      </c>
      <c r="AA39" s="29">
        <f t="shared" si="3"/>
        <v>0</v>
      </c>
      <c r="AB39" s="25">
        <v>1.0880373144760056E-3</v>
      </c>
      <c r="AC39" s="7"/>
      <c r="AD39" s="26">
        <v>1.0880373144760056E-3</v>
      </c>
      <c r="AE39" s="28"/>
      <c r="AF39" s="28"/>
      <c r="AG39" s="28"/>
      <c r="AH39" s="29"/>
      <c r="AI39" s="108" t="str">
        <f t="shared" si="4"/>
        <v>NO OFERTADO</v>
      </c>
      <c r="AJ39" s="108" t="str">
        <f t="shared" si="5"/>
        <v>CORRECTO</v>
      </c>
      <c r="AK39" s="27">
        <v>7.2535820965067047E-4</v>
      </c>
      <c r="AL39" s="7"/>
      <c r="AM39" s="26">
        <v>7.2535820965067047E-4</v>
      </c>
      <c r="AN39" s="28"/>
      <c r="AO39" s="28"/>
      <c r="AP39" s="28"/>
      <c r="AQ39" s="29"/>
      <c r="AR39" s="108" t="str">
        <f t="shared" si="6"/>
        <v>NO OFERTADO</v>
      </c>
      <c r="AS39" s="109" t="str">
        <f t="shared" si="7"/>
        <v>CORRECTO</v>
      </c>
    </row>
    <row r="40" spans="1:45" ht="24" x14ac:dyDescent="0.25">
      <c r="A40" s="134">
        <v>35</v>
      </c>
      <c r="B40" s="135">
        <v>457</v>
      </c>
      <c r="C40" s="10" t="s">
        <v>1099</v>
      </c>
      <c r="D40" s="136" t="s">
        <v>1100</v>
      </c>
      <c r="E40" s="136" t="s">
        <v>6</v>
      </c>
      <c r="F40" s="136" t="s">
        <v>101</v>
      </c>
      <c r="G40" s="136" t="s">
        <v>8</v>
      </c>
      <c r="H40" s="136" t="s">
        <v>7</v>
      </c>
      <c r="I40" s="137" t="s">
        <v>45</v>
      </c>
      <c r="J40" s="8">
        <v>1</v>
      </c>
      <c r="K40" s="8" t="s">
        <v>264</v>
      </c>
      <c r="L40" s="9">
        <v>2001.1</v>
      </c>
      <c r="M40" s="9">
        <v>8634.0769230769238</v>
      </c>
      <c r="N40" s="138">
        <f t="shared" si="0"/>
        <v>17277651.33076923</v>
      </c>
      <c r="O40" s="11" t="s">
        <v>3204</v>
      </c>
      <c r="P40" s="39">
        <v>5.2494716431902215E-4</v>
      </c>
      <c r="Q40" s="39"/>
      <c r="R40" s="26">
        <v>0.13123679107975553</v>
      </c>
      <c r="S40" s="7"/>
      <c r="T40" s="26">
        <v>0.13123679107975553</v>
      </c>
      <c r="U40" s="11"/>
      <c r="V40" s="28"/>
      <c r="W40" s="28"/>
      <c r="X40" s="29"/>
      <c r="Y40" s="108" t="str">
        <f t="shared" si="1"/>
        <v>NO OFERTADO</v>
      </c>
      <c r="Z40" s="108" t="str">
        <f t="shared" si="2"/>
        <v>CORRECTO</v>
      </c>
      <c r="AA40" s="29">
        <f t="shared" si="3"/>
        <v>0</v>
      </c>
      <c r="AB40" s="25">
        <v>4.724524478871199E-2</v>
      </c>
      <c r="AC40" s="7"/>
      <c r="AD40" s="26">
        <v>4.724524478871199E-2</v>
      </c>
      <c r="AE40" s="28"/>
      <c r="AF40" s="28"/>
      <c r="AG40" s="28"/>
      <c r="AH40" s="29"/>
      <c r="AI40" s="108" t="str">
        <f t="shared" si="4"/>
        <v>NO OFERTADO</v>
      </c>
      <c r="AJ40" s="108" t="str">
        <f t="shared" si="5"/>
        <v>CORRECTO</v>
      </c>
      <c r="AK40" s="27">
        <v>3.1496829859141331E-2</v>
      </c>
      <c r="AL40" s="7"/>
      <c r="AM40" s="26">
        <v>3.1496829859141331E-2</v>
      </c>
      <c r="AN40" s="28"/>
      <c r="AO40" s="28"/>
      <c r="AP40" s="28"/>
      <c r="AQ40" s="29"/>
      <c r="AR40" s="108" t="str">
        <f t="shared" si="6"/>
        <v>NO OFERTADO</v>
      </c>
      <c r="AS40" s="109" t="str">
        <f t="shared" si="7"/>
        <v>CORRECTO</v>
      </c>
    </row>
    <row r="41" spans="1:45" ht="24" x14ac:dyDescent="0.25">
      <c r="A41" s="134">
        <v>36</v>
      </c>
      <c r="B41" s="135">
        <v>1014</v>
      </c>
      <c r="C41" s="10" t="s">
        <v>1979</v>
      </c>
      <c r="D41" s="136" t="s">
        <v>1980</v>
      </c>
      <c r="E41" s="136" t="s">
        <v>6</v>
      </c>
      <c r="F41" s="136" t="s">
        <v>101</v>
      </c>
      <c r="G41" s="136" t="s">
        <v>8</v>
      </c>
      <c r="H41" s="136" t="s">
        <v>7</v>
      </c>
      <c r="I41" s="137" t="s">
        <v>45</v>
      </c>
      <c r="J41" s="8">
        <v>1</v>
      </c>
      <c r="K41" s="8" t="s">
        <v>1480</v>
      </c>
      <c r="L41" s="9">
        <v>1824.54</v>
      </c>
      <c r="M41" s="9">
        <v>2708.0833333333335</v>
      </c>
      <c r="N41" s="138">
        <f t="shared" si="0"/>
        <v>4941006.3650000002</v>
      </c>
      <c r="O41" s="11" t="s">
        <v>3204</v>
      </c>
      <c r="P41" s="39">
        <v>1.5012267758696056E-4</v>
      </c>
      <c r="Q41" s="39"/>
      <c r="R41" s="26">
        <v>3.7530669396740143E-2</v>
      </c>
      <c r="S41" s="7"/>
      <c r="T41" s="26">
        <v>3.7530669396740143E-2</v>
      </c>
      <c r="U41" s="11"/>
      <c r="V41" s="28"/>
      <c r="W41" s="28"/>
      <c r="X41" s="29"/>
      <c r="Y41" s="108" t="str">
        <f t="shared" si="1"/>
        <v>NO OFERTADO</v>
      </c>
      <c r="Z41" s="108" t="str">
        <f t="shared" si="2"/>
        <v>CORRECTO</v>
      </c>
      <c r="AA41" s="29">
        <f t="shared" si="3"/>
        <v>0</v>
      </c>
      <c r="AB41" s="25">
        <v>1.3511040982826451E-2</v>
      </c>
      <c r="AC41" s="7"/>
      <c r="AD41" s="26">
        <v>1.3511040982826451E-2</v>
      </c>
      <c r="AE41" s="28"/>
      <c r="AF41" s="28"/>
      <c r="AG41" s="28"/>
      <c r="AH41" s="29"/>
      <c r="AI41" s="108" t="str">
        <f t="shared" si="4"/>
        <v>NO OFERTADO</v>
      </c>
      <c r="AJ41" s="108" t="str">
        <f t="shared" si="5"/>
        <v>CORRECTO</v>
      </c>
      <c r="AK41" s="27">
        <v>9.0073606552176343E-3</v>
      </c>
      <c r="AL41" s="7"/>
      <c r="AM41" s="26">
        <v>9.0073606552176343E-3</v>
      </c>
      <c r="AN41" s="28"/>
      <c r="AO41" s="28"/>
      <c r="AP41" s="28"/>
      <c r="AQ41" s="29"/>
      <c r="AR41" s="108" t="str">
        <f t="shared" si="6"/>
        <v>NO OFERTADO</v>
      </c>
      <c r="AS41" s="109" t="str">
        <f t="shared" si="7"/>
        <v>CORRECTO</v>
      </c>
    </row>
    <row r="42" spans="1:45" ht="24" x14ac:dyDescent="0.25">
      <c r="A42" s="134">
        <v>37</v>
      </c>
      <c r="B42" s="135">
        <v>578</v>
      </c>
      <c r="C42" s="10" t="s">
        <v>1317</v>
      </c>
      <c r="D42" s="136" t="s">
        <v>1318</v>
      </c>
      <c r="E42" s="136" t="s">
        <v>6</v>
      </c>
      <c r="F42" s="136" t="s">
        <v>101</v>
      </c>
      <c r="G42" s="136" t="s">
        <v>8</v>
      </c>
      <c r="H42" s="136" t="s">
        <v>7</v>
      </c>
      <c r="I42" s="137" t="s">
        <v>45</v>
      </c>
      <c r="J42" s="8">
        <v>1</v>
      </c>
      <c r="K42" s="8" t="s">
        <v>1319</v>
      </c>
      <c r="L42" s="9">
        <v>2574</v>
      </c>
      <c r="M42" s="9">
        <v>3085.3846153846152</v>
      </c>
      <c r="N42" s="138">
        <f t="shared" si="0"/>
        <v>7941780</v>
      </c>
      <c r="O42" s="11" t="s">
        <v>3204</v>
      </c>
      <c r="P42" s="39">
        <v>2.412952322530699E-4</v>
      </c>
      <c r="Q42" s="39"/>
      <c r="R42" s="26">
        <v>6.0323808063267474E-2</v>
      </c>
      <c r="S42" s="7"/>
      <c r="T42" s="26">
        <v>6.0323808063267474E-2</v>
      </c>
      <c r="U42" s="11"/>
      <c r="V42" s="28"/>
      <c r="W42" s="28"/>
      <c r="X42" s="29"/>
      <c r="Y42" s="108" t="str">
        <f t="shared" si="1"/>
        <v>NO OFERTADO</v>
      </c>
      <c r="Z42" s="108" t="str">
        <f t="shared" si="2"/>
        <v>CORRECTO</v>
      </c>
      <c r="AA42" s="29">
        <f t="shared" si="3"/>
        <v>0</v>
      </c>
      <c r="AB42" s="25">
        <v>2.1716570902776292E-2</v>
      </c>
      <c r="AC42" s="7"/>
      <c r="AD42" s="26">
        <v>2.1716570902776292E-2</v>
      </c>
      <c r="AE42" s="28"/>
      <c r="AF42" s="28"/>
      <c r="AG42" s="28"/>
      <c r="AH42" s="29"/>
      <c r="AI42" s="108" t="str">
        <f t="shared" si="4"/>
        <v>NO OFERTADO</v>
      </c>
      <c r="AJ42" s="108" t="str">
        <f t="shared" si="5"/>
        <v>CORRECTO</v>
      </c>
      <c r="AK42" s="27">
        <v>1.4477713935184194E-2</v>
      </c>
      <c r="AL42" s="7"/>
      <c r="AM42" s="26">
        <v>1.4477713935184194E-2</v>
      </c>
      <c r="AN42" s="28"/>
      <c r="AO42" s="28"/>
      <c r="AP42" s="28"/>
      <c r="AQ42" s="29"/>
      <c r="AR42" s="108" t="str">
        <f t="shared" si="6"/>
        <v>NO OFERTADO</v>
      </c>
      <c r="AS42" s="109" t="str">
        <f t="shared" si="7"/>
        <v>CORRECTO</v>
      </c>
    </row>
    <row r="43" spans="1:45" ht="24" x14ac:dyDescent="0.25">
      <c r="A43" s="134">
        <v>38</v>
      </c>
      <c r="B43" s="135">
        <v>82</v>
      </c>
      <c r="C43" s="10" t="s">
        <v>262</v>
      </c>
      <c r="D43" s="136" t="s">
        <v>263</v>
      </c>
      <c r="E43" s="136" t="s">
        <v>6</v>
      </c>
      <c r="F43" s="136" t="s">
        <v>7</v>
      </c>
      <c r="G43" s="136" t="s">
        <v>8</v>
      </c>
      <c r="H43" s="136" t="s">
        <v>7</v>
      </c>
      <c r="I43" s="137" t="s">
        <v>45</v>
      </c>
      <c r="J43" s="8">
        <v>1</v>
      </c>
      <c r="K43" s="8" t="s">
        <v>264</v>
      </c>
      <c r="L43" s="9">
        <v>5590</v>
      </c>
      <c r="M43" s="9">
        <v>12671.307692307691</v>
      </c>
      <c r="N43" s="138">
        <f t="shared" si="0"/>
        <v>70832610</v>
      </c>
      <c r="O43" s="11" t="s">
        <v>3204</v>
      </c>
      <c r="P43" s="39">
        <v>2.1521083536740026E-3</v>
      </c>
      <c r="Q43" s="39"/>
      <c r="R43" s="26">
        <v>0.53802708841850067</v>
      </c>
      <c r="S43" s="7"/>
      <c r="T43" s="26">
        <v>0.53802708841850067</v>
      </c>
      <c r="U43" s="11"/>
      <c r="V43" s="28"/>
      <c r="W43" s="28"/>
      <c r="X43" s="29"/>
      <c r="Y43" s="108" t="str">
        <f t="shared" si="1"/>
        <v>NO OFERTADO</v>
      </c>
      <c r="Z43" s="108" t="str">
        <f t="shared" si="2"/>
        <v>CORRECTO</v>
      </c>
      <c r="AA43" s="29">
        <f t="shared" si="3"/>
        <v>0</v>
      </c>
      <c r="AB43" s="25">
        <v>0.19368975183066023</v>
      </c>
      <c r="AC43" s="7"/>
      <c r="AD43" s="26">
        <v>0.19368975183066023</v>
      </c>
      <c r="AE43" s="28"/>
      <c r="AF43" s="28"/>
      <c r="AG43" s="28"/>
      <c r="AH43" s="29"/>
      <c r="AI43" s="108" t="str">
        <f t="shared" si="4"/>
        <v>NO OFERTADO</v>
      </c>
      <c r="AJ43" s="108" t="str">
        <f t="shared" si="5"/>
        <v>CORRECTO</v>
      </c>
      <c r="AK43" s="27">
        <v>0.12912650122044017</v>
      </c>
      <c r="AL43" s="7"/>
      <c r="AM43" s="26">
        <v>0.12912650122044017</v>
      </c>
      <c r="AN43" s="28"/>
      <c r="AO43" s="28"/>
      <c r="AP43" s="28"/>
      <c r="AQ43" s="29"/>
      <c r="AR43" s="108" t="str">
        <f t="shared" si="6"/>
        <v>NO OFERTADO</v>
      </c>
      <c r="AS43" s="109" t="str">
        <f t="shared" si="7"/>
        <v>CORRECTO</v>
      </c>
    </row>
    <row r="44" spans="1:45" ht="24" x14ac:dyDescent="0.25">
      <c r="A44" s="134">
        <v>39</v>
      </c>
      <c r="B44" s="135">
        <v>96</v>
      </c>
      <c r="C44" s="10" t="s">
        <v>299</v>
      </c>
      <c r="D44" s="136" t="s">
        <v>300</v>
      </c>
      <c r="E44" s="136" t="s">
        <v>6</v>
      </c>
      <c r="F44" s="136" t="s">
        <v>7</v>
      </c>
      <c r="G44" s="136" t="s">
        <v>8</v>
      </c>
      <c r="H44" s="136" t="s">
        <v>7</v>
      </c>
      <c r="I44" s="137" t="s">
        <v>45</v>
      </c>
      <c r="J44" s="8">
        <v>1</v>
      </c>
      <c r="K44" s="8" t="s">
        <v>264</v>
      </c>
      <c r="L44" s="9">
        <v>1322</v>
      </c>
      <c r="M44" s="9">
        <v>57624.846153846156</v>
      </c>
      <c r="N44" s="138">
        <f t="shared" si="0"/>
        <v>76180046.615384623</v>
      </c>
      <c r="O44" s="11" t="s">
        <v>3204</v>
      </c>
      <c r="P44" s="39">
        <v>2.3145796082375642E-3</v>
      </c>
      <c r="Q44" s="39"/>
      <c r="R44" s="26">
        <v>0.57864490205939101</v>
      </c>
      <c r="S44" s="7"/>
      <c r="T44" s="26">
        <v>0.57864490205939101</v>
      </c>
      <c r="U44" s="11"/>
      <c r="V44" s="28"/>
      <c r="W44" s="28"/>
      <c r="X44" s="29"/>
      <c r="Y44" s="108" t="str">
        <f t="shared" si="1"/>
        <v>NO OFERTADO</v>
      </c>
      <c r="Z44" s="108" t="str">
        <f t="shared" si="2"/>
        <v>CORRECTO</v>
      </c>
      <c r="AA44" s="29">
        <f t="shared" si="3"/>
        <v>0</v>
      </c>
      <c r="AB44" s="25">
        <v>0.20831216474138078</v>
      </c>
      <c r="AC44" s="7"/>
      <c r="AD44" s="26">
        <v>0.20831216474138078</v>
      </c>
      <c r="AE44" s="28"/>
      <c r="AF44" s="28"/>
      <c r="AG44" s="28"/>
      <c r="AH44" s="29"/>
      <c r="AI44" s="108" t="str">
        <f t="shared" si="4"/>
        <v>NO OFERTADO</v>
      </c>
      <c r="AJ44" s="108" t="str">
        <f t="shared" si="5"/>
        <v>CORRECTO</v>
      </c>
      <c r="AK44" s="27">
        <v>0.13887477649425387</v>
      </c>
      <c r="AL44" s="7"/>
      <c r="AM44" s="26">
        <v>0.13887477649425387</v>
      </c>
      <c r="AN44" s="28"/>
      <c r="AO44" s="28"/>
      <c r="AP44" s="28"/>
      <c r="AQ44" s="29"/>
      <c r="AR44" s="108" t="str">
        <f t="shared" si="6"/>
        <v>NO OFERTADO</v>
      </c>
      <c r="AS44" s="109" t="str">
        <f t="shared" si="7"/>
        <v>CORRECTO</v>
      </c>
    </row>
    <row r="45" spans="1:45" ht="24" x14ac:dyDescent="0.25">
      <c r="A45" s="134">
        <v>40</v>
      </c>
      <c r="B45" s="135">
        <v>456</v>
      </c>
      <c r="C45" s="10" t="s">
        <v>299</v>
      </c>
      <c r="D45" s="136" t="s">
        <v>1098</v>
      </c>
      <c r="E45" s="136" t="s">
        <v>6</v>
      </c>
      <c r="F45" s="136" t="s">
        <v>101</v>
      </c>
      <c r="G45" s="136" t="s">
        <v>8</v>
      </c>
      <c r="H45" s="136" t="s">
        <v>7</v>
      </c>
      <c r="I45" s="137" t="s">
        <v>45</v>
      </c>
      <c r="J45" s="8">
        <v>1</v>
      </c>
      <c r="K45" s="8" t="s">
        <v>264</v>
      </c>
      <c r="L45" s="9">
        <v>1140</v>
      </c>
      <c r="M45" s="9">
        <v>8919.0769230769238</v>
      </c>
      <c r="N45" s="138">
        <f t="shared" si="0"/>
        <v>10167747.692307694</v>
      </c>
      <c r="O45" s="11" t="s">
        <v>3204</v>
      </c>
      <c r="P45" s="39">
        <v>3.0892684522940708E-4</v>
      </c>
      <c r="Q45" s="39"/>
      <c r="R45" s="26">
        <v>7.7231711307351777E-2</v>
      </c>
      <c r="S45" s="7"/>
      <c r="T45" s="26">
        <v>7.7231711307351777E-2</v>
      </c>
      <c r="U45" s="11"/>
      <c r="V45" s="28"/>
      <c r="W45" s="28"/>
      <c r="X45" s="29"/>
      <c r="Y45" s="108" t="str">
        <f t="shared" si="1"/>
        <v>NO OFERTADO</v>
      </c>
      <c r="Z45" s="108" t="str">
        <f t="shared" si="2"/>
        <v>CORRECTO</v>
      </c>
      <c r="AA45" s="29">
        <f t="shared" si="3"/>
        <v>0</v>
      </c>
      <c r="AB45" s="25">
        <v>2.7803416070646639E-2</v>
      </c>
      <c r="AC45" s="7"/>
      <c r="AD45" s="26">
        <v>2.7803416070646639E-2</v>
      </c>
      <c r="AE45" s="28"/>
      <c r="AF45" s="28"/>
      <c r="AG45" s="28"/>
      <c r="AH45" s="29"/>
      <c r="AI45" s="108" t="str">
        <f t="shared" si="4"/>
        <v>NO OFERTADO</v>
      </c>
      <c r="AJ45" s="108" t="str">
        <f t="shared" si="5"/>
        <v>CORRECTO</v>
      </c>
      <c r="AK45" s="27">
        <v>1.8535610713764424E-2</v>
      </c>
      <c r="AL45" s="7"/>
      <c r="AM45" s="26">
        <v>1.8535610713764424E-2</v>
      </c>
      <c r="AN45" s="28"/>
      <c r="AO45" s="28"/>
      <c r="AP45" s="28"/>
      <c r="AQ45" s="29"/>
      <c r="AR45" s="108" t="str">
        <f t="shared" si="6"/>
        <v>NO OFERTADO</v>
      </c>
      <c r="AS45" s="109" t="str">
        <f t="shared" si="7"/>
        <v>CORRECTO</v>
      </c>
    </row>
    <row r="46" spans="1:45" ht="24" x14ac:dyDescent="0.25">
      <c r="A46" s="134">
        <v>41</v>
      </c>
      <c r="B46" s="135">
        <v>149</v>
      </c>
      <c r="C46" s="10" t="s">
        <v>427</v>
      </c>
      <c r="D46" s="136" t="s">
        <v>428</v>
      </c>
      <c r="E46" s="136" t="s">
        <v>6</v>
      </c>
      <c r="F46" s="136" t="s">
        <v>7</v>
      </c>
      <c r="G46" s="136" t="s">
        <v>8</v>
      </c>
      <c r="H46" s="136" t="s">
        <v>7</v>
      </c>
      <c r="I46" s="137" t="s">
        <v>45</v>
      </c>
      <c r="J46" s="8">
        <v>1</v>
      </c>
      <c r="K46" s="8" t="s">
        <v>429</v>
      </c>
      <c r="L46" s="9">
        <v>315.3</v>
      </c>
      <c r="M46" s="9">
        <v>127283.76923076923</v>
      </c>
      <c r="N46" s="138">
        <f t="shared" si="0"/>
        <v>40132572.438461542</v>
      </c>
      <c r="O46" s="11" t="s">
        <v>3204</v>
      </c>
      <c r="P46" s="39">
        <v>1.219348607925645E-3</v>
      </c>
      <c r="Q46" s="39"/>
      <c r="R46" s="26">
        <v>0.30483715198141126</v>
      </c>
      <c r="S46" s="7"/>
      <c r="T46" s="26">
        <v>0.30483715198141126</v>
      </c>
      <c r="U46" s="11"/>
      <c r="V46" s="28"/>
      <c r="W46" s="28"/>
      <c r="X46" s="29"/>
      <c r="Y46" s="108" t="str">
        <f t="shared" si="1"/>
        <v>NO OFERTADO</v>
      </c>
      <c r="Z46" s="108" t="str">
        <f t="shared" si="2"/>
        <v>CORRECTO</v>
      </c>
      <c r="AA46" s="29">
        <f t="shared" si="3"/>
        <v>0</v>
      </c>
      <c r="AB46" s="25">
        <v>0.10974137471330805</v>
      </c>
      <c r="AC46" s="7"/>
      <c r="AD46" s="26">
        <v>0.10974137471330805</v>
      </c>
      <c r="AE46" s="28"/>
      <c r="AF46" s="28"/>
      <c r="AG46" s="28"/>
      <c r="AH46" s="29"/>
      <c r="AI46" s="108" t="str">
        <f t="shared" si="4"/>
        <v>NO OFERTADO</v>
      </c>
      <c r="AJ46" s="108" t="str">
        <f t="shared" si="5"/>
        <v>CORRECTO</v>
      </c>
      <c r="AK46" s="27">
        <v>7.3160916475538698E-2</v>
      </c>
      <c r="AL46" s="7"/>
      <c r="AM46" s="26">
        <v>7.3160916475538698E-2</v>
      </c>
      <c r="AN46" s="28"/>
      <c r="AO46" s="28"/>
      <c r="AP46" s="28"/>
      <c r="AQ46" s="29"/>
      <c r="AR46" s="108" t="str">
        <f t="shared" si="6"/>
        <v>NO OFERTADO</v>
      </c>
      <c r="AS46" s="109" t="str">
        <f t="shared" si="7"/>
        <v>CORRECTO</v>
      </c>
    </row>
    <row r="47" spans="1:45" ht="24" x14ac:dyDescent="0.25">
      <c r="A47" s="134">
        <v>42</v>
      </c>
      <c r="B47" s="135">
        <v>1352</v>
      </c>
      <c r="C47" s="10" t="s">
        <v>2455</v>
      </c>
      <c r="D47" s="136" t="s">
        <v>403</v>
      </c>
      <c r="E47" s="136" t="s">
        <v>6</v>
      </c>
      <c r="F47" s="136" t="s">
        <v>7</v>
      </c>
      <c r="G47" s="136" t="s">
        <v>8</v>
      </c>
      <c r="H47" s="136" t="s">
        <v>7</v>
      </c>
      <c r="I47" s="137" t="s">
        <v>45</v>
      </c>
      <c r="J47" s="8">
        <v>1</v>
      </c>
      <c r="K47" s="8" t="s">
        <v>2456</v>
      </c>
      <c r="L47" s="9">
        <v>726.82</v>
      </c>
      <c r="M47" s="9">
        <v>1822.5384615384614</v>
      </c>
      <c r="N47" s="138">
        <f t="shared" si="0"/>
        <v>1324657.4046153845</v>
      </c>
      <c r="O47" s="11" t="s">
        <v>3204</v>
      </c>
      <c r="P47" s="39">
        <v>4.0247087693491631E-5</v>
      </c>
      <c r="Q47" s="39"/>
      <c r="R47" s="26">
        <v>1.0061771923372908E-2</v>
      </c>
      <c r="S47" s="7"/>
      <c r="T47" s="26">
        <v>1.0061771923372908E-2</v>
      </c>
      <c r="U47" s="11"/>
      <c r="V47" s="28"/>
      <c r="W47" s="28"/>
      <c r="X47" s="29"/>
      <c r="Y47" s="108" t="str">
        <f t="shared" si="1"/>
        <v>NO OFERTADO</v>
      </c>
      <c r="Z47" s="108" t="str">
        <f t="shared" si="2"/>
        <v>CORRECTO</v>
      </c>
      <c r="AA47" s="29">
        <f t="shared" si="3"/>
        <v>0</v>
      </c>
      <c r="AB47" s="25">
        <v>3.6222378924142466E-3</v>
      </c>
      <c r="AC47" s="7"/>
      <c r="AD47" s="26">
        <v>3.6222378924142466E-3</v>
      </c>
      <c r="AE47" s="28"/>
      <c r="AF47" s="28"/>
      <c r="AG47" s="28"/>
      <c r="AH47" s="29"/>
      <c r="AI47" s="108" t="str">
        <f t="shared" si="4"/>
        <v>NO OFERTADO</v>
      </c>
      <c r="AJ47" s="108" t="str">
        <f t="shared" si="5"/>
        <v>CORRECTO</v>
      </c>
      <c r="AK47" s="27">
        <v>2.4148252616094977E-3</v>
      </c>
      <c r="AL47" s="7"/>
      <c r="AM47" s="26">
        <v>2.4148252616094977E-3</v>
      </c>
      <c r="AN47" s="28"/>
      <c r="AO47" s="28"/>
      <c r="AP47" s="28"/>
      <c r="AQ47" s="29"/>
      <c r="AR47" s="108" t="str">
        <f t="shared" si="6"/>
        <v>NO OFERTADO</v>
      </c>
      <c r="AS47" s="109" t="str">
        <f t="shared" si="7"/>
        <v>CORRECTO</v>
      </c>
    </row>
    <row r="48" spans="1:45" ht="24" x14ac:dyDescent="0.25">
      <c r="A48" s="134">
        <v>43</v>
      </c>
      <c r="B48" s="135">
        <v>433</v>
      </c>
      <c r="C48" s="10" t="s">
        <v>1058</v>
      </c>
      <c r="D48" s="136" t="s">
        <v>69</v>
      </c>
      <c r="E48" s="136" t="s">
        <v>6</v>
      </c>
      <c r="F48" s="136" t="s">
        <v>7</v>
      </c>
      <c r="G48" s="136" t="s">
        <v>8</v>
      </c>
      <c r="H48" s="136" t="s">
        <v>7</v>
      </c>
      <c r="I48" s="137" t="s">
        <v>45</v>
      </c>
      <c r="J48" s="8">
        <v>1</v>
      </c>
      <c r="K48" s="8" t="s">
        <v>1059</v>
      </c>
      <c r="L48" s="9">
        <v>44.14</v>
      </c>
      <c r="M48" s="9">
        <v>372213.23076923075</v>
      </c>
      <c r="N48" s="138">
        <f t="shared" si="0"/>
        <v>16429492.006153846</v>
      </c>
      <c r="O48" s="11" t="s">
        <v>3204</v>
      </c>
      <c r="P48" s="39">
        <v>4.9917752562081137E-4</v>
      </c>
      <c r="Q48" s="39"/>
      <c r="R48" s="26">
        <v>0.12479438140520284</v>
      </c>
      <c r="S48" s="7"/>
      <c r="T48" s="26">
        <v>0.12479438140520284</v>
      </c>
      <c r="U48" s="11"/>
      <c r="V48" s="28"/>
      <c r="W48" s="28"/>
      <c r="X48" s="29"/>
      <c r="Y48" s="108" t="str">
        <f t="shared" si="1"/>
        <v>NO OFERTADO</v>
      </c>
      <c r="Z48" s="108" t="str">
        <f t="shared" si="2"/>
        <v>CORRECTO</v>
      </c>
      <c r="AA48" s="29">
        <f t="shared" si="3"/>
        <v>0</v>
      </c>
      <c r="AB48" s="25">
        <v>4.492597730587302E-2</v>
      </c>
      <c r="AC48" s="7"/>
      <c r="AD48" s="26">
        <v>4.492597730587302E-2</v>
      </c>
      <c r="AE48" s="28"/>
      <c r="AF48" s="28"/>
      <c r="AG48" s="28"/>
      <c r="AH48" s="29"/>
      <c r="AI48" s="108" t="str">
        <f t="shared" si="4"/>
        <v>NO OFERTADO</v>
      </c>
      <c r="AJ48" s="108" t="str">
        <f t="shared" si="5"/>
        <v>CORRECTO</v>
      </c>
      <c r="AK48" s="27">
        <v>2.9950651537248681E-2</v>
      </c>
      <c r="AL48" s="7"/>
      <c r="AM48" s="26">
        <v>2.9950651537248681E-2</v>
      </c>
      <c r="AN48" s="28"/>
      <c r="AO48" s="28"/>
      <c r="AP48" s="28"/>
      <c r="AQ48" s="29"/>
      <c r="AR48" s="108" t="str">
        <f t="shared" si="6"/>
        <v>NO OFERTADO</v>
      </c>
      <c r="AS48" s="109" t="str">
        <f t="shared" si="7"/>
        <v>CORRECTO</v>
      </c>
    </row>
    <row r="49" spans="1:45" ht="24" x14ac:dyDescent="0.25">
      <c r="A49" s="134">
        <v>44</v>
      </c>
      <c r="B49" s="135">
        <v>854</v>
      </c>
      <c r="C49" s="10" t="s">
        <v>1058</v>
      </c>
      <c r="D49" s="136" t="s">
        <v>1754</v>
      </c>
      <c r="E49" s="136" t="s">
        <v>6</v>
      </c>
      <c r="F49" s="136" t="s">
        <v>7</v>
      </c>
      <c r="G49" s="136" t="s">
        <v>8</v>
      </c>
      <c r="H49" s="136" t="s">
        <v>7</v>
      </c>
      <c r="I49" s="137" t="s">
        <v>45</v>
      </c>
      <c r="J49" s="8">
        <v>1</v>
      </c>
      <c r="K49" s="8" t="s">
        <v>1059</v>
      </c>
      <c r="L49" s="9">
        <v>1363.89</v>
      </c>
      <c r="M49" s="9">
        <v>4083.6923076923076</v>
      </c>
      <c r="N49" s="138">
        <f t="shared" si="0"/>
        <v>5569707.1015384616</v>
      </c>
      <c r="O49" s="11" t="s">
        <v>3204</v>
      </c>
      <c r="P49" s="39">
        <v>1.6922450239710693E-4</v>
      </c>
      <c r="Q49" s="39"/>
      <c r="R49" s="26">
        <v>4.2306125599276732E-2</v>
      </c>
      <c r="S49" s="7"/>
      <c r="T49" s="26">
        <v>4.2306125599276732E-2</v>
      </c>
      <c r="U49" s="11"/>
      <c r="V49" s="28"/>
      <c r="W49" s="28"/>
      <c r="X49" s="29"/>
      <c r="Y49" s="108" t="str">
        <f t="shared" si="1"/>
        <v>NO OFERTADO</v>
      </c>
      <c r="Z49" s="108" t="str">
        <f t="shared" si="2"/>
        <v>CORRECTO</v>
      </c>
      <c r="AA49" s="29">
        <f t="shared" si="3"/>
        <v>0</v>
      </c>
      <c r="AB49" s="25">
        <v>1.5230205215739624E-2</v>
      </c>
      <c r="AC49" s="7"/>
      <c r="AD49" s="26">
        <v>1.5230205215739624E-2</v>
      </c>
      <c r="AE49" s="28"/>
      <c r="AF49" s="28"/>
      <c r="AG49" s="28"/>
      <c r="AH49" s="29"/>
      <c r="AI49" s="108" t="str">
        <f t="shared" si="4"/>
        <v>NO OFERTADO</v>
      </c>
      <c r="AJ49" s="108" t="str">
        <f t="shared" si="5"/>
        <v>CORRECTO</v>
      </c>
      <c r="AK49" s="27">
        <v>1.0153470143826416E-2</v>
      </c>
      <c r="AL49" s="7"/>
      <c r="AM49" s="26">
        <v>1.0153470143826416E-2</v>
      </c>
      <c r="AN49" s="28"/>
      <c r="AO49" s="28"/>
      <c r="AP49" s="28"/>
      <c r="AQ49" s="29"/>
      <c r="AR49" s="108" t="str">
        <f t="shared" si="6"/>
        <v>NO OFERTADO</v>
      </c>
      <c r="AS49" s="109" t="str">
        <f t="shared" si="7"/>
        <v>CORRECTO</v>
      </c>
    </row>
    <row r="50" spans="1:45" ht="24" x14ac:dyDescent="0.25">
      <c r="A50" s="134">
        <v>45</v>
      </c>
      <c r="B50" s="135">
        <v>1232</v>
      </c>
      <c r="C50" s="10" t="s">
        <v>1058</v>
      </c>
      <c r="D50" s="136" t="s">
        <v>108</v>
      </c>
      <c r="E50" s="136" t="s">
        <v>6</v>
      </c>
      <c r="F50" s="136" t="s">
        <v>101</v>
      </c>
      <c r="G50" s="136" t="s">
        <v>8</v>
      </c>
      <c r="H50" s="136" t="s">
        <v>7</v>
      </c>
      <c r="I50" s="137" t="s">
        <v>45</v>
      </c>
      <c r="J50" s="8">
        <v>1</v>
      </c>
      <c r="K50" s="8" t="s">
        <v>1059</v>
      </c>
      <c r="L50" s="9">
        <v>2701.67</v>
      </c>
      <c r="M50" s="9">
        <v>1566.0833333333333</v>
      </c>
      <c r="N50" s="138">
        <f t="shared" si="0"/>
        <v>4231040.3591666669</v>
      </c>
      <c r="O50" s="11" t="s">
        <v>3204</v>
      </c>
      <c r="P50" s="39">
        <v>1.2855176876433661E-4</v>
      </c>
      <c r="Q50" s="39"/>
      <c r="R50" s="26">
        <v>3.2137942191084151E-2</v>
      </c>
      <c r="S50" s="7"/>
      <c r="T50" s="26">
        <v>3.2137942191084151E-2</v>
      </c>
      <c r="U50" s="11"/>
      <c r="V50" s="28"/>
      <c r="W50" s="28"/>
      <c r="X50" s="29"/>
      <c r="Y50" s="108" t="str">
        <f t="shared" si="1"/>
        <v>NO OFERTADO</v>
      </c>
      <c r="Z50" s="108" t="str">
        <f t="shared" si="2"/>
        <v>CORRECTO</v>
      </c>
      <c r="AA50" s="29">
        <f t="shared" si="3"/>
        <v>0</v>
      </c>
      <c r="AB50" s="25">
        <v>1.1569659188790295E-2</v>
      </c>
      <c r="AC50" s="7"/>
      <c r="AD50" s="26">
        <v>1.1569659188790295E-2</v>
      </c>
      <c r="AE50" s="28"/>
      <c r="AF50" s="28"/>
      <c r="AG50" s="28"/>
      <c r="AH50" s="29"/>
      <c r="AI50" s="108" t="str">
        <f t="shared" si="4"/>
        <v>NO OFERTADO</v>
      </c>
      <c r="AJ50" s="108" t="str">
        <f t="shared" si="5"/>
        <v>CORRECTO</v>
      </c>
      <c r="AK50" s="27">
        <v>7.7131061258601964E-3</v>
      </c>
      <c r="AL50" s="7"/>
      <c r="AM50" s="26">
        <v>7.7131061258601964E-3</v>
      </c>
      <c r="AN50" s="28"/>
      <c r="AO50" s="28"/>
      <c r="AP50" s="28"/>
      <c r="AQ50" s="29"/>
      <c r="AR50" s="108" t="str">
        <f t="shared" si="6"/>
        <v>NO OFERTADO</v>
      </c>
      <c r="AS50" s="109" t="str">
        <f t="shared" si="7"/>
        <v>CORRECTO</v>
      </c>
    </row>
    <row r="51" spans="1:45" ht="24" x14ac:dyDescent="0.25">
      <c r="A51" s="134">
        <v>46</v>
      </c>
      <c r="B51" s="135">
        <v>1803</v>
      </c>
      <c r="C51" s="10" t="s">
        <v>1058</v>
      </c>
      <c r="D51" s="136" t="s">
        <v>494</v>
      </c>
      <c r="E51" s="136" t="s">
        <v>6</v>
      </c>
      <c r="F51" s="136" t="s">
        <v>7</v>
      </c>
      <c r="G51" s="136" t="s">
        <v>8</v>
      </c>
      <c r="H51" s="136" t="s">
        <v>7</v>
      </c>
      <c r="I51" s="137" t="s">
        <v>45</v>
      </c>
      <c r="J51" s="8">
        <v>1</v>
      </c>
      <c r="K51" s="8" t="s">
        <v>1059</v>
      </c>
      <c r="L51" s="9">
        <v>476.1</v>
      </c>
      <c r="M51" s="9">
        <v>277.66666666666669</v>
      </c>
      <c r="N51" s="138">
        <f t="shared" si="0"/>
        <v>132197.1</v>
      </c>
      <c r="O51" s="11" t="s">
        <v>3204</v>
      </c>
      <c r="P51" s="39">
        <v>4.0165466617914762E-6</v>
      </c>
      <c r="Q51" s="39"/>
      <c r="R51" s="26">
        <v>1.004136665447869E-3</v>
      </c>
      <c r="S51" s="7"/>
      <c r="T51" s="26">
        <v>1.004136665447869E-3</v>
      </c>
      <c r="U51" s="11"/>
      <c r="V51" s="28"/>
      <c r="W51" s="28"/>
      <c r="X51" s="29"/>
      <c r="Y51" s="108" t="str">
        <f t="shared" si="1"/>
        <v>NO OFERTADO</v>
      </c>
      <c r="Z51" s="108" t="str">
        <f t="shared" si="2"/>
        <v>CORRECTO</v>
      </c>
      <c r="AA51" s="29">
        <f t="shared" si="3"/>
        <v>0</v>
      </c>
      <c r="AB51" s="25">
        <v>3.6148919956123288E-4</v>
      </c>
      <c r="AC51" s="7"/>
      <c r="AD51" s="26">
        <v>3.6148919956123288E-4</v>
      </c>
      <c r="AE51" s="28"/>
      <c r="AF51" s="28"/>
      <c r="AG51" s="28"/>
      <c r="AH51" s="29"/>
      <c r="AI51" s="108" t="str">
        <f t="shared" si="4"/>
        <v>NO OFERTADO</v>
      </c>
      <c r="AJ51" s="108" t="str">
        <f t="shared" si="5"/>
        <v>CORRECTO</v>
      </c>
      <c r="AK51" s="27">
        <v>2.4099279970748858E-4</v>
      </c>
      <c r="AL51" s="7"/>
      <c r="AM51" s="26">
        <v>2.4099279970748858E-4</v>
      </c>
      <c r="AN51" s="28"/>
      <c r="AO51" s="28"/>
      <c r="AP51" s="28"/>
      <c r="AQ51" s="29"/>
      <c r="AR51" s="108" t="str">
        <f t="shared" si="6"/>
        <v>NO OFERTADO</v>
      </c>
      <c r="AS51" s="109" t="str">
        <f t="shared" si="7"/>
        <v>CORRECTO</v>
      </c>
    </row>
    <row r="52" spans="1:45" ht="24" x14ac:dyDescent="0.25">
      <c r="A52" s="134">
        <v>47</v>
      </c>
      <c r="B52" s="135">
        <v>449</v>
      </c>
      <c r="C52" s="10" t="s">
        <v>1085</v>
      </c>
      <c r="D52" s="136" t="s">
        <v>644</v>
      </c>
      <c r="E52" s="136" t="s">
        <v>1086</v>
      </c>
      <c r="F52" s="136" t="s">
        <v>230</v>
      </c>
      <c r="G52" s="136" t="s">
        <v>8</v>
      </c>
      <c r="H52" s="136" t="s">
        <v>231</v>
      </c>
      <c r="I52" s="137" t="s">
        <v>45</v>
      </c>
      <c r="J52" s="8">
        <v>1</v>
      </c>
      <c r="K52" s="8" t="s">
        <v>1087</v>
      </c>
      <c r="L52" s="9">
        <v>905</v>
      </c>
      <c r="M52" s="9">
        <v>15697.307692307691</v>
      </c>
      <c r="N52" s="138">
        <f t="shared" si="0"/>
        <v>14206063.46153846</v>
      </c>
      <c r="O52" s="11" t="s">
        <v>3204</v>
      </c>
      <c r="P52" s="39">
        <v>4.3162305961053727E-4</v>
      </c>
      <c r="Q52" s="39"/>
      <c r="R52" s="26">
        <v>0.10790576490263432</v>
      </c>
      <c r="S52" s="7"/>
      <c r="T52" s="26">
        <v>0.10790576490263432</v>
      </c>
      <c r="U52" s="11"/>
      <c r="V52" s="28"/>
      <c r="W52" s="28"/>
      <c r="X52" s="29"/>
      <c r="Y52" s="108" t="str">
        <f t="shared" si="1"/>
        <v>NO OFERTADO</v>
      </c>
      <c r="Z52" s="108" t="str">
        <f t="shared" si="2"/>
        <v>CORRECTO</v>
      </c>
      <c r="AA52" s="29">
        <f t="shared" si="3"/>
        <v>0</v>
      </c>
      <c r="AB52" s="25">
        <v>3.8846075364948357E-2</v>
      </c>
      <c r="AC52" s="7"/>
      <c r="AD52" s="26">
        <v>3.8846075364948357E-2</v>
      </c>
      <c r="AE52" s="28"/>
      <c r="AF52" s="28"/>
      <c r="AG52" s="28"/>
      <c r="AH52" s="29"/>
      <c r="AI52" s="108" t="str">
        <f t="shared" si="4"/>
        <v>NO OFERTADO</v>
      </c>
      <c r="AJ52" s="108" t="str">
        <f t="shared" si="5"/>
        <v>CORRECTO</v>
      </c>
      <c r="AK52" s="27">
        <v>2.5897383576632238E-2</v>
      </c>
      <c r="AL52" s="7"/>
      <c r="AM52" s="26">
        <v>2.5897383576632238E-2</v>
      </c>
      <c r="AN52" s="28"/>
      <c r="AO52" s="28"/>
      <c r="AP52" s="28"/>
      <c r="AQ52" s="29"/>
      <c r="AR52" s="108" t="str">
        <f t="shared" si="6"/>
        <v>NO OFERTADO</v>
      </c>
      <c r="AS52" s="109" t="str">
        <f t="shared" si="7"/>
        <v>CORRECTO</v>
      </c>
    </row>
    <row r="53" spans="1:45" ht="24" x14ac:dyDescent="0.25">
      <c r="A53" s="134">
        <v>48</v>
      </c>
      <c r="B53" s="135">
        <v>685</v>
      </c>
      <c r="C53" s="10" t="s">
        <v>1085</v>
      </c>
      <c r="D53" s="136" t="s">
        <v>126</v>
      </c>
      <c r="E53" s="136" t="s">
        <v>1086</v>
      </c>
      <c r="F53" s="136" t="s">
        <v>241</v>
      </c>
      <c r="G53" s="136" t="s">
        <v>8</v>
      </c>
      <c r="H53" s="136" t="s">
        <v>231</v>
      </c>
      <c r="I53" s="137" t="s">
        <v>45</v>
      </c>
      <c r="J53" s="8">
        <v>1.8</v>
      </c>
      <c r="K53" s="8" t="s">
        <v>1087</v>
      </c>
      <c r="L53" s="9">
        <v>268.36</v>
      </c>
      <c r="M53" s="9">
        <v>23433.923076923078</v>
      </c>
      <c r="N53" s="138">
        <f t="shared" si="0"/>
        <v>6288727.5969230775</v>
      </c>
      <c r="O53" s="11" t="s">
        <v>3204</v>
      </c>
      <c r="P53" s="39">
        <v>1.9107051392456656E-4</v>
      </c>
      <c r="Q53" s="39"/>
      <c r="R53" s="26">
        <v>4.776762848114164E-2</v>
      </c>
      <c r="S53" s="7"/>
      <c r="T53" s="26">
        <v>4.776762848114164E-2</v>
      </c>
      <c r="U53" s="11"/>
      <c r="V53" s="28"/>
      <c r="W53" s="28"/>
      <c r="X53" s="29"/>
      <c r="Y53" s="108" t="str">
        <f t="shared" si="1"/>
        <v>NO OFERTADO</v>
      </c>
      <c r="Z53" s="108" t="str">
        <f t="shared" si="2"/>
        <v>CORRECTO</v>
      </c>
      <c r="AA53" s="29">
        <f t="shared" si="3"/>
        <v>0</v>
      </c>
      <c r="AB53" s="25">
        <v>1.7196346253210992E-2</v>
      </c>
      <c r="AC53" s="7"/>
      <c r="AD53" s="26">
        <v>1.7196346253210992E-2</v>
      </c>
      <c r="AE53" s="28"/>
      <c r="AF53" s="28"/>
      <c r="AG53" s="28"/>
      <c r="AH53" s="29"/>
      <c r="AI53" s="108" t="str">
        <f t="shared" si="4"/>
        <v>NO OFERTADO</v>
      </c>
      <c r="AJ53" s="108" t="str">
        <f t="shared" si="5"/>
        <v>CORRECTO</v>
      </c>
      <c r="AK53" s="27">
        <v>1.1464230835473993E-2</v>
      </c>
      <c r="AL53" s="7"/>
      <c r="AM53" s="26">
        <v>1.1464230835473993E-2</v>
      </c>
      <c r="AN53" s="28"/>
      <c r="AO53" s="28"/>
      <c r="AP53" s="28"/>
      <c r="AQ53" s="29"/>
      <c r="AR53" s="108" t="str">
        <f t="shared" si="6"/>
        <v>NO OFERTADO</v>
      </c>
      <c r="AS53" s="109" t="str">
        <f t="shared" si="7"/>
        <v>CORRECTO</v>
      </c>
    </row>
    <row r="54" spans="1:45" x14ac:dyDescent="0.25">
      <c r="A54" s="134">
        <v>49</v>
      </c>
      <c r="B54" s="135">
        <v>1420</v>
      </c>
      <c r="C54" s="10" t="s">
        <v>1085</v>
      </c>
      <c r="D54" s="136" t="s">
        <v>1738</v>
      </c>
      <c r="E54" s="136" t="s">
        <v>165</v>
      </c>
      <c r="F54" s="136" t="s">
        <v>166</v>
      </c>
      <c r="G54" s="136" t="s">
        <v>8</v>
      </c>
      <c r="H54" s="136" t="s">
        <v>81</v>
      </c>
      <c r="I54" s="137" t="s">
        <v>45</v>
      </c>
      <c r="J54" s="8">
        <v>150</v>
      </c>
      <c r="K54" s="8" t="s">
        <v>1087</v>
      </c>
      <c r="L54" s="9">
        <v>93.93</v>
      </c>
      <c r="M54" s="9">
        <v>24954.545454545456</v>
      </c>
      <c r="N54" s="138">
        <f t="shared" si="0"/>
        <v>2343980.4545454551</v>
      </c>
      <c r="O54" s="11" t="s">
        <v>3204</v>
      </c>
      <c r="P54" s="39">
        <v>7.1217196670796964E-5</v>
      </c>
      <c r="Q54" s="39"/>
      <c r="R54" s="26">
        <v>1.7804299167699243E-2</v>
      </c>
      <c r="S54" s="7"/>
      <c r="T54" s="26">
        <v>1.7804299167699243E-2</v>
      </c>
      <c r="U54" s="11"/>
      <c r="V54" s="28"/>
      <c r="W54" s="28"/>
      <c r="X54" s="29"/>
      <c r="Y54" s="108" t="str">
        <f t="shared" si="1"/>
        <v>NO OFERTADO</v>
      </c>
      <c r="Z54" s="108" t="str">
        <f t="shared" si="2"/>
        <v>CORRECTO</v>
      </c>
      <c r="AA54" s="29">
        <f t="shared" si="3"/>
        <v>0</v>
      </c>
      <c r="AB54" s="25">
        <v>6.4095477003717266E-3</v>
      </c>
      <c r="AC54" s="7"/>
      <c r="AD54" s="26">
        <v>6.4095477003717266E-3</v>
      </c>
      <c r="AE54" s="28"/>
      <c r="AF54" s="28"/>
      <c r="AG54" s="28"/>
      <c r="AH54" s="29"/>
      <c r="AI54" s="108" t="str">
        <f t="shared" si="4"/>
        <v>NO OFERTADO</v>
      </c>
      <c r="AJ54" s="108" t="str">
        <f t="shared" si="5"/>
        <v>CORRECTO</v>
      </c>
      <c r="AK54" s="27">
        <v>4.2730318002478177E-3</v>
      </c>
      <c r="AL54" s="7"/>
      <c r="AM54" s="26">
        <v>4.2730318002478177E-3</v>
      </c>
      <c r="AN54" s="28"/>
      <c r="AO54" s="28"/>
      <c r="AP54" s="28"/>
      <c r="AQ54" s="29"/>
      <c r="AR54" s="108" t="str">
        <f t="shared" si="6"/>
        <v>NO OFERTADO</v>
      </c>
      <c r="AS54" s="109" t="str">
        <f t="shared" si="7"/>
        <v>CORRECTO</v>
      </c>
    </row>
    <row r="55" spans="1:45" x14ac:dyDescent="0.25">
      <c r="A55" s="134">
        <v>50</v>
      </c>
      <c r="B55" s="135">
        <v>1478</v>
      </c>
      <c r="C55" s="10" t="s">
        <v>1085</v>
      </c>
      <c r="D55" s="136" t="s">
        <v>1776</v>
      </c>
      <c r="E55" s="136" t="s">
        <v>165</v>
      </c>
      <c r="F55" s="136" t="s">
        <v>166</v>
      </c>
      <c r="G55" s="136" t="s">
        <v>8</v>
      </c>
      <c r="H55" s="136" t="s">
        <v>81</v>
      </c>
      <c r="I55" s="137" t="s">
        <v>45</v>
      </c>
      <c r="J55" s="8">
        <v>120</v>
      </c>
      <c r="K55" s="8" t="s">
        <v>1087</v>
      </c>
      <c r="L55" s="9">
        <v>212.85</v>
      </c>
      <c r="M55" s="9">
        <v>2720</v>
      </c>
      <c r="N55" s="138">
        <f t="shared" si="0"/>
        <v>578952</v>
      </c>
      <c r="O55" s="11" t="s">
        <v>3204</v>
      </c>
      <c r="P55" s="39">
        <v>1.7590308130340971E-5</v>
      </c>
      <c r="Q55" s="39"/>
      <c r="R55" s="26">
        <v>4.3975770325852424E-3</v>
      </c>
      <c r="S55" s="7"/>
      <c r="T55" s="26">
        <v>4.3975770325852424E-3</v>
      </c>
      <c r="U55" s="11"/>
      <c r="V55" s="28"/>
      <c r="W55" s="28"/>
      <c r="X55" s="29"/>
      <c r="Y55" s="108" t="str">
        <f t="shared" si="1"/>
        <v>NO OFERTADO</v>
      </c>
      <c r="Z55" s="108" t="str">
        <f t="shared" si="2"/>
        <v>CORRECTO</v>
      </c>
      <c r="AA55" s="29">
        <f t="shared" si="3"/>
        <v>0</v>
      </c>
      <c r="AB55" s="25">
        <v>1.5831277317306875E-3</v>
      </c>
      <c r="AC55" s="7"/>
      <c r="AD55" s="26">
        <v>1.5831277317306875E-3</v>
      </c>
      <c r="AE55" s="28"/>
      <c r="AF55" s="28"/>
      <c r="AG55" s="28"/>
      <c r="AH55" s="29"/>
      <c r="AI55" s="108" t="str">
        <f t="shared" si="4"/>
        <v>NO OFERTADO</v>
      </c>
      <c r="AJ55" s="108" t="str">
        <f t="shared" si="5"/>
        <v>CORRECTO</v>
      </c>
      <c r="AK55" s="27">
        <v>1.0554184878204583E-3</v>
      </c>
      <c r="AL55" s="7"/>
      <c r="AM55" s="26">
        <v>1.0554184878204583E-3</v>
      </c>
      <c r="AN55" s="28"/>
      <c r="AO55" s="28"/>
      <c r="AP55" s="28"/>
      <c r="AQ55" s="29"/>
      <c r="AR55" s="108" t="str">
        <f t="shared" si="6"/>
        <v>NO OFERTADO</v>
      </c>
      <c r="AS55" s="109" t="str">
        <f t="shared" si="7"/>
        <v>CORRECTO</v>
      </c>
    </row>
    <row r="56" spans="1:45" x14ac:dyDescent="0.25">
      <c r="A56" s="134">
        <v>51</v>
      </c>
      <c r="B56" s="135">
        <v>1449</v>
      </c>
      <c r="C56" s="10" t="s">
        <v>1085</v>
      </c>
      <c r="D56" s="136" t="s">
        <v>2595</v>
      </c>
      <c r="E56" s="136" t="s">
        <v>36</v>
      </c>
      <c r="F56" s="136" t="s">
        <v>16</v>
      </c>
      <c r="G56" s="136" t="s">
        <v>17</v>
      </c>
      <c r="H56" s="136" t="s">
        <v>36</v>
      </c>
      <c r="I56" s="137" t="s">
        <v>45</v>
      </c>
      <c r="J56" s="8">
        <v>1</v>
      </c>
      <c r="K56" s="8" t="s">
        <v>1087</v>
      </c>
      <c r="L56" s="9">
        <v>6295</v>
      </c>
      <c r="M56" s="9">
        <v>71.888888888888886</v>
      </c>
      <c r="N56" s="138">
        <f t="shared" si="0"/>
        <v>452540.55555555556</v>
      </c>
      <c r="O56" s="11" t="s">
        <v>3204</v>
      </c>
      <c r="P56" s="39">
        <v>1.3749547136373842E-5</v>
      </c>
      <c r="Q56" s="39"/>
      <c r="R56" s="26">
        <v>3.4373867840934605E-3</v>
      </c>
      <c r="S56" s="7"/>
      <c r="T56" s="26">
        <v>3.4373867840934605E-3</v>
      </c>
      <c r="U56" s="11"/>
      <c r="V56" s="28"/>
      <c r="W56" s="28"/>
      <c r="X56" s="29"/>
      <c r="Y56" s="108" t="str">
        <f t="shared" si="1"/>
        <v>NO OFERTADO</v>
      </c>
      <c r="Z56" s="108" t="str">
        <f t="shared" si="2"/>
        <v>CORRECTO</v>
      </c>
      <c r="AA56" s="29">
        <f t="shared" si="3"/>
        <v>0</v>
      </c>
      <c r="AB56" s="25">
        <v>1.2374592422736458E-3</v>
      </c>
      <c r="AC56" s="7"/>
      <c r="AD56" s="26">
        <v>1.2374592422736458E-3</v>
      </c>
      <c r="AE56" s="28"/>
      <c r="AF56" s="28"/>
      <c r="AG56" s="28"/>
      <c r="AH56" s="29"/>
      <c r="AI56" s="108" t="str">
        <f t="shared" si="4"/>
        <v>NO OFERTADO</v>
      </c>
      <c r="AJ56" s="108" t="str">
        <f t="shared" si="5"/>
        <v>CORRECTO</v>
      </c>
      <c r="AK56" s="27">
        <v>8.249728281824305E-4</v>
      </c>
      <c r="AL56" s="7"/>
      <c r="AM56" s="26">
        <v>8.249728281824305E-4</v>
      </c>
      <c r="AN56" s="28"/>
      <c r="AO56" s="28"/>
      <c r="AP56" s="28"/>
      <c r="AQ56" s="29"/>
      <c r="AR56" s="108" t="str">
        <f t="shared" si="6"/>
        <v>NO OFERTADO</v>
      </c>
      <c r="AS56" s="109" t="str">
        <f t="shared" si="7"/>
        <v>CORRECTO</v>
      </c>
    </row>
    <row r="57" spans="1:45" ht="24" x14ac:dyDescent="0.25">
      <c r="A57" s="134">
        <v>52</v>
      </c>
      <c r="B57" s="135">
        <v>1752</v>
      </c>
      <c r="C57" s="10" t="s">
        <v>1085</v>
      </c>
      <c r="D57" s="136" t="s">
        <v>644</v>
      </c>
      <c r="E57" s="136" t="s">
        <v>6</v>
      </c>
      <c r="F57" s="136" t="s">
        <v>101</v>
      </c>
      <c r="G57" s="136" t="s">
        <v>8</v>
      </c>
      <c r="H57" s="136" t="s">
        <v>7</v>
      </c>
      <c r="I57" s="137" t="s">
        <v>45</v>
      </c>
      <c r="J57" s="8">
        <v>1</v>
      </c>
      <c r="K57" s="8" t="s">
        <v>1087</v>
      </c>
      <c r="L57" s="9">
        <v>1997.44</v>
      </c>
      <c r="M57" s="9">
        <v>40</v>
      </c>
      <c r="N57" s="138">
        <f t="shared" si="0"/>
        <v>79897.600000000006</v>
      </c>
      <c r="O57" s="11" t="s">
        <v>3204</v>
      </c>
      <c r="P57" s="39">
        <v>2.4275300938156028E-6</v>
      </c>
      <c r="Q57" s="39"/>
      <c r="R57" s="26">
        <v>6.0688252345390066E-4</v>
      </c>
      <c r="S57" s="7"/>
      <c r="T57" s="26">
        <v>6.0688252345390066E-4</v>
      </c>
      <c r="U57" s="11"/>
      <c r="V57" s="28"/>
      <c r="W57" s="28"/>
      <c r="X57" s="29"/>
      <c r="Y57" s="108" t="str">
        <f t="shared" si="1"/>
        <v>NO OFERTADO</v>
      </c>
      <c r="Z57" s="108" t="str">
        <f t="shared" si="2"/>
        <v>CORRECTO</v>
      </c>
      <c r="AA57" s="29">
        <f t="shared" si="3"/>
        <v>0</v>
      </c>
      <c r="AB57" s="25">
        <v>2.1847770844340424E-4</v>
      </c>
      <c r="AC57" s="7"/>
      <c r="AD57" s="26">
        <v>2.1847770844340424E-4</v>
      </c>
      <c r="AE57" s="28"/>
      <c r="AF57" s="28"/>
      <c r="AG57" s="28"/>
      <c r="AH57" s="29"/>
      <c r="AI57" s="108" t="str">
        <f t="shared" si="4"/>
        <v>NO OFERTADO</v>
      </c>
      <c r="AJ57" s="108" t="str">
        <f t="shared" si="5"/>
        <v>CORRECTO</v>
      </c>
      <c r="AK57" s="27">
        <v>1.4565180562893618E-4</v>
      </c>
      <c r="AL57" s="7"/>
      <c r="AM57" s="26">
        <v>1.4565180562893618E-4</v>
      </c>
      <c r="AN57" s="28"/>
      <c r="AO57" s="28"/>
      <c r="AP57" s="28"/>
      <c r="AQ57" s="29"/>
      <c r="AR57" s="108" t="str">
        <f t="shared" si="6"/>
        <v>NO OFERTADO</v>
      </c>
      <c r="AS57" s="109" t="str">
        <f t="shared" si="7"/>
        <v>CORRECTO</v>
      </c>
    </row>
    <row r="58" spans="1:45" ht="24" x14ac:dyDescent="0.25">
      <c r="A58" s="134">
        <v>53</v>
      </c>
      <c r="B58" s="135">
        <v>1840</v>
      </c>
      <c r="C58" s="10" t="s">
        <v>1085</v>
      </c>
      <c r="D58" s="136" t="s">
        <v>69</v>
      </c>
      <c r="E58" s="136" t="s">
        <v>1086</v>
      </c>
      <c r="F58" s="136" t="s">
        <v>230</v>
      </c>
      <c r="G58" s="136" t="s">
        <v>8</v>
      </c>
      <c r="H58" s="136" t="s">
        <v>231</v>
      </c>
      <c r="I58" s="137" t="s">
        <v>45</v>
      </c>
      <c r="J58" s="8">
        <v>1</v>
      </c>
      <c r="K58" s="8" t="s">
        <v>1087</v>
      </c>
      <c r="L58" s="9">
        <v>631.38</v>
      </c>
      <c r="M58" s="9">
        <v>10</v>
      </c>
      <c r="N58" s="138">
        <f t="shared" si="0"/>
        <v>6313.8</v>
      </c>
      <c r="O58" s="11" t="s">
        <v>3204</v>
      </c>
      <c r="P58" s="39">
        <v>1.918322891592858E-7</v>
      </c>
      <c r="Q58" s="39"/>
      <c r="R58" s="26">
        <v>4.7958072289821451E-5</v>
      </c>
      <c r="S58" s="7"/>
      <c r="T58" s="26">
        <v>4.7958072289821451E-5</v>
      </c>
      <c r="U58" s="11"/>
      <c r="V58" s="28"/>
      <c r="W58" s="28"/>
      <c r="X58" s="29"/>
      <c r="Y58" s="108" t="str">
        <f t="shared" si="1"/>
        <v>NO OFERTADO</v>
      </c>
      <c r="Z58" s="108" t="str">
        <f t="shared" si="2"/>
        <v>CORRECTO</v>
      </c>
      <c r="AA58" s="29">
        <f t="shared" si="3"/>
        <v>0</v>
      </c>
      <c r="AB58" s="25">
        <v>1.7264906024335722E-5</v>
      </c>
      <c r="AC58" s="7"/>
      <c r="AD58" s="26">
        <v>1.7264906024335722E-5</v>
      </c>
      <c r="AE58" s="28"/>
      <c r="AF58" s="28"/>
      <c r="AG58" s="28"/>
      <c r="AH58" s="29"/>
      <c r="AI58" s="108" t="str">
        <f t="shared" si="4"/>
        <v>NO OFERTADO</v>
      </c>
      <c r="AJ58" s="108" t="str">
        <f t="shared" si="5"/>
        <v>CORRECTO</v>
      </c>
      <c r="AK58" s="27">
        <v>1.1509937349557147E-5</v>
      </c>
      <c r="AL58" s="7"/>
      <c r="AM58" s="26">
        <v>1.1509937349557147E-5</v>
      </c>
      <c r="AN58" s="28"/>
      <c r="AO58" s="28"/>
      <c r="AP58" s="28"/>
      <c r="AQ58" s="29"/>
      <c r="AR58" s="108" t="str">
        <f t="shared" si="6"/>
        <v>NO OFERTADO</v>
      </c>
      <c r="AS58" s="109" t="str">
        <f t="shared" si="7"/>
        <v>CORRECTO</v>
      </c>
    </row>
    <row r="59" spans="1:45" ht="24" x14ac:dyDescent="0.25">
      <c r="A59" s="134">
        <v>54</v>
      </c>
      <c r="B59" s="135">
        <v>1427</v>
      </c>
      <c r="C59" s="10" t="s">
        <v>2562</v>
      </c>
      <c r="D59" s="136" t="s">
        <v>592</v>
      </c>
      <c r="E59" s="136" t="s">
        <v>371</v>
      </c>
      <c r="F59" s="136" t="s">
        <v>16</v>
      </c>
      <c r="G59" s="136" t="s">
        <v>622</v>
      </c>
      <c r="H59" s="136" t="s">
        <v>36</v>
      </c>
      <c r="I59" s="137" t="s">
        <v>45</v>
      </c>
      <c r="J59" s="8">
        <v>1</v>
      </c>
      <c r="K59" s="8" t="s">
        <v>2563</v>
      </c>
      <c r="L59" s="9">
        <v>130971</v>
      </c>
      <c r="M59" s="9">
        <v>4.9090909090909092</v>
      </c>
      <c r="N59" s="138">
        <f t="shared" si="0"/>
        <v>642948.54545454541</v>
      </c>
      <c r="O59" s="11" t="s">
        <v>3204</v>
      </c>
      <c r="P59" s="39">
        <v>1.9534716222588388E-5</v>
      </c>
      <c r="Q59" s="39"/>
      <c r="R59" s="26">
        <v>4.8836790556470973E-3</v>
      </c>
      <c r="S59" s="7"/>
      <c r="T59" s="26">
        <v>4.8836790556470973E-3</v>
      </c>
      <c r="U59" s="11"/>
      <c r="V59" s="28"/>
      <c r="W59" s="28"/>
      <c r="X59" s="29"/>
      <c r="Y59" s="108" t="str">
        <f t="shared" si="1"/>
        <v>NO OFERTADO</v>
      </c>
      <c r="Z59" s="108" t="str">
        <f t="shared" si="2"/>
        <v>CORRECTO</v>
      </c>
      <c r="AA59" s="29">
        <f t="shared" si="3"/>
        <v>0</v>
      </c>
      <c r="AB59" s="25">
        <v>1.7581244600329549E-3</v>
      </c>
      <c r="AC59" s="7"/>
      <c r="AD59" s="26">
        <v>1.7581244600329549E-3</v>
      </c>
      <c r="AE59" s="28"/>
      <c r="AF59" s="28"/>
      <c r="AG59" s="28"/>
      <c r="AH59" s="29"/>
      <c r="AI59" s="108" t="str">
        <f t="shared" si="4"/>
        <v>NO OFERTADO</v>
      </c>
      <c r="AJ59" s="108" t="str">
        <f t="shared" si="5"/>
        <v>CORRECTO</v>
      </c>
      <c r="AK59" s="27">
        <v>1.1720829733553033E-3</v>
      </c>
      <c r="AL59" s="7"/>
      <c r="AM59" s="26">
        <v>1.1720829733553033E-3</v>
      </c>
      <c r="AN59" s="28"/>
      <c r="AO59" s="28"/>
      <c r="AP59" s="28"/>
      <c r="AQ59" s="29"/>
      <c r="AR59" s="108" t="str">
        <f t="shared" si="6"/>
        <v>NO OFERTADO</v>
      </c>
      <c r="AS59" s="109" t="str">
        <f t="shared" si="7"/>
        <v>CORRECTO</v>
      </c>
    </row>
    <row r="60" spans="1:45" x14ac:dyDescent="0.25">
      <c r="A60" s="134">
        <v>55</v>
      </c>
      <c r="B60" s="135">
        <v>776</v>
      </c>
      <c r="C60" s="10" t="s">
        <v>1629</v>
      </c>
      <c r="D60" s="136" t="s">
        <v>403</v>
      </c>
      <c r="E60" s="136" t="s">
        <v>36</v>
      </c>
      <c r="F60" s="136" t="s">
        <v>16</v>
      </c>
      <c r="G60" s="136" t="s">
        <v>17</v>
      </c>
      <c r="H60" s="136" t="s">
        <v>36</v>
      </c>
      <c r="I60" s="137">
        <v>72477.5</v>
      </c>
      <c r="J60" s="8">
        <v>1</v>
      </c>
      <c r="K60" s="8" t="s">
        <v>1630</v>
      </c>
      <c r="L60" s="9">
        <v>42800</v>
      </c>
      <c r="M60" s="9">
        <v>175.23076923076923</v>
      </c>
      <c r="N60" s="138">
        <f t="shared" si="0"/>
        <v>7499876.923076923</v>
      </c>
      <c r="O60" s="11" t="s">
        <v>3204</v>
      </c>
      <c r="P60" s="39">
        <v>2.2786888380480009E-4</v>
      </c>
      <c r="Q60" s="39">
        <v>3.638283577736749E-4</v>
      </c>
      <c r="R60" s="26">
        <v>5.696722095120002E-2</v>
      </c>
      <c r="S60" s="26">
        <v>1.0914850733210246E-2</v>
      </c>
      <c r="T60" s="26">
        <v>6.7882071684410267E-2</v>
      </c>
      <c r="U60" s="11"/>
      <c r="V60" s="28"/>
      <c r="W60" s="28"/>
      <c r="X60" s="29"/>
      <c r="Y60" s="108" t="str">
        <f t="shared" si="1"/>
        <v>NO OFERTADO</v>
      </c>
      <c r="Z60" s="108" t="str">
        <f t="shared" si="2"/>
        <v>CORRECTO</v>
      </c>
      <c r="AA60" s="29">
        <f t="shared" si="3"/>
        <v>0</v>
      </c>
      <c r="AB60" s="25">
        <v>2.0508199542432007E-2</v>
      </c>
      <c r="AC60" s="26">
        <v>5.4574253666051231E-3</v>
      </c>
      <c r="AD60" s="26">
        <v>2.596562490903713E-2</v>
      </c>
      <c r="AE60" s="28"/>
      <c r="AF60" s="28"/>
      <c r="AG60" s="28"/>
      <c r="AH60" s="29"/>
      <c r="AI60" s="108" t="str">
        <f t="shared" si="4"/>
        <v>NO OFERTADO</v>
      </c>
      <c r="AJ60" s="108" t="str">
        <f t="shared" si="5"/>
        <v>CORRECTO</v>
      </c>
      <c r="AK60" s="27">
        <v>1.3672133028288005E-2</v>
      </c>
      <c r="AL60" s="26">
        <v>1.8191417888683745E-3</v>
      </c>
      <c r="AM60" s="26">
        <v>1.549127481715638E-2</v>
      </c>
      <c r="AN60" s="28"/>
      <c r="AO60" s="28"/>
      <c r="AP60" s="28"/>
      <c r="AQ60" s="29"/>
      <c r="AR60" s="108" t="str">
        <f t="shared" si="6"/>
        <v>NO OFERTADO</v>
      </c>
      <c r="AS60" s="109" t="str">
        <f t="shared" si="7"/>
        <v>CORRECTO</v>
      </c>
    </row>
    <row r="61" spans="1:45" ht="24" x14ac:dyDescent="0.25">
      <c r="A61" s="134">
        <v>56</v>
      </c>
      <c r="B61" s="135">
        <v>864</v>
      </c>
      <c r="C61" s="10" t="s">
        <v>1629</v>
      </c>
      <c r="D61" s="136" t="s">
        <v>1102</v>
      </c>
      <c r="E61" s="136" t="s">
        <v>6</v>
      </c>
      <c r="F61" s="136" t="s">
        <v>7</v>
      </c>
      <c r="G61" s="136" t="s">
        <v>8</v>
      </c>
      <c r="H61" s="136" t="s">
        <v>7</v>
      </c>
      <c r="I61" s="137" t="s">
        <v>45</v>
      </c>
      <c r="J61" s="8">
        <v>1</v>
      </c>
      <c r="K61" s="8" t="s">
        <v>1630</v>
      </c>
      <c r="L61" s="9">
        <v>737.5</v>
      </c>
      <c r="M61" s="9">
        <v>4578.1538461538457</v>
      </c>
      <c r="N61" s="138">
        <f t="shared" si="0"/>
        <v>3376388.461538461</v>
      </c>
      <c r="O61" s="11" t="s">
        <v>3204</v>
      </c>
      <c r="P61" s="39">
        <v>1.0258486611358011E-4</v>
      </c>
      <c r="Q61" s="39"/>
      <c r="R61" s="26">
        <v>2.5646216528395029E-2</v>
      </c>
      <c r="S61" s="7"/>
      <c r="T61" s="26">
        <v>2.5646216528395029E-2</v>
      </c>
      <c r="U61" s="11"/>
      <c r="V61" s="28"/>
      <c r="W61" s="28"/>
      <c r="X61" s="29"/>
      <c r="Y61" s="108" t="str">
        <f t="shared" si="1"/>
        <v>NO OFERTADO</v>
      </c>
      <c r="Z61" s="108" t="str">
        <f t="shared" si="2"/>
        <v>CORRECTO</v>
      </c>
      <c r="AA61" s="29">
        <f t="shared" si="3"/>
        <v>0</v>
      </c>
      <c r="AB61" s="25">
        <v>9.2326379502222101E-3</v>
      </c>
      <c r="AC61" s="7"/>
      <c r="AD61" s="26">
        <v>9.2326379502222101E-3</v>
      </c>
      <c r="AE61" s="28"/>
      <c r="AF61" s="28"/>
      <c r="AG61" s="28"/>
      <c r="AH61" s="29"/>
      <c r="AI61" s="108" t="str">
        <f t="shared" si="4"/>
        <v>NO OFERTADO</v>
      </c>
      <c r="AJ61" s="108" t="str">
        <f t="shared" si="5"/>
        <v>CORRECTO</v>
      </c>
      <c r="AK61" s="27">
        <v>6.1550919668148067E-3</v>
      </c>
      <c r="AL61" s="7"/>
      <c r="AM61" s="26">
        <v>6.1550919668148067E-3</v>
      </c>
      <c r="AN61" s="28"/>
      <c r="AO61" s="28"/>
      <c r="AP61" s="28"/>
      <c r="AQ61" s="29"/>
      <c r="AR61" s="108" t="str">
        <f t="shared" si="6"/>
        <v>NO OFERTADO</v>
      </c>
      <c r="AS61" s="109" t="str">
        <f t="shared" si="7"/>
        <v>CORRECTO</v>
      </c>
    </row>
    <row r="62" spans="1:45" x14ac:dyDescent="0.25">
      <c r="A62" s="134">
        <v>57</v>
      </c>
      <c r="B62" s="135">
        <v>1706</v>
      </c>
      <c r="C62" s="10" t="s">
        <v>1629</v>
      </c>
      <c r="D62" s="136" t="s">
        <v>747</v>
      </c>
      <c r="E62" s="136" t="s">
        <v>536</v>
      </c>
      <c r="F62" s="136" t="s">
        <v>241</v>
      </c>
      <c r="G62" s="136" t="s">
        <v>537</v>
      </c>
      <c r="H62" s="136" t="s">
        <v>400</v>
      </c>
      <c r="I62" s="137" t="s">
        <v>45</v>
      </c>
      <c r="J62" s="8">
        <v>60</v>
      </c>
      <c r="K62" s="8" t="s">
        <v>2985</v>
      </c>
      <c r="L62" s="9">
        <v>569.64</v>
      </c>
      <c r="M62" s="9">
        <v>3442.5</v>
      </c>
      <c r="N62" s="138">
        <f t="shared" si="0"/>
        <v>1960985.7</v>
      </c>
      <c r="O62" s="11" t="s">
        <v>3204</v>
      </c>
      <c r="P62" s="39">
        <v>5.9580660749409934E-5</v>
      </c>
      <c r="Q62" s="39"/>
      <c r="R62" s="26">
        <v>1.4895165187352484E-2</v>
      </c>
      <c r="S62" s="7"/>
      <c r="T62" s="26">
        <v>1.4895165187352484E-2</v>
      </c>
      <c r="U62" s="11"/>
      <c r="V62" s="28"/>
      <c r="W62" s="28"/>
      <c r="X62" s="29"/>
      <c r="Y62" s="108" t="str">
        <f t="shared" si="1"/>
        <v>NO OFERTADO</v>
      </c>
      <c r="Z62" s="108" t="str">
        <f t="shared" si="2"/>
        <v>CORRECTO</v>
      </c>
      <c r="AA62" s="29">
        <f t="shared" si="3"/>
        <v>0</v>
      </c>
      <c r="AB62" s="25">
        <v>5.362259467446894E-3</v>
      </c>
      <c r="AC62" s="7"/>
      <c r="AD62" s="26">
        <v>5.362259467446894E-3</v>
      </c>
      <c r="AE62" s="28"/>
      <c r="AF62" s="28"/>
      <c r="AG62" s="28"/>
      <c r="AH62" s="29"/>
      <c r="AI62" s="108" t="str">
        <f t="shared" si="4"/>
        <v>NO OFERTADO</v>
      </c>
      <c r="AJ62" s="108" t="str">
        <f t="shared" si="5"/>
        <v>CORRECTO</v>
      </c>
      <c r="AK62" s="27">
        <v>3.5748396449645963E-3</v>
      </c>
      <c r="AL62" s="7"/>
      <c r="AM62" s="26">
        <v>3.5748396449645963E-3</v>
      </c>
      <c r="AN62" s="28"/>
      <c r="AO62" s="28"/>
      <c r="AP62" s="28"/>
      <c r="AQ62" s="29"/>
      <c r="AR62" s="108" t="str">
        <f t="shared" si="6"/>
        <v>NO OFERTADO</v>
      </c>
      <c r="AS62" s="109" t="str">
        <f t="shared" si="7"/>
        <v>CORRECTO</v>
      </c>
    </row>
    <row r="63" spans="1:45" x14ac:dyDescent="0.25">
      <c r="A63" s="134">
        <v>58</v>
      </c>
      <c r="B63" s="135">
        <v>2786</v>
      </c>
      <c r="C63" s="10" t="s">
        <v>1629</v>
      </c>
      <c r="D63" s="136" t="s">
        <v>747</v>
      </c>
      <c r="E63" s="136" t="s">
        <v>536</v>
      </c>
      <c r="F63" s="136" t="s">
        <v>241</v>
      </c>
      <c r="G63" s="136" t="s">
        <v>4562</v>
      </c>
      <c r="H63" s="136" t="s">
        <v>400</v>
      </c>
      <c r="I63" s="137" t="s">
        <v>45</v>
      </c>
      <c r="J63" s="8">
        <v>6</v>
      </c>
      <c r="K63" s="11" t="s">
        <v>2985</v>
      </c>
      <c r="L63" s="9">
        <v>721.14</v>
      </c>
      <c r="M63" s="9">
        <v>2634</v>
      </c>
      <c r="N63" s="138">
        <f t="shared" si="0"/>
        <v>1899482.76</v>
      </c>
      <c r="O63" s="11" t="s">
        <v>3204</v>
      </c>
      <c r="P63" s="39">
        <v>5.7712015912667213E-5</v>
      </c>
      <c r="Q63" s="39"/>
      <c r="R63" s="26">
        <v>1.4428003978166803E-2</v>
      </c>
      <c r="S63" s="7"/>
      <c r="T63" s="26">
        <v>1.4428003978166803E-2</v>
      </c>
      <c r="U63" s="11"/>
      <c r="V63" s="28"/>
      <c r="W63" s="28"/>
      <c r="X63" s="29"/>
      <c r="Y63" s="108" t="str">
        <f t="shared" si="1"/>
        <v>NO OFERTADO</v>
      </c>
      <c r="Z63" s="108" t="str">
        <f t="shared" si="2"/>
        <v>CORRECTO</v>
      </c>
      <c r="AA63" s="29">
        <f t="shared" si="3"/>
        <v>0</v>
      </c>
      <c r="AB63" s="25">
        <v>5.1940814321400491E-3</v>
      </c>
      <c r="AC63" s="7"/>
      <c r="AD63" s="26">
        <v>5.1940814321400491E-3</v>
      </c>
      <c r="AE63" s="28"/>
      <c r="AF63" s="28"/>
      <c r="AG63" s="28"/>
      <c r="AH63" s="29"/>
      <c r="AI63" s="108" t="str">
        <f t="shared" si="4"/>
        <v>NO OFERTADO</v>
      </c>
      <c r="AJ63" s="108" t="str">
        <f t="shared" si="5"/>
        <v>CORRECTO</v>
      </c>
      <c r="AK63" s="27">
        <v>3.4627209547600326E-3</v>
      </c>
      <c r="AL63" s="7"/>
      <c r="AM63" s="26">
        <v>3.4627209547600326E-3</v>
      </c>
      <c r="AN63" s="28"/>
      <c r="AO63" s="28"/>
      <c r="AP63" s="28"/>
      <c r="AQ63" s="29"/>
      <c r="AR63" s="108" t="str">
        <f t="shared" si="6"/>
        <v>NO OFERTADO</v>
      </c>
      <c r="AS63" s="109" t="str">
        <f t="shared" si="7"/>
        <v>CORRECTO</v>
      </c>
    </row>
    <row r="64" spans="1:45" ht="24" x14ac:dyDescent="0.25">
      <c r="A64" s="134">
        <v>59</v>
      </c>
      <c r="B64" s="135">
        <v>1197</v>
      </c>
      <c r="C64" s="10" t="s">
        <v>1629</v>
      </c>
      <c r="D64" s="136" t="s">
        <v>1126</v>
      </c>
      <c r="E64" s="136" t="s">
        <v>6</v>
      </c>
      <c r="F64" s="136" t="s">
        <v>101</v>
      </c>
      <c r="G64" s="136" t="s">
        <v>8</v>
      </c>
      <c r="H64" s="136" t="s">
        <v>7</v>
      </c>
      <c r="I64" s="137" t="s">
        <v>45</v>
      </c>
      <c r="J64" s="8">
        <v>1</v>
      </c>
      <c r="K64" s="8" t="s">
        <v>1630</v>
      </c>
      <c r="L64" s="9">
        <v>1310.5999999999999</v>
      </c>
      <c r="M64" s="9">
        <v>1368</v>
      </c>
      <c r="N64" s="138">
        <f t="shared" si="0"/>
        <v>1792900.7999999998</v>
      </c>
      <c r="O64" s="11" t="s">
        <v>3204</v>
      </c>
      <c r="P64" s="39">
        <v>5.4473734470448034E-5</v>
      </c>
      <c r="Q64" s="39"/>
      <c r="R64" s="26">
        <v>1.3618433617612009E-2</v>
      </c>
      <c r="S64" s="7"/>
      <c r="T64" s="26">
        <v>1.3618433617612009E-2</v>
      </c>
      <c r="U64" s="11"/>
      <c r="V64" s="28"/>
      <c r="W64" s="28"/>
      <c r="X64" s="29"/>
      <c r="Y64" s="108" t="str">
        <f t="shared" si="1"/>
        <v>NO OFERTADO</v>
      </c>
      <c r="Z64" s="108" t="str">
        <f t="shared" si="2"/>
        <v>CORRECTO</v>
      </c>
      <c r="AA64" s="29">
        <f t="shared" si="3"/>
        <v>0</v>
      </c>
      <c r="AB64" s="25">
        <v>4.902636102340323E-3</v>
      </c>
      <c r="AC64" s="7"/>
      <c r="AD64" s="26">
        <v>4.902636102340323E-3</v>
      </c>
      <c r="AE64" s="28"/>
      <c r="AF64" s="28"/>
      <c r="AG64" s="28"/>
      <c r="AH64" s="29"/>
      <c r="AI64" s="108" t="str">
        <f t="shared" si="4"/>
        <v>NO OFERTADO</v>
      </c>
      <c r="AJ64" s="108" t="str">
        <f t="shared" si="5"/>
        <v>CORRECTO</v>
      </c>
      <c r="AK64" s="27">
        <v>3.2684240682268823E-3</v>
      </c>
      <c r="AL64" s="7"/>
      <c r="AM64" s="26">
        <v>3.2684240682268823E-3</v>
      </c>
      <c r="AN64" s="28"/>
      <c r="AO64" s="28"/>
      <c r="AP64" s="28"/>
      <c r="AQ64" s="29"/>
      <c r="AR64" s="108" t="str">
        <f t="shared" si="6"/>
        <v>NO OFERTADO</v>
      </c>
      <c r="AS64" s="109" t="str">
        <f t="shared" si="7"/>
        <v>CORRECTO</v>
      </c>
    </row>
    <row r="65" spans="1:45" ht="24" x14ac:dyDescent="0.25">
      <c r="A65" s="134">
        <v>60</v>
      </c>
      <c r="B65" s="135">
        <v>1285</v>
      </c>
      <c r="C65" s="10" t="s">
        <v>1629</v>
      </c>
      <c r="D65" s="136" t="s">
        <v>126</v>
      </c>
      <c r="E65" s="136" t="s">
        <v>6</v>
      </c>
      <c r="F65" s="136" t="s">
        <v>7</v>
      </c>
      <c r="G65" s="136" t="s">
        <v>8</v>
      </c>
      <c r="H65" s="136" t="s">
        <v>7</v>
      </c>
      <c r="I65" s="137" t="s">
        <v>45</v>
      </c>
      <c r="J65" s="8">
        <v>1</v>
      </c>
      <c r="K65" s="8" t="s">
        <v>1630</v>
      </c>
      <c r="L65" s="9">
        <v>204.9</v>
      </c>
      <c r="M65" s="9">
        <v>7785.6923076923076</v>
      </c>
      <c r="N65" s="138">
        <f t="shared" si="0"/>
        <v>1595288.3538461539</v>
      </c>
      <c r="O65" s="11" t="s">
        <v>3204</v>
      </c>
      <c r="P65" s="39">
        <v>4.8469672271446105E-5</v>
      </c>
      <c r="Q65" s="39"/>
      <c r="R65" s="26">
        <v>1.2117418067861527E-2</v>
      </c>
      <c r="S65" s="7"/>
      <c r="T65" s="26">
        <v>1.2117418067861527E-2</v>
      </c>
      <c r="U65" s="11"/>
      <c r="V65" s="28"/>
      <c r="W65" s="28"/>
      <c r="X65" s="29"/>
      <c r="Y65" s="108" t="str">
        <f t="shared" si="1"/>
        <v>NO OFERTADO</v>
      </c>
      <c r="Z65" s="108" t="str">
        <f t="shared" si="2"/>
        <v>CORRECTO</v>
      </c>
      <c r="AA65" s="29">
        <f t="shared" si="3"/>
        <v>0</v>
      </c>
      <c r="AB65" s="25">
        <v>4.3622705044301492E-3</v>
      </c>
      <c r="AC65" s="7"/>
      <c r="AD65" s="26">
        <v>4.3622705044301492E-3</v>
      </c>
      <c r="AE65" s="28"/>
      <c r="AF65" s="28"/>
      <c r="AG65" s="28"/>
      <c r="AH65" s="29"/>
      <c r="AI65" s="108" t="str">
        <f t="shared" si="4"/>
        <v>NO OFERTADO</v>
      </c>
      <c r="AJ65" s="108" t="str">
        <f t="shared" si="5"/>
        <v>CORRECTO</v>
      </c>
      <c r="AK65" s="27">
        <v>2.9081803362867665E-3</v>
      </c>
      <c r="AL65" s="7"/>
      <c r="AM65" s="26">
        <v>2.9081803362867665E-3</v>
      </c>
      <c r="AN65" s="28"/>
      <c r="AO65" s="28"/>
      <c r="AP65" s="28"/>
      <c r="AQ65" s="29"/>
      <c r="AR65" s="108" t="str">
        <f t="shared" si="6"/>
        <v>NO OFERTADO</v>
      </c>
      <c r="AS65" s="109" t="str">
        <f t="shared" si="7"/>
        <v>CORRECTO</v>
      </c>
    </row>
    <row r="66" spans="1:45" x14ac:dyDescent="0.25">
      <c r="A66" s="134">
        <v>61</v>
      </c>
      <c r="B66" s="135">
        <v>1556</v>
      </c>
      <c r="C66" s="10" t="s">
        <v>1629</v>
      </c>
      <c r="D66" s="136" t="s">
        <v>2762</v>
      </c>
      <c r="E66" s="136" t="s">
        <v>559</v>
      </c>
      <c r="F66" s="136" t="s">
        <v>166</v>
      </c>
      <c r="G66" s="136" t="s">
        <v>8</v>
      </c>
      <c r="H66" s="136" t="s">
        <v>81</v>
      </c>
      <c r="I66" s="137" t="s">
        <v>45</v>
      </c>
      <c r="J66" s="8">
        <v>90</v>
      </c>
      <c r="K66" s="8" t="s">
        <v>1630</v>
      </c>
      <c r="L66" s="9">
        <v>110.08</v>
      </c>
      <c r="M66" s="9">
        <v>3540</v>
      </c>
      <c r="N66" s="138">
        <f t="shared" si="0"/>
        <v>389683.20000000001</v>
      </c>
      <c r="O66" s="11" t="s">
        <v>3204</v>
      </c>
      <c r="P66" s="39">
        <v>1.1839751069548577E-5</v>
      </c>
      <c r="Q66" s="39"/>
      <c r="R66" s="26">
        <v>2.959937767387144E-3</v>
      </c>
      <c r="S66" s="7"/>
      <c r="T66" s="26">
        <v>2.959937767387144E-3</v>
      </c>
      <c r="U66" s="11"/>
      <c r="V66" s="28"/>
      <c r="W66" s="28"/>
      <c r="X66" s="29"/>
      <c r="Y66" s="108" t="str">
        <f t="shared" si="1"/>
        <v>NO OFERTADO</v>
      </c>
      <c r="Z66" s="108" t="str">
        <f t="shared" si="2"/>
        <v>CORRECTO</v>
      </c>
      <c r="AA66" s="29">
        <f t="shared" si="3"/>
        <v>0</v>
      </c>
      <c r="AB66" s="25">
        <v>1.0655775962593718E-3</v>
      </c>
      <c r="AC66" s="7"/>
      <c r="AD66" s="26">
        <v>1.0655775962593718E-3</v>
      </c>
      <c r="AE66" s="28"/>
      <c r="AF66" s="28"/>
      <c r="AG66" s="28"/>
      <c r="AH66" s="29"/>
      <c r="AI66" s="108" t="str">
        <f t="shared" si="4"/>
        <v>NO OFERTADO</v>
      </c>
      <c r="AJ66" s="108" t="str">
        <f t="shared" si="5"/>
        <v>CORRECTO</v>
      </c>
      <c r="AK66" s="27">
        <v>7.103850641729146E-4</v>
      </c>
      <c r="AL66" s="7"/>
      <c r="AM66" s="26">
        <v>7.103850641729146E-4</v>
      </c>
      <c r="AN66" s="28"/>
      <c r="AO66" s="28"/>
      <c r="AP66" s="28"/>
      <c r="AQ66" s="29"/>
      <c r="AR66" s="108" t="str">
        <f t="shared" si="6"/>
        <v>NO OFERTADO</v>
      </c>
      <c r="AS66" s="109" t="str">
        <f t="shared" si="7"/>
        <v>CORRECTO</v>
      </c>
    </row>
    <row r="67" spans="1:45" x14ac:dyDescent="0.25">
      <c r="A67" s="134">
        <v>62</v>
      </c>
      <c r="B67" s="135">
        <v>2642</v>
      </c>
      <c r="C67" s="11" t="s">
        <v>4444</v>
      </c>
      <c r="D67" s="145" t="s">
        <v>355</v>
      </c>
      <c r="E67" s="145" t="s">
        <v>165</v>
      </c>
      <c r="F67" s="145" t="s">
        <v>166</v>
      </c>
      <c r="G67" s="136" t="s">
        <v>8</v>
      </c>
      <c r="H67" s="145" t="s">
        <v>4445</v>
      </c>
      <c r="I67" s="137" t="s">
        <v>45</v>
      </c>
      <c r="J67" s="8">
        <v>40</v>
      </c>
      <c r="K67" s="8" t="s">
        <v>562</v>
      </c>
      <c r="L67" s="9">
        <v>4870.28</v>
      </c>
      <c r="M67" s="9">
        <v>51.428571428571431</v>
      </c>
      <c r="N67" s="138">
        <f t="shared" si="0"/>
        <v>250471.54285714286</v>
      </c>
      <c r="O67" s="11" t="s">
        <v>4504</v>
      </c>
      <c r="P67" s="39">
        <v>7.6100810028103315E-6</v>
      </c>
      <c r="Q67" s="39"/>
      <c r="R67" s="26">
        <v>1.9025202507025828E-3</v>
      </c>
      <c r="S67" s="7"/>
      <c r="T67" s="26">
        <v>1.9025202507025828E-3</v>
      </c>
      <c r="U67" s="11"/>
      <c r="V67" s="28"/>
      <c r="W67" s="28"/>
      <c r="X67" s="29"/>
      <c r="Y67" s="108" t="str">
        <f t="shared" si="1"/>
        <v>NO OFERTADO</v>
      </c>
      <c r="Z67" s="108" t="str">
        <f t="shared" si="2"/>
        <v>CORRECTO</v>
      </c>
      <c r="AA67" s="29">
        <f t="shared" si="3"/>
        <v>0</v>
      </c>
      <c r="AB67" s="25">
        <v>6.8490729025292988E-4</v>
      </c>
      <c r="AC67" s="7"/>
      <c r="AD67" s="26">
        <v>6.8490729025292988E-4</v>
      </c>
      <c r="AE67" s="28"/>
      <c r="AF67" s="28"/>
      <c r="AG67" s="28"/>
      <c r="AH67" s="29"/>
      <c r="AI67" s="108" t="str">
        <f t="shared" si="4"/>
        <v>NO OFERTADO</v>
      </c>
      <c r="AJ67" s="108" t="str">
        <f t="shared" si="5"/>
        <v>CORRECTO</v>
      </c>
      <c r="AK67" s="27">
        <v>4.5660486016861992E-4</v>
      </c>
      <c r="AL67" s="7"/>
      <c r="AM67" s="26">
        <v>4.5660486016861992E-4</v>
      </c>
      <c r="AN67" s="28"/>
      <c r="AO67" s="28"/>
      <c r="AP67" s="28"/>
      <c r="AQ67" s="29"/>
      <c r="AR67" s="108" t="str">
        <f t="shared" si="6"/>
        <v>NO OFERTADO</v>
      </c>
      <c r="AS67" s="109" t="str">
        <f t="shared" si="7"/>
        <v>CORRECTO</v>
      </c>
    </row>
    <row r="68" spans="1:45" ht="24" x14ac:dyDescent="0.25">
      <c r="A68" s="134">
        <v>63</v>
      </c>
      <c r="B68" s="135">
        <v>959</v>
      </c>
      <c r="C68" s="10" t="s">
        <v>4769</v>
      </c>
      <c r="D68" s="136" t="s">
        <v>108</v>
      </c>
      <c r="E68" s="136" t="s">
        <v>6</v>
      </c>
      <c r="F68" s="136" t="s">
        <v>7</v>
      </c>
      <c r="G68" s="136" t="s">
        <v>8</v>
      </c>
      <c r="H68" s="136" t="s">
        <v>7</v>
      </c>
      <c r="I68" s="137" t="s">
        <v>45</v>
      </c>
      <c r="J68" s="8">
        <v>1</v>
      </c>
      <c r="K68" s="8" t="s">
        <v>1316</v>
      </c>
      <c r="L68" s="9">
        <v>15362</v>
      </c>
      <c r="M68" s="9">
        <v>298.69230769230768</v>
      </c>
      <c r="N68" s="138">
        <f t="shared" si="0"/>
        <v>4588511.230769231</v>
      </c>
      <c r="O68" s="11" t="s">
        <v>3204</v>
      </c>
      <c r="P68" s="39">
        <v>1.3941281213081716E-4</v>
      </c>
      <c r="Q68" s="39"/>
      <c r="R68" s="26">
        <v>3.485320303270429E-2</v>
      </c>
      <c r="S68" s="7"/>
      <c r="T68" s="26">
        <v>3.485320303270429E-2</v>
      </c>
      <c r="U68" s="11"/>
      <c r="V68" s="28"/>
      <c r="W68" s="28"/>
      <c r="X68" s="29"/>
      <c r="Y68" s="108" t="str">
        <f t="shared" si="1"/>
        <v>NO OFERTADO</v>
      </c>
      <c r="Z68" s="108" t="str">
        <f t="shared" si="2"/>
        <v>CORRECTO</v>
      </c>
      <c r="AA68" s="29">
        <f t="shared" si="3"/>
        <v>0</v>
      </c>
      <c r="AB68" s="25">
        <v>1.2547153091773544E-2</v>
      </c>
      <c r="AC68" s="7"/>
      <c r="AD68" s="26">
        <v>1.2547153091773544E-2</v>
      </c>
      <c r="AE68" s="28"/>
      <c r="AF68" s="28"/>
      <c r="AG68" s="28"/>
      <c r="AH68" s="29"/>
      <c r="AI68" s="108" t="str">
        <f t="shared" si="4"/>
        <v>NO OFERTADO</v>
      </c>
      <c r="AJ68" s="108" t="str">
        <f t="shared" si="5"/>
        <v>CORRECTO</v>
      </c>
      <c r="AK68" s="27">
        <v>8.3647687278490292E-3</v>
      </c>
      <c r="AL68" s="7"/>
      <c r="AM68" s="26">
        <v>8.3647687278490292E-3</v>
      </c>
      <c r="AN68" s="28"/>
      <c r="AO68" s="28"/>
      <c r="AP68" s="28"/>
      <c r="AQ68" s="29"/>
      <c r="AR68" s="108" t="str">
        <f t="shared" si="6"/>
        <v>NO OFERTADO</v>
      </c>
      <c r="AS68" s="109" t="str">
        <f t="shared" si="7"/>
        <v>CORRECTO</v>
      </c>
    </row>
    <row r="69" spans="1:45" x14ac:dyDescent="0.25">
      <c r="A69" s="134">
        <v>64</v>
      </c>
      <c r="B69" s="135">
        <v>1905</v>
      </c>
      <c r="C69" s="10" t="s">
        <v>3306</v>
      </c>
      <c r="D69" s="136" t="s">
        <v>1492</v>
      </c>
      <c r="E69" s="136" t="s">
        <v>1493</v>
      </c>
      <c r="F69" s="136" t="s">
        <v>166</v>
      </c>
      <c r="G69" s="136" t="s">
        <v>17</v>
      </c>
      <c r="H69" s="136" t="s">
        <v>316</v>
      </c>
      <c r="I69" s="137" t="s">
        <v>45</v>
      </c>
      <c r="J69" s="8">
        <v>500</v>
      </c>
      <c r="K69" s="8" t="s">
        <v>1494</v>
      </c>
      <c r="L69" s="9">
        <v>248.04</v>
      </c>
      <c r="M69" s="138">
        <v>47363.64</v>
      </c>
      <c r="N69" s="138">
        <f t="shared" si="0"/>
        <v>11748077.2656</v>
      </c>
      <c r="O69" s="11" t="s">
        <v>3204</v>
      </c>
      <c r="P69" s="39">
        <v>3.5694202462545701E-4</v>
      </c>
      <c r="Q69" s="39"/>
      <c r="R69" s="26">
        <v>8.9235506156364247E-2</v>
      </c>
      <c r="S69" s="7"/>
      <c r="T69" s="26">
        <v>8.9235506156364247E-2</v>
      </c>
      <c r="U69" s="11"/>
      <c r="V69" s="28"/>
      <c r="W69" s="28"/>
      <c r="X69" s="29"/>
      <c r="Y69" s="108" t="str">
        <f t="shared" si="1"/>
        <v>NO OFERTADO</v>
      </c>
      <c r="Z69" s="108" t="str">
        <f t="shared" si="2"/>
        <v>CORRECTO</v>
      </c>
      <c r="AA69" s="29">
        <f t="shared" si="3"/>
        <v>0</v>
      </c>
      <c r="AB69" s="25">
        <v>3.2124782216291128E-2</v>
      </c>
      <c r="AC69" s="7"/>
      <c r="AD69" s="26">
        <v>3.2124782216291128E-2</v>
      </c>
      <c r="AE69" s="28"/>
      <c r="AF69" s="28"/>
      <c r="AG69" s="28"/>
      <c r="AH69" s="29"/>
      <c r="AI69" s="108" t="str">
        <f t="shared" si="4"/>
        <v>NO OFERTADO</v>
      </c>
      <c r="AJ69" s="108" t="str">
        <f t="shared" si="5"/>
        <v>CORRECTO</v>
      </c>
      <c r="AK69" s="27">
        <v>2.1416521477527421E-2</v>
      </c>
      <c r="AL69" s="7"/>
      <c r="AM69" s="26">
        <v>2.1416521477527421E-2</v>
      </c>
      <c r="AN69" s="28"/>
      <c r="AO69" s="28"/>
      <c r="AP69" s="28"/>
      <c r="AQ69" s="29"/>
      <c r="AR69" s="108" t="str">
        <f t="shared" si="6"/>
        <v>NO OFERTADO</v>
      </c>
      <c r="AS69" s="109" t="str">
        <f t="shared" si="7"/>
        <v>CORRECTO</v>
      </c>
    </row>
    <row r="70" spans="1:45" x14ac:dyDescent="0.25">
      <c r="A70" s="134">
        <v>65</v>
      </c>
      <c r="B70" s="135">
        <v>691</v>
      </c>
      <c r="C70" s="10" t="s">
        <v>1491</v>
      </c>
      <c r="D70" s="136" t="s">
        <v>1492</v>
      </c>
      <c r="E70" s="136" t="s">
        <v>1493</v>
      </c>
      <c r="F70" s="136" t="s">
        <v>166</v>
      </c>
      <c r="G70" s="136" t="s">
        <v>17</v>
      </c>
      <c r="H70" s="136" t="s">
        <v>81</v>
      </c>
      <c r="I70" s="137" t="s">
        <v>45</v>
      </c>
      <c r="J70" s="8">
        <v>500</v>
      </c>
      <c r="K70" s="8" t="s">
        <v>1494</v>
      </c>
      <c r="L70" s="9">
        <v>267.89999999999998</v>
      </c>
      <c r="M70" s="9">
        <v>47363.636363636368</v>
      </c>
      <c r="N70" s="138">
        <f t="shared" ref="N70:N133" si="8">M70*L70</f>
        <v>12688718.181818182</v>
      </c>
      <c r="O70" s="11" t="s">
        <v>3204</v>
      </c>
      <c r="P70" s="39">
        <v>3.855215330411531E-4</v>
      </c>
      <c r="Q70" s="39"/>
      <c r="R70" s="26">
        <v>9.6380383260288277E-2</v>
      </c>
      <c r="S70" s="7"/>
      <c r="T70" s="26">
        <v>9.6380383260288277E-2</v>
      </c>
      <c r="U70" s="11"/>
      <c r="V70" s="28"/>
      <c r="W70" s="28"/>
      <c r="X70" s="29"/>
      <c r="Y70" s="108" t="str">
        <f t="shared" ref="Y70:Y133" si="9">IF(U70=0,"NO OFERTADO",IF(V70=0,"NO OFERTADO",IF(W70=0,"NO OFERTADO",IF(X70&gt;0,"CORRECTO","NO OFERTADO"))))</f>
        <v>NO OFERTADO</v>
      </c>
      <c r="Z70" s="108" t="str">
        <f t="shared" ref="Z70:Z133" si="10">IF(X70=0,"CORRECTO",IF(X70&gt;I70,"SOBREPASA TECHO REGULADO","CORRECTO"))</f>
        <v>CORRECTO</v>
      </c>
      <c r="AA70" s="29">
        <f t="shared" ref="AA70:AA133" si="11">IF(AND(Y70="CORRECTO", Z70="CORRECTO"), X70*M70, 0)</f>
        <v>0</v>
      </c>
      <c r="AB70" s="25">
        <v>3.4696937973703781E-2</v>
      </c>
      <c r="AC70" s="7"/>
      <c r="AD70" s="26">
        <v>3.4696937973703781E-2</v>
      </c>
      <c r="AE70" s="28"/>
      <c r="AF70" s="28"/>
      <c r="AG70" s="28"/>
      <c r="AH70" s="29"/>
      <c r="AI70" s="108" t="str">
        <f t="shared" ref="AI70:AI133" si="12">IF(AE70=0,"NO OFERTADO",IF(AF70=0,"NO OFERTADO",IF(AG70=0,"NO OFERTADO",IF(AH70&gt;0,"CORRECTO","NO OFERTADO"))))</f>
        <v>NO OFERTADO</v>
      </c>
      <c r="AJ70" s="108" t="str">
        <f t="shared" ref="AJ70:AJ133" si="13">IF(AH70=0,"CORRECTO",IF(AH70&lt;X70,"PRECIO OPCION 1 MAYOR QUE OPCION 2",IF(AH70&gt;I70,"SOBREPASA TECHO REGULADO","CORRECTO")))</f>
        <v>CORRECTO</v>
      </c>
      <c r="AK70" s="27">
        <v>2.3131291982469188E-2</v>
      </c>
      <c r="AL70" s="7"/>
      <c r="AM70" s="26">
        <v>2.3131291982469188E-2</v>
      </c>
      <c r="AN70" s="28"/>
      <c r="AO70" s="28"/>
      <c r="AP70" s="28"/>
      <c r="AQ70" s="29"/>
      <c r="AR70" s="108" t="str">
        <f t="shared" ref="AR70:AR133" si="14">IF(AN70=0,"NO OFERTADO",IF(AO70=0,"NO OFERTADO",IF(AP70=0,"NO OFERTADO",IF(AQ70&gt;0,"CORRECTO","NO OFERTADO"))))</f>
        <v>NO OFERTADO</v>
      </c>
      <c r="AS70" s="109" t="str">
        <f t="shared" ref="AS70:AS133" si="15">IF(AQ70=0,"CORRECTO",IF(AQ70&lt;AH70,"PRECIO OPCION 2 MAYOR QUE OPCION 3",IF(AQ70&gt;I70,"SOBREPASA TECHO REGULADO","CORRECTO")))</f>
        <v>CORRECTO</v>
      </c>
    </row>
    <row r="71" spans="1:45" x14ac:dyDescent="0.25">
      <c r="A71" s="134">
        <v>66</v>
      </c>
      <c r="B71" s="135">
        <v>547</v>
      </c>
      <c r="C71" s="10" t="s">
        <v>1270</v>
      </c>
      <c r="D71" s="136" t="s">
        <v>51</v>
      </c>
      <c r="E71" s="136" t="s">
        <v>36</v>
      </c>
      <c r="F71" s="136" t="s">
        <v>16</v>
      </c>
      <c r="G71" s="136" t="s">
        <v>17</v>
      </c>
      <c r="H71" s="136" t="s">
        <v>36</v>
      </c>
      <c r="I71" s="137">
        <v>1691806.0000000002</v>
      </c>
      <c r="J71" s="8">
        <v>1</v>
      </c>
      <c r="K71" s="8" t="s">
        <v>1271</v>
      </c>
      <c r="L71" s="9">
        <v>1691806</v>
      </c>
      <c r="M71" s="9">
        <v>7</v>
      </c>
      <c r="N71" s="138">
        <f t="shared" si="8"/>
        <v>11842642</v>
      </c>
      <c r="O71" s="11" t="s">
        <v>3204</v>
      </c>
      <c r="P71" s="39">
        <v>3.5981518650478361E-4</v>
      </c>
      <c r="Q71" s="39">
        <v>5.7450129312173462E-4</v>
      </c>
      <c r="R71" s="26">
        <v>8.9953796626195903E-2</v>
      </c>
      <c r="S71" s="26">
        <v>1.7235038793652038E-2</v>
      </c>
      <c r="T71" s="26">
        <v>0.10718883541984794</v>
      </c>
      <c r="U71" s="11"/>
      <c r="V71" s="28"/>
      <c r="W71" s="28"/>
      <c r="X71" s="29"/>
      <c r="Y71" s="108" t="str">
        <f t="shared" si="9"/>
        <v>NO OFERTADO</v>
      </c>
      <c r="Z71" s="108" t="str">
        <f t="shared" si="10"/>
        <v>CORRECTO</v>
      </c>
      <c r="AA71" s="29">
        <f t="shared" si="11"/>
        <v>0</v>
      </c>
      <c r="AB71" s="25">
        <v>3.2383366785430523E-2</v>
      </c>
      <c r="AC71" s="26">
        <v>8.6175193968260188E-3</v>
      </c>
      <c r="AD71" s="26">
        <v>4.1000886182256543E-2</v>
      </c>
      <c r="AE71" s="28"/>
      <c r="AF71" s="28"/>
      <c r="AG71" s="28"/>
      <c r="AH71" s="29"/>
      <c r="AI71" s="108" t="str">
        <f t="shared" si="12"/>
        <v>NO OFERTADO</v>
      </c>
      <c r="AJ71" s="108" t="str">
        <f t="shared" si="13"/>
        <v>CORRECTO</v>
      </c>
      <c r="AK71" s="27">
        <v>2.1588911190287018E-2</v>
      </c>
      <c r="AL71" s="26">
        <v>2.8725064656086731E-3</v>
      </c>
      <c r="AM71" s="26">
        <v>2.4461417655895691E-2</v>
      </c>
      <c r="AN71" s="28"/>
      <c r="AO71" s="28"/>
      <c r="AP71" s="28"/>
      <c r="AQ71" s="29"/>
      <c r="AR71" s="108" t="str">
        <f t="shared" si="14"/>
        <v>NO OFERTADO</v>
      </c>
      <c r="AS71" s="109" t="str">
        <f t="shared" si="15"/>
        <v>CORRECTO</v>
      </c>
    </row>
    <row r="72" spans="1:45" x14ac:dyDescent="0.25">
      <c r="A72" s="134">
        <v>67</v>
      </c>
      <c r="B72" s="135">
        <v>744</v>
      </c>
      <c r="C72" s="10" t="s">
        <v>1570</v>
      </c>
      <c r="D72" s="136" t="s">
        <v>1571</v>
      </c>
      <c r="E72" s="136" t="s">
        <v>36</v>
      </c>
      <c r="F72" s="136" t="s">
        <v>16</v>
      </c>
      <c r="G72" s="136" t="s">
        <v>17</v>
      </c>
      <c r="H72" s="136" t="s">
        <v>36</v>
      </c>
      <c r="I72" s="137">
        <v>3010757</v>
      </c>
      <c r="J72" s="8">
        <v>1</v>
      </c>
      <c r="K72" s="8" t="s">
        <v>1572</v>
      </c>
      <c r="L72" s="9">
        <v>3010757</v>
      </c>
      <c r="M72" s="9">
        <v>2.5555555555555554</v>
      </c>
      <c r="N72" s="138">
        <f t="shared" si="8"/>
        <v>7694156.7777777771</v>
      </c>
      <c r="O72" s="11" t="s">
        <v>3204</v>
      </c>
      <c r="P72" s="39">
        <v>2.3377169182291888E-4</v>
      </c>
      <c r="Q72" s="39">
        <v>3.7325311516760298E-4</v>
      </c>
      <c r="R72" s="26">
        <v>5.8442922955729719E-2</v>
      </c>
      <c r="S72" s="26">
        <v>1.1197593455028089E-2</v>
      </c>
      <c r="T72" s="26">
        <v>6.9640516410757802E-2</v>
      </c>
      <c r="U72" s="11"/>
      <c r="V72" s="28"/>
      <c r="W72" s="28"/>
      <c r="X72" s="29"/>
      <c r="Y72" s="108" t="str">
        <f t="shared" si="9"/>
        <v>NO OFERTADO</v>
      </c>
      <c r="Z72" s="108" t="str">
        <f t="shared" si="10"/>
        <v>CORRECTO</v>
      </c>
      <c r="AA72" s="29">
        <f t="shared" si="11"/>
        <v>0</v>
      </c>
      <c r="AB72" s="25">
        <v>2.1039452264062699E-2</v>
      </c>
      <c r="AC72" s="26">
        <v>5.5987967275140443E-3</v>
      </c>
      <c r="AD72" s="26">
        <v>2.6638248991576744E-2</v>
      </c>
      <c r="AE72" s="28"/>
      <c r="AF72" s="28"/>
      <c r="AG72" s="28"/>
      <c r="AH72" s="29"/>
      <c r="AI72" s="108" t="str">
        <f t="shared" si="12"/>
        <v>NO OFERTADO</v>
      </c>
      <c r="AJ72" s="108" t="str">
        <f t="shared" si="13"/>
        <v>CORRECTO</v>
      </c>
      <c r="AK72" s="27">
        <v>1.4026301509375132E-2</v>
      </c>
      <c r="AL72" s="26">
        <v>1.8662655758380148E-3</v>
      </c>
      <c r="AM72" s="26">
        <v>1.5892567085213145E-2</v>
      </c>
      <c r="AN72" s="28"/>
      <c r="AO72" s="28"/>
      <c r="AP72" s="28"/>
      <c r="AQ72" s="29"/>
      <c r="AR72" s="108" t="str">
        <f t="shared" si="14"/>
        <v>NO OFERTADO</v>
      </c>
      <c r="AS72" s="109" t="str">
        <f t="shared" si="15"/>
        <v>CORRECTO</v>
      </c>
    </row>
    <row r="73" spans="1:45" ht="24" x14ac:dyDescent="0.25">
      <c r="A73" s="134">
        <v>68</v>
      </c>
      <c r="B73" s="135">
        <v>34</v>
      </c>
      <c r="C73" s="10" t="s">
        <v>118</v>
      </c>
      <c r="D73" s="136" t="s">
        <v>119</v>
      </c>
      <c r="E73" s="136" t="s">
        <v>36</v>
      </c>
      <c r="F73" s="136" t="s">
        <v>37</v>
      </c>
      <c r="G73" s="136" t="s">
        <v>17</v>
      </c>
      <c r="H73" s="136" t="s">
        <v>18</v>
      </c>
      <c r="I73" s="137">
        <v>684231.60000000009</v>
      </c>
      <c r="J73" s="8">
        <v>1</v>
      </c>
      <c r="K73" s="8" t="s">
        <v>120</v>
      </c>
      <c r="L73" s="9">
        <v>684231.6</v>
      </c>
      <c r="M73" s="9">
        <v>152.53846153846155</v>
      </c>
      <c r="N73" s="138">
        <f t="shared" si="8"/>
        <v>104371635.60000001</v>
      </c>
      <c r="O73" s="11" t="s">
        <v>3204</v>
      </c>
      <c r="P73" s="39">
        <v>3.1711251196501014E-3</v>
      </c>
      <c r="Q73" s="39">
        <v>5.0631978588418424E-3</v>
      </c>
      <c r="R73" s="26">
        <v>0.79278127991252534</v>
      </c>
      <c r="S73" s="26">
        <v>0.15189593576525529</v>
      </c>
      <c r="T73" s="26">
        <v>0.94467721567778062</v>
      </c>
      <c r="U73" s="11"/>
      <c r="V73" s="28"/>
      <c r="W73" s="28"/>
      <c r="X73" s="29"/>
      <c r="Y73" s="108" t="str">
        <f t="shared" si="9"/>
        <v>NO OFERTADO</v>
      </c>
      <c r="Z73" s="108" t="str">
        <f t="shared" si="10"/>
        <v>CORRECTO</v>
      </c>
      <c r="AA73" s="29">
        <f t="shared" si="11"/>
        <v>0</v>
      </c>
      <c r="AB73" s="25">
        <v>0.28540126076850914</v>
      </c>
      <c r="AC73" s="26">
        <v>7.5947967882627643E-2</v>
      </c>
      <c r="AD73" s="26">
        <v>0.36134922865113678</v>
      </c>
      <c r="AE73" s="28"/>
      <c r="AF73" s="28"/>
      <c r="AG73" s="28"/>
      <c r="AH73" s="29"/>
      <c r="AI73" s="108" t="str">
        <f t="shared" si="12"/>
        <v>NO OFERTADO</v>
      </c>
      <c r="AJ73" s="108" t="str">
        <f t="shared" si="13"/>
        <v>CORRECTO</v>
      </c>
      <c r="AK73" s="27">
        <v>0.19026750717900609</v>
      </c>
      <c r="AL73" s="26">
        <v>2.5315989294209213E-2</v>
      </c>
      <c r="AM73" s="26">
        <v>0.21558349647321531</v>
      </c>
      <c r="AN73" s="28"/>
      <c r="AO73" s="28"/>
      <c r="AP73" s="28"/>
      <c r="AQ73" s="29"/>
      <c r="AR73" s="108" t="str">
        <f t="shared" si="14"/>
        <v>NO OFERTADO</v>
      </c>
      <c r="AS73" s="109" t="str">
        <f t="shared" si="15"/>
        <v>CORRECTO</v>
      </c>
    </row>
    <row r="74" spans="1:45" ht="24" x14ac:dyDescent="0.25">
      <c r="A74" s="134">
        <v>69</v>
      </c>
      <c r="B74" s="135">
        <v>507</v>
      </c>
      <c r="C74" s="10" t="s">
        <v>118</v>
      </c>
      <c r="D74" s="136" t="s">
        <v>1190</v>
      </c>
      <c r="E74" s="136" t="s">
        <v>36</v>
      </c>
      <c r="F74" s="136" t="s">
        <v>37</v>
      </c>
      <c r="G74" s="136" t="s">
        <v>17</v>
      </c>
      <c r="H74" s="136" t="s">
        <v>18</v>
      </c>
      <c r="I74" s="137">
        <v>1368463.2000000002</v>
      </c>
      <c r="J74" s="8">
        <v>1</v>
      </c>
      <c r="K74" s="8" t="s">
        <v>120</v>
      </c>
      <c r="L74" s="9">
        <v>1368463.2</v>
      </c>
      <c r="M74" s="9">
        <v>3.5833333333333335</v>
      </c>
      <c r="N74" s="138">
        <f t="shared" si="8"/>
        <v>4903659.8</v>
      </c>
      <c r="O74" s="11" t="s">
        <v>3204</v>
      </c>
      <c r="P74" s="39">
        <v>1.4898797628882219E-4</v>
      </c>
      <c r="Q74" s="39">
        <v>2.3788263599702384E-4</v>
      </c>
      <c r="R74" s="26">
        <v>3.7246994072205546E-2</v>
      </c>
      <c r="S74" s="26">
        <v>7.1364790799107155E-3</v>
      </c>
      <c r="T74" s="26">
        <v>4.4383473152116264E-2</v>
      </c>
      <c r="U74" s="11"/>
      <c r="V74" s="28"/>
      <c r="W74" s="28"/>
      <c r="X74" s="29"/>
      <c r="Y74" s="108" t="str">
        <f t="shared" si="9"/>
        <v>NO OFERTADO</v>
      </c>
      <c r="Z74" s="108" t="str">
        <f t="shared" si="10"/>
        <v>CORRECTO</v>
      </c>
      <c r="AA74" s="29">
        <f t="shared" si="11"/>
        <v>0</v>
      </c>
      <c r="AB74" s="25">
        <v>1.3408917865993998E-2</v>
      </c>
      <c r="AC74" s="26">
        <v>3.5682395399553577E-3</v>
      </c>
      <c r="AD74" s="26">
        <v>1.6977157405949357E-2</v>
      </c>
      <c r="AE74" s="28"/>
      <c r="AF74" s="28"/>
      <c r="AG74" s="28"/>
      <c r="AH74" s="29"/>
      <c r="AI74" s="108" t="str">
        <f t="shared" si="12"/>
        <v>NO OFERTADO</v>
      </c>
      <c r="AJ74" s="108" t="str">
        <f t="shared" si="13"/>
        <v>CORRECTO</v>
      </c>
      <c r="AK74" s="27">
        <v>8.9392785773293321E-3</v>
      </c>
      <c r="AL74" s="26">
        <v>1.1894131799851191E-3</v>
      </c>
      <c r="AM74" s="26">
        <v>1.0128691757314451E-2</v>
      </c>
      <c r="AN74" s="28"/>
      <c r="AO74" s="28"/>
      <c r="AP74" s="28"/>
      <c r="AQ74" s="29"/>
      <c r="AR74" s="108" t="str">
        <f t="shared" si="14"/>
        <v>NO OFERTADO</v>
      </c>
      <c r="AS74" s="109" t="str">
        <f t="shared" si="15"/>
        <v>CORRECTO</v>
      </c>
    </row>
    <row r="75" spans="1:45" x14ac:dyDescent="0.25">
      <c r="A75" s="134">
        <v>70</v>
      </c>
      <c r="B75" s="135">
        <v>443</v>
      </c>
      <c r="C75" s="10" t="s">
        <v>1077</v>
      </c>
      <c r="D75" s="136" t="s">
        <v>1078</v>
      </c>
      <c r="E75" s="136" t="s">
        <v>726</v>
      </c>
      <c r="F75" s="136" t="s">
        <v>241</v>
      </c>
      <c r="G75" s="136" t="s">
        <v>242</v>
      </c>
      <c r="H75" s="136" t="s">
        <v>243</v>
      </c>
      <c r="I75" s="137" t="s">
        <v>45</v>
      </c>
      <c r="J75" s="8">
        <v>45</v>
      </c>
      <c r="K75" s="8" t="s">
        <v>1079</v>
      </c>
      <c r="L75" s="9">
        <v>3272.22</v>
      </c>
      <c r="M75" s="9">
        <v>5645.7692307692314</v>
      </c>
      <c r="N75" s="138">
        <f t="shared" si="8"/>
        <v>18474198.992307693</v>
      </c>
      <c r="O75" s="11" t="s">
        <v>3204</v>
      </c>
      <c r="P75" s="39">
        <v>5.6130189158328664E-4</v>
      </c>
      <c r="Q75" s="39"/>
      <c r="R75" s="26">
        <v>0.14032547289582165</v>
      </c>
      <c r="S75" s="7"/>
      <c r="T75" s="26">
        <v>0.14032547289582165</v>
      </c>
      <c r="U75" s="11"/>
      <c r="V75" s="28"/>
      <c r="W75" s="28"/>
      <c r="X75" s="29"/>
      <c r="Y75" s="108" t="str">
        <f t="shared" si="9"/>
        <v>NO OFERTADO</v>
      </c>
      <c r="Z75" s="108" t="str">
        <f t="shared" si="10"/>
        <v>CORRECTO</v>
      </c>
      <c r="AA75" s="29">
        <f t="shared" si="11"/>
        <v>0</v>
      </c>
      <c r="AB75" s="25">
        <v>5.0517170242495794E-2</v>
      </c>
      <c r="AC75" s="7"/>
      <c r="AD75" s="26">
        <v>5.0517170242495794E-2</v>
      </c>
      <c r="AE75" s="28"/>
      <c r="AF75" s="28"/>
      <c r="AG75" s="28"/>
      <c r="AH75" s="29"/>
      <c r="AI75" s="108" t="str">
        <f t="shared" si="12"/>
        <v>NO OFERTADO</v>
      </c>
      <c r="AJ75" s="108" t="str">
        <f t="shared" si="13"/>
        <v>CORRECTO</v>
      </c>
      <c r="AK75" s="27">
        <v>3.3678113494997199E-2</v>
      </c>
      <c r="AL75" s="7"/>
      <c r="AM75" s="26">
        <v>3.3678113494997199E-2</v>
      </c>
      <c r="AN75" s="28"/>
      <c r="AO75" s="28"/>
      <c r="AP75" s="28"/>
      <c r="AQ75" s="29"/>
      <c r="AR75" s="108" t="str">
        <f t="shared" si="14"/>
        <v>NO OFERTADO</v>
      </c>
      <c r="AS75" s="109" t="str">
        <f t="shared" si="15"/>
        <v>CORRECTO</v>
      </c>
    </row>
    <row r="76" spans="1:45" x14ac:dyDescent="0.25">
      <c r="A76" s="134">
        <v>71</v>
      </c>
      <c r="B76" s="135">
        <v>623</v>
      </c>
      <c r="C76" s="10" t="s">
        <v>1077</v>
      </c>
      <c r="D76" s="136" t="s">
        <v>1377</v>
      </c>
      <c r="E76" s="136" t="s">
        <v>726</v>
      </c>
      <c r="F76" s="136" t="s">
        <v>241</v>
      </c>
      <c r="G76" s="136" t="s">
        <v>242</v>
      </c>
      <c r="H76" s="136" t="s">
        <v>400</v>
      </c>
      <c r="I76" s="137" t="s">
        <v>45</v>
      </c>
      <c r="J76" s="8">
        <v>30</v>
      </c>
      <c r="K76" s="8" t="s">
        <v>1079</v>
      </c>
      <c r="L76" s="9">
        <v>1334</v>
      </c>
      <c r="M76" s="9">
        <v>5342.3076923076924</v>
      </c>
      <c r="N76" s="138">
        <f t="shared" si="8"/>
        <v>7126638.461538462</v>
      </c>
      <c r="O76" s="11" t="s">
        <v>3204</v>
      </c>
      <c r="P76" s="39">
        <v>2.1652877349417687E-4</v>
      </c>
      <c r="Q76" s="39"/>
      <c r="R76" s="26">
        <v>5.4132193373544218E-2</v>
      </c>
      <c r="S76" s="7"/>
      <c r="T76" s="26">
        <v>5.4132193373544218E-2</v>
      </c>
      <c r="U76" s="11"/>
      <c r="V76" s="28"/>
      <c r="W76" s="28"/>
      <c r="X76" s="29"/>
      <c r="Y76" s="108" t="str">
        <f t="shared" si="9"/>
        <v>NO OFERTADO</v>
      </c>
      <c r="Z76" s="108" t="str">
        <f t="shared" si="10"/>
        <v>CORRECTO</v>
      </c>
      <c r="AA76" s="29">
        <f t="shared" si="11"/>
        <v>0</v>
      </c>
      <c r="AB76" s="25">
        <v>1.9487589614475918E-2</v>
      </c>
      <c r="AC76" s="7"/>
      <c r="AD76" s="26">
        <v>1.9487589614475918E-2</v>
      </c>
      <c r="AE76" s="28"/>
      <c r="AF76" s="28"/>
      <c r="AG76" s="28"/>
      <c r="AH76" s="29"/>
      <c r="AI76" s="108" t="str">
        <f t="shared" si="12"/>
        <v>NO OFERTADO</v>
      </c>
      <c r="AJ76" s="108" t="str">
        <f t="shared" si="13"/>
        <v>CORRECTO</v>
      </c>
      <c r="AK76" s="27">
        <v>1.2991726409650612E-2</v>
      </c>
      <c r="AL76" s="7"/>
      <c r="AM76" s="26">
        <v>1.2991726409650612E-2</v>
      </c>
      <c r="AN76" s="28"/>
      <c r="AO76" s="28"/>
      <c r="AP76" s="28"/>
      <c r="AQ76" s="29"/>
      <c r="AR76" s="108" t="str">
        <f t="shared" si="14"/>
        <v>NO OFERTADO</v>
      </c>
      <c r="AS76" s="109" t="str">
        <f t="shared" si="15"/>
        <v>CORRECTO</v>
      </c>
    </row>
    <row r="77" spans="1:45" x14ac:dyDescent="0.25">
      <c r="A77" s="134">
        <v>72</v>
      </c>
      <c r="B77" s="135">
        <v>137</v>
      </c>
      <c r="C77" s="10" t="s">
        <v>397</v>
      </c>
      <c r="D77" s="136" t="s">
        <v>398</v>
      </c>
      <c r="E77" s="136" t="s">
        <v>399</v>
      </c>
      <c r="F77" s="136" t="s">
        <v>241</v>
      </c>
      <c r="G77" s="136" t="s">
        <v>242</v>
      </c>
      <c r="H77" s="136" t="s">
        <v>400</v>
      </c>
      <c r="I77" s="137" t="s">
        <v>45</v>
      </c>
      <c r="J77" s="8">
        <v>30</v>
      </c>
      <c r="K77" s="8" t="s">
        <v>401</v>
      </c>
      <c r="L77" s="9">
        <v>4036</v>
      </c>
      <c r="M77" s="9">
        <v>10908.461538461539</v>
      </c>
      <c r="N77" s="138">
        <f t="shared" si="8"/>
        <v>44026550.769230768</v>
      </c>
      <c r="O77" s="11" t="s">
        <v>3204</v>
      </c>
      <c r="P77" s="39">
        <v>1.3376594155419957E-3</v>
      </c>
      <c r="Q77" s="39"/>
      <c r="R77" s="26">
        <v>0.33441485388549891</v>
      </c>
      <c r="S77" s="7"/>
      <c r="T77" s="26">
        <v>0.33441485388549891</v>
      </c>
      <c r="U77" s="11"/>
      <c r="V77" s="28"/>
      <c r="W77" s="28"/>
      <c r="X77" s="29"/>
      <c r="Y77" s="108" t="str">
        <f t="shared" si="9"/>
        <v>NO OFERTADO</v>
      </c>
      <c r="Z77" s="108" t="str">
        <f t="shared" si="10"/>
        <v>CORRECTO</v>
      </c>
      <c r="AA77" s="29">
        <f t="shared" si="11"/>
        <v>0</v>
      </c>
      <c r="AB77" s="25">
        <v>0.12038934739877961</v>
      </c>
      <c r="AC77" s="7"/>
      <c r="AD77" s="26">
        <v>0.12038934739877961</v>
      </c>
      <c r="AE77" s="28"/>
      <c r="AF77" s="28"/>
      <c r="AG77" s="28"/>
      <c r="AH77" s="29"/>
      <c r="AI77" s="108" t="str">
        <f t="shared" si="12"/>
        <v>NO OFERTADO</v>
      </c>
      <c r="AJ77" s="108" t="str">
        <f t="shared" si="13"/>
        <v>CORRECTO</v>
      </c>
      <c r="AK77" s="27">
        <v>8.0259564932519747E-2</v>
      </c>
      <c r="AL77" s="7"/>
      <c r="AM77" s="26">
        <v>8.0259564932519747E-2</v>
      </c>
      <c r="AN77" s="28"/>
      <c r="AO77" s="28"/>
      <c r="AP77" s="28"/>
      <c r="AQ77" s="29"/>
      <c r="AR77" s="108" t="str">
        <f t="shared" si="14"/>
        <v>NO OFERTADO</v>
      </c>
      <c r="AS77" s="109" t="str">
        <f t="shared" si="15"/>
        <v>CORRECTO</v>
      </c>
    </row>
    <row r="78" spans="1:45" x14ac:dyDescent="0.25">
      <c r="A78" s="134">
        <v>73</v>
      </c>
      <c r="B78" s="135">
        <v>444</v>
      </c>
      <c r="C78" s="10" t="s">
        <v>1080</v>
      </c>
      <c r="D78" s="136" t="s">
        <v>1081</v>
      </c>
      <c r="E78" s="136" t="s">
        <v>399</v>
      </c>
      <c r="F78" s="136" t="s">
        <v>241</v>
      </c>
      <c r="G78" s="136" t="s">
        <v>242</v>
      </c>
      <c r="H78" s="136" t="s">
        <v>400</v>
      </c>
      <c r="I78" s="137" t="s">
        <v>45</v>
      </c>
      <c r="J78" s="8">
        <v>30</v>
      </c>
      <c r="K78" s="8" t="s">
        <v>401</v>
      </c>
      <c r="L78" s="9">
        <v>3491</v>
      </c>
      <c r="M78" s="9">
        <v>5070</v>
      </c>
      <c r="N78" s="138">
        <f t="shared" si="8"/>
        <v>17699370</v>
      </c>
      <c r="O78" s="11" t="s">
        <v>3204</v>
      </c>
      <c r="P78" s="39">
        <v>5.3776024957667148E-4</v>
      </c>
      <c r="Q78" s="39"/>
      <c r="R78" s="26">
        <v>0.13444006239416786</v>
      </c>
      <c r="S78" s="7"/>
      <c r="T78" s="26">
        <v>0.13444006239416786</v>
      </c>
      <c r="U78" s="11"/>
      <c r="V78" s="28"/>
      <c r="W78" s="28"/>
      <c r="X78" s="29"/>
      <c r="Y78" s="108" t="str">
        <f t="shared" si="9"/>
        <v>NO OFERTADO</v>
      </c>
      <c r="Z78" s="108" t="str">
        <f t="shared" si="10"/>
        <v>CORRECTO</v>
      </c>
      <c r="AA78" s="29">
        <f t="shared" si="11"/>
        <v>0</v>
      </c>
      <c r="AB78" s="25">
        <v>4.8398422461900431E-2</v>
      </c>
      <c r="AC78" s="7"/>
      <c r="AD78" s="26">
        <v>4.8398422461900431E-2</v>
      </c>
      <c r="AE78" s="28"/>
      <c r="AF78" s="28"/>
      <c r="AG78" s="28"/>
      <c r="AH78" s="29"/>
      <c r="AI78" s="108" t="str">
        <f t="shared" si="12"/>
        <v>NO OFERTADO</v>
      </c>
      <c r="AJ78" s="108" t="str">
        <f t="shared" si="13"/>
        <v>CORRECTO</v>
      </c>
      <c r="AK78" s="27">
        <v>3.2265614974600287E-2</v>
      </c>
      <c r="AL78" s="7"/>
      <c r="AM78" s="26">
        <v>3.2265614974600287E-2</v>
      </c>
      <c r="AN78" s="28"/>
      <c r="AO78" s="28"/>
      <c r="AP78" s="28"/>
      <c r="AQ78" s="29"/>
      <c r="AR78" s="108" t="str">
        <f t="shared" si="14"/>
        <v>NO OFERTADO</v>
      </c>
      <c r="AS78" s="109" t="str">
        <f t="shared" si="15"/>
        <v>CORRECTO</v>
      </c>
    </row>
    <row r="79" spans="1:45" x14ac:dyDescent="0.25">
      <c r="A79" s="134">
        <v>74</v>
      </c>
      <c r="B79" s="135">
        <v>1665</v>
      </c>
      <c r="C79" s="10" t="s">
        <v>2923</v>
      </c>
      <c r="D79" s="136" t="s">
        <v>2924</v>
      </c>
      <c r="E79" s="136" t="s">
        <v>36</v>
      </c>
      <c r="F79" s="136" t="s">
        <v>16</v>
      </c>
      <c r="G79" s="136" t="s">
        <v>17</v>
      </c>
      <c r="H79" s="136" t="s">
        <v>36</v>
      </c>
      <c r="I79" s="137">
        <v>25285.739999999998</v>
      </c>
      <c r="J79" s="8">
        <v>1</v>
      </c>
      <c r="K79" s="8" t="s">
        <v>2925</v>
      </c>
      <c r="L79" s="9">
        <v>25285.74</v>
      </c>
      <c r="M79" s="9">
        <v>8.6666666666666661</v>
      </c>
      <c r="N79" s="138">
        <f t="shared" si="8"/>
        <v>219143.08</v>
      </c>
      <c r="O79" s="11" t="s">
        <v>3204</v>
      </c>
      <c r="P79" s="39">
        <v>6.6582278009782537E-6</v>
      </c>
      <c r="Q79" s="39">
        <v>1.0630903377698974E-5</v>
      </c>
      <c r="R79" s="26">
        <v>1.6645569502445634E-3</v>
      </c>
      <c r="S79" s="26">
        <v>3.1892710133096921E-4</v>
      </c>
      <c r="T79" s="26">
        <v>1.9834840515755327E-3</v>
      </c>
      <c r="U79" s="11"/>
      <c r="V79" s="28"/>
      <c r="W79" s="28"/>
      <c r="X79" s="29"/>
      <c r="Y79" s="108" t="str">
        <f t="shared" si="9"/>
        <v>NO OFERTADO</v>
      </c>
      <c r="Z79" s="108" t="str">
        <f t="shared" si="10"/>
        <v>CORRECTO</v>
      </c>
      <c r="AA79" s="29">
        <f t="shared" si="11"/>
        <v>0</v>
      </c>
      <c r="AB79" s="25">
        <v>5.9924050208804282E-4</v>
      </c>
      <c r="AC79" s="26">
        <v>1.5946355066548461E-4</v>
      </c>
      <c r="AD79" s="26">
        <v>7.5870405275352748E-4</v>
      </c>
      <c r="AE79" s="28"/>
      <c r="AF79" s="28"/>
      <c r="AG79" s="28"/>
      <c r="AH79" s="29"/>
      <c r="AI79" s="108" t="str">
        <f t="shared" si="12"/>
        <v>NO OFERTADO</v>
      </c>
      <c r="AJ79" s="108" t="str">
        <f t="shared" si="13"/>
        <v>CORRECTO</v>
      </c>
      <c r="AK79" s="27">
        <v>3.9949366805869523E-4</v>
      </c>
      <c r="AL79" s="26">
        <v>5.3154516888494869E-5</v>
      </c>
      <c r="AM79" s="26">
        <v>4.526481849471901E-4</v>
      </c>
      <c r="AN79" s="28"/>
      <c r="AO79" s="28"/>
      <c r="AP79" s="28"/>
      <c r="AQ79" s="29"/>
      <c r="AR79" s="108" t="str">
        <f t="shared" si="14"/>
        <v>NO OFERTADO</v>
      </c>
      <c r="AS79" s="109" t="str">
        <f t="shared" si="15"/>
        <v>CORRECTO</v>
      </c>
    </row>
    <row r="80" spans="1:45" x14ac:dyDescent="0.25">
      <c r="A80" s="134">
        <v>75</v>
      </c>
      <c r="B80" s="135">
        <v>1320</v>
      </c>
      <c r="C80" s="10" t="s">
        <v>2409</v>
      </c>
      <c r="D80" s="136" t="s">
        <v>2410</v>
      </c>
      <c r="E80" s="136" t="s">
        <v>36</v>
      </c>
      <c r="F80" s="136" t="s">
        <v>16</v>
      </c>
      <c r="G80" s="136" t="s">
        <v>17</v>
      </c>
      <c r="H80" s="136" t="s">
        <v>36</v>
      </c>
      <c r="I80" s="137" t="s">
        <v>45</v>
      </c>
      <c r="J80" s="8">
        <v>1</v>
      </c>
      <c r="K80" s="8" t="s">
        <v>2411</v>
      </c>
      <c r="L80" s="9">
        <v>1447.2</v>
      </c>
      <c r="M80" s="9">
        <v>982.23076923076928</v>
      </c>
      <c r="N80" s="138">
        <f t="shared" si="8"/>
        <v>1421484.3692307693</v>
      </c>
      <c r="O80" s="11" t="s">
        <v>3204</v>
      </c>
      <c r="P80" s="39">
        <v>4.3188982950629082E-5</v>
      </c>
      <c r="Q80" s="39"/>
      <c r="R80" s="26">
        <v>1.0797245737657271E-2</v>
      </c>
      <c r="S80" s="7"/>
      <c r="T80" s="26">
        <v>1.0797245737657271E-2</v>
      </c>
      <c r="U80" s="11"/>
      <c r="V80" s="28"/>
      <c r="W80" s="28"/>
      <c r="X80" s="29"/>
      <c r="Y80" s="108" t="str">
        <f t="shared" si="9"/>
        <v>NO OFERTADO</v>
      </c>
      <c r="Z80" s="108" t="str">
        <f t="shared" si="10"/>
        <v>CORRECTO</v>
      </c>
      <c r="AA80" s="29">
        <f t="shared" si="11"/>
        <v>0</v>
      </c>
      <c r="AB80" s="25">
        <v>3.8870084655566175E-3</v>
      </c>
      <c r="AC80" s="7"/>
      <c r="AD80" s="26">
        <v>3.8870084655566175E-3</v>
      </c>
      <c r="AE80" s="28"/>
      <c r="AF80" s="28"/>
      <c r="AG80" s="28"/>
      <c r="AH80" s="29"/>
      <c r="AI80" s="108" t="str">
        <f t="shared" si="12"/>
        <v>NO OFERTADO</v>
      </c>
      <c r="AJ80" s="108" t="str">
        <f t="shared" si="13"/>
        <v>CORRECTO</v>
      </c>
      <c r="AK80" s="27">
        <v>2.5913389770377449E-3</v>
      </c>
      <c r="AL80" s="7"/>
      <c r="AM80" s="26">
        <v>2.5913389770377449E-3</v>
      </c>
      <c r="AN80" s="28"/>
      <c r="AO80" s="28"/>
      <c r="AP80" s="28"/>
      <c r="AQ80" s="29"/>
      <c r="AR80" s="108" t="str">
        <f t="shared" si="14"/>
        <v>NO OFERTADO</v>
      </c>
      <c r="AS80" s="109" t="str">
        <f t="shared" si="15"/>
        <v>CORRECTO</v>
      </c>
    </row>
    <row r="81" spans="1:45" ht="24" x14ac:dyDescent="0.25">
      <c r="A81" s="134">
        <v>76</v>
      </c>
      <c r="B81" s="135">
        <v>748</v>
      </c>
      <c r="C81" s="10" t="s">
        <v>1578</v>
      </c>
      <c r="D81" s="136" t="s">
        <v>55</v>
      </c>
      <c r="E81" s="136" t="s">
        <v>6</v>
      </c>
      <c r="F81" s="136" t="s">
        <v>7</v>
      </c>
      <c r="G81" s="136" t="s">
        <v>8</v>
      </c>
      <c r="H81" s="136" t="s">
        <v>7</v>
      </c>
      <c r="I81" s="137">
        <v>261884</v>
      </c>
      <c r="J81" s="8">
        <v>1</v>
      </c>
      <c r="K81" s="8" t="s">
        <v>1579</v>
      </c>
      <c r="L81" s="9">
        <v>261884</v>
      </c>
      <c r="M81" s="9">
        <v>28</v>
      </c>
      <c r="N81" s="138">
        <f t="shared" si="8"/>
        <v>7332752</v>
      </c>
      <c r="O81" s="11" t="s">
        <v>3204</v>
      </c>
      <c r="P81" s="39">
        <v>2.2279112452046806E-4</v>
      </c>
      <c r="Q81" s="39">
        <v>3.5572091988772319E-4</v>
      </c>
      <c r="R81" s="26">
        <v>5.5697781130117016E-2</v>
      </c>
      <c r="S81" s="26">
        <v>1.0671627596631695E-2</v>
      </c>
      <c r="T81" s="26">
        <v>6.6369408726748708E-2</v>
      </c>
      <c r="U81" s="11"/>
      <c r="V81" s="28"/>
      <c r="W81" s="28"/>
      <c r="X81" s="29"/>
      <c r="Y81" s="108" t="str">
        <f t="shared" si="9"/>
        <v>NO OFERTADO</v>
      </c>
      <c r="Z81" s="108" t="str">
        <f t="shared" si="10"/>
        <v>CORRECTO</v>
      </c>
      <c r="AA81" s="29">
        <f t="shared" si="11"/>
        <v>0</v>
      </c>
      <c r="AB81" s="25">
        <v>2.0051201206842124E-2</v>
      </c>
      <c r="AC81" s="26">
        <v>5.3358137983158475E-3</v>
      </c>
      <c r="AD81" s="26">
        <v>2.538701500515797E-2</v>
      </c>
      <c r="AE81" s="28"/>
      <c r="AF81" s="28"/>
      <c r="AG81" s="28"/>
      <c r="AH81" s="29"/>
      <c r="AI81" s="108" t="str">
        <f t="shared" si="12"/>
        <v>NO OFERTADO</v>
      </c>
      <c r="AJ81" s="108" t="str">
        <f t="shared" si="13"/>
        <v>CORRECTO</v>
      </c>
      <c r="AK81" s="27">
        <v>1.3367467471228084E-2</v>
      </c>
      <c r="AL81" s="26">
        <v>1.778604599438616E-3</v>
      </c>
      <c r="AM81" s="26">
        <v>1.51460720706667E-2</v>
      </c>
      <c r="AN81" s="28"/>
      <c r="AO81" s="28"/>
      <c r="AP81" s="28"/>
      <c r="AQ81" s="29"/>
      <c r="AR81" s="108" t="str">
        <f t="shared" si="14"/>
        <v>NO OFERTADO</v>
      </c>
      <c r="AS81" s="109" t="str">
        <f t="shared" si="15"/>
        <v>CORRECTO</v>
      </c>
    </row>
    <row r="82" spans="1:45" ht="24" x14ac:dyDescent="0.25">
      <c r="A82" s="134">
        <v>77</v>
      </c>
      <c r="B82" s="135">
        <v>858</v>
      </c>
      <c r="C82" s="10" t="s">
        <v>256</v>
      </c>
      <c r="D82" s="136" t="s">
        <v>257</v>
      </c>
      <c r="E82" s="136" t="s">
        <v>192</v>
      </c>
      <c r="F82" s="136" t="s">
        <v>37</v>
      </c>
      <c r="G82" s="136" t="s">
        <v>1761</v>
      </c>
      <c r="H82" s="136" t="s">
        <v>4592</v>
      </c>
      <c r="I82" s="137">
        <f>+L82</f>
        <v>1927657.37</v>
      </c>
      <c r="J82" s="8">
        <v>1</v>
      </c>
      <c r="K82" s="8" t="s">
        <v>259</v>
      </c>
      <c r="L82" s="9">
        <v>1927657.37</v>
      </c>
      <c r="M82" s="9">
        <v>46.5</v>
      </c>
      <c r="N82" s="138">
        <f t="shared" si="8"/>
        <v>89636067.704999998</v>
      </c>
      <c r="O82" s="11" t="s">
        <v>3204</v>
      </c>
      <c r="P82" s="39">
        <v>2.7234141181359684E-3</v>
      </c>
      <c r="Q82" s="39">
        <v>4.3483571323755165E-3</v>
      </c>
      <c r="R82" s="26">
        <v>0.68085352953399214</v>
      </c>
      <c r="S82" s="26">
        <v>0.13045071397126551</v>
      </c>
      <c r="T82" s="26">
        <v>0.81130424350525765</v>
      </c>
      <c r="U82" s="11"/>
      <c r="V82" s="28"/>
      <c r="W82" s="28"/>
      <c r="X82" s="29"/>
      <c r="Y82" s="108" t="str">
        <f t="shared" si="9"/>
        <v>NO OFERTADO</v>
      </c>
      <c r="Z82" s="108" t="str">
        <f t="shared" si="10"/>
        <v>CORRECTO</v>
      </c>
      <c r="AA82" s="29">
        <f t="shared" si="11"/>
        <v>0</v>
      </c>
      <c r="AB82" s="25">
        <v>0.24510727063223717</v>
      </c>
      <c r="AC82" s="26">
        <v>6.5225356985632754E-2</v>
      </c>
      <c r="AD82" s="26">
        <v>0.31033262761786995</v>
      </c>
      <c r="AE82" s="28"/>
      <c r="AF82" s="28"/>
      <c r="AG82" s="28"/>
      <c r="AH82" s="29"/>
      <c r="AI82" s="108" t="str">
        <f t="shared" si="12"/>
        <v>NO OFERTADO</v>
      </c>
      <c r="AJ82" s="108" t="str">
        <f t="shared" si="13"/>
        <v>CORRECTO</v>
      </c>
      <c r="AK82" s="27">
        <v>0.16340484708815811</v>
      </c>
      <c r="AL82" s="26">
        <v>2.1741785661877584E-2</v>
      </c>
      <c r="AM82" s="26">
        <v>0.18514663275003571</v>
      </c>
      <c r="AN82" s="28"/>
      <c r="AO82" s="28"/>
      <c r="AP82" s="28"/>
      <c r="AQ82" s="29"/>
      <c r="AR82" s="108" t="str">
        <f t="shared" si="14"/>
        <v>NO OFERTADO</v>
      </c>
      <c r="AS82" s="109" t="str">
        <f t="shared" si="15"/>
        <v>CORRECTO</v>
      </c>
    </row>
    <row r="83" spans="1:45" ht="24" x14ac:dyDescent="0.25">
      <c r="A83" s="134">
        <v>78</v>
      </c>
      <c r="B83" s="135">
        <v>80</v>
      </c>
      <c r="C83" s="10" t="s">
        <v>256</v>
      </c>
      <c r="D83" s="136" t="s">
        <v>257</v>
      </c>
      <c r="E83" s="136" t="s">
        <v>192</v>
      </c>
      <c r="F83" s="136" t="s">
        <v>15</v>
      </c>
      <c r="G83" s="136" t="s">
        <v>17</v>
      </c>
      <c r="H83" s="136" t="s">
        <v>4591</v>
      </c>
      <c r="I83" s="137">
        <v>3027620.05</v>
      </c>
      <c r="J83" s="8">
        <v>1</v>
      </c>
      <c r="K83" s="8" t="s">
        <v>259</v>
      </c>
      <c r="L83" s="9">
        <v>3027620.05</v>
      </c>
      <c r="M83" s="9">
        <v>1.4</v>
      </c>
      <c r="N83" s="138">
        <f t="shared" si="8"/>
        <v>4238668.0699999994</v>
      </c>
      <c r="O83" s="11" t="s">
        <v>3204</v>
      </c>
      <c r="P83" s="39">
        <v>1.2878352162793748E-4</v>
      </c>
      <c r="Q83" s="39">
        <v>2.0562306006791448E-4</v>
      </c>
      <c r="R83" s="26">
        <v>3.2195880406984366E-2</v>
      </c>
      <c r="S83" s="26">
        <v>6.1686918020374343E-3</v>
      </c>
      <c r="T83" s="26">
        <v>3.8364572209021799E-2</v>
      </c>
      <c r="U83" s="11"/>
      <c r="V83" s="28"/>
      <c r="W83" s="28"/>
      <c r="X83" s="29"/>
      <c r="Y83" s="108" t="str">
        <f t="shared" si="9"/>
        <v>NO OFERTADO</v>
      </c>
      <c r="Z83" s="108" t="str">
        <f t="shared" si="10"/>
        <v>CORRECTO</v>
      </c>
      <c r="AA83" s="29">
        <f t="shared" si="11"/>
        <v>0</v>
      </c>
      <c r="AB83" s="25">
        <v>1.1590516946514372E-2</v>
      </c>
      <c r="AC83" s="26">
        <v>3.0843459010187172E-3</v>
      </c>
      <c r="AD83" s="26">
        <v>1.4674862847533089E-2</v>
      </c>
      <c r="AE83" s="28"/>
      <c r="AF83" s="28"/>
      <c r="AG83" s="28"/>
      <c r="AH83" s="29"/>
      <c r="AI83" s="108" t="str">
        <f t="shared" si="12"/>
        <v>NO OFERTADO</v>
      </c>
      <c r="AJ83" s="108" t="str">
        <f t="shared" si="13"/>
        <v>CORRECTO</v>
      </c>
      <c r="AK83" s="27">
        <v>7.7270112976762489E-3</v>
      </c>
      <c r="AL83" s="26">
        <v>1.0281153003395725E-3</v>
      </c>
      <c r="AM83" s="26">
        <v>8.7551265980158211E-3</v>
      </c>
      <c r="AN83" s="28"/>
      <c r="AO83" s="28"/>
      <c r="AP83" s="28"/>
      <c r="AQ83" s="29"/>
      <c r="AR83" s="108" t="str">
        <f t="shared" si="14"/>
        <v>NO OFERTADO</v>
      </c>
      <c r="AS83" s="109" t="str">
        <f t="shared" si="15"/>
        <v>CORRECTO</v>
      </c>
    </row>
    <row r="84" spans="1:45" x14ac:dyDescent="0.25">
      <c r="A84" s="134">
        <v>79</v>
      </c>
      <c r="B84" s="135">
        <v>154</v>
      </c>
      <c r="C84" s="10" t="s">
        <v>437</v>
      </c>
      <c r="D84" s="136" t="s">
        <v>438</v>
      </c>
      <c r="E84" s="136" t="s">
        <v>16</v>
      </c>
      <c r="F84" s="136" t="s">
        <v>16</v>
      </c>
      <c r="G84" s="136" t="s">
        <v>161</v>
      </c>
      <c r="H84" s="136" t="s">
        <v>16</v>
      </c>
      <c r="I84" s="137">
        <v>5424911.5599999996</v>
      </c>
      <c r="J84" s="8">
        <v>1</v>
      </c>
      <c r="K84" s="8" t="s">
        <v>439</v>
      </c>
      <c r="L84" s="9">
        <v>5424911.5599999996</v>
      </c>
      <c r="M84" s="9">
        <v>10</v>
      </c>
      <c r="N84" s="138">
        <f t="shared" si="8"/>
        <v>54249115.599999994</v>
      </c>
      <c r="O84" s="11" t="s">
        <v>3204</v>
      </c>
      <c r="P84" s="39">
        <v>1.6482517707901297E-3</v>
      </c>
      <c r="Q84" s="39">
        <v>2.6316920719979937E-3</v>
      </c>
      <c r="R84" s="26">
        <v>0.41206294269753241</v>
      </c>
      <c r="S84" s="26">
        <v>7.8950762159939805E-2</v>
      </c>
      <c r="T84" s="26">
        <v>0.4910137048574722</v>
      </c>
      <c r="U84" s="11"/>
      <c r="V84" s="28"/>
      <c r="W84" s="28"/>
      <c r="X84" s="29"/>
      <c r="Y84" s="108" t="str">
        <f t="shared" si="9"/>
        <v>NO OFERTADO</v>
      </c>
      <c r="Z84" s="108" t="str">
        <f t="shared" si="10"/>
        <v>CORRECTO</v>
      </c>
      <c r="AA84" s="29">
        <f t="shared" si="11"/>
        <v>0</v>
      </c>
      <c r="AB84" s="25">
        <v>0.14834265937111168</v>
      </c>
      <c r="AC84" s="26">
        <v>3.9475381079969903E-2</v>
      </c>
      <c r="AD84" s="26">
        <v>0.18781804045108158</v>
      </c>
      <c r="AE84" s="28"/>
      <c r="AF84" s="28"/>
      <c r="AG84" s="28"/>
      <c r="AH84" s="29"/>
      <c r="AI84" s="108" t="str">
        <f t="shared" si="12"/>
        <v>NO OFERTADO</v>
      </c>
      <c r="AJ84" s="108" t="str">
        <f t="shared" si="13"/>
        <v>CORRECTO</v>
      </c>
      <c r="AK84" s="27">
        <v>9.8895106247407785E-2</v>
      </c>
      <c r="AL84" s="26">
        <v>1.3158460359989969E-2</v>
      </c>
      <c r="AM84" s="26">
        <v>0.11205356660739775</v>
      </c>
      <c r="AN84" s="28"/>
      <c r="AO84" s="28"/>
      <c r="AP84" s="28"/>
      <c r="AQ84" s="29"/>
      <c r="AR84" s="108" t="str">
        <f t="shared" si="14"/>
        <v>NO OFERTADO</v>
      </c>
      <c r="AS84" s="109" t="str">
        <f t="shared" si="15"/>
        <v>CORRECTO</v>
      </c>
    </row>
    <row r="85" spans="1:45" x14ac:dyDescent="0.25">
      <c r="A85" s="134">
        <v>80</v>
      </c>
      <c r="B85" s="135">
        <v>257</v>
      </c>
      <c r="C85" s="10" t="s">
        <v>687</v>
      </c>
      <c r="D85" s="136" t="s">
        <v>688</v>
      </c>
      <c r="E85" s="136" t="s">
        <v>16</v>
      </c>
      <c r="F85" s="136" t="s">
        <v>16</v>
      </c>
      <c r="G85" s="136" t="s">
        <v>161</v>
      </c>
      <c r="H85" s="136" t="s">
        <v>16</v>
      </c>
      <c r="I85" s="137">
        <v>9489049.1500000004</v>
      </c>
      <c r="J85" s="8">
        <v>1</v>
      </c>
      <c r="K85" s="8" t="s">
        <v>689</v>
      </c>
      <c r="L85" s="9">
        <v>9489049.1500000004</v>
      </c>
      <c r="M85" s="9">
        <v>3.5</v>
      </c>
      <c r="N85" s="138">
        <f t="shared" si="8"/>
        <v>33211672.025000002</v>
      </c>
      <c r="O85" s="11" t="s">
        <v>3204</v>
      </c>
      <c r="P85" s="39">
        <v>1.009070776927233E-3</v>
      </c>
      <c r="Q85" s="39">
        <v>1.6111395181157583E-3</v>
      </c>
      <c r="R85" s="26">
        <v>0.25226769423180823</v>
      </c>
      <c r="S85" s="26">
        <v>4.8334185543472748E-2</v>
      </c>
      <c r="T85" s="26">
        <v>0.30060187977528097</v>
      </c>
      <c r="U85" s="11"/>
      <c r="V85" s="28"/>
      <c r="W85" s="28"/>
      <c r="X85" s="29"/>
      <c r="Y85" s="108" t="str">
        <f t="shared" si="9"/>
        <v>NO OFERTADO</v>
      </c>
      <c r="Z85" s="108" t="str">
        <f t="shared" si="10"/>
        <v>CORRECTO</v>
      </c>
      <c r="AA85" s="29">
        <f t="shared" si="11"/>
        <v>0</v>
      </c>
      <c r="AB85" s="25">
        <v>9.0816369923450962E-2</v>
      </c>
      <c r="AC85" s="26">
        <v>2.4167092771736374E-2</v>
      </c>
      <c r="AD85" s="26">
        <v>0.11498346269518733</v>
      </c>
      <c r="AE85" s="28"/>
      <c r="AF85" s="28"/>
      <c r="AG85" s="28"/>
      <c r="AH85" s="29"/>
      <c r="AI85" s="108" t="str">
        <f t="shared" si="12"/>
        <v>NO OFERTADO</v>
      </c>
      <c r="AJ85" s="108" t="str">
        <f t="shared" si="13"/>
        <v>CORRECTO</v>
      </c>
      <c r="AK85" s="27">
        <v>6.0544246615633977E-2</v>
      </c>
      <c r="AL85" s="26">
        <v>8.0556975905787913E-3</v>
      </c>
      <c r="AM85" s="26">
        <v>6.8599944206212765E-2</v>
      </c>
      <c r="AN85" s="28"/>
      <c r="AO85" s="28"/>
      <c r="AP85" s="28"/>
      <c r="AQ85" s="29"/>
      <c r="AR85" s="108" t="str">
        <f t="shared" si="14"/>
        <v>NO OFERTADO</v>
      </c>
      <c r="AS85" s="109" t="str">
        <f t="shared" si="15"/>
        <v>CORRECTO</v>
      </c>
    </row>
    <row r="86" spans="1:45" x14ac:dyDescent="0.25">
      <c r="A86" s="134">
        <v>81</v>
      </c>
      <c r="B86" s="135">
        <v>974</v>
      </c>
      <c r="C86" s="10" t="s">
        <v>687</v>
      </c>
      <c r="D86" s="136" t="s">
        <v>66</v>
      </c>
      <c r="E86" s="136" t="s">
        <v>16</v>
      </c>
      <c r="F86" s="136" t="s">
        <v>16</v>
      </c>
      <c r="G86" s="136" t="s">
        <v>161</v>
      </c>
      <c r="H86" s="136" t="s">
        <v>16</v>
      </c>
      <c r="I86" s="137">
        <v>1355578.45</v>
      </c>
      <c r="J86" s="8">
        <v>1</v>
      </c>
      <c r="K86" s="8" t="s">
        <v>689</v>
      </c>
      <c r="L86" s="9">
        <v>1355578.45</v>
      </c>
      <c r="M86" s="9">
        <v>2.4166666666666665</v>
      </c>
      <c r="N86" s="138">
        <f t="shared" si="8"/>
        <v>3275981.2541666664</v>
      </c>
      <c r="O86" s="11" t="s">
        <v>3204</v>
      </c>
      <c r="P86" s="39">
        <v>9.953419228193793E-5</v>
      </c>
      <c r="Q86" s="39">
        <v>1.5892192525631627E-4</v>
      </c>
      <c r="R86" s="26">
        <v>2.4883548070484481E-2</v>
      </c>
      <c r="S86" s="26">
        <v>4.7676577576894882E-3</v>
      </c>
      <c r="T86" s="26">
        <v>2.965120582817397E-2</v>
      </c>
      <c r="U86" s="11"/>
      <c r="V86" s="28"/>
      <c r="W86" s="28"/>
      <c r="X86" s="29"/>
      <c r="Y86" s="108" t="str">
        <f t="shared" si="9"/>
        <v>NO OFERTADO</v>
      </c>
      <c r="Z86" s="108" t="str">
        <f t="shared" si="10"/>
        <v>CORRECTO</v>
      </c>
      <c r="AA86" s="29">
        <f t="shared" si="11"/>
        <v>0</v>
      </c>
      <c r="AB86" s="25">
        <v>8.9580773053744133E-3</v>
      </c>
      <c r="AC86" s="26">
        <v>2.3838288788447441E-3</v>
      </c>
      <c r="AD86" s="26">
        <v>1.1341906184219158E-2</v>
      </c>
      <c r="AE86" s="28"/>
      <c r="AF86" s="28"/>
      <c r="AG86" s="28"/>
      <c r="AH86" s="29"/>
      <c r="AI86" s="108" t="str">
        <f t="shared" si="12"/>
        <v>NO OFERTADO</v>
      </c>
      <c r="AJ86" s="108" t="str">
        <f t="shared" si="13"/>
        <v>CORRECTO</v>
      </c>
      <c r="AK86" s="27">
        <v>5.9720515369162761E-3</v>
      </c>
      <c r="AL86" s="26">
        <v>7.9460962628158133E-4</v>
      </c>
      <c r="AM86" s="26">
        <v>6.7666611631978573E-3</v>
      </c>
      <c r="AN86" s="28"/>
      <c r="AO86" s="28"/>
      <c r="AP86" s="28"/>
      <c r="AQ86" s="29"/>
      <c r="AR86" s="108" t="str">
        <f t="shared" si="14"/>
        <v>NO OFERTADO</v>
      </c>
      <c r="AS86" s="109" t="str">
        <f t="shared" si="15"/>
        <v>CORRECTO</v>
      </c>
    </row>
    <row r="87" spans="1:45" ht="24" x14ac:dyDescent="0.25">
      <c r="A87" s="134">
        <v>82</v>
      </c>
      <c r="B87" s="135">
        <v>1164</v>
      </c>
      <c r="C87" s="10" t="s">
        <v>2178</v>
      </c>
      <c r="D87" s="136" t="s">
        <v>148</v>
      </c>
      <c r="E87" s="136" t="s">
        <v>6</v>
      </c>
      <c r="F87" s="136" t="s">
        <v>7</v>
      </c>
      <c r="G87" s="136" t="s">
        <v>8</v>
      </c>
      <c r="H87" s="136" t="s">
        <v>7</v>
      </c>
      <c r="I87" s="137">
        <v>3191.75</v>
      </c>
      <c r="J87" s="8">
        <v>1</v>
      </c>
      <c r="K87" s="8" t="s">
        <v>2179</v>
      </c>
      <c r="L87" s="9">
        <v>3191.75</v>
      </c>
      <c r="M87" s="9">
        <v>746.53846153846155</v>
      </c>
      <c r="N87" s="138">
        <f t="shared" si="8"/>
        <v>2382764.1346153845</v>
      </c>
      <c r="O87" s="11" t="s">
        <v>3204</v>
      </c>
      <c r="P87" s="39">
        <v>7.239556185972216E-5</v>
      </c>
      <c r="Q87" s="39">
        <v>1.1559085181673391E-4</v>
      </c>
      <c r="R87" s="26">
        <v>1.8098890464930541E-2</v>
      </c>
      <c r="S87" s="26">
        <v>3.4677255545020173E-3</v>
      </c>
      <c r="T87" s="26">
        <v>2.156661601943256E-2</v>
      </c>
      <c r="U87" s="11"/>
      <c r="V87" s="28"/>
      <c r="W87" s="28"/>
      <c r="X87" s="29"/>
      <c r="Y87" s="108" t="str">
        <f t="shared" si="9"/>
        <v>NO OFERTADO</v>
      </c>
      <c r="Z87" s="108" t="str">
        <f t="shared" si="10"/>
        <v>CORRECTO</v>
      </c>
      <c r="AA87" s="29">
        <f t="shared" si="11"/>
        <v>0</v>
      </c>
      <c r="AB87" s="25">
        <v>6.5156005673749941E-3</v>
      </c>
      <c r="AC87" s="26">
        <v>1.7338627772510086E-3</v>
      </c>
      <c r="AD87" s="26">
        <v>8.2494633446260034E-3</v>
      </c>
      <c r="AE87" s="28"/>
      <c r="AF87" s="28"/>
      <c r="AG87" s="28"/>
      <c r="AH87" s="29"/>
      <c r="AI87" s="108" t="str">
        <f t="shared" si="12"/>
        <v>NO OFERTADO</v>
      </c>
      <c r="AJ87" s="108" t="str">
        <f t="shared" si="13"/>
        <v>CORRECTO</v>
      </c>
      <c r="AK87" s="27">
        <v>4.3437337115833294E-3</v>
      </c>
      <c r="AL87" s="26">
        <v>5.7795425908366955E-4</v>
      </c>
      <c r="AM87" s="26">
        <v>4.9216879706669991E-3</v>
      </c>
      <c r="AN87" s="28"/>
      <c r="AO87" s="28"/>
      <c r="AP87" s="28"/>
      <c r="AQ87" s="29"/>
      <c r="AR87" s="108" t="str">
        <f t="shared" si="14"/>
        <v>NO OFERTADO</v>
      </c>
      <c r="AS87" s="109" t="str">
        <f t="shared" si="15"/>
        <v>CORRECTO</v>
      </c>
    </row>
    <row r="88" spans="1:45" x14ac:dyDescent="0.25">
      <c r="A88" s="134">
        <v>83</v>
      </c>
      <c r="B88" s="135">
        <v>1085</v>
      </c>
      <c r="C88" s="10" t="s">
        <v>2070</v>
      </c>
      <c r="D88" s="136" t="s">
        <v>562</v>
      </c>
      <c r="E88" s="136" t="s">
        <v>787</v>
      </c>
      <c r="F88" s="136" t="s">
        <v>420</v>
      </c>
      <c r="G88" s="136" t="s">
        <v>161</v>
      </c>
      <c r="H88" s="136" t="s">
        <v>236</v>
      </c>
      <c r="I88" s="137" t="s">
        <v>45</v>
      </c>
      <c r="J88" s="8">
        <v>1</v>
      </c>
      <c r="K88" s="8" t="s">
        <v>2071</v>
      </c>
      <c r="L88" s="9">
        <v>4043</v>
      </c>
      <c r="M88" s="9">
        <v>801.30769230769226</v>
      </c>
      <c r="N88" s="138">
        <f t="shared" si="8"/>
        <v>3239687</v>
      </c>
      <c r="O88" s="11" t="s">
        <v>3204</v>
      </c>
      <c r="P88" s="39">
        <v>9.8431463361142119E-5</v>
      </c>
      <c r="Q88" s="39"/>
      <c r="R88" s="26">
        <v>2.4607865840285528E-2</v>
      </c>
      <c r="S88" s="7"/>
      <c r="T88" s="26">
        <v>2.4607865840285528E-2</v>
      </c>
      <c r="U88" s="11"/>
      <c r="V88" s="28"/>
      <c r="W88" s="28"/>
      <c r="X88" s="29"/>
      <c r="Y88" s="108" t="str">
        <f t="shared" si="9"/>
        <v>NO OFERTADO</v>
      </c>
      <c r="Z88" s="108" t="str">
        <f t="shared" si="10"/>
        <v>CORRECTO</v>
      </c>
      <c r="AA88" s="29">
        <f t="shared" si="11"/>
        <v>0</v>
      </c>
      <c r="AB88" s="25">
        <v>8.8588317025027914E-3</v>
      </c>
      <c r="AC88" s="7"/>
      <c r="AD88" s="26">
        <v>8.8588317025027914E-3</v>
      </c>
      <c r="AE88" s="28"/>
      <c r="AF88" s="28"/>
      <c r="AG88" s="28"/>
      <c r="AH88" s="29"/>
      <c r="AI88" s="108" t="str">
        <f t="shared" si="12"/>
        <v>NO OFERTADO</v>
      </c>
      <c r="AJ88" s="108" t="str">
        <f t="shared" si="13"/>
        <v>CORRECTO</v>
      </c>
      <c r="AK88" s="27">
        <v>5.905887801668527E-3</v>
      </c>
      <c r="AL88" s="7"/>
      <c r="AM88" s="26">
        <v>5.905887801668527E-3</v>
      </c>
      <c r="AN88" s="28"/>
      <c r="AO88" s="28"/>
      <c r="AP88" s="28"/>
      <c r="AQ88" s="29"/>
      <c r="AR88" s="108" t="str">
        <f t="shared" si="14"/>
        <v>NO OFERTADO</v>
      </c>
      <c r="AS88" s="109" t="str">
        <f t="shared" si="15"/>
        <v>CORRECTO</v>
      </c>
    </row>
    <row r="89" spans="1:45" x14ac:dyDescent="0.25">
      <c r="A89" s="134">
        <v>84</v>
      </c>
      <c r="B89" s="135">
        <v>1276</v>
      </c>
      <c r="C89" s="10" t="s">
        <v>2070</v>
      </c>
      <c r="D89" s="136" t="s">
        <v>2332</v>
      </c>
      <c r="E89" s="136" t="s">
        <v>787</v>
      </c>
      <c r="F89" s="136" t="s">
        <v>1057</v>
      </c>
      <c r="G89" s="136" t="s">
        <v>17</v>
      </c>
      <c r="H89" s="136" t="s">
        <v>236</v>
      </c>
      <c r="I89" s="137" t="s">
        <v>45</v>
      </c>
      <c r="J89" s="8">
        <v>1</v>
      </c>
      <c r="K89" s="8" t="s">
        <v>2071</v>
      </c>
      <c r="L89" s="9">
        <v>22324.55</v>
      </c>
      <c r="M89" s="9">
        <v>84.15384615384616</v>
      </c>
      <c r="N89" s="138">
        <f t="shared" si="8"/>
        <v>1878696.7461538462</v>
      </c>
      <c r="O89" s="11" t="s">
        <v>3204</v>
      </c>
      <c r="P89" s="39">
        <v>5.7080474112387779E-5</v>
      </c>
      <c r="Q89" s="39"/>
      <c r="R89" s="26">
        <v>1.4270118528096945E-2</v>
      </c>
      <c r="S89" s="7"/>
      <c r="T89" s="26">
        <v>1.4270118528096945E-2</v>
      </c>
      <c r="U89" s="11"/>
      <c r="V89" s="28"/>
      <c r="W89" s="28"/>
      <c r="X89" s="29"/>
      <c r="Y89" s="108" t="str">
        <f t="shared" si="9"/>
        <v>NO OFERTADO</v>
      </c>
      <c r="Z89" s="108" t="str">
        <f t="shared" si="10"/>
        <v>CORRECTO</v>
      </c>
      <c r="AA89" s="29">
        <f t="shared" si="11"/>
        <v>0</v>
      </c>
      <c r="AB89" s="25">
        <v>5.1372426701149004E-3</v>
      </c>
      <c r="AC89" s="7"/>
      <c r="AD89" s="26">
        <v>5.1372426701149004E-3</v>
      </c>
      <c r="AE89" s="28"/>
      <c r="AF89" s="28"/>
      <c r="AG89" s="28"/>
      <c r="AH89" s="29"/>
      <c r="AI89" s="108" t="str">
        <f t="shared" si="12"/>
        <v>NO OFERTADO</v>
      </c>
      <c r="AJ89" s="108" t="str">
        <f t="shared" si="13"/>
        <v>CORRECTO</v>
      </c>
      <c r="AK89" s="27">
        <v>3.4248284467432669E-3</v>
      </c>
      <c r="AL89" s="7"/>
      <c r="AM89" s="26">
        <v>3.4248284467432669E-3</v>
      </c>
      <c r="AN89" s="28"/>
      <c r="AO89" s="28"/>
      <c r="AP89" s="28"/>
      <c r="AQ89" s="29"/>
      <c r="AR89" s="108" t="str">
        <f t="shared" si="14"/>
        <v>NO OFERTADO</v>
      </c>
      <c r="AS89" s="109" t="str">
        <f t="shared" si="15"/>
        <v>CORRECTO</v>
      </c>
    </row>
    <row r="90" spans="1:45" x14ac:dyDescent="0.25">
      <c r="A90" s="134">
        <v>85</v>
      </c>
      <c r="B90" s="135">
        <v>1824</v>
      </c>
      <c r="C90" s="10" t="s">
        <v>3177</v>
      </c>
      <c r="D90" s="136" t="s">
        <v>3178</v>
      </c>
      <c r="E90" s="136" t="s">
        <v>2015</v>
      </c>
      <c r="F90" s="136" t="s">
        <v>166</v>
      </c>
      <c r="G90" s="136" t="s">
        <v>242</v>
      </c>
      <c r="H90" s="136" t="s">
        <v>81</v>
      </c>
      <c r="I90" s="137" t="s">
        <v>45</v>
      </c>
      <c r="J90" s="8">
        <v>120</v>
      </c>
      <c r="K90" s="8" t="s">
        <v>3179</v>
      </c>
      <c r="L90" s="9">
        <v>92.76</v>
      </c>
      <c r="M90" s="9">
        <v>180</v>
      </c>
      <c r="N90" s="138">
        <f t="shared" si="8"/>
        <v>16696.8</v>
      </c>
      <c r="O90" s="11" t="s">
        <v>3204</v>
      </c>
      <c r="P90" s="39">
        <v>5.072991487907065E-7</v>
      </c>
      <c r="Q90" s="39"/>
      <c r="R90" s="26">
        <v>1.2682478719767664E-4</v>
      </c>
      <c r="S90" s="7"/>
      <c r="T90" s="26">
        <v>1.2682478719767664E-4</v>
      </c>
      <c r="U90" s="11"/>
      <c r="V90" s="28"/>
      <c r="W90" s="28"/>
      <c r="X90" s="29"/>
      <c r="Y90" s="108" t="str">
        <f t="shared" si="9"/>
        <v>NO OFERTADO</v>
      </c>
      <c r="Z90" s="108" t="str">
        <f t="shared" si="10"/>
        <v>CORRECTO</v>
      </c>
      <c r="AA90" s="29">
        <f t="shared" si="11"/>
        <v>0</v>
      </c>
      <c r="AB90" s="25">
        <v>4.5656923391163585E-5</v>
      </c>
      <c r="AC90" s="7"/>
      <c r="AD90" s="26">
        <v>4.5656923391163585E-5</v>
      </c>
      <c r="AE90" s="28"/>
      <c r="AF90" s="28"/>
      <c r="AG90" s="28"/>
      <c r="AH90" s="29"/>
      <c r="AI90" s="108" t="str">
        <f t="shared" si="12"/>
        <v>NO OFERTADO</v>
      </c>
      <c r="AJ90" s="108" t="str">
        <f t="shared" si="13"/>
        <v>CORRECTO</v>
      </c>
      <c r="AK90" s="27">
        <v>3.0437948927442391E-5</v>
      </c>
      <c r="AL90" s="7"/>
      <c r="AM90" s="26">
        <v>3.0437948927442391E-5</v>
      </c>
      <c r="AN90" s="28"/>
      <c r="AO90" s="28"/>
      <c r="AP90" s="28"/>
      <c r="AQ90" s="29"/>
      <c r="AR90" s="108" t="str">
        <f t="shared" si="14"/>
        <v>NO OFERTADO</v>
      </c>
      <c r="AS90" s="109" t="str">
        <f t="shared" si="15"/>
        <v>CORRECTO</v>
      </c>
    </row>
    <row r="91" spans="1:45" x14ac:dyDescent="0.25">
      <c r="A91" s="134">
        <v>86</v>
      </c>
      <c r="B91" s="135">
        <v>844</v>
      </c>
      <c r="C91" s="10" t="s">
        <v>1737</v>
      </c>
      <c r="D91" s="136" t="s">
        <v>1738</v>
      </c>
      <c r="E91" s="136" t="s">
        <v>559</v>
      </c>
      <c r="F91" s="136" t="s">
        <v>1739</v>
      </c>
      <c r="G91" s="136" t="s">
        <v>8</v>
      </c>
      <c r="H91" s="136" t="s">
        <v>1739</v>
      </c>
      <c r="I91" s="137" t="s">
        <v>45</v>
      </c>
      <c r="J91" s="8">
        <v>1</v>
      </c>
      <c r="K91" s="8" t="s">
        <v>1740</v>
      </c>
      <c r="L91" s="9">
        <v>2451.98</v>
      </c>
      <c r="M91" s="9">
        <v>2281.7692307692309</v>
      </c>
      <c r="N91" s="138">
        <f t="shared" si="8"/>
        <v>5594852.5184615385</v>
      </c>
      <c r="O91" s="11" t="s">
        <v>3204</v>
      </c>
      <c r="P91" s="39">
        <v>1.6998849601271377E-4</v>
      </c>
      <c r="Q91" s="39"/>
      <c r="R91" s="26">
        <v>4.2497124003178441E-2</v>
      </c>
      <c r="S91" s="7"/>
      <c r="T91" s="26">
        <v>4.2497124003178441E-2</v>
      </c>
      <c r="U91" s="11"/>
      <c r="V91" s="28"/>
      <c r="W91" s="28"/>
      <c r="X91" s="29"/>
      <c r="Y91" s="108" t="str">
        <f t="shared" si="9"/>
        <v>NO OFERTADO</v>
      </c>
      <c r="Z91" s="108" t="str">
        <f t="shared" si="10"/>
        <v>CORRECTO</v>
      </c>
      <c r="AA91" s="29">
        <f t="shared" si="11"/>
        <v>0</v>
      </c>
      <c r="AB91" s="25">
        <v>1.529896464114424E-2</v>
      </c>
      <c r="AC91" s="7"/>
      <c r="AD91" s="26">
        <v>1.529896464114424E-2</v>
      </c>
      <c r="AE91" s="28"/>
      <c r="AF91" s="28"/>
      <c r="AG91" s="28"/>
      <c r="AH91" s="29"/>
      <c r="AI91" s="108" t="str">
        <f t="shared" si="12"/>
        <v>NO OFERTADO</v>
      </c>
      <c r="AJ91" s="108" t="str">
        <f t="shared" si="13"/>
        <v>CORRECTO</v>
      </c>
      <c r="AK91" s="27">
        <v>1.0199309760762826E-2</v>
      </c>
      <c r="AL91" s="7"/>
      <c r="AM91" s="26">
        <v>1.0199309760762826E-2</v>
      </c>
      <c r="AN91" s="28"/>
      <c r="AO91" s="28"/>
      <c r="AP91" s="28"/>
      <c r="AQ91" s="29"/>
      <c r="AR91" s="108" t="str">
        <f t="shared" si="14"/>
        <v>NO OFERTADO</v>
      </c>
      <c r="AS91" s="109" t="str">
        <f t="shared" si="15"/>
        <v>CORRECTO</v>
      </c>
    </row>
    <row r="92" spans="1:45" ht="24" x14ac:dyDescent="0.25">
      <c r="A92" s="134">
        <v>87</v>
      </c>
      <c r="B92" s="135">
        <v>1059</v>
      </c>
      <c r="C92" s="10" t="s">
        <v>1737</v>
      </c>
      <c r="D92" s="136" t="s">
        <v>126</v>
      </c>
      <c r="E92" s="136" t="s">
        <v>6</v>
      </c>
      <c r="F92" s="136" t="s">
        <v>7</v>
      </c>
      <c r="G92" s="136" t="s">
        <v>8</v>
      </c>
      <c r="H92" s="136" t="s">
        <v>7</v>
      </c>
      <c r="I92" s="137" t="s">
        <v>45</v>
      </c>
      <c r="J92" s="8">
        <v>1</v>
      </c>
      <c r="K92" s="8" t="s">
        <v>1740</v>
      </c>
      <c r="L92" s="9">
        <v>425</v>
      </c>
      <c r="M92" s="9">
        <v>6416.1538461538457</v>
      </c>
      <c r="N92" s="138">
        <f t="shared" si="8"/>
        <v>2726865.3846153845</v>
      </c>
      <c r="O92" s="11" t="s">
        <v>3204</v>
      </c>
      <c r="P92" s="39">
        <v>8.2850395793339273E-5</v>
      </c>
      <c r="Q92" s="39"/>
      <c r="R92" s="26">
        <v>2.0712598948334819E-2</v>
      </c>
      <c r="S92" s="7"/>
      <c r="T92" s="26">
        <v>2.0712598948334819E-2</v>
      </c>
      <c r="U92" s="11"/>
      <c r="V92" s="28"/>
      <c r="W92" s="28"/>
      <c r="X92" s="29"/>
      <c r="Y92" s="108" t="str">
        <f t="shared" si="9"/>
        <v>NO OFERTADO</v>
      </c>
      <c r="Z92" s="108" t="str">
        <f t="shared" si="10"/>
        <v>CORRECTO</v>
      </c>
      <c r="AA92" s="29">
        <f t="shared" si="11"/>
        <v>0</v>
      </c>
      <c r="AB92" s="25">
        <v>7.4565356214005346E-3</v>
      </c>
      <c r="AC92" s="7"/>
      <c r="AD92" s="26">
        <v>7.4565356214005346E-3</v>
      </c>
      <c r="AE92" s="28"/>
      <c r="AF92" s="28"/>
      <c r="AG92" s="28"/>
      <c r="AH92" s="29"/>
      <c r="AI92" s="108" t="str">
        <f t="shared" si="12"/>
        <v>NO OFERTADO</v>
      </c>
      <c r="AJ92" s="108" t="str">
        <f t="shared" si="13"/>
        <v>CORRECTO</v>
      </c>
      <c r="AK92" s="27">
        <v>4.9710237476003564E-3</v>
      </c>
      <c r="AL92" s="7"/>
      <c r="AM92" s="26">
        <v>4.9710237476003564E-3</v>
      </c>
      <c r="AN92" s="28"/>
      <c r="AO92" s="28"/>
      <c r="AP92" s="28"/>
      <c r="AQ92" s="29"/>
      <c r="AR92" s="108" t="str">
        <f t="shared" si="14"/>
        <v>NO OFERTADO</v>
      </c>
      <c r="AS92" s="109" t="str">
        <f t="shared" si="15"/>
        <v>CORRECTO</v>
      </c>
    </row>
    <row r="93" spans="1:45" x14ac:dyDescent="0.25">
      <c r="A93" s="134">
        <v>88</v>
      </c>
      <c r="B93" s="135">
        <v>1520</v>
      </c>
      <c r="C93" s="10" t="s">
        <v>1737</v>
      </c>
      <c r="D93" s="136" t="s">
        <v>1776</v>
      </c>
      <c r="E93" s="136" t="s">
        <v>559</v>
      </c>
      <c r="F93" s="136" t="s">
        <v>166</v>
      </c>
      <c r="G93" s="136" t="s">
        <v>8</v>
      </c>
      <c r="H93" s="136" t="s">
        <v>81</v>
      </c>
      <c r="I93" s="137" t="s">
        <v>45</v>
      </c>
      <c r="J93" s="8">
        <v>10</v>
      </c>
      <c r="K93" s="8" t="s">
        <v>1740</v>
      </c>
      <c r="L93" s="9">
        <v>218.08</v>
      </c>
      <c r="M93" s="9">
        <v>1941.4285714285713</v>
      </c>
      <c r="N93" s="138">
        <f t="shared" si="8"/>
        <v>423386.74285714288</v>
      </c>
      <c r="O93" s="11" t="s">
        <v>3204</v>
      </c>
      <c r="P93" s="39">
        <v>1.2863766366052079E-5</v>
      </c>
      <c r="Q93" s="39"/>
      <c r="R93" s="26">
        <v>3.2159415915130195E-3</v>
      </c>
      <c r="S93" s="7"/>
      <c r="T93" s="26">
        <v>3.2159415915130195E-3</v>
      </c>
      <c r="U93" s="11"/>
      <c r="V93" s="28"/>
      <c r="W93" s="28"/>
      <c r="X93" s="29"/>
      <c r="Y93" s="108" t="str">
        <f t="shared" si="9"/>
        <v>NO OFERTADO</v>
      </c>
      <c r="Z93" s="108" t="str">
        <f t="shared" si="10"/>
        <v>CORRECTO</v>
      </c>
      <c r="AA93" s="29">
        <f t="shared" si="11"/>
        <v>0</v>
      </c>
      <c r="AB93" s="25">
        <v>1.157738972944687E-3</v>
      </c>
      <c r="AC93" s="7"/>
      <c r="AD93" s="26">
        <v>1.157738972944687E-3</v>
      </c>
      <c r="AE93" s="28"/>
      <c r="AF93" s="28"/>
      <c r="AG93" s="28"/>
      <c r="AH93" s="29"/>
      <c r="AI93" s="108" t="str">
        <f t="shared" si="12"/>
        <v>NO OFERTADO</v>
      </c>
      <c r="AJ93" s="108" t="str">
        <f t="shared" si="13"/>
        <v>CORRECTO</v>
      </c>
      <c r="AK93" s="27">
        <v>7.7182598196312471E-4</v>
      </c>
      <c r="AL93" s="7"/>
      <c r="AM93" s="26">
        <v>7.7182598196312471E-4</v>
      </c>
      <c r="AN93" s="28"/>
      <c r="AO93" s="28"/>
      <c r="AP93" s="28"/>
      <c r="AQ93" s="29"/>
      <c r="AR93" s="108" t="str">
        <f t="shared" si="14"/>
        <v>NO OFERTADO</v>
      </c>
      <c r="AS93" s="109" t="str">
        <f t="shared" si="15"/>
        <v>CORRECTO</v>
      </c>
    </row>
    <row r="94" spans="1:45" x14ac:dyDescent="0.25">
      <c r="A94" s="134">
        <v>89</v>
      </c>
      <c r="B94" s="135">
        <v>427</v>
      </c>
      <c r="C94" s="10" t="s">
        <v>1045</v>
      </c>
      <c r="D94" s="136" t="s">
        <v>1046</v>
      </c>
      <c r="E94" s="136" t="s">
        <v>1037</v>
      </c>
      <c r="F94" s="136" t="s">
        <v>166</v>
      </c>
      <c r="G94" s="136" t="s">
        <v>17</v>
      </c>
      <c r="H94" s="136" t="s">
        <v>1037</v>
      </c>
      <c r="I94" s="137" t="s">
        <v>45</v>
      </c>
      <c r="J94" s="8">
        <v>50</v>
      </c>
      <c r="K94" s="8" t="s">
        <v>1047</v>
      </c>
      <c r="L94" s="9">
        <v>3687.93</v>
      </c>
      <c r="M94" s="9">
        <v>4692.3076923076924</v>
      </c>
      <c r="N94" s="138">
        <f t="shared" si="8"/>
        <v>17304902.307692308</v>
      </c>
      <c r="O94" s="11" t="s">
        <v>3204</v>
      </c>
      <c r="P94" s="39">
        <v>5.2577513119871121E-4</v>
      </c>
      <c r="Q94" s="39"/>
      <c r="R94" s="26">
        <v>0.13144378279967781</v>
      </c>
      <c r="S94" s="7"/>
      <c r="T94" s="26">
        <v>0.13144378279967781</v>
      </c>
      <c r="U94" s="11"/>
      <c r="V94" s="28"/>
      <c r="W94" s="28"/>
      <c r="X94" s="29"/>
      <c r="Y94" s="108" t="str">
        <f t="shared" si="9"/>
        <v>NO OFERTADO</v>
      </c>
      <c r="Z94" s="108" t="str">
        <f t="shared" si="10"/>
        <v>CORRECTO</v>
      </c>
      <c r="AA94" s="29">
        <f t="shared" si="11"/>
        <v>0</v>
      </c>
      <c r="AB94" s="25">
        <v>4.7319761807884012E-2</v>
      </c>
      <c r="AC94" s="7"/>
      <c r="AD94" s="26">
        <v>4.7319761807884012E-2</v>
      </c>
      <c r="AE94" s="28"/>
      <c r="AF94" s="28"/>
      <c r="AG94" s="28"/>
      <c r="AH94" s="29"/>
      <c r="AI94" s="108" t="str">
        <f t="shared" si="12"/>
        <v>NO OFERTADO</v>
      </c>
      <c r="AJ94" s="108" t="str">
        <f t="shared" si="13"/>
        <v>CORRECTO</v>
      </c>
      <c r="AK94" s="27">
        <v>3.1546507871922674E-2</v>
      </c>
      <c r="AL94" s="7"/>
      <c r="AM94" s="26">
        <v>3.1546507871922674E-2</v>
      </c>
      <c r="AN94" s="28"/>
      <c r="AO94" s="28"/>
      <c r="AP94" s="28"/>
      <c r="AQ94" s="29"/>
      <c r="AR94" s="108" t="str">
        <f t="shared" si="14"/>
        <v>NO OFERTADO</v>
      </c>
      <c r="AS94" s="109" t="str">
        <f t="shared" si="15"/>
        <v>CORRECTO</v>
      </c>
    </row>
    <row r="95" spans="1:45" x14ac:dyDescent="0.25">
      <c r="A95" s="134">
        <v>90</v>
      </c>
      <c r="B95" s="135">
        <v>820</v>
      </c>
      <c r="C95" s="10" t="s">
        <v>1699</v>
      </c>
      <c r="D95" s="136" t="s">
        <v>1107</v>
      </c>
      <c r="E95" s="136" t="s">
        <v>165</v>
      </c>
      <c r="F95" s="136" t="s">
        <v>166</v>
      </c>
      <c r="G95" s="136" t="s">
        <v>167</v>
      </c>
      <c r="H95" s="136" t="s">
        <v>81</v>
      </c>
      <c r="I95" s="137" t="s">
        <v>45</v>
      </c>
      <c r="J95" s="8">
        <v>3</v>
      </c>
      <c r="K95" s="8" t="s">
        <v>1700</v>
      </c>
      <c r="L95" s="9">
        <v>35853.03</v>
      </c>
      <c r="M95" s="9">
        <v>190.61538461538461</v>
      </c>
      <c r="N95" s="138">
        <f t="shared" si="8"/>
        <v>6834139.1030769227</v>
      </c>
      <c r="O95" s="11" t="s">
        <v>3204</v>
      </c>
      <c r="P95" s="39">
        <v>2.0764176067918438E-4</v>
      </c>
      <c r="Q95" s="39"/>
      <c r="R95" s="26">
        <v>5.1910440169796096E-2</v>
      </c>
      <c r="S95" s="7"/>
      <c r="T95" s="26">
        <v>5.1910440169796096E-2</v>
      </c>
      <c r="U95" s="11"/>
      <c r="V95" s="28"/>
      <c r="W95" s="28"/>
      <c r="X95" s="29"/>
      <c r="Y95" s="108" t="str">
        <f t="shared" si="9"/>
        <v>NO OFERTADO</v>
      </c>
      <c r="Z95" s="108" t="str">
        <f t="shared" si="10"/>
        <v>CORRECTO</v>
      </c>
      <c r="AA95" s="29">
        <f t="shared" si="11"/>
        <v>0</v>
      </c>
      <c r="AB95" s="25">
        <v>1.8687758461126594E-2</v>
      </c>
      <c r="AC95" s="7"/>
      <c r="AD95" s="26">
        <v>1.8687758461126594E-2</v>
      </c>
      <c r="AE95" s="28"/>
      <c r="AF95" s="28"/>
      <c r="AG95" s="28"/>
      <c r="AH95" s="29"/>
      <c r="AI95" s="108" t="str">
        <f t="shared" si="12"/>
        <v>NO OFERTADO</v>
      </c>
      <c r="AJ95" s="108" t="str">
        <f t="shared" si="13"/>
        <v>CORRECTO</v>
      </c>
      <c r="AK95" s="27">
        <v>1.2458505640751063E-2</v>
      </c>
      <c r="AL95" s="7"/>
      <c r="AM95" s="26">
        <v>1.2458505640751063E-2</v>
      </c>
      <c r="AN95" s="28"/>
      <c r="AO95" s="28"/>
      <c r="AP95" s="28"/>
      <c r="AQ95" s="29"/>
      <c r="AR95" s="108" t="str">
        <f t="shared" si="14"/>
        <v>NO OFERTADO</v>
      </c>
      <c r="AS95" s="109" t="str">
        <f t="shared" si="15"/>
        <v>CORRECTO</v>
      </c>
    </row>
    <row r="96" spans="1:45" x14ac:dyDescent="0.25">
      <c r="A96" s="134">
        <v>91</v>
      </c>
      <c r="B96" s="135">
        <v>1029</v>
      </c>
      <c r="C96" s="10" t="s">
        <v>1990</v>
      </c>
      <c r="D96" s="136" t="s">
        <v>1991</v>
      </c>
      <c r="E96" s="136" t="s">
        <v>165</v>
      </c>
      <c r="F96" s="136" t="s">
        <v>166</v>
      </c>
      <c r="G96" s="136" t="s">
        <v>167</v>
      </c>
      <c r="H96" s="136" t="s">
        <v>81</v>
      </c>
      <c r="I96" s="137" t="s">
        <v>45</v>
      </c>
      <c r="J96" s="8">
        <v>15</v>
      </c>
      <c r="K96" s="8" t="s">
        <v>168</v>
      </c>
      <c r="L96" s="9">
        <v>505.18</v>
      </c>
      <c r="M96" s="9">
        <v>6536.5384615384619</v>
      </c>
      <c r="N96" s="138">
        <f t="shared" si="8"/>
        <v>3302128.5</v>
      </c>
      <c r="O96" s="11" t="s">
        <v>3204</v>
      </c>
      <c r="P96" s="39">
        <v>1.0032862448178888E-4</v>
      </c>
      <c r="Q96" s="39"/>
      <c r="R96" s="26">
        <v>2.5082156120447219E-2</v>
      </c>
      <c r="S96" s="7"/>
      <c r="T96" s="26">
        <v>2.5082156120447219E-2</v>
      </c>
      <c r="U96" s="11"/>
      <c r="V96" s="28"/>
      <c r="W96" s="28"/>
      <c r="X96" s="29"/>
      <c r="Y96" s="108" t="str">
        <f t="shared" si="9"/>
        <v>NO OFERTADO</v>
      </c>
      <c r="Z96" s="108" t="str">
        <f t="shared" si="10"/>
        <v>CORRECTO</v>
      </c>
      <c r="AA96" s="29">
        <f t="shared" si="11"/>
        <v>0</v>
      </c>
      <c r="AB96" s="25">
        <v>9.0295762033609991E-3</v>
      </c>
      <c r="AC96" s="7"/>
      <c r="AD96" s="26">
        <v>9.0295762033609991E-3</v>
      </c>
      <c r="AE96" s="28"/>
      <c r="AF96" s="28"/>
      <c r="AG96" s="28"/>
      <c r="AH96" s="29"/>
      <c r="AI96" s="108" t="str">
        <f t="shared" si="12"/>
        <v>NO OFERTADO</v>
      </c>
      <c r="AJ96" s="108" t="str">
        <f t="shared" si="13"/>
        <v>CORRECTO</v>
      </c>
      <c r="AK96" s="27">
        <v>6.0197174689073322E-3</v>
      </c>
      <c r="AL96" s="7"/>
      <c r="AM96" s="26">
        <v>6.0197174689073322E-3</v>
      </c>
      <c r="AN96" s="28"/>
      <c r="AO96" s="28"/>
      <c r="AP96" s="28"/>
      <c r="AQ96" s="29"/>
      <c r="AR96" s="108" t="str">
        <f t="shared" si="14"/>
        <v>NO OFERTADO</v>
      </c>
      <c r="AS96" s="109" t="str">
        <f t="shared" si="15"/>
        <v>CORRECTO</v>
      </c>
    </row>
    <row r="97" spans="1:45" ht="24" x14ac:dyDescent="0.25">
      <c r="A97" s="134">
        <v>92</v>
      </c>
      <c r="B97" s="135">
        <v>2487</v>
      </c>
      <c r="C97" s="10" t="s">
        <v>4174</v>
      </c>
      <c r="D97" s="136" t="s">
        <v>222</v>
      </c>
      <c r="E97" s="136" t="s">
        <v>3665</v>
      </c>
      <c r="F97" s="136" t="s">
        <v>101</v>
      </c>
      <c r="G97" s="136" t="s">
        <v>8</v>
      </c>
      <c r="H97" s="136" t="s">
        <v>7</v>
      </c>
      <c r="I97" s="137">
        <v>57421.5</v>
      </c>
      <c r="J97" s="8">
        <v>1</v>
      </c>
      <c r="K97" s="8" t="s">
        <v>4175</v>
      </c>
      <c r="L97" s="9">
        <v>57421.5</v>
      </c>
      <c r="M97" s="9">
        <v>516.92307692307691</v>
      </c>
      <c r="N97" s="138">
        <f t="shared" si="8"/>
        <v>29682498.46153846</v>
      </c>
      <c r="O97" s="11" t="s">
        <v>4504</v>
      </c>
      <c r="P97" s="39">
        <v>9.0184383855109471E-4</v>
      </c>
      <c r="Q97" s="39">
        <v>1.4399349190187243E-3</v>
      </c>
      <c r="R97" s="26">
        <v>0.22546095963777368</v>
      </c>
      <c r="S97" s="26">
        <v>4.3198047570561726E-2</v>
      </c>
      <c r="T97" s="26">
        <v>0.26865900720833541</v>
      </c>
      <c r="U97" s="11"/>
      <c r="V97" s="28"/>
      <c r="W97" s="28"/>
      <c r="X97" s="29"/>
      <c r="Y97" s="108" t="str">
        <f t="shared" si="9"/>
        <v>NO OFERTADO</v>
      </c>
      <c r="Z97" s="108" t="str">
        <f t="shared" si="10"/>
        <v>CORRECTO</v>
      </c>
      <c r="AA97" s="29">
        <f t="shared" si="11"/>
        <v>0</v>
      </c>
      <c r="AB97" s="25">
        <v>8.116594546959853E-2</v>
      </c>
      <c r="AC97" s="26">
        <v>2.1599023785280863E-2</v>
      </c>
      <c r="AD97" s="26">
        <v>0.10276496925487939</v>
      </c>
      <c r="AE97" s="28"/>
      <c r="AF97" s="28"/>
      <c r="AG97" s="28"/>
      <c r="AH97" s="29"/>
      <c r="AI97" s="108" t="str">
        <f t="shared" si="12"/>
        <v>NO OFERTADO</v>
      </c>
      <c r="AJ97" s="108" t="str">
        <f t="shared" si="13"/>
        <v>CORRECTO</v>
      </c>
      <c r="AK97" s="27">
        <v>5.4110630313065684E-2</v>
      </c>
      <c r="AL97" s="26">
        <v>7.1996745950936216E-3</v>
      </c>
      <c r="AM97" s="26">
        <v>6.1310304908159308E-2</v>
      </c>
      <c r="AN97" s="28"/>
      <c r="AO97" s="28"/>
      <c r="AP97" s="28"/>
      <c r="AQ97" s="29"/>
      <c r="AR97" s="108" t="str">
        <f t="shared" si="14"/>
        <v>NO OFERTADO</v>
      </c>
      <c r="AS97" s="109" t="str">
        <f t="shared" si="15"/>
        <v>CORRECTO</v>
      </c>
    </row>
    <row r="98" spans="1:45" ht="24" x14ac:dyDescent="0.25">
      <c r="A98" s="134">
        <v>93</v>
      </c>
      <c r="B98" s="135">
        <v>1619</v>
      </c>
      <c r="C98" s="10" t="s">
        <v>2854</v>
      </c>
      <c r="D98" s="136" t="s">
        <v>2855</v>
      </c>
      <c r="E98" s="136" t="s">
        <v>6</v>
      </c>
      <c r="F98" s="136" t="s">
        <v>7</v>
      </c>
      <c r="G98" s="136" t="s">
        <v>8</v>
      </c>
      <c r="H98" s="136" t="s">
        <v>7</v>
      </c>
      <c r="I98" s="137" t="s">
        <v>45</v>
      </c>
      <c r="J98" s="8">
        <v>1</v>
      </c>
      <c r="K98" s="8" t="s">
        <v>2856</v>
      </c>
      <c r="L98" s="9">
        <v>404.24</v>
      </c>
      <c r="M98" s="9">
        <v>805.07692307692309</v>
      </c>
      <c r="N98" s="138">
        <f t="shared" si="8"/>
        <v>325444.29538461543</v>
      </c>
      <c r="O98" s="11" t="s">
        <v>3204</v>
      </c>
      <c r="P98" s="39">
        <v>9.8879793749345195E-6</v>
      </c>
      <c r="Q98" s="39"/>
      <c r="R98" s="26">
        <v>2.4719948437336298E-3</v>
      </c>
      <c r="S98" s="7"/>
      <c r="T98" s="26">
        <v>2.4719948437336298E-3</v>
      </c>
      <c r="U98" s="11"/>
      <c r="V98" s="28"/>
      <c r="W98" s="28"/>
      <c r="X98" s="29"/>
      <c r="Y98" s="108" t="str">
        <f t="shared" si="9"/>
        <v>NO OFERTADO</v>
      </c>
      <c r="Z98" s="108" t="str">
        <f t="shared" si="10"/>
        <v>CORRECTO</v>
      </c>
      <c r="AA98" s="29">
        <f t="shared" si="11"/>
        <v>0</v>
      </c>
      <c r="AB98" s="25">
        <v>8.8991814374410675E-4</v>
      </c>
      <c r="AC98" s="7"/>
      <c r="AD98" s="26">
        <v>8.8991814374410675E-4</v>
      </c>
      <c r="AE98" s="28"/>
      <c r="AF98" s="28"/>
      <c r="AG98" s="28"/>
      <c r="AH98" s="29"/>
      <c r="AI98" s="108" t="str">
        <f t="shared" si="12"/>
        <v>NO OFERTADO</v>
      </c>
      <c r="AJ98" s="108" t="str">
        <f t="shared" si="13"/>
        <v>CORRECTO</v>
      </c>
      <c r="AK98" s="27">
        <v>5.932787624960712E-4</v>
      </c>
      <c r="AL98" s="7"/>
      <c r="AM98" s="26">
        <v>5.932787624960712E-4</v>
      </c>
      <c r="AN98" s="28"/>
      <c r="AO98" s="28"/>
      <c r="AP98" s="28"/>
      <c r="AQ98" s="29"/>
      <c r="AR98" s="108" t="str">
        <f t="shared" si="14"/>
        <v>NO OFERTADO</v>
      </c>
      <c r="AS98" s="109" t="str">
        <f t="shared" si="15"/>
        <v>CORRECTO</v>
      </c>
    </row>
    <row r="99" spans="1:45" ht="24" x14ac:dyDescent="0.25">
      <c r="A99" s="134">
        <v>94</v>
      </c>
      <c r="B99" s="135">
        <v>678</v>
      </c>
      <c r="C99" s="10" t="s">
        <v>1473</v>
      </c>
      <c r="D99" s="136" t="s">
        <v>1474</v>
      </c>
      <c r="E99" s="136" t="s">
        <v>7</v>
      </c>
      <c r="F99" s="136" t="s">
        <v>7</v>
      </c>
      <c r="G99" s="136" t="s">
        <v>8</v>
      </c>
      <c r="H99" s="136" t="s">
        <v>7</v>
      </c>
      <c r="I99" s="137">
        <v>1284.1500000000001</v>
      </c>
      <c r="J99" s="8">
        <v>1</v>
      </c>
      <c r="K99" s="8" t="s">
        <v>562</v>
      </c>
      <c r="L99" s="9">
        <v>1284.1500000000001</v>
      </c>
      <c r="M99" s="9">
        <v>7254.6153846153848</v>
      </c>
      <c r="N99" s="138">
        <f t="shared" si="8"/>
        <v>9316014.3461538479</v>
      </c>
      <c r="O99" s="11" t="s">
        <v>3204</v>
      </c>
      <c r="P99" s="39">
        <v>2.8304861697605872E-4</v>
      </c>
      <c r="Q99" s="39">
        <v>4.519314430518137E-4</v>
      </c>
      <c r="R99" s="26">
        <v>7.0762154244014677E-2</v>
      </c>
      <c r="S99" s="26">
        <v>1.355794329155441E-2</v>
      </c>
      <c r="T99" s="26">
        <v>8.4320097535569086E-2</v>
      </c>
      <c r="U99" s="11"/>
      <c r="V99" s="28"/>
      <c r="W99" s="28"/>
      <c r="X99" s="29"/>
      <c r="Y99" s="108" t="str">
        <f t="shared" si="9"/>
        <v>NO OFERTADO</v>
      </c>
      <c r="Z99" s="108" t="str">
        <f t="shared" si="10"/>
        <v>CORRECTO</v>
      </c>
      <c r="AA99" s="29">
        <f t="shared" si="11"/>
        <v>0</v>
      </c>
      <c r="AB99" s="25">
        <v>2.5474375527845285E-2</v>
      </c>
      <c r="AC99" s="26">
        <v>6.7789716457772051E-3</v>
      </c>
      <c r="AD99" s="26">
        <v>3.2253347173622493E-2</v>
      </c>
      <c r="AE99" s="28"/>
      <c r="AF99" s="28"/>
      <c r="AG99" s="28"/>
      <c r="AH99" s="29"/>
      <c r="AI99" s="108" t="str">
        <f t="shared" si="12"/>
        <v>NO OFERTADO</v>
      </c>
      <c r="AJ99" s="108" t="str">
        <f t="shared" si="13"/>
        <v>CORRECTO</v>
      </c>
      <c r="AK99" s="27">
        <v>1.6982917018563522E-2</v>
      </c>
      <c r="AL99" s="26">
        <v>2.2596572152590684E-3</v>
      </c>
      <c r="AM99" s="26">
        <v>1.9242574233822592E-2</v>
      </c>
      <c r="AN99" s="28"/>
      <c r="AO99" s="28"/>
      <c r="AP99" s="28"/>
      <c r="AQ99" s="29"/>
      <c r="AR99" s="108" t="str">
        <f t="shared" si="14"/>
        <v>NO OFERTADO</v>
      </c>
      <c r="AS99" s="109" t="str">
        <f t="shared" si="15"/>
        <v>CORRECTO</v>
      </c>
    </row>
    <row r="100" spans="1:45" ht="24" x14ac:dyDescent="0.25">
      <c r="A100" s="134">
        <v>95</v>
      </c>
      <c r="B100" s="135">
        <v>898</v>
      </c>
      <c r="C100" s="10" t="s">
        <v>1814</v>
      </c>
      <c r="D100" s="136" t="s">
        <v>494</v>
      </c>
      <c r="E100" s="136" t="s">
        <v>6</v>
      </c>
      <c r="F100" s="136" t="s">
        <v>7</v>
      </c>
      <c r="G100" s="136" t="s">
        <v>8</v>
      </c>
      <c r="H100" s="136" t="s">
        <v>7</v>
      </c>
      <c r="I100" s="137" t="s">
        <v>45</v>
      </c>
      <c r="J100" s="8">
        <v>1</v>
      </c>
      <c r="K100" s="8" t="s">
        <v>1815</v>
      </c>
      <c r="L100" s="9">
        <v>3523</v>
      </c>
      <c r="M100" s="9">
        <v>1159.4615384615386</v>
      </c>
      <c r="N100" s="138">
        <f t="shared" si="8"/>
        <v>4084783.0000000005</v>
      </c>
      <c r="O100" s="11" t="s">
        <v>3204</v>
      </c>
      <c r="P100" s="39">
        <v>1.2410802901722178E-4</v>
      </c>
      <c r="Q100" s="39"/>
      <c r="R100" s="26">
        <v>3.1027007254305447E-2</v>
      </c>
      <c r="S100" s="7"/>
      <c r="T100" s="26">
        <v>3.1027007254305447E-2</v>
      </c>
      <c r="U100" s="11"/>
      <c r="V100" s="28"/>
      <c r="W100" s="28"/>
      <c r="X100" s="29"/>
      <c r="Y100" s="108" t="str">
        <f t="shared" si="9"/>
        <v>NO OFERTADO</v>
      </c>
      <c r="Z100" s="108" t="str">
        <f t="shared" si="10"/>
        <v>CORRECTO</v>
      </c>
      <c r="AA100" s="29">
        <f t="shared" si="11"/>
        <v>0</v>
      </c>
      <c r="AB100" s="25">
        <v>1.116972261154996E-2</v>
      </c>
      <c r="AC100" s="7"/>
      <c r="AD100" s="26">
        <v>1.116972261154996E-2</v>
      </c>
      <c r="AE100" s="28"/>
      <c r="AF100" s="28"/>
      <c r="AG100" s="28"/>
      <c r="AH100" s="29"/>
      <c r="AI100" s="108" t="str">
        <f t="shared" si="12"/>
        <v>NO OFERTADO</v>
      </c>
      <c r="AJ100" s="108" t="str">
        <f t="shared" si="13"/>
        <v>CORRECTO</v>
      </c>
      <c r="AK100" s="27">
        <v>7.4464817410333072E-3</v>
      </c>
      <c r="AL100" s="7"/>
      <c r="AM100" s="26">
        <v>7.4464817410333072E-3</v>
      </c>
      <c r="AN100" s="28"/>
      <c r="AO100" s="28"/>
      <c r="AP100" s="28"/>
      <c r="AQ100" s="29"/>
      <c r="AR100" s="108" t="str">
        <f t="shared" si="14"/>
        <v>NO OFERTADO</v>
      </c>
      <c r="AS100" s="109" t="str">
        <f t="shared" si="15"/>
        <v>CORRECTO</v>
      </c>
    </row>
    <row r="101" spans="1:45" ht="24" x14ac:dyDescent="0.25">
      <c r="A101" s="134">
        <v>96</v>
      </c>
      <c r="B101" s="135">
        <v>1156</v>
      </c>
      <c r="C101" s="10" t="s">
        <v>1814</v>
      </c>
      <c r="D101" s="136" t="s">
        <v>403</v>
      </c>
      <c r="E101" s="136" t="s">
        <v>6</v>
      </c>
      <c r="F101" s="136" t="s">
        <v>7</v>
      </c>
      <c r="G101" s="136" t="s">
        <v>8</v>
      </c>
      <c r="H101" s="136" t="s">
        <v>7</v>
      </c>
      <c r="I101" s="137" t="s">
        <v>45</v>
      </c>
      <c r="J101" s="8">
        <v>1</v>
      </c>
      <c r="K101" s="8" t="s">
        <v>1815</v>
      </c>
      <c r="L101" s="9">
        <v>1555.42</v>
      </c>
      <c r="M101" s="9">
        <v>1864.3846153846155</v>
      </c>
      <c r="N101" s="138">
        <f t="shared" si="8"/>
        <v>2899901.1184615386</v>
      </c>
      <c r="O101" s="11" t="s">
        <v>3204</v>
      </c>
      <c r="P101" s="39">
        <v>8.8107743338409545E-5</v>
      </c>
      <c r="Q101" s="39"/>
      <c r="R101" s="26">
        <v>2.2026935834602385E-2</v>
      </c>
      <c r="S101" s="7"/>
      <c r="T101" s="26">
        <v>2.2026935834602385E-2</v>
      </c>
      <c r="U101" s="11"/>
      <c r="V101" s="28"/>
      <c r="W101" s="28"/>
      <c r="X101" s="29"/>
      <c r="Y101" s="108" t="str">
        <f t="shared" si="9"/>
        <v>NO OFERTADO</v>
      </c>
      <c r="Z101" s="108" t="str">
        <f t="shared" si="10"/>
        <v>CORRECTO</v>
      </c>
      <c r="AA101" s="29">
        <f t="shared" si="11"/>
        <v>0</v>
      </c>
      <c r="AB101" s="25">
        <v>7.9296969004568583E-3</v>
      </c>
      <c r="AC101" s="7"/>
      <c r="AD101" s="26">
        <v>7.9296969004568583E-3</v>
      </c>
      <c r="AE101" s="28"/>
      <c r="AF101" s="28"/>
      <c r="AG101" s="28"/>
      <c r="AH101" s="29"/>
      <c r="AI101" s="108" t="str">
        <f t="shared" si="12"/>
        <v>NO OFERTADO</v>
      </c>
      <c r="AJ101" s="108" t="str">
        <f t="shared" si="13"/>
        <v>CORRECTO</v>
      </c>
      <c r="AK101" s="27">
        <v>5.2864646003045728E-3</v>
      </c>
      <c r="AL101" s="7"/>
      <c r="AM101" s="26">
        <v>5.2864646003045728E-3</v>
      </c>
      <c r="AN101" s="28"/>
      <c r="AO101" s="28"/>
      <c r="AP101" s="28"/>
      <c r="AQ101" s="29"/>
      <c r="AR101" s="108" t="str">
        <f t="shared" si="14"/>
        <v>NO OFERTADO</v>
      </c>
      <c r="AS101" s="109" t="str">
        <f t="shared" si="15"/>
        <v>CORRECTO</v>
      </c>
    </row>
    <row r="102" spans="1:45" ht="24" x14ac:dyDescent="0.25">
      <c r="A102" s="134">
        <v>97</v>
      </c>
      <c r="B102" s="135">
        <v>442</v>
      </c>
      <c r="C102" s="10" t="s">
        <v>1075</v>
      </c>
      <c r="D102" s="136" t="s">
        <v>5</v>
      </c>
      <c r="E102" s="136" t="s">
        <v>6</v>
      </c>
      <c r="F102" s="136" t="s">
        <v>7</v>
      </c>
      <c r="G102" s="136" t="s">
        <v>8</v>
      </c>
      <c r="H102" s="136" t="s">
        <v>7</v>
      </c>
      <c r="I102" s="137">
        <v>1225.3</v>
      </c>
      <c r="J102" s="8">
        <v>1</v>
      </c>
      <c r="K102" s="8" t="s">
        <v>1076</v>
      </c>
      <c r="L102" s="9">
        <v>1225.3</v>
      </c>
      <c r="M102" s="9">
        <v>14660.076923076924</v>
      </c>
      <c r="N102" s="138">
        <f t="shared" si="8"/>
        <v>17962992.253846154</v>
      </c>
      <c r="O102" s="11" t="s">
        <v>3204</v>
      </c>
      <c r="P102" s="39">
        <v>5.4576988884757615E-4</v>
      </c>
      <c r="Q102" s="39">
        <v>8.7140709633630041E-4</v>
      </c>
      <c r="R102" s="26">
        <v>0.13644247221189404</v>
      </c>
      <c r="S102" s="26">
        <v>2.6142212890089011E-2</v>
      </c>
      <c r="T102" s="26">
        <v>0.16258468510198304</v>
      </c>
      <c r="U102" s="11"/>
      <c r="V102" s="28"/>
      <c r="W102" s="28"/>
      <c r="X102" s="29"/>
      <c r="Y102" s="108" t="str">
        <f t="shared" si="9"/>
        <v>NO OFERTADO</v>
      </c>
      <c r="Z102" s="108" t="str">
        <f t="shared" si="10"/>
        <v>CORRECTO</v>
      </c>
      <c r="AA102" s="29">
        <f t="shared" si="11"/>
        <v>0</v>
      </c>
      <c r="AB102" s="25">
        <v>4.9119289996281852E-2</v>
      </c>
      <c r="AC102" s="26">
        <v>1.3071106445044505E-2</v>
      </c>
      <c r="AD102" s="26">
        <v>6.2190396441326359E-2</v>
      </c>
      <c r="AE102" s="28"/>
      <c r="AF102" s="28"/>
      <c r="AG102" s="28"/>
      <c r="AH102" s="29"/>
      <c r="AI102" s="108" t="str">
        <f t="shared" si="12"/>
        <v>NO OFERTADO</v>
      </c>
      <c r="AJ102" s="108" t="str">
        <f t="shared" si="13"/>
        <v>CORRECTO</v>
      </c>
      <c r="AK102" s="27">
        <v>3.2746193330854566E-2</v>
      </c>
      <c r="AL102" s="26">
        <v>4.3570354816815024E-3</v>
      </c>
      <c r="AM102" s="26">
        <v>3.7103228812536068E-2</v>
      </c>
      <c r="AN102" s="28"/>
      <c r="AO102" s="28"/>
      <c r="AP102" s="28"/>
      <c r="AQ102" s="29"/>
      <c r="AR102" s="108" t="str">
        <f t="shared" si="14"/>
        <v>NO OFERTADO</v>
      </c>
      <c r="AS102" s="109" t="str">
        <f t="shared" si="15"/>
        <v>CORRECTO</v>
      </c>
    </row>
    <row r="103" spans="1:45" x14ac:dyDescent="0.25">
      <c r="A103" s="134">
        <v>98</v>
      </c>
      <c r="B103" s="135">
        <v>51</v>
      </c>
      <c r="C103" s="10" t="s">
        <v>160</v>
      </c>
      <c r="D103" s="136" t="s">
        <v>51</v>
      </c>
      <c r="E103" s="136" t="s">
        <v>16</v>
      </c>
      <c r="F103" s="136" t="s">
        <v>16</v>
      </c>
      <c r="G103" s="136" t="s">
        <v>161</v>
      </c>
      <c r="H103" s="136" t="s">
        <v>16</v>
      </c>
      <c r="I103" s="137">
        <v>1829068.9999999998</v>
      </c>
      <c r="J103" s="8">
        <v>1</v>
      </c>
      <c r="K103" s="8" t="s">
        <v>162</v>
      </c>
      <c r="L103" s="9">
        <v>1775184.19</v>
      </c>
      <c r="M103" s="9">
        <v>72</v>
      </c>
      <c r="N103" s="138">
        <f t="shared" si="8"/>
        <v>127813261.67999999</v>
      </c>
      <c r="O103" s="11" t="s">
        <v>3204</v>
      </c>
      <c r="P103" s="39">
        <v>3.8833524300720991E-3</v>
      </c>
      <c r="Q103" s="39">
        <v>6.2003802963280195E-3</v>
      </c>
      <c r="R103" s="26">
        <v>0.9708381075180248</v>
      </c>
      <c r="S103" s="26">
        <v>0.18601140888984058</v>
      </c>
      <c r="T103" s="26">
        <v>1.1568495164078654</v>
      </c>
      <c r="U103" s="11"/>
      <c r="V103" s="28"/>
      <c r="W103" s="28"/>
      <c r="X103" s="29"/>
      <c r="Y103" s="108" t="str">
        <f t="shared" si="9"/>
        <v>NO OFERTADO</v>
      </c>
      <c r="Z103" s="108" t="str">
        <f t="shared" si="10"/>
        <v>CORRECTO</v>
      </c>
      <c r="AA103" s="29">
        <f t="shared" si="11"/>
        <v>0</v>
      </c>
      <c r="AB103" s="25">
        <v>0.34950171870648894</v>
      </c>
      <c r="AC103" s="26">
        <v>9.300570444492029E-2</v>
      </c>
      <c r="AD103" s="26">
        <v>0.44250742315140923</v>
      </c>
      <c r="AE103" s="28"/>
      <c r="AF103" s="28"/>
      <c r="AG103" s="28"/>
      <c r="AH103" s="29"/>
      <c r="AI103" s="108" t="str">
        <f t="shared" si="12"/>
        <v>NO OFERTADO</v>
      </c>
      <c r="AJ103" s="108" t="str">
        <f t="shared" si="13"/>
        <v>CORRECTO</v>
      </c>
      <c r="AK103" s="27">
        <v>0.23300114580432596</v>
      </c>
      <c r="AL103" s="26">
        <v>3.1001901481640098E-2</v>
      </c>
      <c r="AM103" s="26">
        <v>0.26400304728596607</v>
      </c>
      <c r="AN103" s="28"/>
      <c r="AO103" s="28"/>
      <c r="AP103" s="28"/>
      <c r="AQ103" s="29"/>
      <c r="AR103" s="108" t="str">
        <f t="shared" si="14"/>
        <v>NO OFERTADO</v>
      </c>
      <c r="AS103" s="109" t="str">
        <f t="shared" si="15"/>
        <v>CORRECTO</v>
      </c>
    </row>
    <row r="104" spans="1:45" ht="24" x14ac:dyDescent="0.25">
      <c r="A104" s="134">
        <v>99</v>
      </c>
      <c r="B104" s="135">
        <v>300</v>
      </c>
      <c r="C104" s="10" t="s">
        <v>772</v>
      </c>
      <c r="D104" s="136" t="s">
        <v>72</v>
      </c>
      <c r="E104" s="136" t="s">
        <v>36</v>
      </c>
      <c r="F104" s="136" t="s">
        <v>37</v>
      </c>
      <c r="G104" s="136" t="s">
        <v>17</v>
      </c>
      <c r="H104" s="136" t="s">
        <v>18</v>
      </c>
      <c r="I104" s="137">
        <v>703372.5</v>
      </c>
      <c r="J104" s="8">
        <v>1</v>
      </c>
      <c r="K104" s="8" t="s">
        <v>773</v>
      </c>
      <c r="L104" s="9">
        <v>703372.5</v>
      </c>
      <c r="M104" s="9">
        <v>45.46153846153846</v>
      </c>
      <c r="N104" s="138">
        <f t="shared" si="8"/>
        <v>31976395.96153846</v>
      </c>
      <c r="O104" s="11" t="s">
        <v>3204</v>
      </c>
      <c r="P104" s="39">
        <v>9.7153936399088734E-4</v>
      </c>
      <c r="Q104" s="39">
        <v>1.5512147398592695E-3</v>
      </c>
      <c r="R104" s="26">
        <v>0.24288484099772184</v>
      </c>
      <c r="S104" s="26">
        <v>4.6536442195778085E-2</v>
      </c>
      <c r="T104" s="26">
        <v>0.28942128319349991</v>
      </c>
      <c r="U104" s="11"/>
      <c r="V104" s="28"/>
      <c r="W104" s="28"/>
      <c r="X104" s="29"/>
      <c r="Y104" s="108" t="str">
        <f t="shared" si="9"/>
        <v>NO OFERTADO</v>
      </c>
      <c r="Z104" s="108" t="str">
        <f t="shared" si="10"/>
        <v>CORRECTO</v>
      </c>
      <c r="AA104" s="29">
        <f t="shared" si="11"/>
        <v>0</v>
      </c>
      <c r="AB104" s="25">
        <v>8.7438542759179866E-2</v>
      </c>
      <c r="AC104" s="26">
        <v>2.3268221097889043E-2</v>
      </c>
      <c r="AD104" s="26">
        <v>0.1107067638570689</v>
      </c>
      <c r="AE104" s="28"/>
      <c r="AF104" s="28"/>
      <c r="AG104" s="28"/>
      <c r="AH104" s="29"/>
      <c r="AI104" s="108" t="str">
        <f t="shared" si="12"/>
        <v>NO OFERTADO</v>
      </c>
      <c r="AJ104" s="108" t="str">
        <f t="shared" si="13"/>
        <v>CORRECTO</v>
      </c>
      <c r="AK104" s="27">
        <v>5.8292361839453244E-2</v>
      </c>
      <c r="AL104" s="26">
        <v>7.7560736992963479E-3</v>
      </c>
      <c r="AM104" s="26">
        <v>6.6048435538749589E-2</v>
      </c>
      <c r="AN104" s="28"/>
      <c r="AO104" s="28"/>
      <c r="AP104" s="28"/>
      <c r="AQ104" s="29"/>
      <c r="AR104" s="108" t="str">
        <f t="shared" si="14"/>
        <v>NO OFERTADO</v>
      </c>
      <c r="AS104" s="109" t="str">
        <f t="shared" si="15"/>
        <v>CORRECTO</v>
      </c>
    </row>
    <row r="105" spans="1:45" ht="24" x14ac:dyDescent="0.25">
      <c r="A105" s="134">
        <v>100</v>
      </c>
      <c r="B105" s="135">
        <v>486</v>
      </c>
      <c r="C105" s="10" t="s">
        <v>772</v>
      </c>
      <c r="D105" s="136" t="s">
        <v>108</v>
      </c>
      <c r="E105" s="136" t="s">
        <v>36</v>
      </c>
      <c r="F105" s="136" t="s">
        <v>37</v>
      </c>
      <c r="G105" s="136" t="s">
        <v>17</v>
      </c>
      <c r="H105" s="136" t="s">
        <v>18</v>
      </c>
      <c r="I105" s="137">
        <v>703372.5</v>
      </c>
      <c r="J105" s="8">
        <v>1</v>
      </c>
      <c r="K105" s="8" t="s">
        <v>773</v>
      </c>
      <c r="L105" s="9">
        <v>703372.5</v>
      </c>
      <c r="M105" s="9">
        <v>34</v>
      </c>
      <c r="N105" s="138">
        <f t="shared" si="8"/>
        <v>23914665</v>
      </c>
      <c r="O105" s="11" t="s">
        <v>3204</v>
      </c>
      <c r="P105" s="39">
        <v>7.2659965970215269E-4</v>
      </c>
      <c r="Q105" s="39">
        <v>1.1601301438541407E-3</v>
      </c>
      <c r="R105" s="26">
        <v>0.18164991492553817</v>
      </c>
      <c r="S105" s="26">
        <v>3.4803904315624225E-2</v>
      </c>
      <c r="T105" s="26">
        <v>0.21645381924116239</v>
      </c>
      <c r="U105" s="11"/>
      <c r="V105" s="28"/>
      <c r="W105" s="28"/>
      <c r="X105" s="29"/>
      <c r="Y105" s="108" t="str">
        <f t="shared" si="9"/>
        <v>NO OFERTADO</v>
      </c>
      <c r="Z105" s="108" t="str">
        <f t="shared" si="10"/>
        <v>CORRECTO</v>
      </c>
      <c r="AA105" s="29">
        <f t="shared" si="11"/>
        <v>0</v>
      </c>
      <c r="AB105" s="25">
        <v>6.5393969373193736E-2</v>
      </c>
      <c r="AC105" s="26">
        <v>1.7401952157812112E-2</v>
      </c>
      <c r="AD105" s="26">
        <v>8.2795921531005845E-2</v>
      </c>
      <c r="AE105" s="28"/>
      <c r="AF105" s="28"/>
      <c r="AG105" s="28"/>
      <c r="AH105" s="29"/>
      <c r="AI105" s="108" t="str">
        <f t="shared" si="12"/>
        <v>NO OFERTADO</v>
      </c>
      <c r="AJ105" s="108" t="str">
        <f t="shared" si="13"/>
        <v>CORRECTO</v>
      </c>
      <c r="AK105" s="27">
        <v>4.3595979582129164E-2</v>
      </c>
      <c r="AL105" s="26">
        <v>5.8006507192707038E-3</v>
      </c>
      <c r="AM105" s="26">
        <v>4.9396630301399867E-2</v>
      </c>
      <c r="AN105" s="28"/>
      <c r="AO105" s="28"/>
      <c r="AP105" s="28"/>
      <c r="AQ105" s="29"/>
      <c r="AR105" s="108" t="str">
        <f t="shared" si="14"/>
        <v>NO OFERTADO</v>
      </c>
      <c r="AS105" s="109" t="str">
        <f t="shared" si="15"/>
        <v>CORRECTO</v>
      </c>
    </row>
    <row r="106" spans="1:45" ht="24" x14ac:dyDescent="0.25">
      <c r="A106" s="134">
        <v>101</v>
      </c>
      <c r="B106" s="135">
        <v>819</v>
      </c>
      <c r="C106" s="10" t="s">
        <v>1697</v>
      </c>
      <c r="D106" s="136" t="s">
        <v>51</v>
      </c>
      <c r="E106" s="136" t="s">
        <v>7</v>
      </c>
      <c r="F106" s="136" t="s">
        <v>7</v>
      </c>
      <c r="G106" s="136" t="s">
        <v>8</v>
      </c>
      <c r="H106" s="136" t="s">
        <v>7</v>
      </c>
      <c r="I106" s="137" t="s">
        <v>45</v>
      </c>
      <c r="J106" s="8">
        <v>1</v>
      </c>
      <c r="K106" s="8" t="s">
        <v>1698</v>
      </c>
      <c r="L106" s="9">
        <v>3557</v>
      </c>
      <c r="M106" s="9">
        <v>1219.9230769230769</v>
      </c>
      <c r="N106" s="138">
        <f t="shared" si="8"/>
        <v>4339266.384615385</v>
      </c>
      <c r="O106" s="11" t="s">
        <v>3204</v>
      </c>
      <c r="P106" s="39">
        <v>1.3184000187410231E-4</v>
      </c>
      <c r="Q106" s="39"/>
      <c r="R106" s="26">
        <v>3.2960000468525576E-2</v>
      </c>
      <c r="S106" s="7"/>
      <c r="T106" s="26">
        <v>3.2960000468525576E-2</v>
      </c>
      <c r="U106" s="11"/>
      <c r="V106" s="28"/>
      <c r="W106" s="28"/>
      <c r="X106" s="29"/>
      <c r="Y106" s="108" t="str">
        <f t="shared" si="9"/>
        <v>NO OFERTADO</v>
      </c>
      <c r="Z106" s="108" t="str">
        <f t="shared" si="10"/>
        <v>CORRECTO</v>
      </c>
      <c r="AA106" s="29">
        <f t="shared" si="11"/>
        <v>0</v>
      </c>
      <c r="AB106" s="25">
        <v>1.1865600168669208E-2</v>
      </c>
      <c r="AC106" s="7"/>
      <c r="AD106" s="26">
        <v>1.1865600168669208E-2</v>
      </c>
      <c r="AE106" s="28"/>
      <c r="AF106" s="28"/>
      <c r="AG106" s="28"/>
      <c r="AH106" s="29"/>
      <c r="AI106" s="108" t="str">
        <f t="shared" si="12"/>
        <v>NO OFERTADO</v>
      </c>
      <c r="AJ106" s="108" t="str">
        <f t="shared" si="13"/>
        <v>CORRECTO</v>
      </c>
      <c r="AK106" s="27">
        <v>7.9104001124461389E-3</v>
      </c>
      <c r="AL106" s="7"/>
      <c r="AM106" s="26">
        <v>7.9104001124461389E-3</v>
      </c>
      <c r="AN106" s="28"/>
      <c r="AO106" s="28"/>
      <c r="AP106" s="28"/>
      <c r="AQ106" s="29"/>
      <c r="AR106" s="108" t="str">
        <f t="shared" si="14"/>
        <v>NO OFERTADO</v>
      </c>
      <c r="AS106" s="109" t="str">
        <f t="shared" si="15"/>
        <v>CORRECTO</v>
      </c>
    </row>
    <row r="107" spans="1:45" x14ac:dyDescent="0.25">
      <c r="A107" s="134">
        <v>102</v>
      </c>
      <c r="B107" s="135">
        <v>964</v>
      </c>
      <c r="C107" s="10" t="s">
        <v>1697</v>
      </c>
      <c r="D107" s="136" t="s">
        <v>1908</v>
      </c>
      <c r="E107" s="136" t="s">
        <v>36</v>
      </c>
      <c r="F107" s="136" t="s">
        <v>16</v>
      </c>
      <c r="G107" s="136" t="s">
        <v>17</v>
      </c>
      <c r="H107" s="136" t="s">
        <v>36</v>
      </c>
      <c r="I107" s="137" t="s">
        <v>45</v>
      </c>
      <c r="J107" s="8">
        <v>1</v>
      </c>
      <c r="K107" s="8" t="s">
        <v>1698</v>
      </c>
      <c r="L107" s="9">
        <v>6753.73</v>
      </c>
      <c r="M107" s="9">
        <v>602.33333333333337</v>
      </c>
      <c r="N107" s="138">
        <f t="shared" si="8"/>
        <v>4067996.7033333331</v>
      </c>
      <c r="O107" s="11" t="s">
        <v>3204</v>
      </c>
      <c r="P107" s="39">
        <v>1.2359801068973698E-4</v>
      </c>
      <c r="Q107" s="39"/>
      <c r="R107" s="26">
        <v>3.0899502672434246E-2</v>
      </c>
      <c r="S107" s="7"/>
      <c r="T107" s="26">
        <v>3.0899502672434246E-2</v>
      </c>
      <c r="U107" s="11"/>
      <c r="V107" s="28"/>
      <c r="W107" s="28"/>
      <c r="X107" s="29"/>
      <c r="Y107" s="108" t="str">
        <f t="shared" si="9"/>
        <v>NO OFERTADO</v>
      </c>
      <c r="Z107" s="108" t="str">
        <f t="shared" si="10"/>
        <v>CORRECTO</v>
      </c>
      <c r="AA107" s="29">
        <f t="shared" si="11"/>
        <v>0</v>
      </c>
      <c r="AB107" s="25">
        <v>1.1123820962076328E-2</v>
      </c>
      <c r="AC107" s="7"/>
      <c r="AD107" s="26">
        <v>1.1123820962076328E-2</v>
      </c>
      <c r="AE107" s="28"/>
      <c r="AF107" s="28"/>
      <c r="AG107" s="28"/>
      <c r="AH107" s="29"/>
      <c r="AI107" s="108" t="str">
        <f t="shared" si="12"/>
        <v>NO OFERTADO</v>
      </c>
      <c r="AJ107" s="108" t="str">
        <f t="shared" si="13"/>
        <v>CORRECTO</v>
      </c>
      <c r="AK107" s="27">
        <v>7.4158806413842189E-3</v>
      </c>
      <c r="AL107" s="7"/>
      <c r="AM107" s="26">
        <v>7.4158806413842189E-3</v>
      </c>
      <c r="AN107" s="28"/>
      <c r="AO107" s="28"/>
      <c r="AP107" s="28"/>
      <c r="AQ107" s="29"/>
      <c r="AR107" s="108" t="str">
        <f t="shared" si="14"/>
        <v>NO OFERTADO</v>
      </c>
      <c r="AS107" s="109" t="str">
        <f t="shared" si="15"/>
        <v>CORRECTO</v>
      </c>
    </row>
    <row r="108" spans="1:45" ht="24" x14ac:dyDescent="0.25">
      <c r="A108" s="134">
        <v>103</v>
      </c>
      <c r="B108" s="135">
        <v>551</v>
      </c>
      <c r="C108" s="10" t="s">
        <v>1277</v>
      </c>
      <c r="D108" s="136" t="s">
        <v>69</v>
      </c>
      <c r="E108" s="136" t="s">
        <v>6</v>
      </c>
      <c r="F108" s="136" t="s">
        <v>7</v>
      </c>
      <c r="G108" s="136" t="s">
        <v>8</v>
      </c>
      <c r="H108" s="136" t="s">
        <v>7</v>
      </c>
      <c r="I108" s="137" t="s">
        <v>45</v>
      </c>
      <c r="J108" s="8">
        <v>1</v>
      </c>
      <c r="K108" s="8" t="s">
        <v>1278</v>
      </c>
      <c r="L108" s="9">
        <v>474</v>
      </c>
      <c r="M108" s="9">
        <v>32398.153846153848</v>
      </c>
      <c r="N108" s="138">
        <f t="shared" si="8"/>
        <v>15356724.923076924</v>
      </c>
      <c r="O108" s="11" t="s">
        <v>3204</v>
      </c>
      <c r="P108" s="39">
        <v>4.6658362570612045E-4</v>
      </c>
      <c r="Q108" s="39"/>
      <c r="R108" s="26">
        <v>0.11664590642653011</v>
      </c>
      <c r="S108" s="7"/>
      <c r="T108" s="26">
        <v>0.11664590642653011</v>
      </c>
      <c r="U108" s="11"/>
      <c r="V108" s="28"/>
      <c r="W108" s="28"/>
      <c r="X108" s="29"/>
      <c r="Y108" s="108" t="str">
        <f t="shared" si="9"/>
        <v>NO OFERTADO</v>
      </c>
      <c r="Z108" s="108" t="str">
        <f t="shared" si="10"/>
        <v>CORRECTO</v>
      </c>
      <c r="AA108" s="29">
        <f t="shared" si="11"/>
        <v>0</v>
      </c>
      <c r="AB108" s="25">
        <v>4.199252631355084E-2</v>
      </c>
      <c r="AC108" s="7"/>
      <c r="AD108" s="26">
        <v>4.199252631355084E-2</v>
      </c>
      <c r="AE108" s="28"/>
      <c r="AF108" s="28"/>
      <c r="AG108" s="28"/>
      <c r="AH108" s="29"/>
      <c r="AI108" s="108" t="str">
        <f t="shared" si="12"/>
        <v>NO OFERTADO</v>
      </c>
      <c r="AJ108" s="108" t="str">
        <f t="shared" si="13"/>
        <v>CORRECTO</v>
      </c>
      <c r="AK108" s="27">
        <v>2.7995017542367228E-2</v>
      </c>
      <c r="AL108" s="7"/>
      <c r="AM108" s="26">
        <v>2.7995017542367228E-2</v>
      </c>
      <c r="AN108" s="28"/>
      <c r="AO108" s="28"/>
      <c r="AP108" s="28"/>
      <c r="AQ108" s="29"/>
      <c r="AR108" s="108" t="str">
        <f t="shared" si="14"/>
        <v>NO OFERTADO</v>
      </c>
      <c r="AS108" s="109" t="str">
        <f t="shared" si="15"/>
        <v>CORRECTO</v>
      </c>
    </row>
    <row r="109" spans="1:45" ht="24" x14ac:dyDescent="0.25">
      <c r="A109" s="134">
        <v>104</v>
      </c>
      <c r="B109" s="135">
        <v>1123</v>
      </c>
      <c r="C109" s="10" t="s">
        <v>1277</v>
      </c>
      <c r="D109" s="136" t="s">
        <v>24</v>
      </c>
      <c r="E109" s="136" t="s">
        <v>6</v>
      </c>
      <c r="F109" s="136" t="s">
        <v>7</v>
      </c>
      <c r="G109" s="136" t="s">
        <v>8</v>
      </c>
      <c r="H109" s="136" t="s">
        <v>7</v>
      </c>
      <c r="I109" s="137" t="s">
        <v>45</v>
      </c>
      <c r="J109" s="8">
        <v>1</v>
      </c>
      <c r="K109" s="8" t="s">
        <v>1278</v>
      </c>
      <c r="L109" s="9">
        <v>694.12</v>
      </c>
      <c r="M109" s="9">
        <v>4597.416666666667</v>
      </c>
      <c r="N109" s="138">
        <f t="shared" si="8"/>
        <v>3191158.8566666669</v>
      </c>
      <c r="O109" s="11" t="s">
        <v>3204</v>
      </c>
      <c r="P109" s="39">
        <v>9.6957031984747045E-5</v>
      </c>
      <c r="Q109" s="39"/>
      <c r="R109" s="26">
        <v>2.4239257996186762E-2</v>
      </c>
      <c r="S109" s="7"/>
      <c r="T109" s="26">
        <v>2.4239257996186762E-2</v>
      </c>
      <c r="U109" s="11"/>
      <c r="V109" s="28"/>
      <c r="W109" s="28"/>
      <c r="X109" s="29"/>
      <c r="Y109" s="108" t="str">
        <f t="shared" si="9"/>
        <v>NO OFERTADO</v>
      </c>
      <c r="Z109" s="108" t="str">
        <f t="shared" si="10"/>
        <v>CORRECTO</v>
      </c>
      <c r="AA109" s="29">
        <f t="shared" si="11"/>
        <v>0</v>
      </c>
      <c r="AB109" s="25">
        <v>8.7261328786272345E-3</v>
      </c>
      <c r="AC109" s="7"/>
      <c r="AD109" s="26">
        <v>8.7261328786272345E-3</v>
      </c>
      <c r="AE109" s="28"/>
      <c r="AF109" s="28"/>
      <c r="AG109" s="28"/>
      <c r="AH109" s="29"/>
      <c r="AI109" s="108" t="str">
        <f t="shared" si="12"/>
        <v>NO OFERTADO</v>
      </c>
      <c r="AJ109" s="108" t="str">
        <f t="shared" si="13"/>
        <v>CORRECTO</v>
      </c>
      <c r="AK109" s="27">
        <v>5.8174219190848227E-3</v>
      </c>
      <c r="AL109" s="7"/>
      <c r="AM109" s="26">
        <v>5.8174219190848227E-3</v>
      </c>
      <c r="AN109" s="28"/>
      <c r="AO109" s="28"/>
      <c r="AP109" s="28"/>
      <c r="AQ109" s="29"/>
      <c r="AR109" s="108" t="str">
        <f t="shared" si="14"/>
        <v>NO OFERTADO</v>
      </c>
      <c r="AS109" s="109" t="str">
        <f t="shared" si="15"/>
        <v>CORRECTO</v>
      </c>
    </row>
    <row r="110" spans="1:45" ht="24" x14ac:dyDescent="0.25">
      <c r="A110" s="134">
        <v>105</v>
      </c>
      <c r="B110" s="135">
        <v>1333</v>
      </c>
      <c r="C110" s="10" t="s">
        <v>2431</v>
      </c>
      <c r="D110" s="136" t="s">
        <v>744</v>
      </c>
      <c r="E110" s="136" t="s">
        <v>6</v>
      </c>
      <c r="F110" s="136" t="s">
        <v>7</v>
      </c>
      <c r="G110" s="136" t="s">
        <v>8</v>
      </c>
      <c r="H110" s="136" t="s">
        <v>7</v>
      </c>
      <c r="I110" s="137" t="s">
        <v>45</v>
      </c>
      <c r="J110" s="8">
        <v>1</v>
      </c>
      <c r="K110" s="8" t="s">
        <v>2432</v>
      </c>
      <c r="L110" s="9">
        <v>72</v>
      </c>
      <c r="M110" s="9">
        <v>4352</v>
      </c>
      <c r="N110" s="138">
        <f t="shared" si="8"/>
        <v>313344</v>
      </c>
      <c r="O110" s="11" t="s">
        <v>3204</v>
      </c>
      <c r="P110" s="39">
        <v>9.5203359014107583E-6</v>
      </c>
      <c r="Q110" s="39"/>
      <c r="R110" s="26">
        <v>2.3800839753526895E-3</v>
      </c>
      <c r="S110" s="7"/>
      <c r="T110" s="26">
        <v>2.3800839753526895E-3</v>
      </c>
      <c r="U110" s="11"/>
      <c r="V110" s="28"/>
      <c r="W110" s="28"/>
      <c r="X110" s="29"/>
      <c r="Y110" s="108" t="str">
        <f t="shared" si="9"/>
        <v>NO OFERTADO</v>
      </c>
      <c r="Z110" s="108" t="str">
        <f t="shared" si="10"/>
        <v>CORRECTO</v>
      </c>
      <c r="AA110" s="29">
        <f t="shared" si="11"/>
        <v>0</v>
      </c>
      <c r="AB110" s="25">
        <v>8.568302311269682E-4</v>
      </c>
      <c r="AC110" s="7"/>
      <c r="AD110" s="26">
        <v>8.568302311269682E-4</v>
      </c>
      <c r="AE110" s="28"/>
      <c r="AF110" s="28"/>
      <c r="AG110" s="28"/>
      <c r="AH110" s="29"/>
      <c r="AI110" s="108" t="str">
        <f t="shared" si="12"/>
        <v>NO OFERTADO</v>
      </c>
      <c r="AJ110" s="108" t="str">
        <f t="shared" si="13"/>
        <v>CORRECTO</v>
      </c>
      <c r="AK110" s="27">
        <v>5.7122015408464554E-4</v>
      </c>
      <c r="AL110" s="7"/>
      <c r="AM110" s="26">
        <v>5.7122015408464554E-4</v>
      </c>
      <c r="AN110" s="28"/>
      <c r="AO110" s="28"/>
      <c r="AP110" s="28"/>
      <c r="AQ110" s="29"/>
      <c r="AR110" s="108" t="str">
        <f t="shared" si="14"/>
        <v>NO OFERTADO</v>
      </c>
      <c r="AS110" s="109" t="str">
        <f t="shared" si="15"/>
        <v>CORRECTO</v>
      </c>
    </row>
    <row r="111" spans="1:45" ht="24" x14ac:dyDescent="0.25">
      <c r="A111" s="134">
        <v>106</v>
      </c>
      <c r="B111" s="135">
        <v>2533</v>
      </c>
      <c r="C111" s="10" t="s">
        <v>4253</v>
      </c>
      <c r="D111" s="136" t="s">
        <v>4254</v>
      </c>
      <c r="E111" s="136" t="s">
        <v>6</v>
      </c>
      <c r="F111" s="136" t="s">
        <v>7</v>
      </c>
      <c r="G111" s="136" t="s">
        <v>8</v>
      </c>
      <c r="H111" s="136" t="s">
        <v>7</v>
      </c>
      <c r="I111" s="137" t="s">
        <v>45</v>
      </c>
      <c r="J111" s="8">
        <v>1</v>
      </c>
      <c r="K111" s="8" t="s">
        <v>4255</v>
      </c>
      <c r="L111" s="9">
        <v>2390.2399999999998</v>
      </c>
      <c r="M111" s="9">
        <v>1898.125</v>
      </c>
      <c r="N111" s="138">
        <f t="shared" si="8"/>
        <v>4536974.3</v>
      </c>
      <c r="O111" s="11" t="s">
        <v>4504</v>
      </c>
      <c r="P111" s="39">
        <v>1.3784696471631159E-4</v>
      </c>
      <c r="Q111" s="39"/>
      <c r="R111" s="26">
        <v>3.4461741179077895E-2</v>
      </c>
      <c r="S111" s="7"/>
      <c r="T111" s="26">
        <v>3.4461741179077895E-2</v>
      </c>
      <c r="U111" s="11"/>
      <c r="V111" s="28"/>
      <c r="W111" s="28"/>
      <c r="X111" s="29"/>
      <c r="Y111" s="108" t="str">
        <f t="shared" si="9"/>
        <v>NO OFERTADO</v>
      </c>
      <c r="Z111" s="108" t="str">
        <f t="shared" si="10"/>
        <v>CORRECTO</v>
      </c>
      <c r="AA111" s="29">
        <f t="shared" si="11"/>
        <v>0</v>
      </c>
      <c r="AB111" s="25">
        <v>1.2406226824468044E-2</v>
      </c>
      <c r="AC111" s="7"/>
      <c r="AD111" s="26">
        <v>1.2406226824468044E-2</v>
      </c>
      <c r="AE111" s="28"/>
      <c r="AF111" s="28"/>
      <c r="AG111" s="28"/>
      <c r="AH111" s="29"/>
      <c r="AI111" s="108" t="str">
        <f t="shared" si="12"/>
        <v>NO OFERTADO</v>
      </c>
      <c r="AJ111" s="108" t="str">
        <f t="shared" si="13"/>
        <v>CORRECTO</v>
      </c>
      <c r="AK111" s="27">
        <v>8.2708178829786951E-3</v>
      </c>
      <c r="AL111" s="7"/>
      <c r="AM111" s="26">
        <v>8.2708178829786951E-3</v>
      </c>
      <c r="AN111" s="28"/>
      <c r="AO111" s="28"/>
      <c r="AP111" s="28"/>
      <c r="AQ111" s="29"/>
      <c r="AR111" s="108" t="str">
        <f t="shared" si="14"/>
        <v>NO OFERTADO</v>
      </c>
      <c r="AS111" s="109" t="str">
        <f t="shared" si="15"/>
        <v>CORRECTO</v>
      </c>
    </row>
    <row r="112" spans="1:45" ht="24" x14ac:dyDescent="0.25">
      <c r="A112" s="134">
        <v>107</v>
      </c>
      <c r="B112" s="135">
        <v>2568</v>
      </c>
      <c r="C112" s="10" t="s">
        <v>4253</v>
      </c>
      <c r="D112" s="136" t="s">
        <v>4319</v>
      </c>
      <c r="E112" s="136" t="s">
        <v>7</v>
      </c>
      <c r="F112" s="136" t="s">
        <v>7</v>
      </c>
      <c r="G112" s="136" t="s">
        <v>8</v>
      </c>
      <c r="H112" s="136" t="s">
        <v>7</v>
      </c>
      <c r="I112" s="137" t="s">
        <v>45</v>
      </c>
      <c r="J112" s="8">
        <v>1</v>
      </c>
      <c r="K112" s="8" t="s">
        <v>2432</v>
      </c>
      <c r="L112" s="9">
        <v>2522.42</v>
      </c>
      <c r="M112" s="9">
        <v>387.5</v>
      </c>
      <c r="N112" s="138">
        <f t="shared" si="8"/>
        <v>977437.75</v>
      </c>
      <c r="O112" s="11" t="s">
        <v>4504</v>
      </c>
      <c r="P112" s="39">
        <v>2.9697507221198281E-5</v>
      </c>
      <c r="Q112" s="39"/>
      <c r="R112" s="26">
        <v>7.42437680529957E-3</v>
      </c>
      <c r="S112" s="7"/>
      <c r="T112" s="26">
        <v>7.42437680529957E-3</v>
      </c>
      <c r="U112" s="11"/>
      <c r="V112" s="28"/>
      <c r="W112" s="28"/>
      <c r="X112" s="29"/>
      <c r="Y112" s="108" t="str">
        <f t="shared" si="9"/>
        <v>NO OFERTADO</v>
      </c>
      <c r="Z112" s="108" t="str">
        <f t="shared" si="10"/>
        <v>CORRECTO</v>
      </c>
      <c r="AA112" s="29">
        <f t="shared" si="11"/>
        <v>0</v>
      </c>
      <c r="AB112" s="25">
        <v>2.6727756499078451E-3</v>
      </c>
      <c r="AC112" s="7"/>
      <c r="AD112" s="26">
        <v>2.6727756499078451E-3</v>
      </c>
      <c r="AE112" s="28"/>
      <c r="AF112" s="28"/>
      <c r="AG112" s="28"/>
      <c r="AH112" s="29"/>
      <c r="AI112" s="108" t="str">
        <f t="shared" si="12"/>
        <v>NO OFERTADO</v>
      </c>
      <c r="AJ112" s="108" t="str">
        <f t="shared" si="13"/>
        <v>CORRECTO</v>
      </c>
      <c r="AK112" s="27">
        <v>1.7818504332718968E-3</v>
      </c>
      <c r="AL112" s="7"/>
      <c r="AM112" s="26">
        <v>1.7818504332718968E-3</v>
      </c>
      <c r="AN112" s="28"/>
      <c r="AO112" s="28"/>
      <c r="AP112" s="28"/>
      <c r="AQ112" s="29"/>
      <c r="AR112" s="108" t="str">
        <f t="shared" si="14"/>
        <v>NO OFERTADO</v>
      </c>
      <c r="AS112" s="109" t="str">
        <f t="shared" si="15"/>
        <v>CORRECTO</v>
      </c>
    </row>
    <row r="113" spans="1:45" x14ac:dyDescent="0.25">
      <c r="A113" s="134">
        <v>108</v>
      </c>
      <c r="B113" s="135">
        <v>295</v>
      </c>
      <c r="C113" s="10" t="s">
        <v>759</v>
      </c>
      <c r="D113" s="136" t="s">
        <v>760</v>
      </c>
      <c r="E113" s="136" t="s">
        <v>16</v>
      </c>
      <c r="F113" s="136" t="s">
        <v>16</v>
      </c>
      <c r="G113" s="136" t="s">
        <v>161</v>
      </c>
      <c r="H113" s="136" t="s">
        <v>36</v>
      </c>
      <c r="I113" s="137">
        <v>312969.39999999997</v>
      </c>
      <c r="J113" s="8">
        <v>1</v>
      </c>
      <c r="K113" s="8" t="s">
        <v>761</v>
      </c>
      <c r="L113" s="9">
        <v>208098</v>
      </c>
      <c r="M113" s="9">
        <v>89.454545454545453</v>
      </c>
      <c r="N113" s="138">
        <f t="shared" si="8"/>
        <v>18615312</v>
      </c>
      <c r="O113" s="11" t="s">
        <v>3204</v>
      </c>
      <c r="P113" s="39">
        <v>5.6558933041501514E-4</v>
      </c>
      <c r="Q113" s="39">
        <v>9.0305193856780809E-4</v>
      </c>
      <c r="R113" s="26">
        <v>0.14139733260375378</v>
      </c>
      <c r="S113" s="26">
        <v>2.7091558157034241E-2</v>
      </c>
      <c r="T113" s="26">
        <v>0.16848889076078802</v>
      </c>
      <c r="U113" s="11"/>
      <c r="V113" s="28"/>
      <c r="W113" s="28"/>
      <c r="X113" s="29"/>
      <c r="Y113" s="108" t="str">
        <f t="shared" si="9"/>
        <v>NO OFERTADO</v>
      </c>
      <c r="Z113" s="108" t="str">
        <f t="shared" si="10"/>
        <v>CORRECTO</v>
      </c>
      <c r="AA113" s="29">
        <f t="shared" si="11"/>
        <v>0</v>
      </c>
      <c r="AB113" s="25">
        <v>5.0903039737351365E-2</v>
      </c>
      <c r="AC113" s="26">
        <v>1.3545779078517121E-2</v>
      </c>
      <c r="AD113" s="26">
        <v>6.4448818815868489E-2</v>
      </c>
      <c r="AE113" s="28"/>
      <c r="AF113" s="28"/>
      <c r="AG113" s="28"/>
      <c r="AH113" s="29"/>
      <c r="AI113" s="108" t="str">
        <f t="shared" si="12"/>
        <v>NO OFERTADO</v>
      </c>
      <c r="AJ113" s="108" t="str">
        <f t="shared" si="13"/>
        <v>CORRECTO</v>
      </c>
      <c r="AK113" s="27">
        <v>3.393535982490091E-2</v>
      </c>
      <c r="AL113" s="26">
        <v>4.5152596928390402E-3</v>
      </c>
      <c r="AM113" s="26">
        <v>3.8450619517739953E-2</v>
      </c>
      <c r="AN113" s="28"/>
      <c r="AO113" s="28"/>
      <c r="AP113" s="28"/>
      <c r="AQ113" s="29"/>
      <c r="AR113" s="108" t="str">
        <f t="shared" si="14"/>
        <v>NO OFERTADO</v>
      </c>
      <c r="AS113" s="109" t="str">
        <f t="shared" si="15"/>
        <v>CORRECTO</v>
      </c>
    </row>
    <row r="114" spans="1:45" x14ac:dyDescent="0.25">
      <c r="A114" s="134">
        <v>109</v>
      </c>
      <c r="B114" s="135">
        <v>724</v>
      </c>
      <c r="C114" s="10" t="s">
        <v>759</v>
      </c>
      <c r="D114" s="136" t="s">
        <v>760</v>
      </c>
      <c r="E114" s="136" t="s">
        <v>36</v>
      </c>
      <c r="F114" s="136" t="s">
        <v>16</v>
      </c>
      <c r="G114" s="136" t="s">
        <v>1539</v>
      </c>
      <c r="H114" s="136" t="s">
        <v>36</v>
      </c>
      <c r="I114" s="137">
        <v>50261.4</v>
      </c>
      <c r="J114" s="8">
        <v>1</v>
      </c>
      <c r="K114" s="8" t="s">
        <v>1540</v>
      </c>
      <c r="L114" s="9">
        <v>45724.62</v>
      </c>
      <c r="M114" s="9">
        <v>153.84615384615384</v>
      </c>
      <c r="N114" s="138">
        <f t="shared" si="8"/>
        <v>7034556.923076923</v>
      </c>
      <c r="O114" s="11" t="s">
        <v>3204</v>
      </c>
      <c r="P114" s="39">
        <v>2.1373105859785675E-4</v>
      </c>
      <c r="Q114" s="39">
        <v>3.4125510581558936E-4</v>
      </c>
      <c r="R114" s="26">
        <v>5.3432764649464191E-2</v>
      </c>
      <c r="S114" s="26">
        <v>1.0237653174467681E-2</v>
      </c>
      <c r="T114" s="26">
        <v>6.3670417823931874E-2</v>
      </c>
      <c r="U114" s="11"/>
      <c r="V114" s="28"/>
      <c r="W114" s="28"/>
      <c r="X114" s="29"/>
      <c r="Y114" s="108" t="str">
        <f t="shared" si="9"/>
        <v>NO OFERTADO</v>
      </c>
      <c r="Z114" s="108" t="str">
        <f t="shared" si="10"/>
        <v>CORRECTO</v>
      </c>
      <c r="AA114" s="29">
        <f t="shared" si="11"/>
        <v>0</v>
      </c>
      <c r="AB114" s="25">
        <v>1.9235795273807109E-2</v>
      </c>
      <c r="AC114" s="26">
        <v>5.1188265872338405E-3</v>
      </c>
      <c r="AD114" s="26">
        <v>2.435462186104095E-2</v>
      </c>
      <c r="AE114" s="28"/>
      <c r="AF114" s="28"/>
      <c r="AG114" s="28"/>
      <c r="AH114" s="29"/>
      <c r="AI114" s="108" t="str">
        <f t="shared" si="12"/>
        <v>NO OFERTADO</v>
      </c>
      <c r="AJ114" s="108" t="str">
        <f t="shared" si="13"/>
        <v>CORRECTO</v>
      </c>
      <c r="AK114" s="27">
        <v>1.2823863515871406E-2</v>
      </c>
      <c r="AL114" s="26">
        <v>1.7062755290779468E-3</v>
      </c>
      <c r="AM114" s="26">
        <v>1.4530139044949352E-2</v>
      </c>
      <c r="AN114" s="28"/>
      <c r="AO114" s="28"/>
      <c r="AP114" s="28"/>
      <c r="AQ114" s="29"/>
      <c r="AR114" s="108" t="str">
        <f t="shared" si="14"/>
        <v>NO OFERTADO</v>
      </c>
      <c r="AS114" s="109" t="str">
        <f t="shared" si="15"/>
        <v>CORRECTO</v>
      </c>
    </row>
    <row r="115" spans="1:45" x14ac:dyDescent="0.25">
      <c r="A115" s="134">
        <v>110</v>
      </c>
      <c r="B115" s="135">
        <v>1555</v>
      </c>
      <c r="C115" s="10" t="s">
        <v>759</v>
      </c>
      <c r="D115" s="136" t="s">
        <v>744</v>
      </c>
      <c r="E115" s="136" t="s">
        <v>16</v>
      </c>
      <c r="F115" s="136" t="s">
        <v>16</v>
      </c>
      <c r="G115" s="136" t="s">
        <v>161</v>
      </c>
      <c r="H115" s="136" t="s">
        <v>16</v>
      </c>
      <c r="I115" s="137">
        <v>214115</v>
      </c>
      <c r="J115" s="8">
        <v>1</v>
      </c>
      <c r="K115" s="8" t="s">
        <v>761</v>
      </c>
      <c r="L115" s="9">
        <v>200573.16</v>
      </c>
      <c r="M115" s="9">
        <v>2.3333333333333335</v>
      </c>
      <c r="N115" s="138">
        <f t="shared" si="8"/>
        <v>468004.04000000004</v>
      </c>
      <c r="O115" s="11" t="s">
        <v>3204</v>
      </c>
      <c r="P115" s="39">
        <v>1.4219374438372131E-5</v>
      </c>
      <c r="Q115" s="39">
        <v>2.2703458076854476E-5</v>
      </c>
      <c r="R115" s="26">
        <v>3.5548436095930325E-3</v>
      </c>
      <c r="S115" s="26">
        <v>6.8110374230563424E-4</v>
      </c>
      <c r="T115" s="26">
        <v>4.2359473518986668E-3</v>
      </c>
      <c r="U115" s="11"/>
      <c r="V115" s="28"/>
      <c r="W115" s="28"/>
      <c r="X115" s="29"/>
      <c r="Y115" s="108" t="str">
        <f t="shared" si="9"/>
        <v>NO OFERTADO</v>
      </c>
      <c r="Z115" s="108" t="str">
        <f t="shared" si="10"/>
        <v>CORRECTO</v>
      </c>
      <c r="AA115" s="29">
        <f t="shared" si="11"/>
        <v>0</v>
      </c>
      <c r="AB115" s="25">
        <v>1.2797436994534917E-3</v>
      </c>
      <c r="AC115" s="26">
        <v>3.4055187115281712E-4</v>
      </c>
      <c r="AD115" s="26">
        <v>1.6202955706063088E-3</v>
      </c>
      <c r="AE115" s="28"/>
      <c r="AF115" s="28"/>
      <c r="AG115" s="28"/>
      <c r="AH115" s="29"/>
      <c r="AI115" s="108" t="str">
        <f t="shared" si="12"/>
        <v>NO OFERTADO</v>
      </c>
      <c r="AJ115" s="108" t="str">
        <f t="shared" si="13"/>
        <v>CORRECTO</v>
      </c>
      <c r="AK115" s="27">
        <v>8.5316246630232789E-4</v>
      </c>
      <c r="AL115" s="26">
        <v>1.1351729038427238E-4</v>
      </c>
      <c r="AM115" s="26">
        <v>9.6667975668660022E-4</v>
      </c>
      <c r="AN115" s="28"/>
      <c r="AO115" s="28"/>
      <c r="AP115" s="28"/>
      <c r="AQ115" s="29"/>
      <c r="AR115" s="108" t="str">
        <f t="shared" si="14"/>
        <v>NO OFERTADO</v>
      </c>
      <c r="AS115" s="109" t="str">
        <f t="shared" si="15"/>
        <v>CORRECTO</v>
      </c>
    </row>
    <row r="116" spans="1:45" x14ac:dyDescent="0.25">
      <c r="A116" s="134">
        <v>111</v>
      </c>
      <c r="B116" s="135">
        <v>355</v>
      </c>
      <c r="C116" s="10" t="s">
        <v>890</v>
      </c>
      <c r="D116" s="136" t="s">
        <v>891</v>
      </c>
      <c r="E116" s="136" t="s">
        <v>536</v>
      </c>
      <c r="F116" s="136" t="s">
        <v>241</v>
      </c>
      <c r="G116" s="136" t="s">
        <v>242</v>
      </c>
      <c r="H116" s="136" t="s">
        <v>400</v>
      </c>
      <c r="I116" s="137" t="s">
        <v>45</v>
      </c>
      <c r="J116" s="8">
        <v>40</v>
      </c>
      <c r="K116" s="8" t="s">
        <v>892</v>
      </c>
      <c r="L116" s="9">
        <v>397.21</v>
      </c>
      <c r="M116" s="9">
        <v>33593.333333333336</v>
      </c>
      <c r="N116" s="138">
        <f t="shared" si="8"/>
        <v>13343607.933333334</v>
      </c>
      <c r="O116" s="11" t="s">
        <v>3204</v>
      </c>
      <c r="P116" s="39">
        <v>4.0541905912371945E-4</v>
      </c>
      <c r="Q116" s="39"/>
      <c r="R116" s="26">
        <v>0.10135476478092986</v>
      </c>
      <c r="S116" s="7"/>
      <c r="T116" s="26">
        <v>0.10135476478092986</v>
      </c>
      <c r="U116" s="11"/>
      <c r="V116" s="28"/>
      <c r="W116" s="28"/>
      <c r="X116" s="29"/>
      <c r="Y116" s="108" t="str">
        <f t="shared" si="9"/>
        <v>NO OFERTADO</v>
      </c>
      <c r="Z116" s="108" t="str">
        <f t="shared" si="10"/>
        <v>CORRECTO</v>
      </c>
      <c r="AA116" s="29">
        <f t="shared" si="11"/>
        <v>0</v>
      </c>
      <c r="AB116" s="25">
        <v>3.6487715321134748E-2</v>
      </c>
      <c r="AC116" s="7"/>
      <c r="AD116" s="26">
        <v>3.6487715321134748E-2</v>
      </c>
      <c r="AE116" s="28"/>
      <c r="AF116" s="28"/>
      <c r="AG116" s="28"/>
      <c r="AH116" s="29"/>
      <c r="AI116" s="108" t="str">
        <f t="shared" si="12"/>
        <v>NO OFERTADO</v>
      </c>
      <c r="AJ116" s="108" t="str">
        <f t="shared" si="13"/>
        <v>CORRECTO</v>
      </c>
      <c r="AK116" s="27">
        <v>2.4325143547423166E-2</v>
      </c>
      <c r="AL116" s="7"/>
      <c r="AM116" s="26">
        <v>2.4325143547423166E-2</v>
      </c>
      <c r="AN116" s="28"/>
      <c r="AO116" s="28"/>
      <c r="AP116" s="28"/>
      <c r="AQ116" s="29"/>
      <c r="AR116" s="108" t="str">
        <f t="shared" si="14"/>
        <v>NO OFERTADO</v>
      </c>
      <c r="AS116" s="109" t="str">
        <f t="shared" si="15"/>
        <v>CORRECTO</v>
      </c>
    </row>
    <row r="117" spans="1:45" x14ac:dyDescent="0.25">
      <c r="A117" s="134">
        <v>112</v>
      </c>
      <c r="B117" s="135">
        <v>645</v>
      </c>
      <c r="C117" s="10" t="s">
        <v>890</v>
      </c>
      <c r="D117" s="136" t="s">
        <v>500</v>
      </c>
      <c r="E117" s="136" t="s">
        <v>1409</v>
      </c>
      <c r="F117" s="136" t="s">
        <v>166</v>
      </c>
      <c r="G117" s="136" t="s">
        <v>242</v>
      </c>
      <c r="H117" s="136" t="s">
        <v>81</v>
      </c>
      <c r="I117" s="137" t="s">
        <v>45</v>
      </c>
      <c r="J117" s="8">
        <v>120</v>
      </c>
      <c r="K117" s="8" t="s">
        <v>892</v>
      </c>
      <c r="L117" s="9">
        <v>49</v>
      </c>
      <c r="M117" s="9">
        <v>140473.84615384616</v>
      </c>
      <c r="N117" s="138">
        <f t="shared" si="8"/>
        <v>6883218.461538462</v>
      </c>
      <c r="O117" s="11" t="s">
        <v>3204</v>
      </c>
      <c r="P117" s="39">
        <v>2.0913293963387825E-4</v>
      </c>
      <c r="Q117" s="39"/>
      <c r="R117" s="26">
        <v>5.2283234908469561E-2</v>
      </c>
      <c r="S117" s="7"/>
      <c r="T117" s="26">
        <v>5.2283234908469561E-2</v>
      </c>
      <c r="U117" s="11"/>
      <c r="V117" s="28"/>
      <c r="W117" s="28"/>
      <c r="X117" s="29"/>
      <c r="Y117" s="108" t="str">
        <f t="shared" si="9"/>
        <v>NO OFERTADO</v>
      </c>
      <c r="Z117" s="108" t="str">
        <f t="shared" si="10"/>
        <v>CORRECTO</v>
      </c>
      <c r="AA117" s="29">
        <f t="shared" si="11"/>
        <v>0</v>
      </c>
      <c r="AB117" s="25">
        <v>1.8821964567049043E-2</v>
      </c>
      <c r="AC117" s="7"/>
      <c r="AD117" s="26">
        <v>1.8821964567049043E-2</v>
      </c>
      <c r="AE117" s="28"/>
      <c r="AF117" s="28"/>
      <c r="AG117" s="28"/>
      <c r="AH117" s="29"/>
      <c r="AI117" s="108" t="str">
        <f t="shared" si="12"/>
        <v>NO OFERTADO</v>
      </c>
      <c r="AJ117" s="108" t="str">
        <f t="shared" si="13"/>
        <v>CORRECTO</v>
      </c>
      <c r="AK117" s="27">
        <v>1.2547976378032694E-2</v>
      </c>
      <c r="AL117" s="7"/>
      <c r="AM117" s="26">
        <v>1.2547976378032694E-2</v>
      </c>
      <c r="AN117" s="28"/>
      <c r="AO117" s="28"/>
      <c r="AP117" s="28"/>
      <c r="AQ117" s="29"/>
      <c r="AR117" s="108" t="str">
        <f t="shared" si="14"/>
        <v>NO OFERTADO</v>
      </c>
      <c r="AS117" s="109" t="str">
        <f t="shared" si="15"/>
        <v>CORRECTO</v>
      </c>
    </row>
    <row r="118" spans="1:45" x14ac:dyDescent="0.25">
      <c r="A118" s="134">
        <v>113</v>
      </c>
      <c r="B118" s="135">
        <v>1423</v>
      </c>
      <c r="C118" s="10" t="s">
        <v>890</v>
      </c>
      <c r="D118" s="136" t="s">
        <v>2556</v>
      </c>
      <c r="E118" s="136" t="s">
        <v>1496</v>
      </c>
      <c r="F118" s="136" t="s">
        <v>230</v>
      </c>
      <c r="G118" s="136" t="s">
        <v>242</v>
      </c>
      <c r="H118" s="136" t="s">
        <v>231</v>
      </c>
      <c r="I118" s="137" t="s">
        <v>45</v>
      </c>
      <c r="J118" s="8">
        <v>1</v>
      </c>
      <c r="K118" s="8" t="s">
        <v>892</v>
      </c>
      <c r="L118" s="9">
        <v>837.97</v>
      </c>
      <c r="M118" s="9">
        <v>1254.5454545454545</v>
      </c>
      <c r="N118" s="138">
        <f t="shared" si="8"/>
        <v>1051271.4545454546</v>
      </c>
      <c r="O118" s="11" t="s">
        <v>3204</v>
      </c>
      <c r="P118" s="39">
        <v>3.194079787976601E-5</v>
      </c>
      <c r="Q118" s="39"/>
      <c r="R118" s="26">
        <v>7.9851994699415025E-3</v>
      </c>
      <c r="S118" s="7"/>
      <c r="T118" s="26">
        <v>7.9851994699415025E-3</v>
      </c>
      <c r="U118" s="11"/>
      <c r="V118" s="28"/>
      <c r="W118" s="28"/>
      <c r="X118" s="29"/>
      <c r="Y118" s="108" t="str">
        <f t="shared" si="9"/>
        <v>NO OFERTADO</v>
      </c>
      <c r="Z118" s="108" t="str">
        <f t="shared" si="10"/>
        <v>CORRECTO</v>
      </c>
      <c r="AA118" s="29">
        <f t="shared" si="11"/>
        <v>0</v>
      </c>
      <c r="AB118" s="25">
        <v>2.874671809178941E-3</v>
      </c>
      <c r="AC118" s="7"/>
      <c r="AD118" s="26">
        <v>2.874671809178941E-3</v>
      </c>
      <c r="AE118" s="28"/>
      <c r="AF118" s="28"/>
      <c r="AG118" s="28"/>
      <c r="AH118" s="29"/>
      <c r="AI118" s="108" t="str">
        <f t="shared" si="12"/>
        <v>NO OFERTADO</v>
      </c>
      <c r="AJ118" s="108" t="str">
        <f t="shared" si="13"/>
        <v>CORRECTO</v>
      </c>
      <c r="AK118" s="27">
        <v>1.9164478727859606E-3</v>
      </c>
      <c r="AL118" s="7"/>
      <c r="AM118" s="26">
        <v>1.9164478727859606E-3</v>
      </c>
      <c r="AN118" s="28"/>
      <c r="AO118" s="28"/>
      <c r="AP118" s="28"/>
      <c r="AQ118" s="29"/>
      <c r="AR118" s="108" t="str">
        <f t="shared" si="14"/>
        <v>NO OFERTADO</v>
      </c>
      <c r="AS118" s="109" t="str">
        <f t="shared" si="15"/>
        <v>CORRECTO</v>
      </c>
    </row>
    <row r="119" spans="1:45" x14ac:dyDescent="0.25">
      <c r="A119" s="134">
        <v>114</v>
      </c>
      <c r="B119" s="135">
        <v>412</v>
      </c>
      <c r="C119" s="10" t="s">
        <v>1012</v>
      </c>
      <c r="D119" s="136" t="s">
        <v>1013</v>
      </c>
      <c r="E119" s="136" t="s">
        <v>559</v>
      </c>
      <c r="F119" s="136" t="s">
        <v>166</v>
      </c>
      <c r="G119" s="136" t="s">
        <v>8</v>
      </c>
      <c r="H119" s="136" t="s">
        <v>81</v>
      </c>
      <c r="I119" s="137" t="s">
        <v>45</v>
      </c>
      <c r="J119" s="8">
        <v>360</v>
      </c>
      <c r="K119" s="8" t="s">
        <v>1014</v>
      </c>
      <c r="L119" s="9">
        <v>41.48</v>
      </c>
      <c r="M119" s="9">
        <v>352440</v>
      </c>
      <c r="N119" s="138">
        <f t="shared" si="8"/>
        <v>14619211.199999999</v>
      </c>
      <c r="O119" s="11" t="s">
        <v>3204</v>
      </c>
      <c r="P119" s="39">
        <v>4.441757341377727E-4</v>
      </c>
      <c r="Q119" s="39"/>
      <c r="R119" s="26">
        <v>0.11104393353444318</v>
      </c>
      <c r="S119" s="7"/>
      <c r="T119" s="26">
        <v>0.11104393353444318</v>
      </c>
      <c r="U119" s="11"/>
      <c r="V119" s="28"/>
      <c r="W119" s="28"/>
      <c r="X119" s="29"/>
      <c r="Y119" s="108" t="str">
        <f t="shared" si="9"/>
        <v>NO OFERTADO</v>
      </c>
      <c r="Z119" s="108" t="str">
        <f t="shared" si="10"/>
        <v>CORRECTO</v>
      </c>
      <c r="AA119" s="29">
        <f t="shared" si="11"/>
        <v>0</v>
      </c>
      <c r="AB119" s="25">
        <v>3.9975816072399542E-2</v>
      </c>
      <c r="AC119" s="7"/>
      <c r="AD119" s="26">
        <v>3.9975816072399542E-2</v>
      </c>
      <c r="AE119" s="28"/>
      <c r="AF119" s="28"/>
      <c r="AG119" s="28"/>
      <c r="AH119" s="29"/>
      <c r="AI119" s="108" t="str">
        <f t="shared" si="12"/>
        <v>NO OFERTADO</v>
      </c>
      <c r="AJ119" s="108" t="str">
        <f t="shared" si="13"/>
        <v>CORRECTO</v>
      </c>
      <c r="AK119" s="27">
        <v>2.6650544048266361E-2</v>
      </c>
      <c r="AL119" s="7"/>
      <c r="AM119" s="26">
        <v>2.6650544048266361E-2</v>
      </c>
      <c r="AN119" s="28"/>
      <c r="AO119" s="28"/>
      <c r="AP119" s="28"/>
      <c r="AQ119" s="29"/>
      <c r="AR119" s="108" t="str">
        <f t="shared" si="14"/>
        <v>NO OFERTADO</v>
      </c>
      <c r="AS119" s="109" t="str">
        <f t="shared" si="15"/>
        <v>CORRECTO</v>
      </c>
    </row>
    <row r="120" spans="1:45" ht="24" x14ac:dyDescent="0.25">
      <c r="A120" s="134">
        <v>115</v>
      </c>
      <c r="B120" s="135">
        <v>1446</v>
      </c>
      <c r="C120" s="10" t="s">
        <v>1012</v>
      </c>
      <c r="D120" s="136" t="s">
        <v>2591</v>
      </c>
      <c r="E120" s="136" t="s">
        <v>6</v>
      </c>
      <c r="F120" s="136" t="s">
        <v>7</v>
      </c>
      <c r="G120" s="136" t="s">
        <v>8</v>
      </c>
      <c r="H120" s="136" t="s">
        <v>6</v>
      </c>
      <c r="I120" s="137" t="s">
        <v>45</v>
      </c>
      <c r="J120" s="8">
        <v>1</v>
      </c>
      <c r="K120" s="8" t="s">
        <v>1014</v>
      </c>
      <c r="L120" s="9">
        <v>405</v>
      </c>
      <c r="M120" s="9">
        <v>1335.1538461538462</v>
      </c>
      <c r="N120" s="138">
        <f t="shared" si="8"/>
        <v>540737.30769230775</v>
      </c>
      <c r="O120" s="11" t="s">
        <v>3204</v>
      </c>
      <c r="P120" s="39">
        <v>1.6429230505946414E-5</v>
      </c>
      <c r="Q120" s="39"/>
      <c r="R120" s="26">
        <v>4.1073076264866032E-3</v>
      </c>
      <c r="S120" s="7"/>
      <c r="T120" s="26">
        <v>4.1073076264866032E-3</v>
      </c>
      <c r="U120" s="11"/>
      <c r="V120" s="28"/>
      <c r="W120" s="28"/>
      <c r="X120" s="29"/>
      <c r="Y120" s="108" t="str">
        <f t="shared" si="9"/>
        <v>NO OFERTADO</v>
      </c>
      <c r="Z120" s="108" t="str">
        <f t="shared" si="10"/>
        <v>CORRECTO</v>
      </c>
      <c r="AA120" s="29">
        <f t="shared" si="11"/>
        <v>0</v>
      </c>
      <c r="AB120" s="25">
        <v>1.4786307455351773E-3</v>
      </c>
      <c r="AC120" s="7"/>
      <c r="AD120" s="26">
        <v>1.4786307455351773E-3</v>
      </c>
      <c r="AE120" s="28"/>
      <c r="AF120" s="28"/>
      <c r="AG120" s="28"/>
      <c r="AH120" s="29"/>
      <c r="AI120" s="108" t="str">
        <f t="shared" si="12"/>
        <v>NO OFERTADO</v>
      </c>
      <c r="AJ120" s="108" t="str">
        <f t="shared" si="13"/>
        <v>CORRECTO</v>
      </c>
      <c r="AK120" s="27">
        <v>9.8575383035678487E-4</v>
      </c>
      <c r="AL120" s="7"/>
      <c r="AM120" s="26">
        <v>9.8575383035678487E-4</v>
      </c>
      <c r="AN120" s="28"/>
      <c r="AO120" s="28"/>
      <c r="AP120" s="28"/>
      <c r="AQ120" s="29"/>
      <c r="AR120" s="108" t="str">
        <f t="shared" si="14"/>
        <v>NO OFERTADO</v>
      </c>
      <c r="AS120" s="109" t="str">
        <f t="shared" si="15"/>
        <v>CORRECTO</v>
      </c>
    </row>
    <row r="121" spans="1:45" ht="24" x14ac:dyDescent="0.25">
      <c r="A121" s="134">
        <v>116</v>
      </c>
      <c r="B121" s="135">
        <v>658</v>
      </c>
      <c r="C121" s="10" t="s">
        <v>1429</v>
      </c>
      <c r="D121" s="136" t="s">
        <v>1430</v>
      </c>
      <c r="E121" s="136" t="s">
        <v>7</v>
      </c>
      <c r="F121" s="136" t="s">
        <v>7</v>
      </c>
      <c r="G121" s="136" t="s">
        <v>8</v>
      </c>
      <c r="H121" s="136" t="s">
        <v>7</v>
      </c>
      <c r="I121" s="137" t="s">
        <v>45</v>
      </c>
      <c r="J121" s="8">
        <v>1</v>
      </c>
      <c r="K121" s="8" t="s">
        <v>1431</v>
      </c>
      <c r="L121" s="9">
        <v>365.75</v>
      </c>
      <c r="M121" s="9">
        <v>11164</v>
      </c>
      <c r="N121" s="138">
        <f t="shared" si="8"/>
        <v>4083233</v>
      </c>
      <c r="O121" s="11" t="s">
        <v>3204</v>
      </c>
      <c r="P121" s="39">
        <v>1.240609353417495E-4</v>
      </c>
      <c r="Q121" s="39"/>
      <c r="R121" s="26">
        <v>3.1015233835437375E-2</v>
      </c>
      <c r="S121" s="7"/>
      <c r="T121" s="26">
        <v>3.1015233835437375E-2</v>
      </c>
      <c r="U121" s="11"/>
      <c r="V121" s="28"/>
      <c r="W121" s="28"/>
      <c r="X121" s="29"/>
      <c r="Y121" s="108" t="str">
        <f t="shared" si="9"/>
        <v>NO OFERTADO</v>
      </c>
      <c r="Z121" s="108" t="str">
        <f t="shared" si="10"/>
        <v>CORRECTO</v>
      </c>
      <c r="AA121" s="29">
        <f t="shared" si="11"/>
        <v>0</v>
      </c>
      <c r="AB121" s="25">
        <v>1.1165484180757456E-2</v>
      </c>
      <c r="AC121" s="7"/>
      <c r="AD121" s="26">
        <v>1.1165484180757456E-2</v>
      </c>
      <c r="AE121" s="28"/>
      <c r="AF121" s="28"/>
      <c r="AG121" s="28"/>
      <c r="AH121" s="29"/>
      <c r="AI121" s="108" t="str">
        <f t="shared" si="12"/>
        <v>NO OFERTADO</v>
      </c>
      <c r="AJ121" s="108" t="str">
        <f t="shared" si="13"/>
        <v>CORRECTO</v>
      </c>
      <c r="AK121" s="27">
        <v>7.4436561205049705E-3</v>
      </c>
      <c r="AL121" s="7"/>
      <c r="AM121" s="26">
        <v>7.4436561205049705E-3</v>
      </c>
      <c r="AN121" s="28"/>
      <c r="AO121" s="28"/>
      <c r="AP121" s="28"/>
      <c r="AQ121" s="29"/>
      <c r="AR121" s="108" t="str">
        <f t="shared" si="14"/>
        <v>NO OFERTADO</v>
      </c>
      <c r="AS121" s="109" t="str">
        <f t="shared" si="15"/>
        <v>CORRECTO</v>
      </c>
    </row>
    <row r="122" spans="1:45" ht="24" x14ac:dyDescent="0.25">
      <c r="A122" s="134">
        <v>117</v>
      </c>
      <c r="B122" s="135">
        <v>203</v>
      </c>
      <c r="C122" s="10" t="s">
        <v>564</v>
      </c>
      <c r="D122" s="136" t="s">
        <v>565</v>
      </c>
      <c r="E122" s="136" t="s">
        <v>559</v>
      </c>
      <c r="F122" s="136" t="s">
        <v>166</v>
      </c>
      <c r="G122" s="136" t="s">
        <v>8</v>
      </c>
      <c r="H122" s="136" t="s">
        <v>81</v>
      </c>
      <c r="I122" s="137" t="s">
        <v>45</v>
      </c>
      <c r="J122" s="8">
        <v>360</v>
      </c>
      <c r="K122" s="8" t="s">
        <v>566</v>
      </c>
      <c r="L122" s="9">
        <v>20.61</v>
      </c>
      <c r="M122" s="9">
        <v>1994206.1538461538</v>
      </c>
      <c r="N122" s="138">
        <f t="shared" si="8"/>
        <v>41100588.830769226</v>
      </c>
      <c r="O122" s="11" t="s">
        <v>3204</v>
      </c>
      <c r="P122" s="39">
        <v>1.2487598658812496E-3</v>
      </c>
      <c r="Q122" s="39"/>
      <c r="R122" s="26">
        <v>0.31218996647031239</v>
      </c>
      <c r="S122" s="7"/>
      <c r="T122" s="26">
        <v>0.31218996647031239</v>
      </c>
      <c r="U122" s="11"/>
      <c r="V122" s="28"/>
      <c r="W122" s="28"/>
      <c r="X122" s="29"/>
      <c r="Y122" s="108" t="str">
        <f t="shared" si="9"/>
        <v>NO OFERTADO</v>
      </c>
      <c r="Z122" s="108" t="str">
        <f t="shared" si="10"/>
        <v>CORRECTO</v>
      </c>
      <c r="AA122" s="29">
        <f t="shared" si="11"/>
        <v>0</v>
      </c>
      <c r="AB122" s="25">
        <v>0.11238838792931247</v>
      </c>
      <c r="AC122" s="7"/>
      <c r="AD122" s="26">
        <v>0.11238838792931247</v>
      </c>
      <c r="AE122" s="28"/>
      <c r="AF122" s="28"/>
      <c r="AG122" s="28"/>
      <c r="AH122" s="29"/>
      <c r="AI122" s="108" t="str">
        <f t="shared" si="12"/>
        <v>NO OFERTADO</v>
      </c>
      <c r="AJ122" s="108" t="str">
        <f t="shared" si="13"/>
        <v>CORRECTO</v>
      </c>
      <c r="AK122" s="27">
        <v>7.4925591952874973E-2</v>
      </c>
      <c r="AL122" s="7"/>
      <c r="AM122" s="26">
        <v>7.4925591952874973E-2</v>
      </c>
      <c r="AN122" s="28"/>
      <c r="AO122" s="28"/>
      <c r="AP122" s="28"/>
      <c r="AQ122" s="29"/>
      <c r="AR122" s="108" t="str">
        <f t="shared" si="14"/>
        <v>NO OFERTADO</v>
      </c>
      <c r="AS122" s="109" t="str">
        <f t="shared" si="15"/>
        <v>CORRECTO</v>
      </c>
    </row>
    <row r="123" spans="1:45" ht="24" x14ac:dyDescent="0.25">
      <c r="A123" s="134">
        <v>118</v>
      </c>
      <c r="B123" s="135">
        <v>195</v>
      </c>
      <c r="C123" s="10" t="s">
        <v>544</v>
      </c>
      <c r="D123" s="136" t="s">
        <v>545</v>
      </c>
      <c r="E123" s="136" t="s">
        <v>6</v>
      </c>
      <c r="F123" s="136" t="s">
        <v>7</v>
      </c>
      <c r="G123" s="136" t="s">
        <v>8</v>
      </c>
      <c r="H123" s="136" t="s">
        <v>7</v>
      </c>
      <c r="I123" s="137" t="s">
        <v>45</v>
      </c>
      <c r="J123" s="8">
        <v>1</v>
      </c>
      <c r="K123" s="8" t="s">
        <v>546</v>
      </c>
      <c r="L123" s="9">
        <v>9242</v>
      </c>
      <c r="M123" s="9">
        <v>3987.6153846153848</v>
      </c>
      <c r="N123" s="138">
        <f t="shared" si="8"/>
        <v>36853541.384615384</v>
      </c>
      <c r="O123" s="11" t="s">
        <v>3204</v>
      </c>
      <c r="P123" s="39">
        <v>1.1197217535299255E-3</v>
      </c>
      <c r="Q123" s="39"/>
      <c r="R123" s="26">
        <v>0.27993043838248138</v>
      </c>
      <c r="S123" s="7"/>
      <c r="T123" s="26">
        <v>0.27993043838248138</v>
      </c>
      <c r="U123" s="11"/>
      <c r="V123" s="28"/>
      <c r="W123" s="28"/>
      <c r="X123" s="29"/>
      <c r="Y123" s="108" t="str">
        <f t="shared" si="9"/>
        <v>NO OFERTADO</v>
      </c>
      <c r="Z123" s="108" t="str">
        <f t="shared" si="10"/>
        <v>CORRECTO</v>
      </c>
      <c r="AA123" s="29">
        <f t="shared" si="11"/>
        <v>0</v>
      </c>
      <c r="AB123" s="25">
        <v>0.10077495781769329</v>
      </c>
      <c r="AC123" s="7"/>
      <c r="AD123" s="26">
        <v>0.10077495781769329</v>
      </c>
      <c r="AE123" s="28"/>
      <c r="AF123" s="28"/>
      <c r="AG123" s="28"/>
      <c r="AH123" s="29"/>
      <c r="AI123" s="108" t="str">
        <f t="shared" si="12"/>
        <v>NO OFERTADO</v>
      </c>
      <c r="AJ123" s="108" t="str">
        <f t="shared" si="13"/>
        <v>CORRECTO</v>
      </c>
      <c r="AK123" s="27">
        <v>6.7183305211795524E-2</v>
      </c>
      <c r="AL123" s="7"/>
      <c r="AM123" s="26">
        <v>6.7183305211795524E-2</v>
      </c>
      <c r="AN123" s="28"/>
      <c r="AO123" s="28"/>
      <c r="AP123" s="28"/>
      <c r="AQ123" s="29"/>
      <c r="AR123" s="108" t="str">
        <f t="shared" si="14"/>
        <v>NO OFERTADO</v>
      </c>
      <c r="AS123" s="109" t="str">
        <f t="shared" si="15"/>
        <v>CORRECTO</v>
      </c>
    </row>
    <row r="124" spans="1:45" ht="24" x14ac:dyDescent="0.25">
      <c r="A124" s="134">
        <v>119</v>
      </c>
      <c r="B124" s="135">
        <v>563</v>
      </c>
      <c r="C124" s="10" t="s">
        <v>1298</v>
      </c>
      <c r="D124" s="136" t="s">
        <v>69</v>
      </c>
      <c r="E124" s="136" t="s">
        <v>6</v>
      </c>
      <c r="F124" s="136" t="s">
        <v>7</v>
      </c>
      <c r="G124" s="136" t="s">
        <v>8</v>
      </c>
      <c r="H124" s="136" t="s">
        <v>7</v>
      </c>
      <c r="I124" s="137" t="s">
        <v>45</v>
      </c>
      <c r="J124" s="8">
        <v>1</v>
      </c>
      <c r="K124" s="8" t="s">
        <v>1299</v>
      </c>
      <c r="L124" s="9">
        <v>1455</v>
      </c>
      <c r="M124" s="9">
        <v>9893.9230769230762</v>
      </c>
      <c r="N124" s="138">
        <f t="shared" si="8"/>
        <v>14395658.076923076</v>
      </c>
      <c r="O124" s="11" t="s">
        <v>3204</v>
      </c>
      <c r="P124" s="39">
        <v>4.3738351592551483E-4</v>
      </c>
      <c r="Q124" s="39"/>
      <c r="R124" s="26">
        <v>0.10934587898137871</v>
      </c>
      <c r="S124" s="7"/>
      <c r="T124" s="26">
        <v>0.10934587898137871</v>
      </c>
      <c r="U124" s="11"/>
      <c r="V124" s="28"/>
      <c r="W124" s="28"/>
      <c r="X124" s="29"/>
      <c r="Y124" s="108" t="str">
        <f t="shared" si="9"/>
        <v>NO OFERTADO</v>
      </c>
      <c r="Z124" s="108" t="str">
        <f t="shared" si="10"/>
        <v>CORRECTO</v>
      </c>
      <c r="AA124" s="29">
        <f t="shared" si="11"/>
        <v>0</v>
      </c>
      <c r="AB124" s="25">
        <v>3.9364516433296332E-2</v>
      </c>
      <c r="AC124" s="7"/>
      <c r="AD124" s="26">
        <v>3.9364516433296332E-2</v>
      </c>
      <c r="AE124" s="28"/>
      <c r="AF124" s="28"/>
      <c r="AG124" s="28"/>
      <c r="AH124" s="29"/>
      <c r="AI124" s="108" t="str">
        <f t="shared" si="12"/>
        <v>NO OFERTADO</v>
      </c>
      <c r="AJ124" s="108" t="str">
        <f t="shared" si="13"/>
        <v>CORRECTO</v>
      </c>
      <c r="AK124" s="27">
        <v>2.6243010955530891E-2</v>
      </c>
      <c r="AL124" s="7"/>
      <c r="AM124" s="26">
        <v>2.6243010955530891E-2</v>
      </c>
      <c r="AN124" s="28"/>
      <c r="AO124" s="28"/>
      <c r="AP124" s="28"/>
      <c r="AQ124" s="29"/>
      <c r="AR124" s="108" t="str">
        <f t="shared" si="14"/>
        <v>NO OFERTADO</v>
      </c>
      <c r="AS124" s="109" t="str">
        <f t="shared" si="15"/>
        <v>CORRECTO</v>
      </c>
    </row>
    <row r="125" spans="1:45" ht="24" x14ac:dyDescent="0.25">
      <c r="A125" s="134">
        <v>120</v>
      </c>
      <c r="B125" s="135">
        <v>326</v>
      </c>
      <c r="C125" s="10" t="s">
        <v>830</v>
      </c>
      <c r="D125" s="136" t="s">
        <v>5</v>
      </c>
      <c r="E125" s="136" t="s">
        <v>6</v>
      </c>
      <c r="F125" s="136" t="s">
        <v>7</v>
      </c>
      <c r="G125" s="136" t="s">
        <v>8</v>
      </c>
      <c r="H125" s="136" t="s">
        <v>7</v>
      </c>
      <c r="I125" s="137">
        <v>397618.9</v>
      </c>
      <c r="J125" s="8">
        <v>1</v>
      </c>
      <c r="K125" s="8" t="s">
        <v>831</v>
      </c>
      <c r="L125" s="9">
        <v>37312.550000000003</v>
      </c>
      <c r="M125" s="9">
        <v>126.92307692307692</v>
      </c>
      <c r="N125" s="138">
        <f t="shared" si="8"/>
        <v>4735823.653846154</v>
      </c>
      <c r="O125" s="11" t="s">
        <v>3204</v>
      </c>
      <c r="P125" s="39">
        <v>1.4388860790205595E-4</v>
      </c>
      <c r="Q125" s="39">
        <v>2.2974069579500197E-4</v>
      </c>
      <c r="R125" s="26">
        <v>3.597215197551399E-2</v>
      </c>
      <c r="S125" s="26">
        <v>6.8922208738500593E-3</v>
      </c>
      <c r="T125" s="26">
        <v>4.2864372849364049E-2</v>
      </c>
      <c r="U125" s="11"/>
      <c r="V125" s="28"/>
      <c r="W125" s="28"/>
      <c r="X125" s="29"/>
      <c r="Y125" s="108" t="str">
        <f t="shared" si="9"/>
        <v>NO OFERTADO</v>
      </c>
      <c r="Z125" s="108" t="str">
        <f t="shared" si="10"/>
        <v>CORRECTO</v>
      </c>
      <c r="AA125" s="29">
        <f t="shared" si="11"/>
        <v>0</v>
      </c>
      <c r="AB125" s="25">
        <v>1.2949974711185036E-2</v>
      </c>
      <c r="AC125" s="26">
        <v>3.4461104369250296E-3</v>
      </c>
      <c r="AD125" s="26">
        <v>1.6396085148110064E-2</v>
      </c>
      <c r="AE125" s="28"/>
      <c r="AF125" s="28"/>
      <c r="AG125" s="28"/>
      <c r="AH125" s="29"/>
      <c r="AI125" s="108" t="str">
        <f t="shared" si="12"/>
        <v>NO OFERTADO</v>
      </c>
      <c r="AJ125" s="108" t="str">
        <f t="shared" si="13"/>
        <v>CORRECTO</v>
      </c>
      <c r="AK125" s="27">
        <v>8.6333164741233571E-3</v>
      </c>
      <c r="AL125" s="26">
        <v>1.1487034789750099E-3</v>
      </c>
      <c r="AM125" s="26">
        <v>9.782019953098367E-3</v>
      </c>
      <c r="AN125" s="28"/>
      <c r="AO125" s="28"/>
      <c r="AP125" s="28"/>
      <c r="AQ125" s="29"/>
      <c r="AR125" s="108" t="str">
        <f t="shared" si="14"/>
        <v>NO OFERTADO</v>
      </c>
      <c r="AS125" s="109" t="str">
        <f t="shared" si="15"/>
        <v>CORRECTO</v>
      </c>
    </row>
    <row r="126" spans="1:45" ht="24" x14ac:dyDescent="0.25">
      <c r="A126" s="134">
        <v>121</v>
      </c>
      <c r="B126" s="135">
        <v>2531</v>
      </c>
      <c r="C126" s="141" t="s">
        <v>4248</v>
      </c>
      <c r="D126" s="145" t="s">
        <v>5</v>
      </c>
      <c r="E126" s="145" t="s">
        <v>6</v>
      </c>
      <c r="F126" s="145" t="s">
        <v>7</v>
      </c>
      <c r="G126" s="136" t="s">
        <v>8</v>
      </c>
      <c r="H126" s="145" t="s">
        <v>7</v>
      </c>
      <c r="I126" s="137">
        <v>397618.9</v>
      </c>
      <c r="J126" s="8">
        <v>1</v>
      </c>
      <c r="K126" s="8" t="s">
        <v>4249</v>
      </c>
      <c r="L126" s="9">
        <v>234519.43</v>
      </c>
      <c r="M126" s="9">
        <v>32.727272727272727</v>
      </c>
      <c r="N126" s="138">
        <f t="shared" si="8"/>
        <v>7675181.3454545448</v>
      </c>
      <c r="O126" s="11" t="s">
        <v>4504</v>
      </c>
      <c r="P126" s="39">
        <v>2.3319516095080496E-4</v>
      </c>
      <c r="Q126" s="39">
        <v>3.7233259334424289E-4</v>
      </c>
      <c r="R126" s="26">
        <v>5.8298790237701244E-2</v>
      </c>
      <c r="S126" s="26">
        <v>1.1169977800327286E-2</v>
      </c>
      <c r="T126" s="26">
        <v>6.9468768038028525E-2</v>
      </c>
      <c r="U126" s="11"/>
      <c r="V126" s="28"/>
      <c r="W126" s="28"/>
      <c r="X126" s="29"/>
      <c r="Y126" s="108" t="str">
        <f t="shared" si="9"/>
        <v>NO OFERTADO</v>
      </c>
      <c r="Z126" s="108" t="str">
        <f t="shared" si="10"/>
        <v>CORRECTO</v>
      </c>
      <c r="AA126" s="29">
        <f t="shared" si="11"/>
        <v>0</v>
      </c>
      <c r="AB126" s="25">
        <v>2.0987564485572447E-2</v>
      </c>
      <c r="AC126" s="26">
        <v>5.5849889001636432E-3</v>
      </c>
      <c r="AD126" s="26">
        <v>2.6572553385736091E-2</v>
      </c>
      <c r="AE126" s="28"/>
      <c r="AF126" s="28"/>
      <c r="AG126" s="28"/>
      <c r="AH126" s="29"/>
      <c r="AI126" s="108" t="str">
        <f t="shared" si="12"/>
        <v>NO OFERTADO</v>
      </c>
      <c r="AJ126" s="108" t="str">
        <f t="shared" si="13"/>
        <v>CORRECTO</v>
      </c>
      <c r="AK126" s="27">
        <v>1.3991709657048297E-2</v>
      </c>
      <c r="AL126" s="26">
        <v>1.8616629667212144E-3</v>
      </c>
      <c r="AM126" s="26">
        <v>1.5853372623769513E-2</v>
      </c>
      <c r="AN126" s="28"/>
      <c r="AO126" s="28"/>
      <c r="AP126" s="28"/>
      <c r="AQ126" s="29"/>
      <c r="AR126" s="108" t="str">
        <f t="shared" si="14"/>
        <v>NO OFERTADO</v>
      </c>
      <c r="AS126" s="109" t="str">
        <f t="shared" si="15"/>
        <v>CORRECTO</v>
      </c>
    </row>
    <row r="127" spans="1:45" x14ac:dyDescent="0.25">
      <c r="A127" s="134">
        <v>122</v>
      </c>
      <c r="B127" s="135">
        <v>1504</v>
      </c>
      <c r="C127" s="10" t="s">
        <v>2682</v>
      </c>
      <c r="D127" s="136" t="s">
        <v>2683</v>
      </c>
      <c r="E127" s="136" t="s">
        <v>4821</v>
      </c>
      <c r="F127" s="136" t="s">
        <v>166</v>
      </c>
      <c r="G127" s="136" t="s">
        <v>8</v>
      </c>
      <c r="H127" s="136" t="s">
        <v>81</v>
      </c>
      <c r="I127" s="137" t="s">
        <v>45</v>
      </c>
      <c r="J127" s="8">
        <v>120</v>
      </c>
      <c r="K127" s="8" t="s">
        <v>2684</v>
      </c>
      <c r="L127" s="9">
        <v>48.08</v>
      </c>
      <c r="M127" s="9">
        <v>18175.384615384613</v>
      </c>
      <c r="N127" s="138">
        <f t="shared" si="8"/>
        <v>873872.49230769218</v>
      </c>
      <c r="O127" s="11" t="s">
        <v>3204</v>
      </c>
      <c r="P127" s="39">
        <v>2.6550882294769388E-5</v>
      </c>
      <c r="Q127" s="39"/>
      <c r="R127" s="26">
        <v>6.6377205736923468E-3</v>
      </c>
      <c r="S127" s="7"/>
      <c r="T127" s="26">
        <v>6.6377205736923468E-3</v>
      </c>
      <c r="U127" s="11"/>
      <c r="V127" s="28"/>
      <c r="W127" s="28"/>
      <c r="X127" s="29"/>
      <c r="Y127" s="108" t="str">
        <f t="shared" si="9"/>
        <v>NO OFERTADO</v>
      </c>
      <c r="Z127" s="108" t="str">
        <f t="shared" si="10"/>
        <v>CORRECTO</v>
      </c>
      <c r="AA127" s="29">
        <f t="shared" si="11"/>
        <v>0</v>
      </c>
      <c r="AB127" s="25">
        <v>2.3895794065292449E-3</v>
      </c>
      <c r="AC127" s="7"/>
      <c r="AD127" s="26">
        <v>2.3895794065292449E-3</v>
      </c>
      <c r="AE127" s="28"/>
      <c r="AF127" s="28"/>
      <c r="AG127" s="28"/>
      <c r="AH127" s="29"/>
      <c r="AI127" s="108" t="str">
        <f t="shared" si="12"/>
        <v>NO OFERTADO</v>
      </c>
      <c r="AJ127" s="108" t="str">
        <f t="shared" si="13"/>
        <v>CORRECTO</v>
      </c>
      <c r="AK127" s="27">
        <v>1.5930529376861633E-3</v>
      </c>
      <c r="AL127" s="7"/>
      <c r="AM127" s="26">
        <v>1.5930529376861633E-3</v>
      </c>
      <c r="AN127" s="28"/>
      <c r="AO127" s="28"/>
      <c r="AP127" s="28"/>
      <c r="AQ127" s="29"/>
      <c r="AR127" s="108" t="str">
        <f t="shared" si="14"/>
        <v>NO OFERTADO</v>
      </c>
      <c r="AS127" s="109" t="str">
        <f t="shared" si="15"/>
        <v>CORRECTO</v>
      </c>
    </row>
    <row r="128" spans="1:45" x14ac:dyDescent="0.25">
      <c r="A128" s="134">
        <v>123</v>
      </c>
      <c r="B128" s="135">
        <v>2059</v>
      </c>
      <c r="C128" s="10" t="s">
        <v>2682</v>
      </c>
      <c r="D128" s="136" t="s">
        <v>800</v>
      </c>
      <c r="E128" s="136" t="s">
        <v>4821</v>
      </c>
      <c r="F128" s="136" t="s">
        <v>166</v>
      </c>
      <c r="G128" s="136" t="s">
        <v>8</v>
      </c>
      <c r="H128" s="136" t="s">
        <v>81</v>
      </c>
      <c r="I128" s="137" t="s">
        <v>45</v>
      </c>
      <c r="J128" s="8">
        <v>120</v>
      </c>
      <c r="K128" s="8" t="s">
        <v>2684</v>
      </c>
      <c r="L128" s="9">
        <v>83.01</v>
      </c>
      <c r="M128" s="138">
        <v>1560</v>
      </c>
      <c r="N128" s="138">
        <f t="shared" si="8"/>
        <v>129495.6</v>
      </c>
      <c r="O128" s="11" t="s">
        <v>3204</v>
      </c>
      <c r="P128" s="39">
        <v>3.9344669428957542E-6</v>
      </c>
      <c r="Q128" s="39"/>
      <c r="R128" s="26">
        <v>9.8361673572393846E-4</v>
      </c>
      <c r="S128" s="7"/>
      <c r="T128" s="26">
        <v>9.8361673572393846E-4</v>
      </c>
      <c r="U128" s="11"/>
      <c r="V128" s="28"/>
      <c r="W128" s="28"/>
      <c r="X128" s="29"/>
      <c r="Y128" s="108" t="str">
        <f t="shared" si="9"/>
        <v>NO OFERTADO</v>
      </c>
      <c r="Z128" s="108" t="str">
        <f t="shared" si="10"/>
        <v>CORRECTO</v>
      </c>
      <c r="AA128" s="29">
        <f t="shared" si="11"/>
        <v>0</v>
      </c>
      <c r="AB128" s="25">
        <v>3.5410202486061787E-4</v>
      </c>
      <c r="AC128" s="7"/>
      <c r="AD128" s="26">
        <v>3.5410202486061787E-4</v>
      </c>
      <c r="AE128" s="28"/>
      <c r="AF128" s="28"/>
      <c r="AG128" s="28"/>
      <c r="AH128" s="29"/>
      <c r="AI128" s="108" t="str">
        <f t="shared" si="12"/>
        <v>NO OFERTADO</v>
      </c>
      <c r="AJ128" s="108" t="str">
        <f t="shared" si="13"/>
        <v>CORRECTO</v>
      </c>
      <c r="AK128" s="27">
        <v>2.3606801657374526E-4</v>
      </c>
      <c r="AL128" s="7"/>
      <c r="AM128" s="26">
        <v>2.3606801657374526E-4</v>
      </c>
      <c r="AN128" s="28"/>
      <c r="AO128" s="28"/>
      <c r="AP128" s="28"/>
      <c r="AQ128" s="29"/>
      <c r="AR128" s="108" t="str">
        <f t="shared" si="14"/>
        <v>NO OFERTADO</v>
      </c>
      <c r="AS128" s="109" t="str">
        <f t="shared" si="15"/>
        <v>CORRECTO</v>
      </c>
    </row>
    <row r="129" spans="1:45" x14ac:dyDescent="0.25">
      <c r="A129" s="134">
        <v>124</v>
      </c>
      <c r="B129" s="135">
        <v>1475</v>
      </c>
      <c r="C129" s="10" t="s">
        <v>2632</v>
      </c>
      <c r="D129" s="136" t="s">
        <v>2633</v>
      </c>
      <c r="E129" s="136" t="s">
        <v>36</v>
      </c>
      <c r="F129" s="136" t="s">
        <v>16</v>
      </c>
      <c r="G129" s="136" t="s">
        <v>17</v>
      </c>
      <c r="H129" s="136" t="s">
        <v>36</v>
      </c>
      <c r="I129" s="137" t="s">
        <v>45</v>
      </c>
      <c r="J129" s="8">
        <v>1</v>
      </c>
      <c r="K129" s="8" t="s">
        <v>2634</v>
      </c>
      <c r="L129" s="9">
        <v>3015.32</v>
      </c>
      <c r="M129" s="9">
        <v>246.84615384615384</v>
      </c>
      <c r="N129" s="138">
        <f t="shared" si="8"/>
        <v>744320.14461538463</v>
      </c>
      <c r="O129" s="11" t="s">
        <v>3204</v>
      </c>
      <c r="P129" s="39">
        <v>2.2614691185805677E-5</v>
      </c>
      <c r="Q129" s="39"/>
      <c r="R129" s="26">
        <v>5.6536727964514189E-3</v>
      </c>
      <c r="S129" s="7"/>
      <c r="T129" s="26">
        <v>5.6536727964514189E-3</v>
      </c>
      <c r="U129" s="11"/>
      <c r="V129" s="28"/>
      <c r="W129" s="28"/>
      <c r="X129" s="29"/>
      <c r="Y129" s="108" t="str">
        <f t="shared" si="9"/>
        <v>NO OFERTADO</v>
      </c>
      <c r="Z129" s="108" t="str">
        <f t="shared" si="10"/>
        <v>CORRECTO</v>
      </c>
      <c r="AA129" s="29">
        <f t="shared" si="11"/>
        <v>0</v>
      </c>
      <c r="AB129" s="25">
        <v>2.0353222067225111E-3</v>
      </c>
      <c r="AC129" s="7"/>
      <c r="AD129" s="26">
        <v>2.0353222067225111E-3</v>
      </c>
      <c r="AE129" s="28"/>
      <c r="AF129" s="28"/>
      <c r="AG129" s="28"/>
      <c r="AH129" s="29"/>
      <c r="AI129" s="108" t="str">
        <f t="shared" si="12"/>
        <v>NO OFERTADO</v>
      </c>
      <c r="AJ129" s="108" t="str">
        <f t="shared" si="13"/>
        <v>CORRECTO</v>
      </c>
      <c r="AK129" s="27">
        <v>1.3568814711483407E-3</v>
      </c>
      <c r="AL129" s="7"/>
      <c r="AM129" s="26">
        <v>1.3568814711483407E-3</v>
      </c>
      <c r="AN129" s="28"/>
      <c r="AO129" s="28"/>
      <c r="AP129" s="28"/>
      <c r="AQ129" s="29"/>
      <c r="AR129" s="108" t="str">
        <f t="shared" si="14"/>
        <v>NO OFERTADO</v>
      </c>
      <c r="AS129" s="109" t="str">
        <f t="shared" si="15"/>
        <v>CORRECTO</v>
      </c>
    </row>
    <row r="130" spans="1:45" x14ac:dyDescent="0.25">
      <c r="A130" s="134">
        <v>125</v>
      </c>
      <c r="B130" s="135">
        <v>1700</v>
      </c>
      <c r="C130" s="10" t="s">
        <v>2632</v>
      </c>
      <c r="D130" s="136" t="s">
        <v>2971</v>
      </c>
      <c r="E130" s="136" t="s">
        <v>36</v>
      </c>
      <c r="F130" s="136" t="s">
        <v>16</v>
      </c>
      <c r="G130" s="136" t="s">
        <v>17</v>
      </c>
      <c r="H130" s="136" t="s">
        <v>36</v>
      </c>
      <c r="I130" s="137" t="s">
        <v>45</v>
      </c>
      <c r="J130" s="8">
        <v>1</v>
      </c>
      <c r="K130" s="8" t="s">
        <v>2634</v>
      </c>
      <c r="L130" s="9">
        <v>2799.86</v>
      </c>
      <c r="M130" s="9">
        <v>15.875</v>
      </c>
      <c r="N130" s="138">
        <f t="shared" si="8"/>
        <v>44447.777500000004</v>
      </c>
      <c r="O130" s="11" t="s">
        <v>3204</v>
      </c>
      <c r="P130" s="39">
        <v>1.3504575542252839E-6</v>
      </c>
      <c r="Q130" s="39"/>
      <c r="R130" s="26">
        <v>3.3761438855632099E-4</v>
      </c>
      <c r="S130" s="7"/>
      <c r="T130" s="26">
        <v>3.3761438855632099E-4</v>
      </c>
      <c r="U130" s="11"/>
      <c r="V130" s="28"/>
      <c r="W130" s="28"/>
      <c r="X130" s="29"/>
      <c r="Y130" s="108" t="str">
        <f t="shared" si="9"/>
        <v>NO OFERTADO</v>
      </c>
      <c r="Z130" s="108" t="str">
        <f t="shared" si="10"/>
        <v>CORRECTO</v>
      </c>
      <c r="AA130" s="29">
        <f t="shared" si="11"/>
        <v>0</v>
      </c>
      <c r="AB130" s="25">
        <v>1.2154117988027555E-4</v>
      </c>
      <c r="AC130" s="7"/>
      <c r="AD130" s="26">
        <v>1.2154117988027555E-4</v>
      </c>
      <c r="AE130" s="28"/>
      <c r="AF130" s="28"/>
      <c r="AG130" s="28"/>
      <c r="AH130" s="29"/>
      <c r="AI130" s="108" t="str">
        <f t="shared" si="12"/>
        <v>NO OFERTADO</v>
      </c>
      <c r="AJ130" s="108" t="str">
        <f t="shared" si="13"/>
        <v>CORRECTO</v>
      </c>
      <c r="AK130" s="27">
        <v>8.102745325351703E-5</v>
      </c>
      <c r="AL130" s="7"/>
      <c r="AM130" s="26">
        <v>8.102745325351703E-5</v>
      </c>
      <c r="AN130" s="28"/>
      <c r="AO130" s="28"/>
      <c r="AP130" s="28"/>
      <c r="AQ130" s="29"/>
      <c r="AR130" s="108" t="str">
        <f t="shared" si="14"/>
        <v>NO OFERTADO</v>
      </c>
      <c r="AS130" s="109" t="str">
        <f t="shared" si="15"/>
        <v>CORRECTO</v>
      </c>
    </row>
    <row r="131" spans="1:45" x14ac:dyDescent="0.25">
      <c r="A131" s="134">
        <v>126</v>
      </c>
      <c r="B131" s="135">
        <v>348</v>
      </c>
      <c r="C131" s="10" t="s">
        <v>874</v>
      </c>
      <c r="D131" s="136" t="s">
        <v>3506</v>
      </c>
      <c r="E131" s="136" t="s">
        <v>315</v>
      </c>
      <c r="F131" s="136" t="s">
        <v>166</v>
      </c>
      <c r="G131" s="136" t="s">
        <v>17</v>
      </c>
      <c r="H131" s="136" t="s">
        <v>81</v>
      </c>
      <c r="I131" s="137" t="s">
        <v>45</v>
      </c>
      <c r="J131" s="8">
        <v>500</v>
      </c>
      <c r="K131" s="8" t="s">
        <v>875</v>
      </c>
      <c r="L131" s="9">
        <v>142.65</v>
      </c>
      <c r="M131" s="9">
        <v>103000</v>
      </c>
      <c r="N131" s="138">
        <f t="shared" si="8"/>
        <v>14692950</v>
      </c>
      <c r="O131" s="11" t="s">
        <v>3204</v>
      </c>
      <c r="P131" s="39">
        <v>4.4641614130997624E-4</v>
      </c>
      <c r="Q131" s="39"/>
      <c r="R131" s="26">
        <v>0.11160403532749406</v>
      </c>
      <c r="S131" s="7"/>
      <c r="T131" s="26">
        <v>0.11160403532749406</v>
      </c>
      <c r="U131" s="11"/>
      <c r="V131" s="28"/>
      <c r="W131" s="28"/>
      <c r="X131" s="29"/>
      <c r="Y131" s="108" t="str">
        <f t="shared" si="9"/>
        <v>NO OFERTADO</v>
      </c>
      <c r="Z131" s="108" t="str">
        <f t="shared" si="10"/>
        <v>CORRECTO</v>
      </c>
      <c r="AA131" s="29">
        <f t="shared" si="11"/>
        <v>0</v>
      </c>
      <c r="AB131" s="25">
        <v>4.0177452717897862E-2</v>
      </c>
      <c r="AC131" s="7"/>
      <c r="AD131" s="26">
        <v>4.0177452717897862E-2</v>
      </c>
      <c r="AE131" s="28"/>
      <c r="AF131" s="28"/>
      <c r="AG131" s="28"/>
      <c r="AH131" s="29"/>
      <c r="AI131" s="108" t="str">
        <f t="shared" si="12"/>
        <v>NO OFERTADO</v>
      </c>
      <c r="AJ131" s="108" t="str">
        <f t="shared" si="13"/>
        <v>CORRECTO</v>
      </c>
      <c r="AK131" s="27">
        <v>2.6784968478598573E-2</v>
      </c>
      <c r="AL131" s="7"/>
      <c r="AM131" s="26">
        <v>2.6784968478598573E-2</v>
      </c>
      <c r="AN131" s="28"/>
      <c r="AO131" s="28"/>
      <c r="AP131" s="28"/>
      <c r="AQ131" s="29"/>
      <c r="AR131" s="108" t="str">
        <f t="shared" si="14"/>
        <v>NO OFERTADO</v>
      </c>
      <c r="AS131" s="109" t="str">
        <f t="shared" si="15"/>
        <v>CORRECTO</v>
      </c>
    </row>
    <row r="132" spans="1:45" ht="24" x14ac:dyDescent="0.25">
      <c r="A132" s="134">
        <v>127</v>
      </c>
      <c r="B132" s="135">
        <v>205</v>
      </c>
      <c r="C132" s="10" t="s">
        <v>568</v>
      </c>
      <c r="D132" s="136" t="s">
        <v>569</v>
      </c>
      <c r="E132" s="136" t="s">
        <v>570</v>
      </c>
      <c r="F132" s="136" t="s">
        <v>241</v>
      </c>
      <c r="G132" s="136" t="s">
        <v>8</v>
      </c>
      <c r="H132" s="136" t="s">
        <v>571</v>
      </c>
      <c r="I132" s="137" t="s">
        <v>45</v>
      </c>
      <c r="J132" s="8">
        <v>400</v>
      </c>
      <c r="K132" s="8" t="s">
        <v>562</v>
      </c>
      <c r="L132" s="9">
        <v>5565.05</v>
      </c>
      <c r="M132" s="9">
        <v>6666.666666666667</v>
      </c>
      <c r="N132" s="138">
        <f t="shared" si="8"/>
        <v>37100333.333333336</v>
      </c>
      <c r="O132" s="11" t="s">
        <v>3204</v>
      </c>
      <c r="P132" s="39">
        <v>1.1272200373635354E-3</v>
      </c>
      <c r="Q132" s="39"/>
      <c r="R132" s="26">
        <v>0.28180500934088387</v>
      </c>
      <c r="S132" s="7"/>
      <c r="T132" s="26">
        <v>0.28180500934088387</v>
      </c>
      <c r="U132" s="11"/>
      <c r="V132" s="28"/>
      <c r="W132" s="28"/>
      <c r="X132" s="29"/>
      <c r="Y132" s="108" t="str">
        <f t="shared" si="9"/>
        <v>NO OFERTADO</v>
      </c>
      <c r="Z132" s="108" t="str">
        <f t="shared" si="10"/>
        <v>CORRECTO</v>
      </c>
      <c r="AA132" s="29">
        <f t="shared" si="11"/>
        <v>0</v>
      </c>
      <c r="AB132" s="25">
        <v>0.10144980336271818</v>
      </c>
      <c r="AC132" s="7"/>
      <c r="AD132" s="26">
        <v>0.10144980336271818</v>
      </c>
      <c r="AE132" s="28"/>
      <c r="AF132" s="28"/>
      <c r="AG132" s="28"/>
      <c r="AH132" s="29"/>
      <c r="AI132" s="108" t="str">
        <f t="shared" si="12"/>
        <v>NO OFERTADO</v>
      </c>
      <c r="AJ132" s="108" t="str">
        <f t="shared" si="13"/>
        <v>CORRECTO</v>
      </c>
      <c r="AK132" s="27">
        <v>6.7633202241812129E-2</v>
      </c>
      <c r="AL132" s="7"/>
      <c r="AM132" s="26">
        <v>6.7633202241812129E-2</v>
      </c>
      <c r="AN132" s="28"/>
      <c r="AO132" s="28"/>
      <c r="AP132" s="28"/>
      <c r="AQ132" s="29"/>
      <c r="AR132" s="108" t="str">
        <f t="shared" si="14"/>
        <v>NO OFERTADO</v>
      </c>
      <c r="AS132" s="109" t="str">
        <f t="shared" si="15"/>
        <v>CORRECTO</v>
      </c>
    </row>
    <row r="133" spans="1:45" x14ac:dyDescent="0.25">
      <c r="A133" s="134">
        <v>128</v>
      </c>
      <c r="B133" s="135">
        <v>785</v>
      </c>
      <c r="C133" s="10" t="s">
        <v>1642</v>
      </c>
      <c r="D133" s="136" t="s">
        <v>3506</v>
      </c>
      <c r="E133" s="136" t="s">
        <v>315</v>
      </c>
      <c r="F133" s="136" t="s">
        <v>166</v>
      </c>
      <c r="G133" s="136" t="s">
        <v>17</v>
      </c>
      <c r="H133" s="136" t="s">
        <v>81</v>
      </c>
      <c r="I133" s="137" t="s">
        <v>45</v>
      </c>
      <c r="J133" s="8">
        <v>1000</v>
      </c>
      <c r="K133" s="8" t="s">
        <v>875</v>
      </c>
      <c r="L133" s="9">
        <v>322.66000000000003</v>
      </c>
      <c r="M133" s="9">
        <v>48333.333333333336</v>
      </c>
      <c r="N133" s="138">
        <f t="shared" si="8"/>
        <v>15595233.333333336</v>
      </c>
      <c r="O133" s="11" t="s">
        <v>3204</v>
      </c>
      <c r="P133" s="39">
        <v>4.7383023065452386E-4</v>
      </c>
      <c r="Q133" s="39"/>
      <c r="R133" s="26">
        <v>0.11845755766363096</v>
      </c>
      <c r="S133" s="7"/>
      <c r="T133" s="26">
        <v>0.11845755766363096</v>
      </c>
      <c r="U133" s="11"/>
      <c r="V133" s="28"/>
      <c r="W133" s="28"/>
      <c r="X133" s="29"/>
      <c r="Y133" s="108" t="str">
        <f t="shared" si="9"/>
        <v>NO OFERTADO</v>
      </c>
      <c r="Z133" s="108" t="str">
        <f t="shared" si="10"/>
        <v>CORRECTO</v>
      </c>
      <c r="AA133" s="29">
        <f t="shared" si="11"/>
        <v>0</v>
      </c>
      <c r="AB133" s="25">
        <v>4.2644720758907149E-2</v>
      </c>
      <c r="AC133" s="7"/>
      <c r="AD133" s="26">
        <v>4.2644720758907149E-2</v>
      </c>
      <c r="AE133" s="28"/>
      <c r="AF133" s="28"/>
      <c r="AG133" s="28"/>
      <c r="AH133" s="29"/>
      <c r="AI133" s="108" t="str">
        <f t="shared" si="12"/>
        <v>NO OFERTADO</v>
      </c>
      <c r="AJ133" s="108" t="str">
        <f t="shared" si="13"/>
        <v>CORRECTO</v>
      </c>
      <c r="AK133" s="27">
        <v>2.8429813839271432E-2</v>
      </c>
      <c r="AL133" s="7"/>
      <c r="AM133" s="26">
        <v>2.8429813839271432E-2</v>
      </c>
      <c r="AN133" s="28"/>
      <c r="AO133" s="28"/>
      <c r="AP133" s="28"/>
      <c r="AQ133" s="29"/>
      <c r="AR133" s="108" t="str">
        <f t="shared" si="14"/>
        <v>NO OFERTADO</v>
      </c>
      <c r="AS133" s="109" t="str">
        <f t="shared" si="15"/>
        <v>CORRECTO</v>
      </c>
    </row>
    <row r="134" spans="1:45" x14ac:dyDescent="0.25">
      <c r="A134" s="134">
        <v>129</v>
      </c>
      <c r="B134" s="135">
        <v>2189</v>
      </c>
      <c r="C134" s="10" t="s">
        <v>3763</v>
      </c>
      <c r="D134" s="136" t="s">
        <v>3506</v>
      </c>
      <c r="E134" s="136" t="s">
        <v>787</v>
      </c>
      <c r="F134" s="136" t="s">
        <v>166</v>
      </c>
      <c r="G134" s="136" t="s">
        <v>17</v>
      </c>
      <c r="H134" s="136" t="s">
        <v>1056</v>
      </c>
      <c r="I134" s="137" t="s">
        <v>45</v>
      </c>
      <c r="J134" s="8">
        <v>1000</v>
      </c>
      <c r="K134" s="8" t="s">
        <v>875</v>
      </c>
      <c r="L134" s="9">
        <v>140.72</v>
      </c>
      <c r="M134" s="138">
        <v>306666.67</v>
      </c>
      <c r="N134" s="138">
        <f t="shared" ref="N134:N197" si="16">M134*L134</f>
        <v>43154133.8024</v>
      </c>
      <c r="O134" s="11" t="s">
        <v>3204</v>
      </c>
      <c r="P134" s="39">
        <v>1.3111527565017114E-3</v>
      </c>
      <c r="Q134" s="39"/>
      <c r="R134" s="26">
        <v>0.32778818912542784</v>
      </c>
      <c r="S134" s="7"/>
      <c r="T134" s="26">
        <v>0.32778818912542784</v>
      </c>
      <c r="U134" s="11"/>
      <c r="V134" s="28"/>
      <c r="W134" s="28"/>
      <c r="X134" s="29"/>
      <c r="Y134" s="108" t="str">
        <f t="shared" ref="Y134:Y197" si="17">IF(U134=0,"NO OFERTADO",IF(V134=0,"NO OFERTADO",IF(W134=0,"NO OFERTADO",IF(X134&gt;0,"CORRECTO","NO OFERTADO"))))</f>
        <v>NO OFERTADO</v>
      </c>
      <c r="Z134" s="108" t="str">
        <f t="shared" ref="Z134:Z197" si="18">IF(X134=0,"CORRECTO",IF(X134&gt;I134,"SOBREPASA TECHO REGULADO","CORRECTO"))</f>
        <v>CORRECTO</v>
      </c>
      <c r="AA134" s="29">
        <f t="shared" ref="AA134:AA197" si="19">IF(AND(Y134="CORRECTO", Z134="CORRECTO"), X134*M134, 0)</f>
        <v>0</v>
      </c>
      <c r="AB134" s="25">
        <v>0.11800374808515403</v>
      </c>
      <c r="AC134" s="7"/>
      <c r="AD134" s="26">
        <v>0.11800374808515403</v>
      </c>
      <c r="AE134" s="28"/>
      <c r="AF134" s="28"/>
      <c r="AG134" s="28"/>
      <c r="AH134" s="29"/>
      <c r="AI134" s="108" t="str">
        <f t="shared" ref="AI134:AI197" si="20">IF(AE134=0,"NO OFERTADO",IF(AF134=0,"NO OFERTADO",IF(AG134=0,"NO OFERTADO",IF(AH134&gt;0,"CORRECTO","NO OFERTADO"))))</f>
        <v>NO OFERTADO</v>
      </c>
      <c r="AJ134" s="108" t="str">
        <f t="shared" ref="AJ134:AJ197" si="21">IF(AH134=0,"CORRECTO",IF(AH134&lt;X134,"PRECIO OPCION 1 MAYOR QUE OPCION 2",IF(AH134&gt;I134,"SOBREPASA TECHO REGULADO","CORRECTO")))</f>
        <v>CORRECTO</v>
      </c>
      <c r="AK134" s="27">
        <v>7.8669165390102685E-2</v>
      </c>
      <c r="AL134" s="7"/>
      <c r="AM134" s="26">
        <v>7.8669165390102685E-2</v>
      </c>
      <c r="AN134" s="28"/>
      <c r="AO134" s="28"/>
      <c r="AP134" s="28"/>
      <c r="AQ134" s="29"/>
      <c r="AR134" s="108" t="str">
        <f t="shared" ref="AR134:AR197" si="22">IF(AN134=0,"NO OFERTADO",IF(AO134=0,"NO OFERTADO",IF(AP134=0,"NO OFERTADO",IF(AQ134&gt;0,"CORRECTO","NO OFERTADO"))))</f>
        <v>NO OFERTADO</v>
      </c>
      <c r="AS134" s="109" t="str">
        <f t="shared" ref="AS134:AS197" si="23">IF(AQ134=0,"CORRECTO",IF(AQ134&lt;AH134,"PRECIO OPCION 2 MAYOR QUE OPCION 3",IF(AQ134&gt;I134,"SOBREPASA TECHO REGULADO","CORRECTO")))</f>
        <v>CORRECTO</v>
      </c>
    </row>
    <row r="135" spans="1:45" ht="24" x14ac:dyDescent="0.25">
      <c r="A135" s="134">
        <v>130</v>
      </c>
      <c r="B135" s="135">
        <v>559</v>
      </c>
      <c r="C135" s="10" t="s">
        <v>1293</v>
      </c>
      <c r="D135" s="136" t="s">
        <v>126</v>
      </c>
      <c r="E135" s="136" t="s">
        <v>6</v>
      </c>
      <c r="F135" s="136" t="s">
        <v>7</v>
      </c>
      <c r="G135" s="136" t="s">
        <v>8</v>
      </c>
      <c r="H135" s="136" t="s">
        <v>7</v>
      </c>
      <c r="I135" s="137" t="s">
        <v>45</v>
      </c>
      <c r="J135" s="8">
        <v>1</v>
      </c>
      <c r="K135" s="8" t="s">
        <v>1294</v>
      </c>
      <c r="L135" s="9">
        <v>799.81</v>
      </c>
      <c r="M135" s="9">
        <v>13252.153846153846</v>
      </c>
      <c r="N135" s="138">
        <f t="shared" si="16"/>
        <v>10599205.167692307</v>
      </c>
      <c r="O135" s="11" t="s">
        <v>3204</v>
      </c>
      <c r="P135" s="39">
        <v>3.2203582479447353E-4</v>
      </c>
      <c r="Q135" s="39"/>
      <c r="R135" s="26">
        <v>8.0508956198618378E-2</v>
      </c>
      <c r="S135" s="7"/>
      <c r="T135" s="26">
        <v>8.0508956198618378E-2</v>
      </c>
      <c r="U135" s="11"/>
      <c r="V135" s="28"/>
      <c r="W135" s="28"/>
      <c r="X135" s="29"/>
      <c r="Y135" s="108" t="str">
        <f t="shared" si="17"/>
        <v>NO OFERTADO</v>
      </c>
      <c r="Z135" s="108" t="str">
        <f t="shared" si="18"/>
        <v>CORRECTO</v>
      </c>
      <c r="AA135" s="29">
        <f t="shared" si="19"/>
        <v>0</v>
      </c>
      <c r="AB135" s="25">
        <v>2.8983224231502618E-2</v>
      </c>
      <c r="AC135" s="7"/>
      <c r="AD135" s="26">
        <v>2.8983224231502618E-2</v>
      </c>
      <c r="AE135" s="28"/>
      <c r="AF135" s="28"/>
      <c r="AG135" s="28"/>
      <c r="AH135" s="29"/>
      <c r="AI135" s="108" t="str">
        <f t="shared" si="20"/>
        <v>NO OFERTADO</v>
      </c>
      <c r="AJ135" s="108" t="str">
        <f t="shared" si="21"/>
        <v>CORRECTO</v>
      </c>
      <c r="AK135" s="27">
        <v>1.9322149487668413E-2</v>
      </c>
      <c r="AL135" s="7"/>
      <c r="AM135" s="26">
        <v>1.9322149487668413E-2</v>
      </c>
      <c r="AN135" s="28"/>
      <c r="AO135" s="28"/>
      <c r="AP135" s="28"/>
      <c r="AQ135" s="29"/>
      <c r="AR135" s="108" t="str">
        <f t="shared" si="22"/>
        <v>NO OFERTADO</v>
      </c>
      <c r="AS135" s="109" t="str">
        <f t="shared" si="23"/>
        <v>CORRECTO</v>
      </c>
    </row>
    <row r="136" spans="1:45" x14ac:dyDescent="0.25">
      <c r="A136" s="134">
        <v>131</v>
      </c>
      <c r="B136" s="135">
        <v>1199</v>
      </c>
      <c r="C136" s="10" t="s">
        <v>1293</v>
      </c>
      <c r="D136" s="136" t="s">
        <v>2227</v>
      </c>
      <c r="E136" s="136" t="s">
        <v>36</v>
      </c>
      <c r="F136" s="136" t="s">
        <v>16</v>
      </c>
      <c r="G136" s="136" t="s">
        <v>17</v>
      </c>
      <c r="H136" s="136" t="s">
        <v>36</v>
      </c>
      <c r="I136" s="137" t="s">
        <v>45</v>
      </c>
      <c r="J136" s="8">
        <v>1</v>
      </c>
      <c r="K136" s="8" t="s">
        <v>1294</v>
      </c>
      <c r="L136" s="9">
        <v>3525.54</v>
      </c>
      <c r="M136" s="9">
        <v>91.538461538461533</v>
      </c>
      <c r="N136" s="138">
        <f t="shared" si="16"/>
        <v>322722.50769230764</v>
      </c>
      <c r="O136" s="11" t="s">
        <v>3204</v>
      </c>
      <c r="P136" s="39">
        <v>9.8052832547500066E-6</v>
      </c>
      <c r="Q136" s="39"/>
      <c r="R136" s="26">
        <v>2.4513208136875018E-3</v>
      </c>
      <c r="S136" s="7"/>
      <c r="T136" s="26">
        <v>2.4513208136875018E-3</v>
      </c>
      <c r="U136" s="11"/>
      <c r="V136" s="28"/>
      <c r="W136" s="28"/>
      <c r="X136" s="29"/>
      <c r="Y136" s="108" t="str">
        <f t="shared" si="17"/>
        <v>NO OFERTADO</v>
      </c>
      <c r="Z136" s="108" t="str">
        <f t="shared" si="18"/>
        <v>CORRECTO</v>
      </c>
      <c r="AA136" s="29">
        <f t="shared" si="19"/>
        <v>0</v>
      </c>
      <c r="AB136" s="25">
        <v>8.8247549292750054E-4</v>
      </c>
      <c r="AC136" s="7"/>
      <c r="AD136" s="26">
        <v>8.8247549292750054E-4</v>
      </c>
      <c r="AE136" s="28"/>
      <c r="AF136" s="28"/>
      <c r="AG136" s="28"/>
      <c r="AH136" s="29"/>
      <c r="AI136" s="108" t="str">
        <f t="shared" si="20"/>
        <v>NO OFERTADO</v>
      </c>
      <c r="AJ136" s="108" t="str">
        <f t="shared" si="21"/>
        <v>CORRECTO</v>
      </c>
      <c r="AK136" s="27">
        <v>5.8831699528500044E-4</v>
      </c>
      <c r="AL136" s="7"/>
      <c r="AM136" s="26">
        <v>5.8831699528500044E-4</v>
      </c>
      <c r="AN136" s="28"/>
      <c r="AO136" s="28"/>
      <c r="AP136" s="28"/>
      <c r="AQ136" s="29"/>
      <c r="AR136" s="108" t="str">
        <f t="shared" si="22"/>
        <v>NO OFERTADO</v>
      </c>
      <c r="AS136" s="109" t="str">
        <f t="shared" si="23"/>
        <v>CORRECTO</v>
      </c>
    </row>
    <row r="137" spans="1:45" ht="24" x14ac:dyDescent="0.25">
      <c r="A137" s="134">
        <v>132</v>
      </c>
      <c r="B137" s="135">
        <v>1037</v>
      </c>
      <c r="C137" s="10" t="s">
        <v>2004</v>
      </c>
      <c r="D137" s="136" t="s">
        <v>126</v>
      </c>
      <c r="E137" s="136" t="s">
        <v>6</v>
      </c>
      <c r="F137" s="136" t="s">
        <v>7</v>
      </c>
      <c r="G137" s="136" t="s">
        <v>8</v>
      </c>
      <c r="H137" s="136" t="s">
        <v>7</v>
      </c>
      <c r="I137" s="137">
        <v>2002</v>
      </c>
      <c r="J137" s="8">
        <v>1</v>
      </c>
      <c r="K137" s="8" t="s">
        <v>2005</v>
      </c>
      <c r="L137" s="9">
        <v>2002</v>
      </c>
      <c r="M137" s="9">
        <v>1358.75</v>
      </c>
      <c r="N137" s="138">
        <f t="shared" si="16"/>
        <v>2720217.5</v>
      </c>
      <c r="O137" s="11" t="s">
        <v>3204</v>
      </c>
      <c r="P137" s="39">
        <v>8.2648413005820501E-5</v>
      </c>
      <c r="Q137" s="39">
        <v>1.3196113429101144E-4</v>
      </c>
      <c r="R137" s="26">
        <v>2.0662103251455125E-2</v>
      </c>
      <c r="S137" s="26">
        <v>3.9588340287303432E-3</v>
      </c>
      <c r="T137" s="26">
        <v>2.4620937280185468E-2</v>
      </c>
      <c r="U137" s="11"/>
      <c r="V137" s="28"/>
      <c r="W137" s="28"/>
      <c r="X137" s="29"/>
      <c r="Y137" s="108" t="str">
        <f t="shared" si="17"/>
        <v>NO OFERTADO</v>
      </c>
      <c r="Z137" s="108" t="str">
        <f t="shared" si="18"/>
        <v>CORRECTO</v>
      </c>
      <c r="AA137" s="29">
        <f t="shared" si="19"/>
        <v>0</v>
      </c>
      <c r="AB137" s="25">
        <v>7.4383571705238447E-3</v>
      </c>
      <c r="AC137" s="26">
        <v>1.9794170143651716E-3</v>
      </c>
      <c r="AD137" s="26">
        <v>9.4177741848890158E-3</v>
      </c>
      <c r="AE137" s="28"/>
      <c r="AF137" s="28"/>
      <c r="AG137" s="28"/>
      <c r="AH137" s="29"/>
      <c r="AI137" s="108" t="str">
        <f t="shared" si="20"/>
        <v>NO OFERTADO</v>
      </c>
      <c r="AJ137" s="108" t="str">
        <f t="shared" si="21"/>
        <v>CORRECTO</v>
      </c>
      <c r="AK137" s="27">
        <v>4.9589047803492298E-3</v>
      </c>
      <c r="AL137" s="26">
        <v>6.5980567145505721E-4</v>
      </c>
      <c r="AM137" s="26">
        <v>5.6187104518042874E-3</v>
      </c>
      <c r="AN137" s="28"/>
      <c r="AO137" s="28"/>
      <c r="AP137" s="28"/>
      <c r="AQ137" s="29"/>
      <c r="AR137" s="108" t="str">
        <f t="shared" si="22"/>
        <v>NO OFERTADO</v>
      </c>
      <c r="AS137" s="109" t="str">
        <f t="shared" si="23"/>
        <v>CORRECTO</v>
      </c>
    </row>
    <row r="138" spans="1:45" ht="24" x14ac:dyDescent="0.25">
      <c r="A138" s="134">
        <v>133</v>
      </c>
      <c r="B138" s="135">
        <v>1336</v>
      </c>
      <c r="C138" s="10" t="s">
        <v>2435</v>
      </c>
      <c r="D138" s="136" t="s">
        <v>183</v>
      </c>
      <c r="E138" s="136" t="s">
        <v>6</v>
      </c>
      <c r="F138" s="136" t="s">
        <v>7</v>
      </c>
      <c r="G138" s="136" t="s">
        <v>8</v>
      </c>
      <c r="H138" s="136" t="s">
        <v>7</v>
      </c>
      <c r="I138" s="137" t="s">
        <v>45</v>
      </c>
      <c r="J138" s="8">
        <v>1</v>
      </c>
      <c r="K138" s="8" t="s">
        <v>2436</v>
      </c>
      <c r="L138" s="9">
        <v>53.6</v>
      </c>
      <c r="M138" s="9">
        <v>19647.76923076923</v>
      </c>
      <c r="N138" s="138">
        <f t="shared" si="16"/>
        <v>1053120.4307692307</v>
      </c>
      <c r="O138" s="11" t="s">
        <v>3204</v>
      </c>
      <c r="P138" s="39">
        <v>3.1996975354758571E-5</v>
      </c>
      <c r="Q138" s="39"/>
      <c r="R138" s="26">
        <v>7.9992438386896434E-3</v>
      </c>
      <c r="S138" s="7"/>
      <c r="T138" s="26">
        <v>7.9992438386896434E-3</v>
      </c>
      <c r="U138" s="11"/>
      <c r="V138" s="28"/>
      <c r="W138" s="28"/>
      <c r="X138" s="29"/>
      <c r="Y138" s="108" t="str">
        <f t="shared" si="17"/>
        <v>NO OFERTADO</v>
      </c>
      <c r="Z138" s="108" t="str">
        <f t="shared" si="18"/>
        <v>CORRECTO</v>
      </c>
      <c r="AA138" s="29">
        <f t="shared" si="19"/>
        <v>0</v>
      </c>
      <c r="AB138" s="25">
        <v>2.8797277819282716E-3</v>
      </c>
      <c r="AC138" s="7"/>
      <c r="AD138" s="26">
        <v>2.8797277819282716E-3</v>
      </c>
      <c r="AE138" s="28"/>
      <c r="AF138" s="28"/>
      <c r="AG138" s="28"/>
      <c r="AH138" s="29"/>
      <c r="AI138" s="108" t="str">
        <f t="shared" si="20"/>
        <v>NO OFERTADO</v>
      </c>
      <c r="AJ138" s="108" t="str">
        <f t="shared" si="21"/>
        <v>CORRECTO</v>
      </c>
      <c r="AK138" s="27">
        <v>1.9198185212855143E-3</v>
      </c>
      <c r="AL138" s="7"/>
      <c r="AM138" s="26">
        <v>1.9198185212855143E-3</v>
      </c>
      <c r="AN138" s="28"/>
      <c r="AO138" s="28"/>
      <c r="AP138" s="28"/>
      <c r="AQ138" s="29"/>
      <c r="AR138" s="108" t="str">
        <f t="shared" si="22"/>
        <v>NO OFERTADO</v>
      </c>
      <c r="AS138" s="109" t="str">
        <f t="shared" si="23"/>
        <v>CORRECTO</v>
      </c>
    </row>
    <row r="139" spans="1:45" ht="24" x14ac:dyDescent="0.25">
      <c r="A139" s="134">
        <v>134</v>
      </c>
      <c r="B139" s="135">
        <v>671</v>
      </c>
      <c r="C139" s="10" t="s">
        <v>1461</v>
      </c>
      <c r="D139" s="136" t="s">
        <v>1462</v>
      </c>
      <c r="E139" s="136" t="s">
        <v>6</v>
      </c>
      <c r="F139" s="136" t="s">
        <v>7</v>
      </c>
      <c r="G139" s="136" t="s">
        <v>8</v>
      </c>
      <c r="H139" s="136" t="s">
        <v>7</v>
      </c>
      <c r="I139" s="137" t="s">
        <v>45</v>
      </c>
      <c r="J139" s="8">
        <v>1</v>
      </c>
      <c r="K139" s="8" t="s">
        <v>999</v>
      </c>
      <c r="L139" s="9">
        <v>25.91</v>
      </c>
      <c r="M139" s="9">
        <v>284728.15384615387</v>
      </c>
      <c r="N139" s="138">
        <f t="shared" si="16"/>
        <v>7377306.4661538471</v>
      </c>
      <c r="O139" s="11" t="s">
        <v>3204</v>
      </c>
      <c r="P139" s="39">
        <v>2.2414482359781648E-4</v>
      </c>
      <c r="Q139" s="39"/>
      <c r="R139" s="26">
        <v>5.6036205899454121E-2</v>
      </c>
      <c r="S139" s="7"/>
      <c r="T139" s="26">
        <v>5.6036205899454121E-2</v>
      </c>
      <c r="U139" s="11"/>
      <c r="V139" s="28"/>
      <c r="W139" s="28"/>
      <c r="X139" s="29"/>
      <c r="Y139" s="108" t="str">
        <f t="shared" si="17"/>
        <v>NO OFERTADO</v>
      </c>
      <c r="Z139" s="108" t="str">
        <f t="shared" si="18"/>
        <v>CORRECTO</v>
      </c>
      <c r="AA139" s="29">
        <f t="shared" si="19"/>
        <v>0</v>
      </c>
      <c r="AB139" s="25">
        <v>2.0173034123803484E-2</v>
      </c>
      <c r="AC139" s="7"/>
      <c r="AD139" s="26">
        <v>2.0173034123803484E-2</v>
      </c>
      <c r="AE139" s="28"/>
      <c r="AF139" s="28"/>
      <c r="AG139" s="28"/>
      <c r="AH139" s="29"/>
      <c r="AI139" s="108" t="str">
        <f t="shared" si="20"/>
        <v>NO OFERTADO</v>
      </c>
      <c r="AJ139" s="108" t="str">
        <f t="shared" si="21"/>
        <v>CORRECTO</v>
      </c>
      <c r="AK139" s="27">
        <v>1.3448689415868988E-2</v>
      </c>
      <c r="AL139" s="7"/>
      <c r="AM139" s="26">
        <v>1.3448689415868988E-2</v>
      </c>
      <c r="AN139" s="28"/>
      <c r="AO139" s="28"/>
      <c r="AP139" s="28"/>
      <c r="AQ139" s="29"/>
      <c r="AR139" s="108" t="str">
        <f t="shared" si="22"/>
        <v>NO OFERTADO</v>
      </c>
      <c r="AS139" s="109" t="str">
        <f t="shared" si="23"/>
        <v>CORRECTO</v>
      </c>
    </row>
    <row r="140" spans="1:45" ht="24" x14ac:dyDescent="0.25">
      <c r="A140" s="134">
        <v>135</v>
      </c>
      <c r="B140" s="135">
        <v>856</v>
      </c>
      <c r="C140" s="10" t="s">
        <v>1461</v>
      </c>
      <c r="D140" s="136" t="s">
        <v>1148</v>
      </c>
      <c r="E140" s="136" t="s">
        <v>6</v>
      </c>
      <c r="F140" s="136" t="s">
        <v>7</v>
      </c>
      <c r="G140" s="136" t="s">
        <v>8</v>
      </c>
      <c r="H140" s="136" t="s">
        <v>7</v>
      </c>
      <c r="I140" s="137" t="s">
        <v>45</v>
      </c>
      <c r="J140" s="8">
        <v>1</v>
      </c>
      <c r="K140" s="8" t="s">
        <v>999</v>
      </c>
      <c r="L140" s="9">
        <v>65.16</v>
      </c>
      <c r="M140" s="9">
        <v>84599.538461538468</v>
      </c>
      <c r="N140" s="138">
        <f t="shared" si="16"/>
        <v>5512505.9261538461</v>
      </c>
      <c r="O140" s="11" t="s">
        <v>3204</v>
      </c>
      <c r="P140" s="39">
        <v>1.6748655814536746E-4</v>
      </c>
      <c r="Q140" s="39"/>
      <c r="R140" s="26">
        <v>4.1871639536341869E-2</v>
      </c>
      <c r="S140" s="7"/>
      <c r="T140" s="26">
        <v>4.1871639536341869E-2</v>
      </c>
      <c r="U140" s="11"/>
      <c r="V140" s="28"/>
      <c r="W140" s="28"/>
      <c r="X140" s="29"/>
      <c r="Y140" s="108" t="str">
        <f t="shared" si="17"/>
        <v>NO OFERTADO</v>
      </c>
      <c r="Z140" s="108" t="str">
        <f t="shared" si="18"/>
        <v>CORRECTO</v>
      </c>
      <c r="AA140" s="29">
        <f t="shared" si="19"/>
        <v>0</v>
      </c>
      <c r="AB140" s="25">
        <v>1.5073790233083072E-2</v>
      </c>
      <c r="AC140" s="7"/>
      <c r="AD140" s="26">
        <v>1.5073790233083072E-2</v>
      </c>
      <c r="AE140" s="28"/>
      <c r="AF140" s="28"/>
      <c r="AG140" s="28"/>
      <c r="AH140" s="29"/>
      <c r="AI140" s="108" t="str">
        <f t="shared" si="20"/>
        <v>NO OFERTADO</v>
      </c>
      <c r="AJ140" s="108" t="str">
        <f t="shared" si="21"/>
        <v>CORRECTO</v>
      </c>
      <c r="AK140" s="27">
        <v>1.0049193488722049E-2</v>
      </c>
      <c r="AL140" s="7"/>
      <c r="AM140" s="26">
        <v>1.0049193488722049E-2</v>
      </c>
      <c r="AN140" s="28"/>
      <c r="AO140" s="28"/>
      <c r="AP140" s="28"/>
      <c r="AQ140" s="29"/>
      <c r="AR140" s="108" t="str">
        <f t="shared" si="22"/>
        <v>NO OFERTADO</v>
      </c>
      <c r="AS140" s="109" t="str">
        <f t="shared" si="23"/>
        <v>CORRECTO</v>
      </c>
    </row>
    <row r="141" spans="1:45" ht="24" x14ac:dyDescent="0.25">
      <c r="A141" s="134">
        <v>136</v>
      </c>
      <c r="B141" s="135">
        <v>2587</v>
      </c>
      <c r="C141" s="141" t="s">
        <v>4352</v>
      </c>
      <c r="D141" s="145" t="s">
        <v>1462</v>
      </c>
      <c r="E141" s="145" t="s">
        <v>6</v>
      </c>
      <c r="F141" s="145" t="s">
        <v>7</v>
      </c>
      <c r="G141" s="136" t="s">
        <v>8</v>
      </c>
      <c r="H141" s="145" t="s">
        <v>7</v>
      </c>
      <c r="I141" s="137" t="s">
        <v>45</v>
      </c>
      <c r="J141" s="8">
        <v>1</v>
      </c>
      <c r="K141" s="8" t="s">
        <v>4353</v>
      </c>
      <c r="L141" s="9">
        <v>6899.97</v>
      </c>
      <c r="M141" s="9">
        <v>76.36363636363636</v>
      </c>
      <c r="N141" s="138">
        <f t="shared" si="16"/>
        <v>526906.80000000005</v>
      </c>
      <c r="O141" s="11" t="s">
        <v>4504</v>
      </c>
      <c r="P141" s="39">
        <v>1.6009017963444197E-5</v>
      </c>
      <c r="Q141" s="39"/>
      <c r="R141" s="26">
        <v>4.0022544908610491E-3</v>
      </c>
      <c r="S141" s="7"/>
      <c r="T141" s="26">
        <v>4.0022544908610491E-3</v>
      </c>
      <c r="U141" s="11"/>
      <c r="V141" s="28"/>
      <c r="W141" s="28"/>
      <c r="X141" s="29"/>
      <c r="Y141" s="108" t="str">
        <f t="shared" si="17"/>
        <v>NO OFERTADO</v>
      </c>
      <c r="Z141" s="108" t="str">
        <f t="shared" si="18"/>
        <v>CORRECTO</v>
      </c>
      <c r="AA141" s="29">
        <f t="shared" si="19"/>
        <v>0</v>
      </c>
      <c r="AB141" s="25">
        <v>1.4408116167099777E-3</v>
      </c>
      <c r="AC141" s="7"/>
      <c r="AD141" s="26">
        <v>1.4408116167099777E-3</v>
      </c>
      <c r="AE141" s="28"/>
      <c r="AF141" s="28"/>
      <c r="AG141" s="28"/>
      <c r="AH141" s="29"/>
      <c r="AI141" s="108" t="str">
        <f t="shared" si="20"/>
        <v>NO OFERTADO</v>
      </c>
      <c r="AJ141" s="108" t="str">
        <f t="shared" si="21"/>
        <v>CORRECTO</v>
      </c>
      <c r="AK141" s="27">
        <v>9.6054107780665183E-4</v>
      </c>
      <c r="AL141" s="7"/>
      <c r="AM141" s="26">
        <v>9.6054107780665183E-4</v>
      </c>
      <c r="AN141" s="28"/>
      <c r="AO141" s="28"/>
      <c r="AP141" s="28"/>
      <c r="AQ141" s="29"/>
      <c r="AR141" s="108" t="str">
        <f t="shared" si="22"/>
        <v>NO OFERTADO</v>
      </c>
      <c r="AS141" s="109" t="str">
        <f t="shared" si="23"/>
        <v>CORRECTO</v>
      </c>
    </row>
    <row r="142" spans="1:45" ht="36" x14ac:dyDescent="0.25">
      <c r="A142" s="134">
        <v>137</v>
      </c>
      <c r="B142" s="135">
        <v>2151</v>
      </c>
      <c r="C142" s="10" t="s">
        <v>3703</v>
      </c>
      <c r="D142" s="136" t="s">
        <v>3704</v>
      </c>
      <c r="E142" s="136" t="s">
        <v>205</v>
      </c>
      <c r="F142" s="136" t="s">
        <v>101</v>
      </c>
      <c r="G142" s="136" t="s">
        <v>8</v>
      </c>
      <c r="H142" s="136" t="s">
        <v>7</v>
      </c>
      <c r="I142" s="137" t="s">
        <v>45</v>
      </c>
      <c r="J142" s="8">
        <v>1</v>
      </c>
      <c r="K142" s="8" t="s">
        <v>3705</v>
      </c>
      <c r="L142" s="9">
        <v>754.09</v>
      </c>
      <c r="M142" s="138">
        <v>67.5</v>
      </c>
      <c r="N142" s="138">
        <f t="shared" si="16"/>
        <v>50901.075000000004</v>
      </c>
      <c r="O142" s="11" t="s">
        <v>3204</v>
      </c>
      <c r="P142" s="39">
        <v>1.5465281982195339E-6</v>
      </c>
      <c r="Q142" s="39"/>
      <c r="R142" s="26">
        <v>3.8663204955488351E-4</v>
      </c>
      <c r="S142" s="7"/>
      <c r="T142" s="26">
        <v>3.8663204955488351E-4</v>
      </c>
      <c r="U142" s="11"/>
      <c r="V142" s="28"/>
      <c r="W142" s="28"/>
      <c r="X142" s="29"/>
      <c r="Y142" s="108" t="str">
        <f t="shared" si="17"/>
        <v>NO OFERTADO</v>
      </c>
      <c r="Z142" s="108" t="str">
        <f t="shared" si="18"/>
        <v>CORRECTO</v>
      </c>
      <c r="AA142" s="29">
        <f t="shared" si="19"/>
        <v>0</v>
      </c>
      <c r="AB142" s="25">
        <v>1.3918753783975806E-4</v>
      </c>
      <c r="AC142" s="7"/>
      <c r="AD142" s="26">
        <v>1.3918753783975806E-4</v>
      </c>
      <c r="AE142" s="28"/>
      <c r="AF142" s="28"/>
      <c r="AG142" s="28"/>
      <c r="AH142" s="29"/>
      <c r="AI142" s="108" t="str">
        <f t="shared" si="20"/>
        <v>NO OFERTADO</v>
      </c>
      <c r="AJ142" s="108" t="str">
        <f t="shared" si="21"/>
        <v>CORRECTO</v>
      </c>
      <c r="AK142" s="27">
        <v>9.2791691893172041E-5</v>
      </c>
      <c r="AL142" s="7"/>
      <c r="AM142" s="26">
        <v>9.2791691893172041E-5</v>
      </c>
      <c r="AN142" s="28"/>
      <c r="AO142" s="28"/>
      <c r="AP142" s="28"/>
      <c r="AQ142" s="29"/>
      <c r="AR142" s="108" t="str">
        <f t="shared" si="22"/>
        <v>NO OFERTADO</v>
      </c>
      <c r="AS142" s="109" t="str">
        <f t="shared" si="23"/>
        <v>CORRECTO</v>
      </c>
    </row>
    <row r="143" spans="1:45" ht="24" x14ac:dyDescent="0.25">
      <c r="A143" s="134">
        <v>138</v>
      </c>
      <c r="B143" s="135">
        <v>653</v>
      </c>
      <c r="C143" s="10" t="s">
        <v>1419</v>
      </c>
      <c r="D143" s="136" t="s">
        <v>1420</v>
      </c>
      <c r="E143" s="136" t="s">
        <v>6</v>
      </c>
      <c r="F143" s="136" t="s">
        <v>7</v>
      </c>
      <c r="G143" s="136" t="s">
        <v>8</v>
      </c>
      <c r="H143" s="136" t="s">
        <v>7</v>
      </c>
      <c r="I143" s="137">
        <v>3443.2</v>
      </c>
      <c r="J143" s="8">
        <v>1</v>
      </c>
      <c r="K143" s="8" t="s">
        <v>755</v>
      </c>
      <c r="L143" s="9">
        <v>3443.2</v>
      </c>
      <c r="M143" s="9">
        <v>2306</v>
      </c>
      <c r="N143" s="138">
        <f t="shared" si="16"/>
        <v>7940019.1999999993</v>
      </c>
      <c r="O143" s="11" t="s">
        <v>3204</v>
      </c>
      <c r="P143" s="39">
        <v>2.4124173383773337E-4</v>
      </c>
      <c r="Q143" s="39">
        <v>3.8518020706962186E-4</v>
      </c>
      <c r="R143" s="26">
        <v>6.0310433459433342E-2</v>
      </c>
      <c r="S143" s="26">
        <v>1.1555406212088656E-2</v>
      </c>
      <c r="T143" s="26">
        <v>7.1865839671521992E-2</v>
      </c>
      <c r="U143" s="11"/>
      <c r="V143" s="28"/>
      <c r="W143" s="28"/>
      <c r="X143" s="29"/>
      <c r="Y143" s="108" t="str">
        <f t="shared" si="17"/>
        <v>NO OFERTADO</v>
      </c>
      <c r="Z143" s="108" t="str">
        <f t="shared" si="18"/>
        <v>CORRECTO</v>
      </c>
      <c r="AA143" s="29">
        <f t="shared" si="19"/>
        <v>0</v>
      </c>
      <c r="AB143" s="25">
        <v>2.1711756045396002E-2</v>
      </c>
      <c r="AC143" s="26">
        <v>5.7777031060443282E-3</v>
      </c>
      <c r="AD143" s="26">
        <v>2.748945915144033E-2</v>
      </c>
      <c r="AE143" s="28"/>
      <c r="AF143" s="28"/>
      <c r="AG143" s="28"/>
      <c r="AH143" s="29"/>
      <c r="AI143" s="108" t="str">
        <f t="shared" si="20"/>
        <v>NO OFERTADO</v>
      </c>
      <c r="AJ143" s="108" t="str">
        <f t="shared" si="21"/>
        <v>CORRECTO</v>
      </c>
      <c r="AK143" s="27">
        <v>1.4474504030264002E-2</v>
      </c>
      <c r="AL143" s="26">
        <v>1.9259010353481093E-3</v>
      </c>
      <c r="AM143" s="26">
        <v>1.6400405065612113E-2</v>
      </c>
      <c r="AN143" s="28"/>
      <c r="AO143" s="28"/>
      <c r="AP143" s="28"/>
      <c r="AQ143" s="29"/>
      <c r="AR143" s="108" t="str">
        <f t="shared" si="22"/>
        <v>NO OFERTADO</v>
      </c>
      <c r="AS143" s="109" t="str">
        <f t="shared" si="23"/>
        <v>CORRECTO</v>
      </c>
    </row>
    <row r="144" spans="1:45" ht="24" x14ac:dyDescent="0.25">
      <c r="A144" s="134">
        <v>139</v>
      </c>
      <c r="B144" s="135">
        <v>632</v>
      </c>
      <c r="C144" s="10" t="s">
        <v>753</v>
      </c>
      <c r="D144" s="136" t="s">
        <v>1388</v>
      </c>
      <c r="E144" s="136" t="s">
        <v>6</v>
      </c>
      <c r="F144" s="136" t="s">
        <v>7</v>
      </c>
      <c r="G144" s="136" t="s">
        <v>8</v>
      </c>
      <c r="H144" s="136" t="s">
        <v>7</v>
      </c>
      <c r="I144" s="137">
        <v>1721.6</v>
      </c>
      <c r="J144" s="8">
        <v>1</v>
      </c>
      <c r="K144" s="8" t="s">
        <v>755</v>
      </c>
      <c r="L144" s="9">
        <v>1542.44</v>
      </c>
      <c r="M144" s="9">
        <v>38037.538461538461</v>
      </c>
      <c r="N144" s="138">
        <f t="shared" si="16"/>
        <v>58670620.824615389</v>
      </c>
      <c r="O144" s="11" t="s">
        <v>3204</v>
      </c>
      <c r="P144" s="39">
        <v>1.7825904366914431E-3</v>
      </c>
      <c r="Q144" s="39">
        <v>2.8461847898464307E-3</v>
      </c>
      <c r="R144" s="26">
        <v>0.44564760917286078</v>
      </c>
      <c r="S144" s="26">
        <v>8.5385543695392918E-2</v>
      </c>
      <c r="T144" s="26">
        <v>0.5310331528682537</v>
      </c>
      <c r="U144" s="11"/>
      <c r="V144" s="28"/>
      <c r="W144" s="28"/>
      <c r="X144" s="29"/>
      <c r="Y144" s="108" t="str">
        <f t="shared" si="17"/>
        <v>NO OFERTADO</v>
      </c>
      <c r="Z144" s="108" t="str">
        <f t="shared" si="18"/>
        <v>CORRECTO</v>
      </c>
      <c r="AA144" s="29">
        <f t="shared" si="19"/>
        <v>0</v>
      </c>
      <c r="AB144" s="25">
        <v>0.16043313930222988</v>
      </c>
      <c r="AC144" s="26">
        <v>4.2692771847696459E-2</v>
      </c>
      <c r="AD144" s="26">
        <v>0.20312591114992634</v>
      </c>
      <c r="AE144" s="28"/>
      <c r="AF144" s="28"/>
      <c r="AG144" s="28"/>
      <c r="AH144" s="29"/>
      <c r="AI144" s="108" t="str">
        <f t="shared" si="20"/>
        <v>NO OFERTADO</v>
      </c>
      <c r="AJ144" s="108" t="str">
        <f t="shared" si="21"/>
        <v>CORRECTO</v>
      </c>
      <c r="AK144" s="27">
        <v>0.10695542620148658</v>
      </c>
      <c r="AL144" s="26">
        <v>1.4230923949232154E-2</v>
      </c>
      <c r="AM144" s="26">
        <v>0.12118635015071874</v>
      </c>
      <c r="AN144" s="28"/>
      <c r="AO144" s="28"/>
      <c r="AP144" s="28"/>
      <c r="AQ144" s="29"/>
      <c r="AR144" s="108" t="str">
        <f t="shared" si="22"/>
        <v>NO OFERTADO</v>
      </c>
      <c r="AS144" s="109" t="str">
        <f t="shared" si="23"/>
        <v>CORRECTO</v>
      </c>
    </row>
    <row r="145" spans="1:45" ht="24" x14ac:dyDescent="0.25">
      <c r="A145" s="134">
        <v>140</v>
      </c>
      <c r="B145" s="135">
        <v>292</v>
      </c>
      <c r="C145" s="10" t="s">
        <v>753</v>
      </c>
      <c r="D145" s="136" t="s">
        <v>754</v>
      </c>
      <c r="E145" s="136" t="s">
        <v>6</v>
      </c>
      <c r="F145" s="136" t="s">
        <v>7</v>
      </c>
      <c r="G145" s="136" t="s">
        <v>8</v>
      </c>
      <c r="H145" s="136" t="s">
        <v>7</v>
      </c>
      <c r="I145" s="137">
        <v>860.8</v>
      </c>
      <c r="J145" s="8">
        <v>1</v>
      </c>
      <c r="K145" s="8" t="s">
        <v>755</v>
      </c>
      <c r="L145" s="9">
        <v>558</v>
      </c>
      <c r="M145" s="9">
        <v>34212.230769230766</v>
      </c>
      <c r="N145" s="138">
        <f t="shared" si="16"/>
        <v>19090424.769230768</v>
      </c>
      <c r="O145" s="11" t="s">
        <v>3204</v>
      </c>
      <c r="P145" s="39">
        <v>5.8002468949042867E-4</v>
      </c>
      <c r="Q145" s="39">
        <v>9.261002499413787E-4</v>
      </c>
      <c r="R145" s="26">
        <v>0.14500617237260716</v>
      </c>
      <c r="S145" s="26">
        <v>2.778300749824136E-2</v>
      </c>
      <c r="T145" s="26">
        <v>0.17278917987084852</v>
      </c>
      <c r="U145" s="11"/>
      <c r="V145" s="28"/>
      <c r="W145" s="28"/>
      <c r="X145" s="29"/>
      <c r="Y145" s="108" t="str">
        <f t="shared" si="17"/>
        <v>NO OFERTADO</v>
      </c>
      <c r="Z145" s="108" t="str">
        <f t="shared" si="18"/>
        <v>CORRECTO</v>
      </c>
      <c r="AA145" s="29">
        <f t="shared" si="19"/>
        <v>0</v>
      </c>
      <c r="AB145" s="25">
        <v>5.2202222054138582E-2</v>
      </c>
      <c r="AC145" s="26">
        <v>1.389150374912068E-2</v>
      </c>
      <c r="AD145" s="26">
        <v>6.6093725803259257E-2</v>
      </c>
      <c r="AE145" s="28"/>
      <c r="AF145" s="28"/>
      <c r="AG145" s="28"/>
      <c r="AH145" s="29"/>
      <c r="AI145" s="108" t="str">
        <f t="shared" si="20"/>
        <v>NO OFERTADO</v>
      </c>
      <c r="AJ145" s="108" t="str">
        <f t="shared" si="21"/>
        <v>CORRECTO</v>
      </c>
      <c r="AK145" s="27">
        <v>3.4801481369425721E-2</v>
      </c>
      <c r="AL145" s="26">
        <v>4.6305012497068936E-3</v>
      </c>
      <c r="AM145" s="26">
        <v>3.9431982619132618E-2</v>
      </c>
      <c r="AN145" s="28"/>
      <c r="AO145" s="28"/>
      <c r="AP145" s="28"/>
      <c r="AQ145" s="29"/>
      <c r="AR145" s="108" t="str">
        <f t="shared" si="22"/>
        <v>NO OFERTADO</v>
      </c>
      <c r="AS145" s="109" t="str">
        <f t="shared" si="23"/>
        <v>CORRECTO</v>
      </c>
    </row>
    <row r="146" spans="1:45" ht="24" x14ac:dyDescent="0.25">
      <c r="A146" s="134">
        <v>141</v>
      </c>
      <c r="B146" s="135">
        <v>874</v>
      </c>
      <c r="C146" s="10" t="s">
        <v>753</v>
      </c>
      <c r="D146" s="136" t="s">
        <v>1783</v>
      </c>
      <c r="E146" s="136" t="s">
        <v>6</v>
      </c>
      <c r="F146" s="136" t="s">
        <v>7</v>
      </c>
      <c r="G146" s="136" t="s">
        <v>8</v>
      </c>
      <c r="H146" s="136" t="s">
        <v>7</v>
      </c>
      <c r="I146" s="137">
        <v>1721.6</v>
      </c>
      <c r="J146" s="8">
        <v>1</v>
      </c>
      <c r="K146" s="8" t="s">
        <v>755</v>
      </c>
      <c r="L146" s="9">
        <v>1452.28</v>
      </c>
      <c r="M146" s="9">
        <v>6793.6923076923076</v>
      </c>
      <c r="N146" s="138">
        <f t="shared" si="16"/>
        <v>9866343.4646153841</v>
      </c>
      <c r="O146" s="11" t="s">
        <v>3204</v>
      </c>
      <c r="P146" s="39">
        <v>2.9976927562623583E-4</v>
      </c>
      <c r="Q146" s="39">
        <v>4.7862859307954369E-4</v>
      </c>
      <c r="R146" s="26">
        <v>7.4942318906558961E-2</v>
      </c>
      <c r="S146" s="26">
        <v>1.435885779238631E-2</v>
      </c>
      <c r="T146" s="26">
        <v>8.9301176698945273E-2</v>
      </c>
      <c r="U146" s="11"/>
      <c r="V146" s="28"/>
      <c r="W146" s="28"/>
      <c r="X146" s="29"/>
      <c r="Y146" s="108" t="str">
        <f t="shared" si="17"/>
        <v>NO OFERTADO</v>
      </c>
      <c r="Z146" s="108" t="str">
        <f t="shared" si="18"/>
        <v>CORRECTO</v>
      </c>
      <c r="AA146" s="29">
        <f t="shared" si="19"/>
        <v>0</v>
      </c>
      <c r="AB146" s="25">
        <v>2.6979234806361226E-2</v>
      </c>
      <c r="AC146" s="26">
        <v>7.1794288961931551E-3</v>
      </c>
      <c r="AD146" s="26">
        <v>3.4158663702554382E-2</v>
      </c>
      <c r="AE146" s="28"/>
      <c r="AF146" s="28"/>
      <c r="AG146" s="28"/>
      <c r="AH146" s="29"/>
      <c r="AI146" s="108" t="str">
        <f t="shared" si="20"/>
        <v>NO OFERTADO</v>
      </c>
      <c r="AJ146" s="108" t="str">
        <f t="shared" si="21"/>
        <v>CORRECTO</v>
      </c>
      <c r="AK146" s="27">
        <v>1.7986156537574152E-2</v>
      </c>
      <c r="AL146" s="26">
        <v>2.3931429653977184E-3</v>
      </c>
      <c r="AM146" s="26">
        <v>2.0379299502971869E-2</v>
      </c>
      <c r="AN146" s="28"/>
      <c r="AO146" s="28"/>
      <c r="AP146" s="28"/>
      <c r="AQ146" s="29"/>
      <c r="AR146" s="108" t="str">
        <f t="shared" si="22"/>
        <v>NO OFERTADO</v>
      </c>
      <c r="AS146" s="109" t="str">
        <f t="shared" si="23"/>
        <v>CORRECTO</v>
      </c>
    </row>
    <row r="147" spans="1:45" ht="24" x14ac:dyDescent="0.25">
      <c r="A147" s="134">
        <v>142</v>
      </c>
      <c r="B147" s="135">
        <v>2491</v>
      </c>
      <c r="C147" s="141" t="s">
        <v>4182</v>
      </c>
      <c r="D147" s="145" t="s">
        <v>1388</v>
      </c>
      <c r="E147" s="145" t="s">
        <v>6</v>
      </c>
      <c r="F147" s="145" t="s">
        <v>7</v>
      </c>
      <c r="G147" s="136" t="s">
        <v>8</v>
      </c>
      <c r="H147" s="145" t="s">
        <v>7</v>
      </c>
      <c r="I147" s="137">
        <v>1721.6</v>
      </c>
      <c r="J147" s="8">
        <v>1</v>
      </c>
      <c r="K147" s="8" t="s">
        <v>4183</v>
      </c>
      <c r="L147" s="9">
        <v>1721.6</v>
      </c>
      <c r="M147" s="9">
        <v>18119.25</v>
      </c>
      <c r="N147" s="138">
        <f t="shared" si="16"/>
        <v>31194100.799999997</v>
      </c>
      <c r="O147" s="11" t="s">
        <v>4504</v>
      </c>
      <c r="P147" s="39">
        <v>9.4777087724183659E-4</v>
      </c>
      <c r="Q147" s="39">
        <v>1.5132646285659682E-3</v>
      </c>
      <c r="R147" s="26">
        <v>0.23694271931045915</v>
      </c>
      <c r="S147" s="26">
        <v>4.5397938856979049E-2</v>
      </c>
      <c r="T147" s="26">
        <v>0.2823406581674382</v>
      </c>
      <c r="U147" s="11"/>
      <c r="V147" s="28"/>
      <c r="W147" s="28"/>
      <c r="X147" s="29"/>
      <c r="Y147" s="108" t="str">
        <f t="shared" si="17"/>
        <v>NO OFERTADO</v>
      </c>
      <c r="Z147" s="108" t="str">
        <f t="shared" si="18"/>
        <v>CORRECTO</v>
      </c>
      <c r="AA147" s="29">
        <f t="shared" si="19"/>
        <v>0</v>
      </c>
      <c r="AB147" s="25">
        <v>8.5299378951765287E-2</v>
      </c>
      <c r="AC147" s="26">
        <v>2.2698969428489525E-2</v>
      </c>
      <c r="AD147" s="26">
        <v>0.10799834838025481</v>
      </c>
      <c r="AE147" s="28"/>
      <c r="AF147" s="28"/>
      <c r="AG147" s="28"/>
      <c r="AH147" s="29"/>
      <c r="AI147" s="108" t="str">
        <f t="shared" si="20"/>
        <v>NO OFERTADO</v>
      </c>
      <c r="AJ147" s="108" t="str">
        <f t="shared" si="21"/>
        <v>CORRECTO</v>
      </c>
      <c r="AK147" s="27">
        <v>5.6866252634510193E-2</v>
      </c>
      <c r="AL147" s="26">
        <v>7.5663231428298415E-3</v>
      </c>
      <c r="AM147" s="26">
        <v>6.4432575777340031E-2</v>
      </c>
      <c r="AN147" s="28"/>
      <c r="AO147" s="28"/>
      <c r="AP147" s="28"/>
      <c r="AQ147" s="29"/>
      <c r="AR147" s="108" t="str">
        <f t="shared" si="22"/>
        <v>NO OFERTADO</v>
      </c>
      <c r="AS147" s="109" t="str">
        <f t="shared" si="23"/>
        <v>CORRECTO</v>
      </c>
    </row>
    <row r="148" spans="1:45" ht="24" x14ac:dyDescent="0.25">
      <c r="A148" s="134">
        <v>143</v>
      </c>
      <c r="B148" s="135">
        <v>61</v>
      </c>
      <c r="C148" s="10" t="s">
        <v>188</v>
      </c>
      <c r="D148" s="136" t="s">
        <v>189</v>
      </c>
      <c r="E148" s="136" t="s">
        <v>6</v>
      </c>
      <c r="F148" s="136" t="s">
        <v>7</v>
      </c>
      <c r="G148" s="136" t="s">
        <v>8</v>
      </c>
      <c r="H148" s="136" t="s">
        <v>7</v>
      </c>
      <c r="I148" s="137">
        <v>1883.1999999999998</v>
      </c>
      <c r="J148" s="8">
        <v>1</v>
      </c>
      <c r="K148" s="8" t="s">
        <v>190</v>
      </c>
      <c r="L148" s="9">
        <v>1508.55</v>
      </c>
      <c r="M148" s="9">
        <v>64281.076923076922</v>
      </c>
      <c r="N148" s="138">
        <f t="shared" si="16"/>
        <v>96971218.592307687</v>
      </c>
      <c r="O148" s="11" t="s">
        <v>3204</v>
      </c>
      <c r="P148" s="39">
        <v>2.9462781280889289E-3</v>
      </c>
      <c r="Q148" s="39">
        <v>4.7041944252702366E-3</v>
      </c>
      <c r="R148" s="26">
        <v>0.73656953202223219</v>
      </c>
      <c r="S148" s="26">
        <v>0.14112583275810711</v>
      </c>
      <c r="T148" s="26">
        <v>0.87769536478033927</v>
      </c>
      <c r="U148" s="11"/>
      <c r="V148" s="28"/>
      <c r="W148" s="28"/>
      <c r="X148" s="29"/>
      <c r="Y148" s="108" t="str">
        <f t="shared" si="17"/>
        <v>NO OFERTADO</v>
      </c>
      <c r="Z148" s="108" t="str">
        <f t="shared" si="18"/>
        <v>CORRECTO</v>
      </c>
      <c r="AA148" s="29">
        <f t="shared" si="19"/>
        <v>0</v>
      </c>
      <c r="AB148" s="25">
        <v>0.26516503152800358</v>
      </c>
      <c r="AC148" s="26">
        <v>7.0562916379053556E-2</v>
      </c>
      <c r="AD148" s="26">
        <v>0.33572794790705712</v>
      </c>
      <c r="AE148" s="28"/>
      <c r="AF148" s="28"/>
      <c r="AG148" s="28"/>
      <c r="AH148" s="29"/>
      <c r="AI148" s="108" t="str">
        <f t="shared" si="20"/>
        <v>NO OFERTADO</v>
      </c>
      <c r="AJ148" s="108" t="str">
        <f t="shared" si="21"/>
        <v>CORRECTO</v>
      </c>
      <c r="AK148" s="27">
        <v>0.17677668768533572</v>
      </c>
      <c r="AL148" s="26">
        <v>2.3520972126351184E-2</v>
      </c>
      <c r="AM148" s="26">
        <v>0.2002976598116869</v>
      </c>
      <c r="AN148" s="28"/>
      <c r="AO148" s="28"/>
      <c r="AP148" s="28"/>
      <c r="AQ148" s="29"/>
      <c r="AR148" s="108" t="str">
        <f t="shared" si="22"/>
        <v>NO OFERTADO</v>
      </c>
      <c r="AS148" s="109" t="str">
        <f t="shared" si="23"/>
        <v>CORRECTO</v>
      </c>
    </row>
    <row r="149" spans="1:45" ht="24" x14ac:dyDescent="0.25">
      <c r="A149" s="134">
        <v>144</v>
      </c>
      <c r="B149" s="135">
        <v>121</v>
      </c>
      <c r="C149" s="10" t="s">
        <v>188</v>
      </c>
      <c r="D149" s="136" t="s">
        <v>357</v>
      </c>
      <c r="E149" s="136" t="s">
        <v>6</v>
      </c>
      <c r="F149" s="136" t="s">
        <v>7</v>
      </c>
      <c r="G149" s="136" t="s">
        <v>8</v>
      </c>
      <c r="H149" s="136" t="s">
        <v>7</v>
      </c>
      <c r="I149" s="137">
        <v>3766.3999999999996</v>
      </c>
      <c r="J149" s="8">
        <v>1</v>
      </c>
      <c r="K149" s="8" t="s">
        <v>190</v>
      </c>
      <c r="L149" s="9">
        <v>3766.4</v>
      </c>
      <c r="M149" s="9">
        <v>17300.384615384617</v>
      </c>
      <c r="N149" s="138">
        <f t="shared" si="16"/>
        <v>65160168.615384623</v>
      </c>
      <c r="O149" s="11" t="s">
        <v>3204</v>
      </c>
      <c r="P149" s="39">
        <v>1.9797624738658623E-3</v>
      </c>
      <c r="Q149" s="39">
        <v>3.1610008247795326E-3</v>
      </c>
      <c r="R149" s="26">
        <v>0.49494061846646559</v>
      </c>
      <c r="S149" s="26">
        <v>9.4830024743385977E-2</v>
      </c>
      <c r="T149" s="26">
        <v>0.58977064320985151</v>
      </c>
      <c r="U149" s="11"/>
      <c r="V149" s="28"/>
      <c r="W149" s="28"/>
      <c r="X149" s="29"/>
      <c r="Y149" s="108" t="str">
        <f t="shared" si="17"/>
        <v>NO OFERTADO</v>
      </c>
      <c r="Z149" s="108" t="str">
        <f t="shared" si="18"/>
        <v>CORRECTO</v>
      </c>
      <c r="AA149" s="29">
        <f t="shared" si="19"/>
        <v>0</v>
      </c>
      <c r="AB149" s="25">
        <v>0.17817862264792761</v>
      </c>
      <c r="AC149" s="26">
        <v>4.7415012371692988E-2</v>
      </c>
      <c r="AD149" s="26">
        <v>0.2255936350196206</v>
      </c>
      <c r="AE149" s="28"/>
      <c r="AF149" s="28"/>
      <c r="AG149" s="28"/>
      <c r="AH149" s="29"/>
      <c r="AI149" s="108" t="str">
        <f t="shared" si="20"/>
        <v>NO OFERTADO</v>
      </c>
      <c r="AJ149" s="108" t="str">
        <f t="shared" si="21"/>
        <v>CORRECTO</v>
      </c>
      <c r="AK149" s="27">
        <v>0.11878574843195173</v>
      </c>
      <c r="AL149" s="26">
        <v>1.5805004123897664E-2</v>
      </c>
      <c r="AM149" s="26">
        <v>0.1345907525558494</v>
      </c>
      <c r="AN149" s="28"/>
      <c r="AO149" s="28"/>
      <c r="AP149" s="28"/>
      <c r="AQ149" s="29"/>
      <c r="AR149" s="108" t="str">
        <f t="shared" si="22"/>
        <v>NO OFERTADO</v>
      </c>
      <c r="AS149" s="109" t="str">
        <f t="shared" si="23"/>
        <v>CORRECTO</v>
      </c>
    </row>
    <row r="150" spans="1:45" ht="24" x14ac:dyDescent="0.25">
      <c r="A150" s="134">
        <v>145</v>
      </c>
      <c r="B150" s="135">
        <v>453</v>
      </c>
      <c r="C150" s="10" t="s">
        <v>188</v>
      </c>
      <c r="D150" s="136" t="s">
        <v>1094</v>
      </c>
      <c r="E150" s="136" t="s">
        <v>6</v>
      </c>
      <c r="F150" s="136" t="s">
        <v>7</v>
      </c>
      <c r="G150" s="136" t="s">
        <v>8</v>
      </c>
      <c r="H150" s="136" t="s">
        <v>7</v>
      </c>
      <c r="I150" s="137">
        <v>1883.1999999999998</v>
      </c>
      <c r="J150" s="8">
        <v>1</v>
      </c>
      <c r="K150" s="8" t="s">
        <v>190</v>
      </c>
      <c r="L150" s="9">
        <v>1704.98</v>
      </c>
      <c r="M150" s="9">
        <v>12481.076923076924</v>
      </c>
      <c r="N150" s="138">
        <f t="shared" si="16"/>
        <v>21279986.532307692</v>
      </c>
      <c r="O150" s="11" t="s">
        <v>3204</v>
      </c>
      <c r="P150" s="39">
        <v>6.4655018052066208E-4</v>
      </c>
      <c r="Q150" s="39">
        <v>1.0323186144125497E-3</v>
      </c>
      <c r="R150" s="26">
        <v>0.16163754513016551</v>
      </c>
      <c r="S150" s="26">
        <v>3.096955843237649E-2</v>
      </c>
      <c r="T150" s="26">
        <v>0.19260710356254201</v>
      </c>
      <c r="U150" s="11"/>
      <c r="V150" s="28"/>
      <c r="W150" s="28"/>
      <c r="X150" s="29"/>
      <c r="Y150" s="108" t="str">
        <f t="shared" si="17"/>
        <v>NO OFERTADO</v>
      </c>
      <c r="Z150" s="108" t="str">
        <f t="shared" si="18"/>
        <v>CORRECTO</v>
      </c>
      <c r="AA150" s="29">
        <f t="shared" si="19"/>
        <v>0</v>
      </c>
      <c r="AB150" s="25">
        <v>5.8189516246859585E-2</v>
      </c>
      <c r="AC150" s="26">
        <v>1.5484779216188245E-2</v>
      </c>
      <c r="AD150" s="26">
        <v>7.3674295463047823E-2</v>
      </c>
      <c r="AE150" s="28"/>
      <c r="AF150" s="28"/>
      <c r="AG150" s="28"/>
      <c r="AH150" s="29"/>
      <c r="AI150" s="108" t="str">
        <f t="shared" si="20"/>
        <v>NO OFERTADO</v>
      </c>
      <c r="AJ150" s="108" t="str">
        <f t="shared" si="21"/>
        <v>CORRECTO</v>
      </c>
      <c r="AK150" s="27">
        <v>3.8793010831239726E-2</v>
      </c>
      <c r="AL150" s="26">
        <v>5.161593072062748E-3</v>
      </c>
      <c r="AM150" s="26">
        <v>4.3954603903302476E-2</v>
      </c>
      <c r="AN150" s="28"/>
      <c r="AO150" s="28"/>
      <c r="AP150" s="28"/>
      <c r="AQ150" s="29"/>
      <c r="AR150" s="108" t="str">
        <f t="shared" si="22"/>
        <v>NO OFERTADO</v>
      </c>
      <c r="AS150" s="109" t="str">
        <f t="shared" si="23"/>
        <v>CORRECTO</v>
      </c>
    </row>
    <row r="151" spans="1:45" ht="24" x14ac:dyDescent="0.25">
      <c r="A151" s="134">
        <v>146</v>
      </c>
      <c r="B151" s="135">
        <v>2653</v>
      </c>
      <c r="C151" s="10" t="s">
        <v>4462</v>
      </c>
      <c r="D151" s="136" t="s">
        <v>189</v>
      </c>
      <c r="E151" s="136" t="s">
        <v>6</v>
      </c>
      <c r="F151" s="136" t="s">
        <v>7</v>
      </c>
      <c r="G151" s="136" t="s">
        <v>8</v>
      </c>
      <c r="H151" s="136" t="s">
        <v>7</v>
      </c>
      <c r="I151" s="137">
        <v>1883.1999999999998</v>
      </c>
      <c r="J151" s="8">
        <v>1</v>
      </c>
      <c r="K151" s="8" t="s">
        <v>4463</v>
      </c>
      <c r="L151" s="9">
        <v>1883.2</v>
      </c>
      <c r="M151" s="9">
        <v>60</v>
      </c>
      <c r="N151" s="138">
        <f t="shared" si="16"/>
        <v>112992</v>
      </c>
      <c r="O151" s="11" t="s">
        <v>4504</v>
      </c>
      <c r="P151" s="39">
        <v>3.4330377928800438E-6</v>
      </c>
      <c r="Q151" s="39">
        <v>5.481382457766691E-6</v>
      </c>
      <c r="R151" s="26">
        <v>8.5825944822001091E-4</v>
      </c>
      <c r="S151" s="26">
        <v>1.6444147373300072E-4</v>
      </c>
      <c r="T151" s="26">
        <v>1.0227009219530116E-3</v>
      </c>
      <c r="U151" s="11"/>
      <c r="V151" s="28"/>
      <c r="W151" s="28"/>
      <c r="X151" s="29"/>
      <c r="Y151" s="108" t="str">
        <f t="shared" si="17"/>
        <v>NO OFERTADO</v>
      </c>
      <c r="Z151" s="108" t="str">
        <f t="shared" si="18"/>
        <v>CORRECTO</v>
      </c>
      <c r="AA151" s="29">
        <f t="shared" si="19"/>
        <v>0</v>
      </c>
      <c r="AB151" s="25">
        <v>3.0897340135920394E-4</v>
      </c>
      <c r="AC151" s="26">
        <v>8.2220736866500362E-5</v>
      </c>
      <c r="AD151" s="26">
        <v>3.911941382257043E-4</v>
      </c>
      <c r="AE151" s="28"/>
      <c r="AF151" s="28"/>
      <c r="AG151" s="28"/>
      <c r="AH151" s="29"/>
      <c r="AI151" s="108" t="str">
        <f t="shared" si="20"/>
        <v>NO OFERTADO</v>
      </c>
      <c r="AJ151" s="108" t="str">
        <f t="shared" si="21"/>
        <v>CORRECTO</v>
      </c>
      <c r="AK151" s="27">
        <v>2.0598226757280263E-4</v>
      </c>
      <c r="AL151" s="26">
        <v>2.7406912288833454E-5</v>
      </c>
      <c r="AM151" s="26">
        <v>2.3338917986163608E-4</v>
      </c>
      <c r="AN151" s="28"/>
      <c r="AO151" s="28"/>
      <c r="AP151" s="28"/>
      <c r="AQ151" s="29"/>
      <c r="AR151" s="108" t="str">
        <f t="shared" si="22"/>
        <v>NO OFERTADO</v>
      </c>
      <c r="AS151" s="109" t="str">
        <f t="shared" si="23"/>
        <v>CORRECTO</v>
      </c>
    </row>
    <row r="152" spans="1:45" ht="24" x14ac:dyDescent="0.25">
      <c r="A152" s="134">
        <v>147</v>
      </c>
      <c r="B152" s="135">
        <v>925</v>
      </c>
      <c r="C152" s="10" t="s">
        <v>1855</v>
      </c>
      <c r="D152" s="136" t="s">
        <v>1856</v>
      </c>
      <c r="E152" s="136" t="s">
        <v>7</v>
      </c>
      <c r="F152" s="136" t="s">
        <v>7</v>
      </c>
      <c r="G152" s="136" t="s">
        <v>8</v>
      </c>
      <c r="H152" s="136" t="s">
        <v>7</v>
      </c>
      <c r="I152" s="137">
        <v>3443.2</v>
      </c>
      <c r="J152" s="8">
        <v>1</v>
      </c>
      <c r="K152" s="8" t="s">
        <v>755</v>
      </c>
      <c r="L152" s="9">
        <v>3443.2</v>
      </c>
      <c r="M152" s="9">
        <v>1132.4615384615386</v>
      </c>
      <c r="N152" s="138">
        <f t="shared" si="16"/>
        <v>3899291.5692307693</v>
      </c>
      <c r="O152" s="11" t="s">
        <v>3204</v>
      </c>
      <c r="P152" s="39">
        <v>1.1847223982784412E-4</v>
      </c>
      <c r="Q152" s="39">
        <v>1.8915948390416215E-4</v>
      </c>
      <c r="R152" s="26">
        <v>2.961805995696103E-2</v>
      </c>
      <c r="S152" s="26">
        <v>5.6747845171248642E-3</v>
      </c>
      <c r="T152" s="26">
        <v>3.5292844474085892E-2</v>
      </c>
      <c r="U152" s="11"/>
      <c r="V152" s="28"/>
      <c r="W152" s="28"/>
      <c r="X152" s="29"/>
      <c r="Y152" s="108" t="str">
        <f t="shared" si="17"/>
        <v>NO OFERTADO</v>
      </c>
      <c r="Z152" s="108" t="str">
        <f t="shared" si="18"/>
        <v>CORRECTO</v>
      </c>
      <c r="AA152" s="29">
        <f t="shared" si="19"/>
        <v>0</v>
      </c>
      <c r="AB152" s="25">
        <v>1.0662501584505971E-2</v>
      </c>
      <c r="AC152" s="26">
        <v>2.8373922585624321E-3</v>
      </c>
      <c r="AD152" s="26">
        <v>1.3499893843068402E-2</v>
      </c>
      <c r="AE152" s="28"/>
      <c r="AF152" s="28"/>
      <c r="AG152" s="28"/>
      <c r="AH152" s="29"/>
      <c r="AI152" s="108" t="str">
        <f t="shared" si="20"/>
        <v>NO OFERTADO</v>
      </c>
      <c r="AJ152" s="108" t="str">
        <f t="shared" si="21"/>
        <v>CORRECTO</v>
      </c>
      <c r="AK152" s="27">
        <v>7.1083343896706473E-3</v>
      </c>
      <c r="AL152" s="26">
        <v>9.4579741952081073E-4</v>
      </c>
      <c r="AM152" s="26">
        <v>8.0541318091914577E-3</v>
      </c>
      <c r="AN152" s="28"/>
      <c r="AO152" s="28"/>
      <c r="AP152" s="28"/>
      <c r="AQ152" s="29"/>
      <c r="AR152" s="108" t="str">
        <f t="shared" si="22"/>
        <v>NO OFERTADO</v>
      </c>
      <c r="AS152" s="109" t="str">
        <f t="shared" si="23"/>
        <v>CORRECTO</v>
      </c>
    </row>
    <row r="153" spans="1:45" x14ac:dyDescent="0.25">
      <c r="A153" s="134">
        <v>148</v>
      </c>
      <c r="B153" s="135">
        <v>289</v>
      </c>
      <c r="C153" s="10" t="s">
        <v>746</v>
      </c>
      <c r="D153" s="136" t="s">
        <v>747</v>
      </c>
      <c r="E153" s="136" t="s">
        <v>748</v>
      </c>
      <c r="F153" s="136" t="s">
        <v>166</v>
      </c>
      <c r="G153" s="136" t="s">
        <v>242</v>
      </c>
      <c r="H153" s="136" t="s">
        <v>81</v>
      </c>
      <c r="I153" s="137" t="s">
        <v>45</v>
      </c>
      <c r="J153" s="8">
        <v>2.5</v>
      </c>
      <c r="K153" s="8" t="s">
        <v>749</v>
      </c>
      <c r="L153" s="9">
        <v>55346.37</v>
      </c>
      <c r="M153" s="9">
        <v>541.73076923076917</v>
      </c>
      <c r="N153" s="138">
        <f t="shared" si="16"/>
        <v>29982831.594230767</v>
      </c>
      <c r="O153" s="11" t="s">
        <v>3204</v>
      </c>
      <c r="P153" s="39">
        <v>9.1096886505727869E-4</v>
      </c>
      <c r="Q153" s="39"/>
      <c r="R153" s="26">
        <v>0.22774221626431967</v>
      </c>
      <c r="S153" s="7"/>
      <c r="T153" s="26">
        <v>0.22774221626431967</v>
      </c>
      <c r="U153" s="11"/>
      <c r="V153" s="28"/>
      <c r="W153" s="28"/>
      <c r="X153" s="29"/>
      <c r="Y153" s="108" t="str">
        <f t="shared" si="17"/>
        <v>NO OFERTADO</v>
      </c>
      <c r="Z153" s="108" t="str">
        <f t="shared" si="18"/>
        <v>CORRECTO</v>
      </c>
      <c r="AA153" s="29">
        <f t="shared" si="19"/>
        <v>0</v>
      </c>
      <c r="AB153" s="25">
        <v>8.1987197855155083E-2</v>
      </c>
      <c r="AC153" s="7"/>
      <c r="AD153" s="26">
        <v>8.1987197855155083E-2</v>
      </c>
      <c r="AE153" s="28"/>
      <c r="AF153" s="28"/>
      <c r="AG153" s="28"/>
      <c r="AH153" s="29"/>
      <c r="AI153" s="108" t="str">
        <f t="shared" si="20"/>
        <v>NO OFERTADO</v>
      </c>
      <c r="AJ153" s="108" t="str">
        <f t="shared" si="21"/>
        <v>CORRECTO</v>
      </c>
      <c r="AK153" s="27">
        <v>5.465813190343672E-2</v>
      </c>
      <c r="AL153" s="7"/>
      <c r="AM153" s="26">
        <v>5.465813190343672E-2</v>
      </c>
      <c r="AN153" s="28"/>
      <c r="AO153" s="28"/>
      <c r="AP153" s="28"/>
      <c r="AQ153" s="29"/>
      <c r="AR153" s="108" t="str">
        <f t="shared" si="22"/>
        <v>NO OFERTADO</v>
      </c>
      <c r="AS153" s="109" t="str">
        <f t="shared" si="23"/>
        <v>CORRECTO</v>
      </c>
    </row>
    <row r="154" spans="1:45" ht="24" x14ac:dyDescent="0.25">
      <c r="A154" s="134">
        <v>149</v>
      </c>
      <c r="B154" s="135">
        <v>393</v>
      </c>
      <c r="C154" s="10" t="s">
        <v>971</v>
      </c>
      <c r="D154" s="136" t="s">
        <v>494</v>
      </c>
      <c r="E154" s="136" t="s">
        <v>6</v>
      </c>
      <c r="F154" s="136" t="s">
        <v>7</v>
      </c>
      <c r="G154" s="136" t="s">
        <v>8</v>
      </c>
      <c r="H154" s="136" t="s">
        <v>7</v>
      </c>
      <c r="I154" s="137" t="s">
        <v>45</v>
      </c>
      <c r="J154" s="8">
        <v>1</v>
      </c>
      <c r="K154" s="8" t="s">
        <v>972</v>
      </c>
      <c r="L154" s="9">
        <v>328.09</v>
      </c>
      <c r="M154" s="9">
        <v>74586.38461538461</v>
      </c>
      <c r="N154" s="138">
        <f t="shared" si="16"/>
        <v>24471046.928461533</v>
      </c>
      <c r="O154" s="11" t="s">
        <v>3204</v>
      </c>
      <c r="P154" s="39">
        <v>7.435042209780299E-4</v>
      </c>
      <c r="Q154" s="39"/>
      <c r="R154" s="26">
        <v>0.18587605524450748</v>
      </c>
      <c r="S154" s="7"/>
      <c r="T154" s="26">
        <v>0.18587605524450748</v>
      </c>
      <c r="U154" s="11"/>
      <c r="V154" s="28"/>
      <c r="W154" s="28"/>
      <c r="X154" s="29"/>
      <c r="Y154" s="108" t="str">
        <f t="shared" si="17"/>
        <v>NO OFERTADO</v>
      </c>
      <c r="Z154" s="108" t="str">
        <f t="shared" si="18"/>
        <v>CORRECTO</v>
      </c>
      <c r="AA154" s="29">
        <f t="shared" si="19"/>
        <v>0</v>
      </c>
      <c r="AB154" s="25">
        <v>6.6915379888022694E-2</v>
      </c>
      <c r="AC154" s="7"/>
      <c r="AD154" s="26">
        <v>6.6915379888022694E-2</v>
      </c>
      <c r="AE154" s="28"/>
      <c r="AF154" s="28"/>
      <c r="AG154" s="28"/>
      <c r="AH154" s="29"/>
      <c r="AI154" s="108" t="str">
        <f t="shared" si="20"/>
        <v>NO OFERTADO</v>
      </c>
      <c r="AJ154" s="108" t="str">
        <f t="shared" si="21"/>
        <v>CORRECTO</v>
      </c>
      <c r="AK154" s="27">
        <v>4.4610253258681794E-2</v>
      </c>
      <c r="AL154" s="7"/>
      <c r="AM154" s="26">
        <v>4.4610253258681794E-2</v>
      </c>
      <c r="AN154" s="28"/>
      <c r="AO154" s="28"/>
      <c r="AP154" s="28"/>
      <c r="AQ154" s="29"/>
      <c r="AR154" s="108" t="str">
        <f t="shared" si="22"/>
        <v>NO OFERTADO</v>
      </c>
      <c r="AS154" s="109" t="str">
        <f t="shared" si="23"/>
        <v>CORRECTO</v>
      </c>
    </row>
    <row r="155" spans="1:45" x14ac:dyDescent="0.25">
      <c r="A155" s="134">
        <v>150</v>
      </c>
      <c r="B155" s="135">
        <v>826</v>
      </c>
      <c r="C155" s="10" t="s">
        <v>971</v>
      </c>
      <c r="D155" s="136" t="s">
        <v>1228</v>
      </c>
      <c r="E155" s="136" t="s">
        <v>559</v>
      </c>
      <c r="F155" s="136" t="s">
        <v>166</v>
      </c>
      <c r="G155" s="136" t="s">
        <v>8</v>
      </c>
      <c r="H155" s="136" t="s">
        <v>81</v>
      </c>
      <c r="I155" s="137" t="s">
        <v>45</v>
      </c>
      <c r="J155" s="8">
        <v>100</v>
      </c>
      <c r="K155" s="8" t="s">
        <v>972</v>
      </c>
      <c r="L155" s="9">
        <v>81.569999999999993</v>
      </c>
      <c r="M155" s="9">
        <v>107023.07692307692</v>
      </c>
      <c r="N155" s="138">
        <f t="shared" si="16"/>
        <v>8729872.384615384</v>
      </c>
      <c r="O155" s="11" t="s">
        <v>3204</v>
      </c>
      <c r="P155" s="39">
        <v>2.6523985612613674E-4</v>
      </c>
      <c r="Q155" s="39"/>
      <c r="R155" s="26">
        <v>6.6309964031534191E-2</v>
      </c>
      <c r="S155" s="7"/>
      <c r="T155" s="26">
        <v>6.6309964031534191E-2</v>
      </c>
      <c r="U155" s="11"/>
      <c r="V155" s="28"/>
      <c r="W155" s="28"/>
      <c r="X155" s="29"/>
      <c r="Y155" s="108" t="str">
        <f t="shared" si="17"/>
        <v>NO OFERTADO</v>
      </c>
      <c r="Z155" s="108" t="str">
        <f t="shared" si="18"/>
        <v>CORRECTO</v>
      </c>
      <c r="AA155" s="29">
        <f t="shared" si="19"/>
        <v>0</v>
      </c>
      <c r="AB155" s="25">
        <v>2.3871587051352307E-2</v>
      </c>
      <c r="AC155" s="7"/>
      <c r="AD155" s="26">
        <v>2.3871587051352307E-2</v>
      </c>
      <c r="AE155" s="28"/>
      <c r="AF155" s="28"/>
      <c r="AG155" s="28"/>
      <c r="AH155" s="29"/>
      <c r="AI155" s="108" t="str">
        <f t="shared" si="20"/>
        <v>NO OFERTADO</v>
      </c>
      <c r="AJ155" s="108" t="str">
        <f t="shared" si="21"/>
        <v>CORRECTO</v>
      </c>
      <c r="AK155" s="27">
        <v>1.5914391367568205E-2</v>
      </c>
      <c r="AL155" s="7"/>
      <c r="AM155" s="26">
        <v>1.5914391367568205E-2</v>
      </c>
      <c r="AN155" s="28"/>
      <c r="AO155" s="28"/>
      <c r="AP155" s="28"/>
      <c r="AQ155" s="29"/>
      <c r="AR155" s="108" t="str">
        <f t="shared" si="22"/>
        <v>NO OFERTADO</v>
      </c>
      <c r="AS155" s="109" t="str">
        <f t="shared" si="23"/>
        <v>CORRECTO</v>
      </c>
    </row>
    <row r="156" spans="1:45" x14ac:dyDescent="0.25">
      <c r="A156" s="134">
        <v>151</v>
      </c>
      <c r="B156" s="135">
        <v>893</v>
      </c>
      <c r="C156" s="10" t="s">
        <v>971</v>
      </c>
      <c r="D156" s="136" t="s">
        <v>1808</v>
      </c>
      <c r="E156" s="136" t="s">
        <v>201</v>
      </c>
      <c r="F156" s="136" t="s">
        <v>166</v>
      </c>
      <c r="G156" s="136" t="s">
        <v>8</v>
      </c>
      <c r="H156" s="136" t="s">
        <v>81</v>
      </c>
      <c r="I156" s="137" t="s">
        <v>45</v>
      </c>
      <c r="J156" s="8">
        <v>120</v>
      </c>
      <c r="K156" s="8" t="s">
        <v>972</v>
      </c>
      <c r="L156" s="9">
        <v>486.67</v>
      </c>
      <c r="M156" s="9">
        <v>11510.76923076923</v>
      </c>
      <c r="N156" s="138">
        <f t="shared" si="16"/>
        <v>5601946.0615384616</v>
      </c>
      <c r="O156" s="11" t="s">
        <v>3204</v>
      </c>
      <c r="P156" s="39">
        <v>1.7020401924859331E-4</v>
      </c>
      <c r="Q156" s="39"/>
      <c r="R156" s="26">
        <v>4.2551004812148324E-2</v>
      </c>
      <c r="S156" s="7"/>
      <c r="T156" s="26">
        <v>4.2551004812148324E-2</v>
      </c>
      <c r="U156" s="11"/>
      <c r="V156" s="28"/>
      <c r="W156" s="28"/>
      <c r="X156" s="29"/>
      <c r="Y156" s="108" t="str">
        <f t="shared" si="17"/>
        <v>NO OFERTADO</v>
      </c>
      <c r="Z156" s="108" t="str">
        <f t="shared" si="18"/>
        <v>CORRECTO</v>
      </c>
      <c r="AA156" s="29">
        <f t="shared" si="19"/>
        <v>0</v>
      </c>
      <c r="AB156" s="25">
        <v>1.5318361732373397E-2</v>
      </c>
      <c r="AC156" s="7"/>
      <c r="AD156" s="26">
        <v>1.5318361732373397E-2</v>
      </c>
      <c r="AE156" s="28"/>
      <c r="AF156" s="28"/>
      <c r="AG156" s="28"/>
      <c r="AH156" s="29"/>
      <c r="AI156" s="108" t="str">
        <f t="shared" si="20"/>
        <v>NO OFERTADO</v>
      </c>
      <c r="AJ156" s="108" t="str">
        <f t="shared" si="21"/>
        <v>CORRECTO</v>
      </c>
      <c r="AK156" s="27">
        <v>1.0212241154915598E-2</v>
      </c>
      <c r="AL156" s="7"/>
      <c r="AM156" s="26">
        <v>1.0212241154915598E-2</v>
      </c>
      <c r="AN156" s="28"/>
      <c r="AO156" s="28"/>
      <c r="AP156" s="28"/>
      <c r="AQ156" s="29"/>
      <c r="AR156" s="108" t="str">
        <f t="shared" si="22"/>
        <v>NO OFERTADO</v>
      </c>
      <c r="AS156" s="109" t="str">
        <f t="shared" si="23"/>
        <v>CORRECTO</v>
      </c>
    </row>
    <row r="157" spans="1:45" ht="24" x14ac:dyDescent="0.25">
      <c r="A157" s="134">
        <v>152</v>
      </c>
      <c r="B157" s="135">
        <v>1765</v>
      </c>
      <c r="C157" s="10" t="s">
        <v>971</v>
      </c>
      <c r="D157" s="136" t="s">
        <v>3079</v>
      </c>
      <c r="E157" s="136" t="s">
        <v>7</v>
      </c>
      <c r="F157" s="136" t="s">
        <v>7</v>
      </c>
      <c r="G157" s="136" t="s">
        <v>8</v>
      </c>
      <c r="H157" s="136" t="s">
        <v>7</v>
      </c>
      <c r="I157" s="137" t="s">
        <v>45</v>
      </c>
      <c r="J157" s="8">
        <v>1</v>
      </c>
      <c r="K157" s="8" t="s">
        <v>972</v>
      </c>
      <c r="L157" s="9">
        <v>1644.34</v>
      </c>
      <c r="M157" s="9">
        <v>348.2</v>
      </c>
      <c r="N157" s="138">
        <f t="shared" si="16"/>
        <v>572559.18799999997</v>
      </c>
      <c r="O157" s="11" t="s">
        <v>3204</v>
      </c>
      <c r="P157" s="39">
        <v>1.7396075218287224E-5</v>
      </c>
      <c r="Q157" s="39"/>
      <c r="R157" s="26">
        <v>4.3490188045718055E-3</v>
      </c>
      <c r="S157" s="7"/>
      <c r="T157" s="26">
        <v>4.3490188045718055E-3</v>
      </c>
      <c r="U157" s="11"/>
      <c r="V157" s="28"/>
      <c r="W157" s="28"/>
      <c r="X157" s="29"/>
      <c r="Y157" s="108" t="str">
        <f t="shared" si="17"/>
        <v>NO OFERTADO</v>
      </c>
      <c r="Z157" s="108" t="str">
        <f t="shared" si="18"/>
        <v>CORRECTO</v>
      </c>
      <c r="AA157" s="29">
        <f t="shared" si="19"/>
        <v>0</v>
      </c>
      <c r="AB157" s="25">
        <v>1.5656467696458501E-3</v>
      </c>
      <c r="AC157" s="7"/>
      <c r="AD157" s="26">
        <v>1.5656467696458501E-3</v>
      </c>
      <c r="AE157" s="28"/>
      <c r="AF157" s="28"/>
      <c r="AG157" s="28"/>
      <c r="AH157" s="29"/>
      <c r="AI157" s="108" t="str">
        <f t="shared" si="20"/>
        <v>NO OFERTADO</v>
      </c>
      <c r="AJ157" s="108" t="str">
        <f t="shared" si="21"/>
        <v>CORRECTO</v>
      </c>
      <c r="AK157" s="27">
        <v>1.0437645130972335E-3</v>
      </c>
      <c r="AL157" s="7"/>
      <c r="AM157" s="26">
        <v>1.0437645130972335E-3</v>
      </c>
      <c r="AN157" s="28"/>
      <c r="AO157" s="28"/>
      <c r="AP157" s="28"/>
      <c r="AQ157" s="29"/>
      <c r="AR157" s="108" t="str">
        <f t="shared" si="22"/>
        <v>NO OFERTADO</v>
      </c>
      <c r="AS157" s="109" t="str">
        <f t="shared" si="23"/>
        <v>CORRECTO</v>
      </c>
    </row>
    <row r="158" spans="1:45" ht="24" x14ac:dyDescent="0.25">
      <c r="A158" s="134">
        <v>153</v>
      </c>
      <c r="B158" s="135">
        <v>502</v>
      </c>
      <c r="C158" s="10" t="s">
        <v>1182</v>
      </c>
      <c r="D158" s="136" t="s">
        <v>1183</v>
      </c>
      <c r="E158" s="136" t="s">
        <v>6</v>
      </c>
      <c r="F158" s="136" t="s">
        <v>7</v>
      </c>
      <c r="G158" s="136" t="s">
        <v>8</v>
      </c>
      <c r="H158" s="136" t="s">
        <v>7</v>
      </c>
      <c r="I158" s="137" t="s">
        <v>45</v>
      </c>
      <c r="J158" s="8">
        <v>1</v>
      </c>
      <c r="K158" s="8" t="s">
        <v>1184</v>
      </c>
      <c r="L158" s="9">
        <v>2272</v>
      </c>
      <c r="M158" s="9">
        <v>5957.9230769230771</v>
      </c>
      <c r="N158" s="138">
        <f t="shared" si="16"/>
        <v>13536401.230769232</v>
      </c>
      <c r="O158" s="11" t="s">
        <v>3204</v>
      </c>
      <c r="P158" s="39">
        <v>4.1127670104802738E-4</v>
      </c>
      <c r="Q158" s="39"/>
      <c r="R158" s="26">
        <v>0.10281917526200685</v>
      </c>
      <c r="S158" s="7"/>
      <c r="T158" s="26">
        <v>0.10281917526200685</v>
      </c>
      <c r="U158" s="11"/>
      <c r="V158" s="28"/>
      <c r="W158" s="28"/>
      <c r="X158" s="29"/>
      <c r="Y158" s="108" t="str">
        <f t="shared" si="17"/>
        <v>NO OFERTADO</v>
      </c>
      <c r="Z158" s="108" t="str">
        <f t="shared" si="18"/>
        <v>CORRECTO</v>
      </c>
      <c r="AA158" s="29">
        <f t="shared" si="19"/>
        <v>0</v>
      </c>
      <c r="AB158" s="25">
        <v>3.7014903094322461E-2</v>
      </c>
      <c r="AC158" s="7"/>
      <c r="AD158" s="26">
        <v>3.7014903094322461E-2</v>
      </c>
      <c r="AE158" s="28"/>
      <c r="AF158" s="28"/>
      <c r="AG158" s="28"/>
      <c r="AH158" s="29"/>
      <c r="AI158" s="108" t="str">
        <f t="shared" si="20"/>
        <v>NO OFERTADO</v>
      </c>
      <c r="AJ158" s="108" t="str">
        <f t="shared" si="21"/>
        <v>CORRECTO</v>
      </c>
      <c r="AK158" s="27">
        <v>2.4676602062881643E-2</v>
      </c>
      <c r="AL158" s="7"/>
      <c r="AM158" s="26">
        <v>2.4676602062881643E-2</v>
      </c>
      <c r="AN158" s="28"/>
      <c r="AO158" s="28"/>
      <c r="AP158" s="28"/>
      <c r="AQ158" s="29"/>
      <c r="AR158" s="108" t="str">
        <f t="shared" si="22"/>
        <v>NO OFERTADO</v>
      </c>
      <c r="AS158" s="109" t="str">
        <f t="shared" si="23"/>
        <v>CORRECTO</v>
      </c>
    </row>
    <row r="159" spans="1:45" ht="24" x14ac:dyDescent="0.25">
      <c r="A159" s="134">
        <v>154</v>
      </c>
      <c r="B159" s="135">
        <v>669</v>
      </c>
      <c r="C159" s="10" t="s">
        <v>1182</v>
      </c>
      <c r="D159" s="136" t="s">
        <v>1457</v>
      </c>
      <c r="E159" s="136" t="s">
        <v>1086</v>
      </c>
      <c r="F159" s="136" t="s">
        <v>166</v>
      </c>
      <c r="G159" s="136" t="s">
        <v>8</v>
      </c>
      <c r="H159" s="136" t="s">
        <v>81</v>
      </c>
      <c r="I159" s="137" t="s">
        <v>45</v>
      </c>
      <c r="J159" s="8">
        <v>70</v>
      </c>
      <c r="K159" s="8" t="s">
        <v>1184</v>
      </c>
      <c r="L159" s="9">
        <v>364.53</v>
      </c>
      <c r="M159" s="9">
        <v>27983.846153846152</v>
      </c>
      <c r="N159" s="138">
        <f t="shared" si="16"/>
        <v>10200951.438461537</v>
      </c>
      <c r="O159" s="11" t="s">
        <v>3204</v>
      </c>
      <c r="P159" s="39">
        <v>3.0993567519446068E-4</v>
      </c>
      <c r="Q159" s="39"/>
      <c r="R159" s="26">
        <v>7.7483918798615173E-2</v>
      </c>
      <c r="S159" s="7"/>
      <c r="T159" s="26">
        <v>7.7483918798615173E-2</v>
      </c>
      <c r="U159" s="11"/>
      <c r="V159" s="28"/>
      <c r="W159" s="28"/>
      <c r="X159" s="29"/>
      <c r="Y159" s="108" t="str">
        <f t="shared" si="17"/>
        <v>NO OFERTADO</v>
      </c>
      <c r="Z159" s="108" t="str">
        <f t="shared" si="18"/>
        <v>CORRECTO</v>
      </c>
      <c r="AA159" s="29">
        <f t="shared" si="19"/>
        <v>0</v>
      </c>
      <c r="AB159" s="25">
        <v>2.7894210767501461E-2</v>
      </c>
      <c r="AC159" s="7"/>
      <c r="AD159" s="26">
        <v>2.7894210767501461E-2</v>
      </c>
      <c r="AE159" s="28"/>
      <c r="AF159" s="28"/>
      <c r="AG159" s="28"/>
      <c r="AH159" s="29"/>
      <c r="AI159" s="108" t="str">
        <f t="shared" si="20"/>
        <v>NO OFERTADO</v>
      </c>
      <c r="AJ159" s="108" t="str">
        <f t="shared" si="21"/>
        <v>CORRECTO</v>
      </c>
      <c r="AK159" s="27">
        <v>1.8596140511667639E-2</v>
      </c>
      <c r="AL159" s="7"/>
      <c r="AM159" s="26">
        <v>1.8596140511667639E-2</v>
      </c>
      <c r="AN159" s="28"/>
      <c r="AO159" s="28"/>
      <c r="AP159" s="28"/>
      <c r="AQ159" s="29"/>
      <c r="AR159" s="108" t="str">
        <f t="shared" si="22"/>
        <v>NO OFERTADO</v>
      </c>
      <c r="AS159" s="109" t="str">
        <f t="shared" si="23"/>
        <v>CORRECTO</v>
      </c>
    </row>
    <row r="160" spans="1:45" ht="24" x14ac:dyDescent="0.25">
      <c r="A160" s="134">
        <v>155</v>
      </c>
      <c r="B160" s="135">
        <v>1211</v>
      </c>
      <c r="C160" s="10" t="s">
        <v>1182</v>
      </c>
      <c r="D160" s="136" t="s">
        <v>2241</v>
      </c>
      <c r="E160" s="136" t="s">
        <v>6</v>
      </c>
      <c r="F160" s="136" t="s">
        <v>7</v>
      </c>
      <c r="G160" s="136" t="s">
        <v>8</v>
      </c>
      <c r="H160" s="136" t="s">
        <v>7</v>
      </c>
      <c r="I160" s="137" t="s">
        <v>45</v>
      </c>
      <c r="J160" s="8">
        <v>1</v>
      </c>
      <c r="K160" s="8" t="s">
        <v>1184</v>
      </c>
      <c r="L160" s="9">
        <v>1778.41</v>
      </c>
      <c r="M160" s="9">
        <v>1802.3846153846155</v>
      </c>
      <c r="N160" s="138">
        <f t="shared" si="16"/>
        <v>3205378.8238461544</v>
      </c>
      <c r="O160" s="11" t="s">
        <v>3204</v>
      </c>
      <c r="P160" s="39">
        <v>9.7389077481248521E-5</v>
      </c>
      <c r="Q160" s="39"/>
      <c r="R160" s="26">
        <v>2.4347269370312129E-2</v>
      </c>
      <c r="S160" s="7"/>
      <c r="T160" s="26">
        <v>2.4347269370312129E-2</v>
      </c>
      <c r="U160" s="11"/>
      <c r="V160" s="28"/>
      <c r="W160" s="28"/>
      <c r="X160" s="29"/>
      <c r="Y160" s="108" t="str">
        <f t="shared" si="17"/>
        <v>NO OFERTADO</v>
      </c>
      <c r="Z160" s="108" t="str">
        <f t="shared" si="18"/>
        <v>CORRECTO</v>
      </c>
      <c r="AA160" s="29">
        <f t="shared" si="19"/>
        <v>0</v>
      </c>
      <c r="AB160" s="25">
        <v>8.7650169733123669E-3</v>
      </c>
      <c r="AC160" s="7"/>
      <c r="AD160" s="26">
        <v>8.7650169733123669E-3</v>
      </c>
      <c r="AE160" s="28"/>
      <c r="AF160" s="28"/>
      <c r="AG160" s="28"/>
      <c r="AH160" s="29"/>
      <c r="AI160" s="108" t="str">
        <f t="shared" si="20"/>
        <v>NO OFERTADO</v>
      </c>
      <c r="AJ160" s="108" t="str">
        <f t="shared" si="21"/>
        <v>CORRECTO</v>
      </c>
      <c r="AK160" s="27">
        <v>5.8433446488749116E-3</v>
      </c>
      <c r="AL160" s="7"/>
      <c r="AM160" s="26">
        <v>5.8433446488749116E-3</v>
      </c>
      <c r="AN160" s="28"/>
      <c r="AO160" s="28"/>
      <c r="AP160" s="28"/>
      <c r="AQ160" s="29"/>
      <c r="AR160" s="108" t="str">
        <f t="shared" si="22"/>
        <v>NO OFERTADO</v>
      </c>
      <c r="AS160" s="109" t="str">
        <f t="shared" si="23"/>
        <v>CORRECTO</v>
      </c>
    </row>
    <row r="161" spans="1:45" x14ac:dyDescent="0.25">
      <c r="A161" s="134">
        <v>156</v>
      </c>
      <c r="B161" s="135">
        <v>1581</v>
      </c>
      <c r="C161" s="10" t="s">
        <v>1182</v>
      </c>
      <c r="D161" s="136" t="s">
        <v>2791</v>
      </c>
      <c r="E161" s="136" t="s">
        <v>201</v>
      </c>
      <c r="F161" s="136" t="s">
        <v>166</v>
      </c>
      <c r="G161" s="136" t="s">
        <v>8</v>
      </c>
      <c r="H161" s="136" t="s">
        <v>81</v>
      </c>
      <c r="I161" s="137" t="s">
        <v>45</v>
      </c>
      <c r="J161" s="8">
        <v>75</v>
      </c>
      <c r="K161" s="8" t="s">
        <v>1184</v>
      </c>
      <c r="L161" s="9">
        <v>546.29999999999995</v>
      </c>
      <c r="M161" s="9">
        <v>1091.6666666666667</v>
      </c>
      <c r="N161" s="138">
        <f t="shared" si="16"/>
        <v>596377.5</v>
      </c>
      <c r="O161" s="11" t="s">
        <v>3204</v>
      </c>
      <c r="P161" s="39">
        <v>1.8119747383206939E-5</v>
      </c>
      <c r="Q161" s="39"/>
      <c r="R161" s="26">
        <v>4.5299368458017342E-3</v>
      </c>
      <c r="S161" s="7"/>
      <c r="T161" s="26">
        <v>4.5299368458017342E-3</v>
      </c>
      <c r="U161" s="11"/>
      <c r="V161" s="28"/>
      <c r="W161" s="28"/>
      <c r="X161" s="29"/>
      <c r="Y161" s="108" t="str">
        <f t="shared" si="17"/>
        <v>NO OFERTADO</v>
      </c>
      <c r="Z161" s="108" t="str">
        <f t="shared" si="18"/>
        <v>CORRECTO</v>
      </c>
      <c r="AA161" s="29">
        <f t="shared" si="19"/>
        <v>0</v>
      </c>
      <c r="AB161" s="25">
        <v>1.6307772644886245E-3</v>
      </c>
      <c r="AC161" s="7"/>
      <c r="AD161" s="26">
        <v>1.6307772644886245E-3</v>
      </c>
      <c r="AE161" s="28"/>
      <c r="AF161" s="28"/>
      <c r="AG161" s="28"/>
      <c r="AH161" s="29"/>
      <c r="AI161" s="108" t="str">
        <f t="shared" si="20"/>
        <v>NO OFERTADO</v>
      </c>
      <c r="AJ161" s="108" t="str">
        <f t="shared" si="21"/>
        <v>CORRECTO</v>
      </c>
      <c r="AK161" s="27">
        <v>1.0871848429924163E-3</v>
      </c>
      <c r="AL161" s="7"/>
      <c r="AM161" s="26">
        <v>1.0871848429924163E-3</v>
      </c>
      <c r="AN161" s="28"/>
      <c r="AO161" s="28"/>
      <c r="AP161" s="28"/>
      <c r="AQ161" s="29"/>
      <c r="AR161" s="108" t="str">
        <f t="shared" si="22"/>
        <v>NO OFERTADO</v>
      </c>
      <c r="AS161" s="109" t="str">
        <f t="shared" si="23"/>
        <v>CORRECTO</v>
      </c>
    </row>
    <row r="162" spans="1:45" ht="24" x14ac:dyDescent="0.25">
      <c r="A162" s="134">
        <v>157</v>
      </c>
      <c r="B162" s="135">
        <v>1604</v>
      </c>
      <c r="C162" s="10" t="s">
        <v>2829</v>
      </c>
      <c r="D162" s="136" t="s">
        <v>494</v>
      </c>
      <c r="E162" s="136" t="s">
        <v>6</v>
      </c>
      <c r="F162" s="136" t="s">
        <v>7</v>
      </c>
      <c r="G162" s="136" t="s">
        <v>8</v>
      </c>
      <c r="H162" s="136" t="s">
        <v>7</v>
      </c>
      <c r="I162" s="137" t="s">
        <v>45</v>
      </c>
      <c r="J162" s="8">
        <v>1</v>
      </c>
      <c r="K162" s="8" t="s">
        <v>2681</v>
      </c>
      <c r="L162" s="9">
        <v>309.27</v>
      </c>
      <c r="M162" s="9">
        <v>1291.3846153846155</v>
      </c>
      <c r="N162" s="138">
        <f t="shared" si="16"/>
        <v>399386.52</v>
      </c>
      <c r="O162" s="11" t="s">
        <v>3204</v>
      </c>
      <c r="P162" s="39">
        <v>1.2134567200570319E-5</v>
      </c>
      <c r="Q162" s="39"/>
      <c r="R162" s="26">
        <v>3.0336418001425799E-3</v>
      </c>
      <c r="S162" s="7"/>
      <c r="T162" s="26">
        <v>3.0336418001425799E-3</v>
      </c>
      <c r="U162" s="11"/>
      <c r="V162" s="28"/>
      <c r="W162" s="28"/>
      <c r="X162" s="29"/>
      <c r="Y162" s="108" t="str">
        <f t="shared" si="17"/>
        <v>NO OFERTADO</v>
      </c>
      <c r="Z162" s="108" t="str">
        <f t="shared" si="18"/>
        <v>CORRECTO</v>
      </c>
      <c r="AA162" s="29">
        <f t="shared" si="19"/>
        <v>0</v>
      </c>
      <c r="AB162" s="25">
        <v>1.0921110480513288E-3</v>
      </c>
      <c r="AC162" s="7"/>
      <c r="AD162" s="26">
        <v>1.0921110480513288E-3</v>
      </c>
      <c r="AE162" s="28"/>
      <c r="AF162" s="28"/>
      <c r="AG162" s="28"/>
      <c r="AH162" s="29"/>
      <c r="AI162" s="108" t="str">
        <f t="shared" si="20"/>
        <v>NO OFERTADO</v>
      </c>
      <c r="AJ162" s="108" t="str">
        <f t="shared" si="21"/>
        <v>CORRECTO</v>
      </c>
      <c r="AK162" s="27">
        <v>7.2807403203421913E-4</v>
      </c>
      <c r="AL162" s="7"/>
      <c r="AM162" s="26">
        <v>7.2807403203421913E-4</v>
      </c>
      <c r="AN162" s="28"/>
      <c r="AO162" s="28"/>
      <c r="AP162" s="28"/>
      <c r="AQ162" s="29"/>
      <c r="AR162" s="108" t="str">
        <f t="shared" si="22"/>
        <v>NO OFERTADO</v>
      </c>
      <c r="AS162" s="109" t="str">
        <f t="shared" si="23"/>
        <v>CORRECTO</v>
      </c>
    </row>
    <row r="163" spans="1:45" x14ac:dyDescent="0.25">
      <c r="A163" s="134">
        <v>158</v>
      </c>
      <c r="B163" s="135">
        <v>1503</v>
      </c>
      <c r="C163" s="10" t="s">
        <v>2680</v>
      </c>
      <c r="D163" s="136" t="s">
        <v>341</v>
      </c>
      <c r="E163" s="136" t="s">
        <v>36</v>
      </c>
      <c r="F163" s="136" t="s">
        <v>16</v>
      </c>
      <c r="G163" s="136" t="s">
        <v>17</v>
      </c>
      <c r="H163" s="136" t="s">
        <v>36</v>
      </c>
      <c r="I163" s="137" t="s">
        <v>45</v>
      </c>
      <c r="J163" s="8">
        <v>1</v>
      </c>
      <c r="K163" s="8" t="s">
        <v>2681</v>
      </c>
      <c r="L163" s="9">
        <v>2263.0700000000002</v>
      </c>
      <c r="M163" s="9">
        <v>228.46153846153845</v>
      </c>
      <c r="N163" s="138">
        <f t="shared" si="16"/>
        <v>517024.45384615386</v>
      </c>
      <c r="O163" s="11" t="s">
        <v>3204</v>
      </c>
      <c r="P163" s="39">
        <v>1.5708762477848078E-5</v>
      </c>
      <c r="Q163" s="39"/>
      <c r="R163" s="26">
        <v>3.9271906194620195E-3</v>
      </c>
      <c r="S163" s="7"/>
      <c r="T163" s="26">
        <v>3.9271906194620195E-3</v>
      </c>
      <c r="U163" s="11"/>
      <c r="V163" s="28"/>
      <c r="W163" s="28"/>
      <c r="X163" s="29"/>
      <c r="Y163" s="108" t="str">
        <f t="shared" si="17"/>
        <v>NO OFERTADO</v>
      </c>
      <c r="Z163" s="108" t="str">
        <f t="shared" si="18"/>
        <v>CORRECTO</v>
      </c>
      <c r="AA163" s="29">
        <f t="shared" si="19"/>
        <v>0</v>
      </c>
      <c r="AB163" s="25">
        <v>1.4137886230063271E-3</v>
      </c>
      <c r="AC163" s="7"/>
      <c r="AD163" s="26">
        <v>1.4137886230063271E-3</v>
      </c>
      <c r="AE163" s="28"/>
      <c r="AF163" s="28"/>
      <c r="AG163" s="28"/>
      <c r="AH163" s="29"/>
      <c r="AI163" s="108" t="str">
        <f t="shared" si="20"/>
        <v>NO OFERTADO</v>
      </c>
      <c r="AJ163" s="108" t="str">
        <f t="shared" si="21"/>
        <v>CORRECTO</v>
      </c>
      <c r="AK163" s="27">
        <v>9.4252574867088467E-4</v>
      </c>
      <c r="AL163" s="7"/>
      <c r="AM163" s="26">
        <v>9.4252574867088467E-4</v>
      </c>
      <c r="AN163" s="28"/>
      <c r="AO163" s="28"/>
      <c r="AP163" s="28"/>
      <c r="AQ163" s="29"/>
      <c r="AR163" s="108" t="str">
        <f t="shared" si="22"/>
        <v>NO OFERTADO</v>
      </c>
      <c r="AS163" s="109" t="str">
        <f t="shared" si="23"/>
        <v>CORRECTO</v>
      </c>
    </row>
    <row r="164" spans="1:45" x14ac:dyDescent="0.25">
      <c r="A164" s="134">
        <v>159</v>
      </c>
      <c r="B164" s="135">
        <v>1558</v>
      </c>
      <c r="C164" s="10" t="s">
        <v>2680</v>
      </c>
      <c r="D164" s="136" t="s">
        <v>765</v>
      </c>
      <c r="E164" s="136" t="s">
        <v>36</v>
      </c>
      <c r="F164" s="136" t="s">
        <v>16</v>
      </c>
      <c r="G164" s="136" t="s">
        <v>17</v>
      </c>
      <c r="H164" s="136" t="s">
        <v>36</v>
      </c>
      <c r="I164" s="137" t="s">
        <v>45</v>
      </c>
      <c r="J164" s="8">
        <v>1</v>
      </c>
      <c r="K164" s="8" t="s">
        <v>2681</v>
      </c>
      <c r="L164" s="9">
        <v>1956.75</v>
      </c>
      <c r="M164" s="9">
        <v>136.84615384615384</v>
      </c>
      <c r="N164" s="138">
        <f t="shared" si="16"/>
        <v>267773.7115384615</v>
      </c>
      <c r="O164" s="11" t="s">
        <v>3204</v>
      </c>
      <c r="P164" s="39">
        <v>8.1357730781940079E-6</v>
      </c>
      <c r="Q164" s="39"/>
      <c r="R164" s="26">
        <v>2.0339432695485019E-3</v>
      </c>
      <c r="S164" s="7"/>
      <c r="T164" s="26">
        <v>2.0339432695485019E-3</v>
      </c>
      <c r="U164" s="11"/>
      <c r="V164" s="28"/>
      <c r="W164" s="28"/>
      <c r="X164" s="29"/>
      <c r="Y164" s="108" t="str">
        <f t="shared" si="17"/>
        <v>NO OFERTADO</v>
      </c>
      <c r="Z164" s="108" t="str">
        <f t="shared" si="18"/>
        <v>CORRECTO</v>
      </c>
      <c r="AA164" s="29">
        <f t="shared" si="19"/>
        <v>0</v>
      </c>
      <c r="AB164" s="25">
        <v>7.3221957703746066E-4</v>
      </c>
      <c r="AC164" s="7"/>
      <c r="AD164" s="26">
        <v>7.3221957703746066E-4</v>
      </c>
      <c r="AE164" s="28"/>
      <c r="AF164" s="28"/>
      <c r="AG164" s="28"/>
      <c r="AH164" s="29"/>
      <c r="AI164" s="108" t="str">
        <f t="shared" si="20"/>
        <v>NO OFERTADO</v>
      </c>
      <c r="AJ164" s="108" t="str">
        <f t="shared" si="21"/>
        <v>CORRECTO</v>
      </c>
      <c r="AK164" s="27">
        <v>4.8814638469164048E-4</v>
      </c>
      <c r="AL164" s="7"/>
      <c r="AM164" s="26">
        <v>4.8814638469164048E-4</v>
      </c>
      <c r="AN164" s="28"/>
      <c r="AO164" s="28"/>
      <c r="AP164" s="28"/>
      <c r="AQ164" s="29"/>
      <c r="AR164" s="108" t="str">
        <f t="shared" si="22"/>
        <v>NO OFERTADO</v>
      </c>
      <c r="AS164" s="109" t="str">
        <f t="shared" si="23"/>
        <v>CORRECTO</v>
      </c>
    </row>
    <row r="165" spans="1:45" x14ac:dyDescent="0.25">
      <c r="A165" s="134">
        <v>160</v>
      </c>
      <c r="B165" s="135">
        <v>310</v>
      </c>
      <c r="C165" s="10" t="s">
        <v>793</v>
      </c>
      <c r="D165" s="136" t="s">
        <v>794</v>
      </c>
      <c r="E165" s="136" t="s">
        <v>36</v>
      </c>
      <c r="F165" s="136" t="s">
        <v>16</v>
      </c>
      <c r="G165" s="136" t="s">
        <v>17</v>
      </c>
      <c r="H165" s="136" t="s">
        <v>36</v>
      </c>
      <c r="I165" s="137" t="s">
        <v>45</v>
      </c>
      <c r="J165" s="8">
        <v>1</v>
      </c>
      <c r="K165" s="8" t="s">
        <v>795</v>
      </c>
      <c r="L165" s="9">
        <v>2880.27</v>
      </c>
      <c r="M165" s="9">
        <v>7776.3076923076924</v>
      </c>
      <c r="N165" s="138">
        <f t="shared" si="16"/>
        <v>22397865.756923076</v>
      </c>
      <c r="O165" s="11" t="s">
        <v>3204</v>
      </c>
      <c r="P165" s="39">
        <v>6.8051472337307694E-4</v>
      </c>
      <c r="Q165" s="39"/>
      <c r="R165" s="26">
        <v>0.17012868084326924</v>
      </c>
      <c r="S165" s="7"/>
      <c r="T165" s="26">
        <v>0.17012868084326924</v>
      </c>
      <c r="U165" s="11"/>
      <c r="V165" s="28"/>
      <c r="W165" s="28"/>
      <c r="X165" s="29"/>
      <c r="Y165" s="108" t="str">
        <f t="shared" si="17"/>
        <v>NO OFERTADO</v>
      </c>
      <c r="Z165" s="108" t="str">
        <f t="shared" si="18"/>
        <v>CORRECTO</v>
      </c>
      <c r="AA165" s="29">
        <f t="shared" si="19"/>
        <v>0</v>
      </c>
      <c r="AB165" s="25">
        <v>6.1246325103576922E-2</v>
      </c>
      <c r="AC165" s="7"/>
      <c r="AD165" s="26">
        <v>6.1246325103576922E-2</v>
      </c>
      <c r="AE165" s="28"/>
      <c r="AF165" s="28"/>
      <c r="AG165" s="28"/>
      <c r="AH165" s="29"/>
      <c r="AI165" s="108" t="str">
        <f t="shared" si="20"/>
        <v>NO OFERTADO</v>
      </c>
      <c r="AJ165" s="108" t="str">
        <f t="shared" si="21"/>
        <v>CORRECTO</v>
      </c>
      <c r="AK165" s="27">
        <v>4.0830883402384617E-2</v>
      </c>
      <c r="AL165" s="7"/>
      <c r="AM165" s="26">
        <v>4.0830883402384617E-2</v>
      </c>
      <c r="AN165" s="28"/>
      <c r="AO165" s="28"/>
      <c r="AP165" s="28"/>
      <c r="AQ165" s="29"/>
      <c r="AR165" s="108" t="str">
        <f t="shared" si="22"/>
        <v>NO OFERTADO</v>
      </c>
      <c r="AS165" s="109" t="str">
        <f t="shared" si="23"/>
        <v>CORRECTO</v>
      </c>
    </row>
    <row r="166" spans="1:45" x14ac:dyDescent="0.25">
      <c r="A166" s="134">
        <v>161</v>
      </c>
      <c r="B166" s="135">
        <v>2800</v>
      </c>
      <c r="C166" s="10" t="s">
        <v>793</v>
      </c>
      <c r="D166" s="136" t="s">
        <v>4611</v>
      </c>
      <c r="E166" s="136" t="s">
        <v>36</v>
      </c>
      <c r="F166" s="136" t="s">
        <v>16</v>
      </c>
      <c r="G166" s="136" t="s">
        <v>17</v>
      </c>
      <c r="H166" s="136" t="s">
        <v>36</v>
      </c>
      <c r="I166" s="137" t="s">
        <v>45</v>
      </c>
      <c r="J166" s="8">
        <v>1</v>
      </c>
      <c r="K166" s="11"/>
      <c r="L166" s="9">
        <v>12625</v>
      </c>
      <c r="M166" s="9">
        <v>121.5</v>
      </c>
      <c r="N166" s="138">
        <f t="shared" si="16"/>
        <v>1533937.5</v>
      </c>
      <c r="O166" s="11" t="s">
        <v>3204</v>
      </c>
      <c r="P166" s="39">
        <v>4.6605648270815032E-5</v>
      </c>
      <c r="Q166" s="39"/>
      <c r="R166" s="26">
        <v>1.1651412067703757E-2</v>
      </c>
      <c r="S166" s="7"/>
      <c r="T166" s="26">
        <v>1.1651412067703757E-2</v>
      </c>
      <c r="U166" s="11"/>
      <c r="V166" s="28"/>
      <c r="W166" s="28"/>
      <c r="X166" s="29"/>
      <c r="Y166" s="108" t="str">
        <f t="shared" si="17"/>
        <v>NO OFERTADO</v>
      </c>
      <c r="Z166" s="108" t="str">
        <f t="shared" si="18"/>
        <v>CORRECTO</v>
      </c>
      <c r="AA166" s="29">
        <f t="shared" si="19"/>
        <v>0</v>
      </c>
      <c r="AB166" s="25">
        <v>4.1945083443733532E-3</v>
      </c>
      <c r="AC166" s="7"/>
      <c r="AD166" s="26">
        <v>4.1945083443733532E-3</v>
      </c>
      <c r="AE166" s="28"/>
      <c r="AF166" s="28"/>
      <c r="AG166" s="28"/>
      <c r="AH166" s="29"/>
      <c r="AI166" s="108" t="str">
        <f t="shared" si="20"/>
        <v>NO OFERTADO</v>
      </c>
      <c r="AJ166" s="108" t="str">
        <f t="shared" si="21"/>
        <v>CORRECTO</v>
      </c>
      <c r="AK166" s="27">
        <v>2.7963388962489021E-3</v>
      </c>
      <c r="AL166" s="7"/>
      <c r="AM166" s="26">
        <v>2.7963388962489021E-3</v>
      </c>
      <c r="AN166" s="28"/>
      <c r="AO166" s="28"/>
      <c r="AP166" s="28"/>
      <c r="AQ166" s="29"/>
      <c r="AR166" s="108" t="str">
        <f t="shared" si="22"/>
        <v>NO OFERTADO</v>
      </c>
      <c r="AS166" s="109" t="str">
        <f t="shared" si="23"/>
        <v>CORRECTO</v>
      </c>
    </row>
    <row r="167" spans="1:45" ht="24" x14ac:dyDescent="0.25">
      <c r="A167" s="134">
        <v>162</v>
      </c>
      <c r="B167" s="135">
        <v>508</v>
      </c>
      <c r="C167" s="10" t="s">
        <v>1191</v>
      </c>
      <c r="D167" s="136" t="s">
        <v>1192</v>
      </c>
      <c r="E167" s="136" t="s">
        <v>6</v>
      </c>
      <c r="F167" s="136" t="s">
        <v>7</v>
      </c>
      <c r="G167" s="136" t="s">
        <v>8</v>
      </c>
      <c r="H167" s="136" t="s">
        <v>7</v>
      </c>
      <c r="I167" s="137" t="s">
        <v>45</v>
      </c>
      <c r="J167" s="8">
        <v>1</v>
      </c>
      <c r="K167" s="8" t="s">
        <v>795</v>
      </c>
      <c r="L167" s="9">
        <v>3280.65</v>
      </c>
      <c r="M167" s="9">
        <v>5753.3846153846152</v>
      </c>
      <c r="N167" s="138">
        <f t="shared" si="16"/>
        <v>18874841.238461539</v>
      </c>
      <c r="O167" s="11" t="s">
        <v>3204</v>
      </c>
      <c r="P167" s="39">
        <v>5.7347461153222561E-4</v>
      </c>
      <c r="Q167" s="39"/>
      <c r="R167" s="26">
        <v>0.14336865288305639</v>
      </c>
      <c r="S167" s="7"/>
      <c r="T167" s="26">
        <v>0.14336865288305639</v>
      </c>
      <c r="U167" s="11"/>
      <c r="V167" s="28"/>
      <c r="W167" s="28"/>
      <c r="X167" s="29"/>
      <c r="Y167" s="108" t="str">
        <f t="shared" si="17"/>
        <v>NO OFERTADO</v>
      </c>
      <c r="Z167" s="108" t="str">
        <f t="shared" si="18"/>
        <v>CORRECTO</v>
      </c>
      <c r="AA167" s="29">
        <f t="shared" si="19"/>
        <v>0</v>
      </c>
      <c r="AB167" s="25">
        <v>5.1612715037900304E-2</v>
      </c>
      <c r="AC167" s="7"/>
      <c r="AD167" s="26">
        <v>5.1612715037900304E-2</v>
      </c>
      <c r="AE167" s="28"/>
      <c r="AF167" s="28"/>
      <c r="AG167" s="28"/>
      <c r="AH167" s="29"/>
      <c r="AI167" s="108" t="str">
        <f t="shared" si="20"/>
        <v>NO OFERTADO</v>
      </c>
      <c r="AJ167" s="108" t="str">
        <f t="shared" si="21"/>
        <v>CORRECTO</v>
      </c>
      <c r="AK167" s="27">
        <v>3.4408476691933539E-2</v>
      </c>
      <c r="AL167" s="7"/>
      <c r="AM167" s="26">
        <v>3.4408476691933539E-2</v>
      </c>
      <c r="AN167" s="28"/>
      <c r="AO167" s="28"/>
      <c r="AP167" s="28"/>
      <c r="AQ167" s="29"/>
      <c r="AR167" s="108" t="str">
        <f t="shared" si="22"/>
        <v>NO OFERTADO</v>
      </c>
      <c r="AS167" s="109" t="str">
        <f t="shared" si="23"/>
        <v>CORRECTO</v>
      </c>
    </row>
    <row r="168" spans="1:45" ht="24" x14ac:dyDescent="0.25">
      <c r="A168" s="134">
        <v>163</v>
      </c>
      <c r="B168" s="135">
        <v>599</v>
      </c>
      <c r="C168" s="10" t="s">
        <v>1191</v>
      </c>
      <c r="D168" s="136" t="s">
        <v>204</v>
      </c>
      <c r="E168" s="136" t="s">
        <v>6</v>
      </c>
      <c r="F168" s="136" t="s">
        <v>101</v>
      </c>
      <c r="G168" s="136" t="s">
        <v>8</v>
      </c>
      <c r="H168" s="136" t="s">
        <v>7</v>
      </c>
      <c r="I168" s="137" t="s">
        <v>45</v>
      </c>
      <c r="J168" s="8">
        <v>1</v>
      </c>
      <c r="K168" s="8" t="s">
        <v>795</v>
      </c>
      <c r="L168" s="9">
        <v>6379.8</v>
      </c>
      <c r="M168" s="9">
        <v>2602.6923076923076</v>
      </c>
      <c r="N168" s="138">
        <f t="shared" si="16"/>
        <v>16604656.384615384</v>
      </c>
      <c r="O168" s="11" t="s">
        <v>3204</v>
      </c>
      <c r="P168" s="39">
        <v>5.044995478102125E-4</v>
      </c>
      <c r="Q168" s="39"/>
      <c r="R168" s="26">
        <v>0.12612488695255311</v>
      </c>
      <c r="S168" s="7"/>
      <c r="T168" s="26">
        <v>0.12612488695255311</v>
      </c>
      <c r="U168" s="11"/>
      <c r="V168" s="28"/>
      <c r="W168" s="28"/>
      <c r="X168" s="29"/>
      <c r="Y168" s="108" t="str">
        <f t="shared" si="17"/>
        <v>NO OFERTADO</v>
      </c>
      <c r="Z168" s="108" t="str">
        <f t="shared" si="18"/>
        <v>CORRECTO</v>
      </c>
      <c r="AA168" s="29">
        <f t="shared" si="19"/>
        <v>0</v>
      </c>
      <c r="AB168" s="25">
        <v>4.5404959302919122E-2</v>
      </c>
      <c r="AC168" s="7"/>
      <c r="AD168" s="26">
        <v>4.5404959302919122E-2</v>
      </c>
      <c r="AE168" s="28"/>
      <c r="AF168" s="28"/>
      <c r="AG168" s="28"/>
      <c r="AH168" s="29"/>
      <c r="AI168" s="108" t="str">
        <f t="shared" si="20"/>
        <v>NO OFERTADO</v>
      </c>
      <c r="AJ168" s="108" t="str">
        <f t="shared" si="21"/>
        <v>CORRECTO</v>
      </c>
      <c r="AK168" s="27">
        <v>3.026997286861275E-2</v>
      </c>
      <c r="AL168" s="7"/>
      <c r="AM168" s="26">
        <v>3.026997286861275E-2</v>
      </c>
      <c r="AN168" s="28"/>
      <c r="AO168" s="28"/>
      <c r="AP168" s="28"/>
      <c r="AQ168" s="29"/>
      <c r="AR168" s="108" t="str">
        <f t="shared" si="22"/>
        <v>NO OFERTADO</v>
      </c>
      <c r="AS168" s="109" t="str">
        <f t="shared" si="23"/>
        <v>CORRECTO</v>
      </c>
    </row>
    <row r="169" spans="1:45" x14ac:dyDescent="0.25">
      <c r="A169" s="134">
        <v>164</v>
      </c>
      <c r="B169" s="135">
        <v>1326</v>
      </c>
      <c r="C169" s="10" t="s">
        <v>1191</v>
      </c>
      <c r="D169" s="136" t="s">
        <v>2422</v>
      </c>
      <c r="E169" s="136" t="s">
        <v>559</v>
      </c>
      <c r="F169" s="136" t="s">
        <v>166</v>
      </c>
      <c r="G169" s="136" t="s">
        <v>8</v>
      </c>
      <c r="H169" s="136" t="s">
        <v>81</v>
      </c>
      <c r="I169" s="137" t="s">
        <v>45</v>
      </c>
      <c r="J169" s="8">
        <v>100</v>
      </c>
      <c r="K169" s="8" t="s">
        <v>795</v>
      </c>
      <c r="L169" s="9">
        <v>524.61</v>
      </c>
      <c r="M169" s="9">
        <v>2776.9230769230771</v>
      </c>
      <c r="N169" s="138">
        <f t="shared" si="16"/>
        <v>1456801.6153846155</v>
      </c>
      <c r="O169" s="11" t="s">
        <v>3204</v>
      </c>
      <c r="P169" s="39">
        <v>4.4262027420915484E-5</v>
      </c>
      <c r="Q169" s="39"/>
      <c r="R169" s="26">
        <v>1.1065506855228871E-2</v>
      </c>
      <c r="S169" s="7"/>
      <c r="T169" s="26">
        <v>1.1065506855228871E-2</v>
      </c>
      <c r="U169" s="11"/>
      <c r="V169" s="28"/>
      <c r="W169" s="28"/>
      <c r="X169" s="29"/>
      <c r="Y169" s="108" t="str">
        <f t="shared" si="17"/>
        <v>NO OFERTADO</v>
      </c>
      <c r="Z169" s="108" t="str">
        <f t="shared" si="18"/>
        <v>CORRECTO</v>
      </c>
      <c r="AA169" s="29">
        <f t="shared" si="19"/>
        <v>0</v>
      </c>
      <c r="AB169" s="25">
        <v>3.9835824678823937E-3</v>
      </c>
      <c r="AC169" s="7"/>
      <c r="AD169" s="26">
        <v>3.9835824678823937E-3</v>
      </c>
      <c r="AE169" s="28"/>
      <c r="AF169" s="28"/>
      <c r="AG169" s="28"/>
      <c r="AH169" s="29"/>
      <c r="AI169" s="108" t="str">
        <f t="shared" si="20"/>
        <v>NO OFERTADO</v>
      </c>
      <c r="AJ169" s="108" t="str">
        <f t="shared" si="21"/>
        <v>CORRECTO</v>
      </c>
      <c r="AK169" s="27">
        <v>2.6557216452549291E-3</v>
      </c>
      <c r="AL169" s="7"/>
      <c r="AM169" s="26">
        <v>2.6557216452549291E-3</v>
      </c>
      <c r="AN169" s="28"/>
      <c r="AO169" s="28"/>
      <c r="AP169" s="28"/>
      <c r="AQ169" s="29"/>
      <c r="AR169" s="108" t="str">
        <f t="shared" si="22"/>
        <v>NO OFERTADO</v>
      </c>
      <c r="AS169" s="109" t="str">
        <f t="shared" si="23"/>
        <v>CORRECTO</v>
      </c>
    </row>
    <row r="170" spans="1:45" x14ac:dyDescent="0.25">
      <c r="A170" s="134">
        <v>165</v>
      </c>
      <c r="B170" s="135">
        <v>1809</v>
      </c>
      <c r="C170" s="10" t="s">
        <v>3153</v>
      </c>
      <c r="D170" s="136" t="s">
        <v>1228</v>
      </c>
      <c r="E170" s="136" t="s">
        <v>559</v>
      </c>
      <c r="F170" s="136" t="s">
        <v>166</v>
      </c>
      <c r="G170" s="136" t="s">
        <v>8</v>
      </c>
      <c r="H170" s="136" t="s">
        <v>81</v>
      </c>
      <c r="I170" s="137" t="s">
        <v>45</v>
      </c>
      <c r="J170" s="8">
        <v>60</v>
      </c>
      <c r="K170" s="8" t="s">
        <v>3154</v>
      </c>
      <c r="L170" s="9">
        <v>73.88</v>
      </c>
      <c r="M170" s="9">
        <v>500.00000000000006</v>
      </c>
      <c r="N170" s="138">
        <f t="shared" si="16"/>
        <v>36940</v>
      </c>
      <c r="O170" s="11" t="s">
        <v>3204</v>
      </c>
      <c r="P170" s="39">
        <v>1.1223486270619938E-6</v>
      </c>
      <c r="Q170" s="39"/>
      <c r="R170" s="26">
        <v>2.8058715676549848E-4</v>
      </c>
      <c r="S170" s="7"/>
      <c r="T170" s="26">
        <v>2.8058715676549848E-4</v>
      </c>
      <c r="U170" s="11"/>
      <c r="V170" s="28"/>
      <c r="W170" s="28"/>
      <c r="X170" s="29"/>
      <c r="Y170" s="108" t="str">
        <f t="shared" si="17"/>
        <v>NO OFERTADO</v>
      </c>
      <c r="Z170" s="108" t="str">
        <f t="shared" si="18"/>
        <v>CORRECTO</v>
      </c>
      <c r="AA170" s="29">
        <f t="shared" si="19"/>
        <v>0</v>
      </c>
      <c r="AB170" s="25">
        <v>1.0101137643557944E-4</v>
      </c>
      <c r="AC170" s="7"/>
      <c r="AD170" s="26">
        <v>1.0101137643557944E-4</v>
      </c>
      <c r="AE170" s="28"/>
      <c r="AF170" s="28"/>
      <c r="AG170" s="28"/>
      <c r="AH170" s="29"/>
      <c r="AI170" s="108" t="str">
        <f t="shared" si="20"/>
        <v>NO OFERTADO</v>
      </c>
      <c r="AJ170" s="108" t="str">
        <f t="shared" si="21"/>
        <v>CORRECTO</v>
      </c>
      <c r="AK170" s="27">
        <v>6.7340917623719633E-5</v>
      </c>
      <c r="AL170" s="7"/>
      <c r="AM170" s="26">
        <v>6.7340917623719633E-5</v>
      </c>
      <c r="AN170" s="28"/>
      <c r="AO170" s="28"/>
      <c r="AP170" s="28"/>
      <c r="AQ170" s="29"/>
      <c r="AR170" s="108" t="str">
        <f t="shared" si="22"/>
        <v>NO OFERTADO</v>
      </c>
      <c r="AS170" s="109" t="str">
        <f t="shared" si="23"/>
        <v>CORRECTO</v>
      </c>
    </row>
    <row r="171" spans="1:45" ht="24" x14ac:dyDescent="0.25">
      <c r="A171" s="134">
        <v>166</v>
      </c>
      <c r="B171" s="135">
        <v>431</v>
      </c>
      <c r="C171" s="10" t="s">
        <v>1054</v>
      </c>
      <c r="D171" s="136" t="s">
        <v>744</v>
      </c>
      <c r="E171" s="136" t="s">
        <v>7</v>
      </c>
      <c r="F171" s="136" t="s">
        <v>7</v>
      </c>
      <c r="G171" s="136" t="s">
        <v>8</v>
      </c>
      <c r="H171" s="136" t="s">
        <v>7</v>
      </c>
      <c r="I171" s="137" t="s">
        <v>45</v>
      </c>
      <c r="J171" s="8">
        <v>1</v>
      </c>
      <c r="K171" s="8" t="s">
        <v>1055</v>
      </c>
      <c r="L171" s="9">
        <v>83055.28</v>
      </c>
      <c r="M171" s="9">
        <v>169.23076923076923</v>
      </c>
      <c r="N171" s="138">
        <f t="shared" si="16"/>
        <v>14055508.923076922</v>
      </c>
      <c r="O171" s="11" t="s">
        <v>3204</v>
      </c>
      <c r="P171" s="39">
        <v>4.2704875859428772E-4</v>
      </c>
      <c r="Q171" s="39"/>
      <c r="R171" s="26">
        <v>0.10676218964857193</v>
      </c>
      <c r="S171" s="7"/>
      <c r="T171" s="26">
        <v>0.10676218964857193</v>
      </c>
      <c r="U171" s="11"/>
      <c r="V171" s="28"/>
      <c r="W171" s="28"/>
      <c r="X171" s="29"/>
      <c r="Y171" s="108" t="str">
        <f t="shared" si="17"/>
        <v>NO OFERTADO</v>
      </c>
      <c r="Z171" s="108" t="str">
        <f t="shared" si="18"/>
        <v>CORRECTO</v>
      </c>
      <c r="AA171" s="29">
        <f t="shared" si="19"/>
        <v>0</v>
      </c>
      <c r="AB171" s="25">
        <v>3.8434388273485894E-2</v>
      </c>
      <c r="AC171" s="7"/>
      <c r="AD171" s="26">
        <v>3.8434388273485894E-2</v>
      </c>
      <c r="AE171" s="28"/>
      <c r="AF171" s="28"/>
      <c r="AG171" s="28"/>
      <c r="AH171" s="29"/>
      <c r="AI171" s="108" t="str">
        <f t="shared" si="20"/>
        <v>NO OFERTADO</v>
      </c>
      <c r="AJ171" s="108" t="str">
        <f t="shared" si="21"/>
        <v>CORRECTO</v>
      </c>
      <c r="AK171" s="27">
        <v>2.5622925515657265E-2</v>
      </c>
      <c r="AL171" s="7"/>
      <c r="AM171" s="26">
        <v>2.5622925515657265E-2</v>
      </c>
      <c r="AN171" s="28"/>
      <c r="AO171" s="28"/>
      <c r="AP171" s="28"/>
      <c r="AQ171" s="29"/>
      <c r="AR171" s="108" t="str">
        <f t="shared" si="22"/>
        <v>NO OFERTADO</v>
      </c>
      <c r="AS171" s="109" t="str">
        <f t="shared" si="23"/>
        <v>CORRECTO</v>
      </c>
    </row>
    <row r="172" spans="1:45" x14ac:dyDescent="0.25">
      <c r="A172" s="134">
        <v>167</v>
      </c>
      <c r="B172" s="135">
        <v>436</v>
      </c>
      <c r="C172" s="10" t="s">
        <v>1063</v>
      </c>
      <c r="D172" s="136" t="s">
        <v>1064</v>
      </c>
      <c r="E172" s="136" t="s">
        <v>272</v>
      </c>
      <c r="F172" s="136" t="s">
        <v>272</v>
      </c>
      <c r="G172" s="136" t="s">
        <v>272</v>
      </c>
      <c r="H172" s="136" t="s">
        <v>272</v>
      </c>
      <c r="I172" s="137">
        <v>930589.66800000018</v>
      </c>
      <c r="J172" s="8">
        <v>1</v>
      </c>
      <c r="K172" s="8" t="s">
        <v>1065</v>
      </c>
      <c r="L172" s="9">
        <v>843074.33</v>
      </c>
      <c r="M172" s="9">
        <v>18.384615384615383</v>
      </c>
      <c r="N172" s="138">
        <f t="shared" si="16"/>
        <v>15499597.297692306</v>
      </c>
      <c r="O172" s="11" t="s">
        <v>3204</v>
      </c>
      <c r="P172" s="39">
        <v>4.7092451941198565E-4</v>
      </c>
      <c r="Q172" s="39">
        <v>7.519047430793208E-4</v>
      </c>
      <c r="R172" s="26">
        <v>0.11773112985299641</v>
      </c>
      <c r="S172" s="26">
        <v>2.2557142292379623E-2</v>
      </c>
      <c r="T172" s="26">
        <v>0.14028827214537604</v>
      </c>
      <c r="U172" s="11"/>
      <c r="V172" s="28"/>
      <c r="W172" s="28"/>
      <c r="X172" s="29"/>
      <c r="Y172" s="108" t="str">
        <f t="shared" si="17"/>
        <v>NO OFERTADO</v>
      </c>
      <c r="Z172" s="108" t="str">
        <f t="shared" si="18"/>
        <v>CORRECTO</v>
      </c>
      <c r="AA172" s="29">
        <f t="shared" si="19"/>
        <v>0</v>
      </c>
      <c r="AB172" s="25">
        <v>4.2383206747078711E-2</v>
      </c>
      <c r="AC172" s="26">
        <v>1.1278571146189811E-2</v>
      </c>
      <c r="AD172" s="26">
        <v>5.3661777893268522E-2</v>
      </c>
      <c r="AE172" s="28"/>
      <c r="AF172" s="28"/>
      <c r="AG172" s="28"/>
      <c r="AH172" s="29"/>
      <c r="AI172" s="108" t="str">
        <f t="shared" si="20"/>
        <v>NO OFERTADO</v>
      </c>
      <c r="AJ172" s="108" t="str">
        <f t="shared" si="21"/>
        <v>CORRECTO</v>
      </c>
      <c r="AK172" s="27">
        <v>2.8255471164719138E-2</v>
      </c>
      <c r="AL172" s="26">
        <v>3.7595237153966038E-3</v>
      </c>
      <c r="AM172" s="26">
        <v>3.2014994880115742E-2</v>
      </c>
      <c r="AN172" s="28"/>
      <c r="AO172" s="28"/>
      <c r="AP172" s="28"/>
      <c r="AQ172" s="29"/>
      <c r="AR172" s="108" t="str">
        <f t="shared" si="22"/>
        <v>NO OFERTADO</v>
      </c>
      <c r="AS172" s="109" t="str">
        <f t="shared" si="23"/>
        <v>CORRECTO</v>
      </c>
    </row>
    <row r="173" spans="1:45" x14ac:dyDescent="0.25">
      <c r="A173" s="134">
        <v>168</v>
      </c>
      <c r="B173" s="135">
        <v>1610</v>
      </c>
      <c r="C173" s="10" t="s">
        <v>1063</v>
      </c>
      <c r="D173" s="136" t="s">
        <v>2836</v>
      </c>
      <c r="E173" s="136" t="s">
        <v>272</v>
      </c>
      <c r="F173" s="136" t="s">
        <v>272</v>
      </c>
      <c r="G173" s="136" t="s">
        <v>272</v>
      </c>
      <c r="H173" s="136" t="s">
        <v>272</v>
      </c>
      <c r="I173" s="137">
        <v>310196.56</v>
      </c>
      <c r="J173" s="8">
        <v>1</v>
      </c>
      <c r="K173" s="8" t="s">
        <v>1065</v>
      </c>
      <c r="L173" s="9">
        <v>310196.56</v>
      </c>
      <c r="M173" s="9">
        <v>1</v>
      </c>
      <c r="N173" s="138">
        <f t="shared" si="16"/>
        <v>310196.56</v>
      </c>
      <c r="O173" s="11" t="s">
        <v>3204</v>
      </c>
      <c r="P173" s="39">
        <v>9.4247071801665783E-6</v>
      </c>
      <c r="Q173" s="39">
        <v>1.5048020943461243E-5</v>
      </c>
      <c r="R173" s="26">
        <v>2.3561767950416447E-3</v>
      </c>
      <c r="S173" s="26">
        <v>4.5144062830383729E-4</v>
      </c>
      <c r="T173" s="26">
        <v>2.807617423345482E-3</v>
      </c>
      <c r="U173" s="11"/>
      <c r="V173" s="28"/>
      <c r="W173" s="28"/>
      <c r="X173" s="29"/>
      <c r="Y173" s="108" t="str">
        <f t="shared" si="17"/>
        <v>NO OFERTADO</v>
      </c>
      <c r="Z173" s="108" t="str">
        <f t="shared" si="18"/>
        <v>CORRECTO</v>
      </c>
      <c r="AA173" s="29">
        <f t="shared" si="19"/>
        <v>0</v>
      </c>
      <c r="AB173" s="25">
        <v>8.4822364621499205E-4</v>
      </c>
      <c r="AC173" s="26">
        <v>2.2572031415191865E-4</v>
      </c>
      <c r="AD173" s="26">
        <v>1.0739439603669107E-3</v>
      </c>
      <c r="AE173" s="28"/>
      <c r="AF173" s="28"/>
      <c r="AG173" s="28"/>
      <c r="AH173" s="29"/>
      <c r="AI173" s="108" t="str">
        <f t="shared" si="20"/>
        <v>NO OFERTADO</v>
      </c>
      <c r="AJ173" s="108" t="str">
        <f t="shared" si="21"/>
        <v>CORRECTO</v>
      </c>
      <c r="AK173" s="27">
        <v>5.6548243080999474E-4</v>
      </c>
      <c r="AL173" s="26">
        <v>7.5240104717306215E-5</v>
      </c>
      <c r="AM173" s="26">
        <v>6.4072253552730093E-4</v>
      </c>
      <c r="AN173" s="28"/>
      <c r="AO173" s="28"/>
      <c r="AP173" s="28"/>
      <c r="AQ173" s="29"/>
      <c r="AR173" s="108" t="str">
        <f t="shared" si="22"/>
        <v>NO OFERTADO</v>
      </c>
      <c r="AS173" s="109" t="str">
        <f t="shared" si="23"/>
        <v>CORRECTO</v>
      </c>
    </row>
    <row r="174" spans="1:45" ht="24" x14ac:dyDescent="0.25">
      <c r="A174" s="134">
        <v>169</v>
      </c>
      <c r="B174" s="135">
        <v>1592</v>
      </c>
      <c r="C174" s="10" t="s">
        <v>2810</v>
      </c>
      <c r="D174" s="136" t="s">
        <v>2589</v>
      </c>
      <c r="E174" s="136" t="s">
        <v>88</v>
      </c>
      <c r="F174" s="136" t="s">
        <v>37</v>
      </c>
      <c r="G174" s="136" t="s">
        <v>17</v>
      </c>
      <c r="H174" s="136" t="s">
        <v>18</v>
      </c>
      <c r="I174" s="137">
        <v>177267.34</v>
      </c>
      <c r="J174" s="8">
        <v>1</v>
      </c>
      <c r="K174" s="8" t="s">
        <v>372</v>
      </c>
      <c r="L174" s="9">
        <v>177267.34</v>
      </c>
      <c r="M174" s="9">
        <v>2</v>
      </c>
      <c r="N174" s="138">
        <f t="shared" si="16"/>
        <v>354534.68</v>
      </c>
      <c r="O174" s="11" t="s">
        <v>3204</v>
      </c>
      <c r="P174" s="39">
        <v>1.077183300876728E-5</v>
      </c>
      <c r="Q174" s="39">
        <v>1.7198918291754524E-5</v>
      </c>
      <c r="R174" s="26">
        <v>2.69295825219182E-3</v>
      </c>
      <c r="S174" s="26">
        <v>5.1596754875263566E-4</v>
      </c>
      <c r="T174" s="26">
        <v>3.2089258009444558E-3</v>
      </c>
      <c r="U174" s="11"/>
      <c r="V174" s="28"/>
      <c r="W174" s="28"/>
      <c r="X174" s="29"/>
      <c r="Y174" s="108" t="str">
        <f t="shared" si="17"/>
        <v>NO OFERTADO</v>
      </c>
      <c r="Z174" s="108" t="str">
        <f t="shared" si="18"/>
        <v>CORRECTO</v>
      </c>
      <c r="AA174" s="29">
        <f t="shared" si="19"/>
        <v>0</v>
      </c>
      <c r="AB174" s="25">
        <v>9.6946497078905522E-4</v>
      </c>
      <c r="AC174" s="26">
        <v>2.5798377437631783E-4</v>
      </c>
      <c r="AD174" s="26">
        <v>1.2274487451653731E-3</v>
      </c>
      <c r="AE174" s="28"/>
      <c r="AF174" s="28"/>
      <c r="AG174" s="28"/>
      <c r="AH174" s="29"/>
      <c r="AI174" s="108" t="str">
        <f t="shared" si="20"/>
        <v>NO OFERTADO</v>
      </c>
      <c r="AJ174" s="108" t="str">
        <f t="shared" si="21"/>
        <v>CORRECTO</v>
      </c>
      <c r="AK174" s="27">
        <v>6.4630998052603674E-4</v>
      </c>
      <c r="AL174" s="26">
        <v>8.5994591458772614E-5</v>
      </c>
      <c r="AM174" s="26">
        <v>7.3230457198480937E-4</v>
      </c>
      <c r="AN174" s="28"/>
      <c r="AO174" s="28"/>
      <c r="AP174" s="28"/>
      <c r="AQ174" s="29"/>
      <c r="AR174" s="108" t="str">
        <f t="shared" si="22"/>
        <v>NO OFERTADO</v>
      </c>
      <c r="AS174" s="109" t="str">
        <f t="shared" si="23"/>
        <v>CORRECTO</v>
      </c>
    </row>
    <row r="175" spans="1:45" ht="24" x14ac:dyDescent="0.25">
      <c r="A175" s="134">
        <v>170</v>
      </c>
      <c r="B175" s="135">
        <v>127</v>
      </c>
      <c r="C175" s="10" t="s">
        <v>369</v>
      </c>
      <c r="D175" s="136" t="s">
        <v>370</v>
      </c>
      <c r="E175" s="136" t="s">
        <v>371</v>
      </c>
      <c r="F175" s="136" t="s">
        <v>16</v>
      </c>
      <c r="G175" s="136" t="s">
        <v>38</v>
      </c>
      <c r="H175" s="136" t="s">
        <v>18</v>
      </c>
      <c r="I175" s="137">
        <v>2127208.0499999998</v>
      </c>
      <c r="J175" s="8">
        <v>1</v>
      </c>
      <c r="K175" s="8" t="s">
        <v>372</v>
      </c>
      <c r="L175" s="9">
        <v>2124342.16</v>
      </c>
      <c r="M175" s="9">
        <v>32.307692307692307</v>
      </c>
      <c r="N175" s="138">
        <f t="shared" si="16"/>
        <v>68632592.86153847</v>
      </c>
      <c r="O175" s="11" t="s">
        <v>3204</v>
      </c>
      <c r="P175" s="39">
        <v>2.0852651968016381E-3</v>
      </c>
      <c r="Q175" s="39">
        <v>3.3294524439100148E-3</v>
      </c>
      <c r="R175" s="26">
        <v>0.52131629920040956</v>
      </c>
      <c r="S175" s="26">
        <v>9.9883573317300439E-2</v>
      </c>
      <c r="T175" s="26">
        <v>0.62119987251771003</v>
      </c>
      <c r="U175" s="11"/>
      <c r="V175" s="28"/>
      <c r="W175" s="28"/>
      <c r="X175" s="29"/>
      <c r="Y175" s="108" t="str">
        <f t="shared" si="17"/>
        <v>NO OFERTADO</v>
      </c>
      <c r="Z175" s="108" t="str">
        <f t="shared" si="18"/>
        <v>CORRECTO</v>
      </c>
      <c r="AA175" s="29">
        <f t="shared" si="19"/>
        <v>0</v>
      </c>
      <c r="AB175" s="25">
        <v>0.18767386771214742</v>
      </c>
      <c r="AC175" s="26">
        <v>4.994178665865022E-2</v>
      </c>
      <c r="AD175" s="26">
        <v>0.23761565437079762</v>
      </c>
      <c r="AE175" s="28"/>
      <c r="AF175" s="28"/>
      <c r="AG175" s="28"/>
      <c r="AH175" s="29"/>
      <c r="AI175" s="108" t="str">
        <f t="shared" si="20"/>
        <v>NO OFERTADO</v>
      </c>
      <c r="AJ175" s="108" t="str">
        <f t="shared" si="21"/>
        <v>CORRECTO</v>
      </c>
      <c r="AK175" s="27">
        <v>0.12511591180809828</v>
      </c>
      <c r="AL175" s="26">
        <v>1.6647262219550076E-2</v>
      </c>
      <c r="AM175" s="26">
        <v>0.14176317402764835</v>
      </c>
      <c r="AN175" s="28"/>
      <c r="AO175" s="28"/>
      <c r="AP175" s="28"/>
      <c r="AQ175" s="29"/>
      <c r="AR175" s="108" t="str">
        <f t="shared" si="22"/>
        <v>NO OFERTADO</v>
      </c>
      <c r="AS175" s="109" t="str">
        <f t="shared" si="23"/>
        <v>CORRECTO</v>
      </c>
    </row>
    <row r="176" spans="1:45" x14ac:dyDescent="0.25">
      <c r="A176" s="134">
        <v>171</v>
      </c>
      <c r="B176" s="135">
        <v>600</v>
      </c>
      <c r="C176" s="10" t="s">
        <v>369</v>
      </c>
      <c r="D176" s="136" t="s">
        <v>1044</v>
      </c>
      <c r="E176" s="136" t="s">
        <v>88</v>
      </c>
      <c r="F176" s="136" t="s">
        <v>16</v>
      </c>
      <c r="G176" s="136" t="s">
        <v>17</v>
      </c>
      <c r="H176" s="136" t="s">
        <v>18</v>
      </c>
      <c r="I176" s="137">
        <v>1063604.03</v>
      </c>
      <c r="J176" s="8">
        <v>1</v>
      </c>
      <c r="K176" s="8" t="s">
        <v>372</v>
      </c>
      <c r="L176" s="9">
        <v>1063604.03</v>
      </c>
      <c r="M176" s="9">
        <v>9.8461538461538467</v>
      </c>
      <c r="N176" s="138">
        <f t="shared" si="16"/>
        <v>10472408.910769232</v>
      </c>
      <c r="O176" s="11" t="s">
        <v>3204</v>
      </c>
      <c r="P176" s="39">
        <v>3.1818337203664426E-4</v>
      </c>
      <c r="Q176" s="39">
        <v>5.0802958168764197E-4</v>
      </c>
      <c r="R176" s="26">
        <v>7.9545843009161066E-2</v>
      </c>
      <c r="S176" s="26">
        <v>1.5240887450629259E-2</v>
      </c>
      <c r="T176" s="26">
        <v>9.478673045979033E-2</v>
      </c>
      <c r="U176" s="11"/>
      <c r="V176" s="28"/>
      <c r="W176" s="28"/>
      <c r="X176" s="29"/>
      <c r="Y176" s="108" t="str">
        <f t="shared" si="17"/>
        <v>NO OFERTADO</v>
      </c>
      <c r="Z176" s="108" t="str">
        <f t="shared" si="18"/>
        <v>CORRECTO</v>
      </c>
      <c r="AA176" s="29">
        <f t="shared" si="19"/>
        <v>0</v>
      </c>
      <c r="AB176" s="25">
        <v>2.8636503483297982E-2</v>
      </c>
      <c r="AC176" s="26">
        <v>7.6204437253146297E-3</v>
      </c>
      <c r="AD176" s="26">
        <v>3.6256947208612611E-2</v>
      </c>
      <c r="AE176" s="28"/>
      <c r="AF176" s="28"/>
      <c r="AG176" s="28"/>
      <c r="AH176" s="29"/>
      <c r="AI176" s="108" t="str">
        <f t="shared" si="20"/>
        <v>NO OFERTADO</v>
      </c>
      <c r="AJ176" s="108" t="str">
        <f t="shared" si="21"/>
        <v>CORRECTO</v>
      </c>
      <c r="AK176" s="27">
        <v>1.9091002322198656E-2</v>
      </c>
      <c r="AL176" s="26">
        <v>2.5401479084382096E-3</v>
      </c>
      <c r="AM176" s="26">
        <v>2.1631150230636866E-2</v>
      </c>
      <c r="AN176" s="28"/>
      <c r="AO176" s="28"/>
      <c r="AP176" s="28"/>
      <c r="AQ176" s="29"/>
      <c r="AR176" s="108" t="str">
        <f t="shared" si="22"/>
        <v>NO OFERTADO</v>
      </c>
      <c r="AS176" s="109" t="str">
        <f t="shared" si="23"/>
        <v>CORRECTO</v>
      </c>
    </row>
    <row r="177" spans="1:45" x14ac:dyDescent="0.25">
      <c r="A177" s="134">
        <v>172</v>
      </c>
      <c r="B177" s="135">
        <v>190</v>
      </c>
      <c r="C177" s="10" t="s">
        <v>529</v>
      </c>
      <c r="D177" s="136" t="s">
        <v>530</v>
      </c>
      <c r="E177" s="136" t="s">
        <v>36</v>
      </c>
      <c r="F177" s="136" t="s">
        <v>16</v>
      </c>
      <c r="G177" s="136" t="s">
        <v>17</v>
      </c>
      <c r="H177" s="136" t="s">
        <v>36</v>
      </c>
      <c r="I177" s="137">
        <v>1173689.4375</v>
      </c>
      <c r="J177" s="8">
        <v>1</v>
      </c>
      <c r="K177" s="8" t="s">
        <v>531</v>
      </c>
      <c r="L177" s="9">
        <v>1106226.27</v>
      </c>
      <c r="M177" s="9">
        <v>42.92307692307692</v>
      </c>
      <c r="N177" s="138">
        <f t="shared" si="16"/>
        <v>47482635.281538457</v>
      </c>
      <c r="O177" s="11" t="s">
        <v>3204</v>
      </c>
      <c r="P177" s="39">
        <v>1.4426656880758006E-3</v>
      </c>
      <c r="Q177" s="39">
        <v>2.3034416957019846E-3</v>
      </c>
      <c r="R177" s="26">
        <v>0.36066642201895016</v>
      </c>
      <c r="S177" s="26">
        <v>6.9103250871059535E-2</v>
      </c>
      <c r="T177" s="26">
        <v>0.42976967289000967</v>
      </c>
      <c r="U177" s="11"/>
      <c r="V177" s="28"/>
      <c r="W177" s="28"/>
      <c r="X177" s="29"/>
      <c r="Y177" s="108" t="str">
        <f t="shared" si="17"/>
        <v>NO OFERTADO</v>
      </c>
      <c r="Z177" s="108" t="str">
        <f t="shared" si="18"/>
        <v>CORRECTO</v>
      </c>
      <c r="AA177" s="29">
        <f t="shared" si="19"/>
        <v>0</v>
      </c>
      <c r="AB177" s="25">
        <v>0.12983991192682207</v>
      </c>
      <c r="AC177" s="26">
        <v>3.4551625435529768E-2</v>
      </c>
      <c r="AD177" s="26">
        <v>0.16439153736235185</v>
      </c>
      <c r="AE177" s="28"/>
      <c r="AF177" s="28"/>
      <c r="AG177" s="28"/>
      <c r="AH177" s="29"/>
      <c r="AI177" s="108" t="str">
        <f t="shared" si="20"/>
        <v>NO OFERTADO</v>
      </c>
      <c r="AJ177" s="108" t="str">
        <f t="shared" si="21"/>
        <v>CORRECTO</v>
      </c>
      <c r="AK177" s="27">
        <v>8.6559941284548039E-2</v>
      </c>
      <c r="AL177" s="26">
        <v>1.1517208478509924E-2</v>
      </c>
      <c r="AM177" s="26">
        <v>9.8077149763057966E-2</v>
      </c>
      <c r="AN177" s="28"/>
      <c r="AO177" s="28"/>
      <c r="AP177" s="28"/>
      <c r="AQ177" s="29"/>
      <c r="AR177" s="108" t="str">
        <f t="shared" si="22"/>
        <v>NO OFERTADO</v>
      </c>
      <c r="AS177" s="109" t="str">
        <f t="shared" si="23"/>
        <v>CORRECTO</v>
      </c>
    </row>
    <row r="178" spans="1:45" x14ac:dyDescent="0.25">
      <c r="A178" s="134">
        <v>173</v>
      </c>
      <c r="B178" s="135">
        <v>426</v>
      </c>
      <c r="C178" s="10" t="s">
        <v>529</v>
      </c>
      <c r="D178" s="136" t="s">
        <v>1044</v>
      </c>
      <c r="E178" s="136" t="s">
        <v>36</v>
      </c>
      <c r="F178" s="136" t="s">
        <v>16</v>
      </c>
      <c r="G178" s="136" t="s">
        <v>17</v>
      </c>
      <c r="H178" s="136" t="s">
        <v>36</v>
      </c>
      <c r="I178" s="137">
        <v>2347378.88</v>
      </c>
      <c r="J178" s="8">
        <v>1</v>
      </c>
      <c r="K178" s="8" t="s">
        <v>531</v>
      </c>
      <c r="L178" s="9">
        <v>2347378.88</v>
      </c>
      <c r="M178" s="9">
        <v>7.9230769230769234</v>
      </c>
      <c r="N178" s="138">
        <f t="shared" si="16"/>
        <v>18598463.433846153</v>
      </c>
      <c r="O178" s="11" t="s">
        <v>3204</v>
      </c>
      <c r="P178" s="39">
        <v>5.6507742015267804E-4</v>
      </c>
      <c r="Q178" s="39">
        <v>9.0223459366768936E-4</v>
      </c>
      <c r="R178" s="26">
        <v>0.14126935503816951</v>
      </c>
      <c r="S178" s="26">
        <v>2.706703781003068E-2</v>
      </c>
      <c r="T178" s="26">
        <v>0.16833639284820018</v>
      </c>
      <c r="U178" s="11"/>
      <c r="V178" s="28"/>
      <c r="W178" s="28"/>
      <c r="X178" s="29"/>
      <c r="Y178" s="108" t="str">
        <f t="shared" si="17"/>
        <v>NO OFERTADO</v>
      </c>
      <c r="Z178" s="108" t="str">
        <f t="shared" si="18"/>
        <v>CORRECTO</v>
      </c>
      <c r="AA178" s="29">
        <f t="shared" si="19"/>
        <v>0</v>
      </c>
      <c r="AB178" s="25">
        <v>5.0856967813741022E-2</v>
      </c>
      <c r="AC178" s="26">
        <v>1.353351890501534E-2</v>
      </c>
      <c r="AD178" s="26">
        <v>6.4390486718756357E-2</v>
      </c>
      <c r="AE178" s="28"/>
      <c r="AF178" s="28"/>
      <c r="AG178" s="28"/>
      <c r="AH178" s="29"/>
      <c r="AI178" s="108" t="str">
        <f t="shared" si="20"/>
        <v>NO OFERTADO</v>
      </c>
      <c r="AJ178" s="108" t="str">
        <f t="shared" si="21"/>
        <v>CORRECTO</v>
      </c>
      <c r="AK178" s="27">
        <v>3.3904645209160686E-2</v>
      </c>
      <c r="AL178" s="26">
        <v>4.5111729683384467E-3</v>
      </c>
      <c r="AM178" s="26">
        <v>3.8415818177499131E-2</v>
      </c>
      <c r="AN178" s="28"/>
      <c r="AO178" s="28"/>
      <c r="AP178" s="28"/>
      <c r="AQ178" s="29"/>
      <c r="AR178" s="108" t="str">
        <f t="shared" si="22"/>
        <v>NO OFERTADO</v>
      </c>
      <c r="AS178" s="109" t="str">
        <f t="shared" si="23"/>
        <v>CORRECTO</v>
      </c>
    </row>
    <row r="179" spans="1:45" ht="24" x14ac:dyDescent="0.25">
      <c r="A179" s="134">
        <v>174</v>
      </c>
      <c r="B179" s="135">
        <v>479</v>
      </c>
      <c r="C179" s="10" t="s">
        <v>1136</v>
      </c>
      <c r="D179" s="136" t="s">
        <v>1137</v>
      </c>
      <c r="E179" s="136" t="s">
        <v>6</v>
      </c>
      <c r="F179" s="136" t="s">
        <v>7</v>
      </c>
      <c r="G179" s="136" t="s">
        <v>8</v>
      </c>
      <c r="H179" s="136" t="s">
        <v>7</v>
      </c>
      <c r="I179" s="137">
        <v>5626.4</v>
      </c>
      <c r="J179" s="8">
        <v>1</v>
      </c>
      <c r="K179" s="8" t="s">
        <v>1138</v>
      </c>
      <c r="L179" s="9">
        <v>827</v>
      </c>
      <c r="M179" s="9">
        <v>3200.3846153846152</v>
      </c>
      <c r="N179" s="138">
        <f t="shared" si="16"/>
        <v>2646718.076923077</v>
      </c>
      <c r="O179" s="11" t="s">
        <v>3204</v>
      </c>
      <c r="P179" s="39">
        <v>8.0415278826604663E-5</v>
      </c>
      <c r="Q179" s="39">
        <v>1.2839558586006218E-4</v>
      </c>
      <c r="R179" s="26">
        <v>2.0103819706651167E-2</v>
      </c>
      <c r="S179" s="26">
        <v>3.8518675758018655E-3</v>
      </c>
      <c r="T179" s="26">
        <v>2.3955687282453033E-2</v>
      </c>
      <c r="U179" s="11"/>
      <c r="V179" s="28"/>
      <c r="W179" s="28"/>
      <c r="X179" s="29"/>
      <c r="Y179" s="108" t="str">
        <f t="shared" si="17"/>
        <v>NO OFERTADO</v>
      </c>
      <c r="Z179" s="108" t="str">
        <f t="shared" si="18"/>
        <v>CORRECTO</v>
      </c>
      <c r="AA179" s="29">
        <f t="shared" si="19"/>
        <v>0</v>
      </c>
      <c r="AB179" s="25">
        <v>7.2373750943944192E-3</v>
      </c>
      <c r="AC179" s="26">
        <v>1.9259337879009328E-3</v>
      </c>
      <c r="AD179" s="26">
        <v>9.1633088822953516E-3</v>
      </c>
      <c r="AE179" s="28"/>
      <c r="AF179" s="28"/>
      <c r="AG179" s="28"/>
      <c r="AH179" s="29"/>
      <c r="AI179" s="108" t="str">
        <f t="shared" si="20"/>
        <v>NO OFERTADO</v>
      </c>
      <c r="AJ179" s="108" t="str">
        <f t="shared" si="21"/>
        <v>CORRECTO</v>
      </c>
      <c r="AK179" s="27">
        <v>4.8249167295962795E-3</v>
      </c>
      <c r="AL179" s="26">
        <v>6.4197792930031092E-4</v>
      </c>
      <c r="AM179" s="26">
        <v>5.46689465889659E-3</v>
      </c>
      <c r="AN179" s="28"/>
      <c r="AO179" s="28"/>
      <c r="AP179" s="28"/>
      <c r="AQ179" s="29"/>
      <c r="AR179" s="108" t="str">
        <f t="shared" si="22"/>
        <v>NO OFERTADO</v>
      </c>
      <c r="AS179" s="109" t="str">
        <f t="shared" si="23"/>
        <v>CORRECTO</v>
      </c>
    </row>
    <row r="180" spans="1:45" x14ac:dyDescent="0.25">
      <c r="A180" s="134">
        <v>175</v>
      </c>
      <c r="B180" s="135">
        <v>1631</v>
      </c>
      <c r="C180" s="10" t="s">
        <v>2875</v>
      </c>
      <c r="D180" s="136" t="s">
        <v>51</v>
      </c>
      <c r="E180" s="136" t="s">
        <v>36</v>
      </c>
      <c r="F180" s="136" t="s">
        <v>16</v>
      </c>
      <c r="G180" s="136" t="s">
        <v>17</v>
      </c>
      <c r="H180" s="136" t="s">
        <v>36</v>
      </c>
      <c r="I180" s="137">
        <v>39168.5</v>
      </c>
      <c r="J180" s="8">
        <v>1</v>
      </c>
      <c r="K180" s="8" t="s">
        <v>752</v>
      </c>
      <c r="L180" s="9">
        <v>39168.5</v>
      </c>
      <c r="M180" s="9">
        <v>7</v>
      </c>
      <c r="N180" s="138">
        <f t="shared" si="16"/>
        <v>274179.5</v>
      </c>
      <c r="O180" s="11" t="s">
        <v>3204</v>
      </c>
      <c r="P180" s="39">
        <v>8.3304002542919309E-6</v>
      </c>
      <c r="Q180" s="39">
        <v>1.3300788565378455E-5</v>
      </c>
      <c r="R180" s="26">
        <v>2.0826000635729828E-3</v>
      </c>
      <c r="S180" s="26">
        <v>3.9902365696135362E-4</v>
      </c>
      <c r="T180" s="26">
        <v>2.4816237205343363E-3</v>
      </c>
      <c r="U180" s="11"/>
      <c r="V180" s="28"/>
      <c r="W180" s="28"/>
      <c r="X180" s="29"/>
      <c r="Y180" s="108" t="str">
        <f t="shared" si="17"/>
        <v>NO OFERTADO</v>
      </c>
      <c r="Z180" s="108" t="str">
        <f t="shared" si="18"/>
        <v>CORRECTO</v>
      </c>
      <c r="AA180" s="29">
        <f t="shared" si="19"/>
        <v>0</v>
      </c>
      <c r="AB180" s="25">
        <v>7.497360228862738E-4</v>
      </c>
      <c r="AC180" s="26">
        <v>1.9951182848067681E-4</v>
      </c>
      <c r="AD180" s="26">
        <v>9.4924785136695064E-4</v>
      </c>
      <c r="AE180" s="28"/>
      <c r="AF180" s="28"/>
      <c r="AG180" s="28"/>
      <c r="AH180" s="29"/>
      <c r="AI180" s="108" t="str">
        <f t="shared" si="20"/>
        <v>NO OFERTADO</v>
      </c>
      <c r="AJ180" s="108" t="str">
        <f t="shared" si="21"/>
        <v>CORRECTO</v>
      </c>
      <c r="AK180" s="27">
        <v>4.998240152575159E-4</v>
      </c>
      <c r="AL180" s="26">
        <v>6.6503942826892279E-5</v>
      </c>
      <c r="AM180" s="26">
        <v>5.6632795808440818E-4</v>
      </c>
      <c r="AN180" s="28"/>
      <c r="AO180" s="28"/>
      <c r="AP180" s="28"/>
      <c r="AQ180" s="29"/>
      <c r="AR180" s="108" t="str">
        <f t="shared" si="22"/>
        <v>NO OFERTADO</v>
      </c>
      <c r="AS180" s="109" t="str">
        <f t="shared" si="23"/>
        <v>CORRECTO</v>
      </c>
    </row>
    <row r="181" spans="1:45" x14ac:dyDescent="0.25">
      <c r="A181" s="134">
        <v>176</v>
      </c>
      <c r="B181" s="135">
        <v>2490</v>
      </c>
      <c r="C181" s="10" t="s">
        <v>4180</v>
      </c>
      <c r="D181" s="136" t="s">
        <v>51</v>
      </c>
      <c r="E181" s="136" t="s">
        <v>258</v>
      </c>
      <c r="F181" s="136" t="s">
        <v>16</v>
      </c>
      <c r="G181" s="136" t="s">
        <v>4151</v>
      </c>
      <c r="H181" s="136" t="s">
        <v>18</v>
      </c>
      <c r="I181" s="137">
        <v>545768.5</v>
      </c>
      <c r="J181" s="8">
        <v>1</v>
      </c>
      <c r="K181" s="8" t="s">
        <v>4181</v>
      </c>
      <c r="L181" s="9">
        <v>545768.5</v>
      </c>
      <c r="M181" s="9">
        <v>78</v>
      </c>
      <c r="N181" s="138">
        <f t="shared" si="16"/>
        <v>42569943</v>
      </c>
      <c r="O181" s="11" t="s">
        <v>4504</v>
      </c>
      <c r="P181" s="39">
        <v>1.2934032777519582E-3</v>
      </c>
      <c r="Q181" s="39">
        <v>2.0651208827910644E-3</v>
      </c>
      <c r="R181" s="26">
        <v>0.32335081943798955</v>
      </c>
      <c r="S181" s="26">
        <v>6.1953626483731927E-2</v>
      </c>
      <c r="T181" s="26">
        <v>0.38530444592172147</v>
      </c>
      <c r="U181" s="11"/>
      <c r="V181" s="28"/>
      <c r="W181" s="28"/>
      <c r="X181" s="29"/>
      <c r="Y181" s="108" t="str">
        <f t="shared" si="17"/>
        <v>NO OFERTADO</v>
      </c>
      <c r="Z181" s="108" t="str">
        <f t="shared" si="18"/>
        <v>CORRECTO</v>
      </c>
      <c r="AA181" s="29">
        <f t="shared" si="19"/>
        <v>0</v>
      </c>
      <c r="AB181" s="25">
        <v>0.11640629499767624</v>
      </c>
      <c r="AC181" s="26">
        <v>3.0976813241865964E-2</v>
      </c>
      <c r="AD181" s="26">
        <v>0.1473831082395422</v>
      </c>
      <c r="AE181" s="28"/>
      <c r="AF181" s="28"/>
      <c r="AG181" s="28"/>
      <c r="AH181" s="29"/>
      <c r="AI181" s="108" t="str">
        <f t="shared" si="20"/>
        <v>NO OFERTADO</v>
      </c>
      <c r="AJ181" s="108" t="str">
        <f t="shared" si="21"/>
        <v>CORRECTO</v>
      </c>
      <c r="AK181" s="27">
        <v>7.7604196665117489E-2</v>
      </c>
      <c r="AL181" s="26">
        <v>1.0325604413955322E-2</v>
      </c>
      <c r="AM181" s="26">
        <v>8.7929801079072806E-2</v>
      </c>
      <c r="AN181" s="28"/>
      <c r="AO181" s="28"/>
      <c r="AP181" s="28"/>
      <c r="AQ181" s="29"/>
      <c r="AR181" s="108" t="str">
        <f t="shared" si="22"/>
        <v>NO OFERTADO</v>
      </c>
      <c r="AS181" s="109" t="str">
        <f t="shared" si="23"/>
        <v>CORRECTO</v>
      </c>
    </row>
    <row r="182" spans="1:45" ht="24" x14ac:dyDescent="0.25">
      <c r="A182" s="134">
        <v>177</v>
      </c>
      <c r="B182" s="135">
        <v>290</v>
      </c>
      <c r="C182" s="10" t="s">
        <v>750</v>
      </c>
      <c r="D182" s="136" t="s">
        <v>751</v>
      </c>
      <c r="E182" s="136" t="s">
        <v>192</v>
      </c>
      <c r="F182" s="136" t="s">
        <v>16</v>
      </c>
      <c r="G182" s="136" t="s">
        <v>17</v>
      </c>
      <c r="H182" s="136" t="s">
        <v>16</v>
      </c>
      <c r="I182" s="137">
        <v>1091537</v>
      </c>
      <c r="J182" s="8">
        <v>1</v>
      </c>
      <c r="K182" s="8" t="s">
        <v>752</v>
      </c>
      <c r="L182" s="9">
        <v>1043828.22</v>
      </c>
      <c r="M182" s="9">
        <v>34.200000000000003</v>
      </c>
      <c r="N182" s="138">
        <f t="shared" si="16"/>
        <v>35698925.124000005</v>
      </c>
      <c r="O182" s="11" t="s">
        <v>3204</v>
      </c>
      <c r="P182" s="39">
        <v>1.0846410287089965E-3</v>
      </c>
      <c r="Q182" s="39">
        <v>1.7317992595566078E-3</v>
      </c>
      <c r="R182" s="26">
        <v>0.27116025717724912</v>
      </c>
      <c r="S182" s="26">
        <v>5.1953977786698233E-2</v>
      </c>
      <c r="T182" s="26">
        <v>0.32311423496394737</v>
      </c>
      <c r="U182" s="11"/>
      <c r="V182" s="28"/>
      <c r="W182" s="28"/>
      <c r="X182" s="29"/>
      <c r="Y182" s="108" t="str">
        <f t="shared" si="17"/>
        <v>NO OFERTADO</v>
      </c>
      <c r="Z182" s="108" t="str">
        <f t="shared" si="18"/>
        <v>CORRECTO</v>
      </c>
      <c r="AA182" s="29">
        <f t="shared" si="19"/>
        <v>0</v>
      </c>
      <c r="AB182" s="25">
        <v>9.7617692583809687E-2</v>
      </c>
      <c r="AC182" s="26">
        <v>2.5976988893349116E-2</v>
      </c>
      <c r="AD182" s="26">
        <v>0.1235946814771588</v>
      </c>
      <c r="AE182" s="28"/>
      <c r="AF182" s="28"/>
      <c r="AG182" s="28"/>
      <c r="AH182" s="29"/>
      <c r="AI182" s="108" t="str">
        <f t="shared" si="20"/>
        <v>NO OFERTADO</v>
      </c>
      <c r="AJ182" s="108" t="str">
        <f t="shared" si="21"/>
        <v>CORRECTO</v>
      </c>
      <c r="AK182" s="27">
        <v>6.5078461722539782E-2</v>
      </c>
      <c r="AL182" s="26">
        <v>8.6589962977830382E-3</v>
      </c>
      <c r="AM182" s="26">
        <v>7.3737458020322819E-2</v>
      </c>
      <c r="AN182" s="28"/>
      <c r="AO182" s="28"/>
      <c r="AP182" s="28"/>
      <c r="AQ182" s="29"/>
      <c r="AR182" s="108" t="str">
        <f t="shared" si="22"/>
        <v>NO OFERTADO</v>
      </c>
      <c r="AS182" s="109" t="str">
        <f t="shared" si="23"/>
        <v>CORRECTO</v>
      </c>
    </row>
    <row r="183" spans="1:45" ht="24" x14ac:dyDescent="0.25">
      <c r="A183" s="134">
        <v>178</v>
      </c>
      <c r="B183" s="135">
        <v>8</v>
      </c>
      <c r="C183" s="10" t="s">
        <v>31</v>
      </c>
      <c r="D183" s="136" t="s">
        <v>32</v>
      </c>
      <c r="E183" s="136" t="s">
        <v>6</v>
      </c>
      <c r="F183" s="136" t="s">
        <v>7</v>
      </c>
      <c r="G183" s="136" t="s">
        <v>8</v>
      </c>
      <c r="H183" s="136" t="s">
        <v>7</v>
      </c>
      <c r="I183" s="137">
        <v>81432</v>
      </c>
      <c r="J183" s="8">
        <v>1</v>
      </c>
      <c r="K183" s="8" t="s">
        <v>33</v>
      </c>
      <c r="L183" s="9">
        <v>71290.38</v>
      </c>
      <c r="M183" s="9">
        <v>4265.5384615384619</v>
      </c>
      <c r="N183" s="138">
        <f t="shared" si="16"/>
        <v>304091857.82769233</v>
      </c>
      <c r="O183" s="11" t="s">
        <v>3204</v>
      </c>
      <c r="P183" s="39">
        <v>9.2392279137423258E-3</v>
      </c>
      <c r="Q183" s="39">
        <v>1.4751874248144959E-2</v>
      </c>
      <c r="R183" s="26">
        <v>2.3098069784355815</v>
      </c>
      <c r="S183" s="26">
        <v>0.4425562274443488</v>
      </c>
      <c r="T183" s="26">
        <v>2.7523632058799303</v>
      </c>
      <c r="U183" s="11"/>
      <c r="V183" s="28"/>
      <c r="W183" s="28"/>
      <c r="X183" s="29"/>
      <c r="Y183" s="108" t="str">
        <f t="shared" si="17"/>
        <v>NO OFERTADO</v>
      </c>
      <c r="Z183" s="108" t="str">
        <f t="shared" si="18"/>
        <v>CORRECTO</v>
      </c>
      <c r="AA183" s="29">
        <f t="shared" si="19"/>
        <v>0</v>
      </c>
      <c r="AB183" s="25">
        <v>0.83153051223680929</v>
      </c>
      <c r="AC183" s="26">
        <v>0.2212781137221744</v>
      </c>
      <c r="AD183" s="26">
        <v>1.0528086259589837</v>
      </c>
      <c r="AE183" s="28"/>
      <c r="AF183" s="28"/>
      <c r="AG183" s="28"/>
      <c r="AH183" s="29"/>
      <c r="AI183" s="108" t="str">
        <f t="shared" si="20"/>
        <v>NO OFERTADO</v>
      </c>
      <c r="AJ183" s="108" t="str">
        <f t="shared" si="21"/>
        <v>CORRECTO</v>
      </c>
      <c r="AK183" s="27">
        <v>0.55435367482453957</v>
      </c>
      <c r="AL183" s="26">
        <v>7.3759371240724791E-2</v>
      </c>
      <c r="AM183" s="26">
        <v>0.62811304606526441</v>
      </c>
      <c r="AN183" s="28"/>
      <c r="AO183" s="28"/>
      <c r="AP183" s="28"/>
      <c r="AQ183" s="29"/>
      <c r="AR183" s="108" t="str">
        <f t="shared" si="22"/>
        <v>NO OFERTADO</v>
      </c>
      <c r="AS183" s="109" t="str">
        <f t="shared" si="23"/>
        <v>CORRECTO</v>
      </c>
    </row>
    <row r="184" spans="1:45" ht="24" x14ac:dyDescent="0.25">
      <c r="A184" s="134">
        <v>179</v>
      </c>
      <c r="B184" s="135">
        <v>2523</v>
      </c>
      <c r="C184" s="141" t="s">
        <v>4235</v>
      </c>
      <c r="D184" s="145" t="s">
        <v>1092</v>
      </c>
      <c r="E184" s="145" t="s">
        <v>6</v>
      </c>
      <c r="F184" s="145" t="s">
        <v>7</v>
      </c>
      <c r="G184" s="136" t="s">
        <v>8</v>
      </c>
      <c r="H184" s="145" t="s">
        <v>7</v>
      </c>
      <c r="I184" s="137">
        <v>325728</v>
      </c>
      <c r="J184" s="8">
        <v>1</v>
      </c>
      <c r="K184" s="8" t="s">
        <v>4236</v>
      </c>
      <c r="L184" s="9">
        <v>313352.7</v>
      </c>
      <c r="M184" s="9">
        <v>100</v>
      </c>
      <c r="N184" s="138">
        <f t="shared" si="16"/>
        <v>31335270</v>
      </c>
      <c r="O184" s="11" t="s">
        <v>4504</v>
      </c>
      <c r="P184" s="39">
        <v>9.5206002336537324E-4</v>
      </c>
      <c r="Q184" s="39">
        <v>1.5201129220421168E-3</v>
      </c>
      <c r="R184" s="26">
        <v>0.2380150058413433</v>
      </c>
      <c r="S184" s="26">
        <v>4.5603387661263504E-2</v>
      </c>
      <c r="T184" s="26">
        <v>0.28361839350260681</v>
      </c>
      <c r="U184" s="11"/>
      <c r="V184" s="28"/>
      <c r="W184" s="28"/>
      <c r="X184" s="29"/>
      <c r="Y184" s="108" t="str">
        <f t="shared" si="17"/>
        <v>NO OFERTADO</v>
      </c>
      <c r="Z184" s="108" t="str">
        <f t="shared" si="18"/>
        <v>CORRECTO</v>
      </c>
      <c r="AA184" s="29">
        <f t="shared" si="19"/>
        <v>0</v>
      </c>
      <c r="AB184" s="25">
        <v>8.5685402102883584E-2</v>
      </c>
      <c r="AC184" s="26">
        <v>2.2801693830631752E-2</v>
      </c>
      <c r="AD184" s="26">
        <v>0.10848709593351534</v>
      </c>
      <c r="AE184" s="28"/>
      <c r="AF184" s="28"/>
      <c r="AG184" s="28"/>
      <c r="AH184" s="29"/>
      <c r="AI184" s="108" t="str">
        <f t="shared" si="20"/>
        <v>NO OFERTADO</v>
      </c>
      <c r="AJ184" s="108" t="str">
        <f t="shared" si="21"/>
        <v>CORRECTO</v>
      </c>
      <c r="AK184" s="27">
        <v>5.7123601401922394E-2</v>
      </c>
      <c r="AL184" s="26">
        <v>7.6005646102105841E-3</v>
      </c>
      <c r="AM184" s="26">
        <v>6.4724166012132975E-2</v>
      </c>
      <c r="AN184" s="28"/>
      <c r="AO184" s="28"/>
      <c r="AP184" s="28"/>
      <c r="AQ184" s="29"/>
      <c r="AR184" s="108" t="str">
        <f t="shared" si="22"/>
        <v>NO OFERTADO</v>
      </c>
      <c r="AS184" s="109" t="str">
        <f t="shared" si="23"/>
        <v>CORRECTO</v>
      </c>
    </row>
    <row r="185" spans="1:45" ht="24" x14ac:dyDescent="0.25">
      <c r="A185" s="134">
        <v>180</v>
      </c>
      <c r="B185" s="135">
        <v>19</v>
      </c>
      <c r="C185" s="10" t="s">
        <v>65</v>
      </c>
      <c r="D185" s="136" t="s">
        <v>66</v>
      </c>
      <c r="E185" s="136" t="s">
        <v>6</v>
      </c>
      <c r="F185" s="136" t="s">
        <v>7</v>
      </c>
      <c r="G185" s="136" t="s">
        <v>8</v>
      </c>
      <c r="H185" s="136" t="s">
        <v>7</v>
      </c>
      <c r="I185" s="137">
        <v>3877.73</v>
      </c>
      <c r="J185" s="8">
        <v>1</v>
      </c>
      <c r="K185" s="8" t="s">
        <v>67</v>
      </c>
      <c r="L185" s="9">
        <v>1404.36</v>
      </c>
      <c r="M185" s="9">
        <v>63691.769230769234</v>
      </c>
      <c r="N185" s="138">
        <f t="shared" si="16"/>
        <v>89446173.036923081</v>
      </c>
      <c r="O185" s="11" t="s">
        <v>3204</v>
      </c>
      <c r="P185" s="39">
        <v>2.7176445453151099E-3</v>
      </c>
      <c r="Q185" s="39">
        <v>4.3391451058389461E-3</v>
      </c>
      <c r="R185" s="26">
        <v>0.67941113632877748</v>
      </c>
      <c r="S185" s="26">
        <v>0.13017435317516837</v>
      </c>
      <c r="T185" s="26">
        <v>0.80958548950394582</v>
      </c>
      <c r="U185" s="11"/>
      <c r="V185" s="28"/>
      <c r="W185" s="28"/>
      <c r="X185" s="29"/>
      <c r="Y185" s="108" t="str">
        <f t="shared" si="17"/>
        <v>NO OFERTADO</v>
      </c>
      <c r="Z185" s="108" t="str">
        <f t="shared" si="18"/>
        <v>CORRECTO</v>
      </c>
      <c r="AA185" s="29">
        <f t="shared" si="19"/>
        <v>0</v>
      </c>
      <c r="AB185" s="25">
        <v>0.2445880090783599</v>
      </c>
      <c r="AC185" s="26">
        <v>6.5087176587584186E-2</v>
      </c>
      <c r="AD185" s="26">
        <v>0.3096751856659441</v>
      </c>
      <c r="AE185" s="28"/>
      <c r="AF185" s="28"/>
      <c r="AG185" s="28"/>
      <c r="AH185" s="29"/>
      <c r="AI185" s="108" t="str">
        <f t="shared" si="20"/>
        <v>NO OFERTADO</v>
      </c>
      <c r="AJ185" s="108" t="str">
        <f t="shared" si="21"/>
        <v>CORRECTO</v>
      </c>
      <c r="AK185" s="27">
        <v>0.16305867271890659</v>
      </c>
      <c r="AL185" s="26">
        <v>2.1695725529194729E-2</v>
      </c>
      <c r="AM185" s="26">
        <v>0.1847543982481013</v>
      </c>
      <c r="AN185" s="28"/>
      <c r="AO185" s="28"/>
      <c r="AP185" s="28"/>
      <c r="AQ185" s="29"/>
      <c r="AR185" s="108" t="str">
        <f t="shared" si="22"/>
        <v>NO OFERTADO</v>
      </c>
      <c r="AS185" s="109" t="str">
        <f t="shared" si="23"/>
        <v>CORRECTO</v>
      </c>
    </row>
    <row r="186" spans="1:45" ht="24" x14ac:dyDescent="0.25">
      <c r="A186" s="134">
        <v>181</v>
      </c>
      <c r="B186" s="135">
        <v>54</v>
      </c>
      <c r="C186" s="10" t="s">
        <v>65</v>
      </c>
      <c r="D186" s="136" t="s">
        <v>130</v>
      </c>
      <c r="E186" s="136" t="s">
        <v>6</v>
      </c>
      <c r="F186" s="136" t="s">
        <v>7</v>
      </c>
      <c r="G186" s="136" t="s">
        <v>8</v>
      </c>
      <c r="H186" s="136" t="s">
        <v>7</v>
      </c>
      <c r="I186" s="137">
        <v>3877.73</v>
      </c>
      <c r="J186" s="8">
        <v>1</v>
      </c>
      <c r="K186" s="8" t="s">
        <v>67</v>
      </c>
      <c r="L186" s="9">
        <v>1378.43</v>
      </c>
      <c r="M186" s="9">
        <v>34806.692307692305</v>
      </c>
      <c r="N186" s="138">
        <f t="shared" si="16"/>
        <v>47978588.877692305</v>
      </c>
      <c r="O186" s="11" t="s">
        <v>3204</v>
      </c>
      <c r="P186" s="39">
        <v>1.4577342543381107E-3</v>
      </c>
      <c r="Q186" s="39">
        <v>2.3275010215111041E-3</v>
      </c>
      <c r="R186" s="26">
        <v>0.36443356358452766</v>
      </c>
      <c r="S186" s="26">
        <v>6.982503064533313E-2</v>
      </c>
      <c r="T186" s="26">
        <v>0.43425859422986079</v>
      </c>
      <c r="U186" s="11"/>
      <c r="V186" s="28"/>
      <c r="W186" s="28"/>
      <c r="X186" s="29"/>
      <c r="Y186" s="108" t="str">
        <f t="shared" si="17"/>
        <v>NO OFERTADO</v>
      </c>
      <c r="Z186" s="108" t="str">
        <f t="shared" si="18"/>
        <v>CORRECTO</v>
      </c>
      <c r="AA186" s="29">
        <f t="shared" si="19"/>
        <v>0</v>
      </c>
      <c r="AB186" s="25">
        <v>0.13119608289042997</v>
      </c>
      <c r="AC186" s="26">
        <v>3.4912515322666565E-2</v>
      </c>
      <c r="AD186" s="26">
        <v>0.16610859821309654</v>
      </c>
      <c r="AE186" s="28"/>
      <c r="AF186" s="28"/>
      <c r="AG186" s="28"/>
      <c r="AH186" s="29"/>
      <c r="AI186" s="108" t="str">
        <f t="shared" si="20"/>
        <v>NO OFERTADO</v>
      </c>
      <c r="AJ186" s="108" t="str">
        <f t="shared" si="21"/>
        <v>CORRECTO</v>
      </c>
      <c r="AK186" s="27">
        <v>8.7464055260286638E-2</v>
      </c>
      <c r="AL186" s="26">
        <v>1.1637505107555521E-2</v>
      </c>
      <c r="AM186" s="26">
        <v>9.9101560367842165E-2</v>
      </c>
      <c r="AN186" s="28"/>
      <c r="AO186" s="28"/>
      <c r="AP186" s="28"/>
      <c r="AQ186" s="29"/>
      <c r="AR186" s="108" t="str">
        <f t="shared" si="22"/>
        <v>NO OFERTADO</v>
      </c>
      <c r="AS186" s="109" t="str">
        <f t="shared" si="23"/>
        <v>CORRECTO</v>
      </c>
    </row>
    <row r="187" spans="1:45" x14ac:dyDescent="0.25">
      <c r="A187" s="134">
        <v>182</v>
      </c>
      <c r="B187" s="135">
        <v>673</v>
      </c>
      <c r="C187" s="10" t="s">
        <v>1465</v>
      </c>
      <c r="D187" s="136" t="s">
        <v>1466</v>
      </c>
      <c r="E187" s="136" t="s">
        <v>36</v>
      </c>
      <c r="F187" s="136" t="s">
        <v>36</v>
      </c>
      <c r="G187" s="136" t="s">
        <v>17</v>
      </c>
      <c r="H187" s="136" t="s">
        <v>18</v>
      </c>
      <c r="I187" s="137">
        <v>191114</v>
      </c>
      <c r="J187" s="8">
        <v>1</v>
      </c>
      <c r="K187" s="8" t="s">
        <v>1467</v>
      </c>
      <c r="L187" s="9">
        <v>191114</v>
      </c>
      <c r="M187" s="9">
        <v>43.916666666666664</v>
      </c>
      <c r="N187" s="138">
        <f t="shared" si="16"/>
        <v>8393089.8333333321</v>
      </c>
      <c r="O187" s="11" t="s">
        <v>3204</v>
      </c>
      <c r="P187" s="39">
        <v>2.5500738633594058E-4</v>
      </c>
      <c r="Q187" s="39">
        <v>4.0715922701512749E-4</v>
      </c>
      <c r="R187" s="26">
        <v>6.3751846583985139E-2</v>
      </c>
      <c r="S187" s="26">
        <v>1.2214776810453824E-2</v>
      </c>
      <c r="T187" s="26">
        <v>7.5966623394438965E-2</v>
      </c>
      <c r="U187" s="11"/>
      <c r="V187" s="28"/>
      <c r="W187" s="28"/>
      <c r="X187" s="29"/>
      <c r="Y187" s="108" t="str">
        <f t="shared" si="17"/>
        <v>NO OFERTADO</v>
      </c>
      <c r="Z187" s="108" t="str">
        <f t="shared" si="18"/>
        <v>CORRECTO</v>
      </c>
      <c r="AA187" s="29">
        <f t="shared" si="19"/>
        <v>0</v>
      </c>
      <c r="AB187" s="25">
        <v>2.2950664770234653E-2</v>
      </c>
      <c r="AC187" s="26">
        <v>6.107388405226912E-3</v>
      </c>
      <c r="AD187" s="26">
        <v>2.9058053175461566E-2</v>
      </c>
      <c r="AE187" s="28"/>
      <c r="AF187" s="28"/>
      <c r="AG187" s="28"/>
      <c r="AH187" s="29"/>
      <c r="AI187" s="108" t="str">
        <f t="shared" si="20"/>
        <v>NO OFERTADO</v>
      </c>
      <c r="AJ187" s="108" t="str">
        <f t="shared" si="21"/>
        <v>CORRECTO</v>
      </c>
      <c r="AK187" s="27">
        <v>1.5300443180156435E-2</v>
      </c>
      <c r="AL187" s="26">
        <v>2.0357961350756376E-3</v>
      </c>
      <c r="AM187" s="26">
        <v>1.7336239315232073E-2</v>
      </c>
      <c r="AN187" s="28"/>
      <c r="AO187" s="28"/>
      <c r="AP187" s="28"/>
      <c r="AQ187" s="29"/>
      <c r="AR187" s="108" t="str">
        <f t="shared" si="22"/>
        <v>NO OFERTADO</v>
      </c>
      <c r="AS187" s="109" t="str">
        <f t="shared" si="23"/>
        <v>CORRECTO</v>
      </c>
    </row>
    <row r="188" spans="1:45" ht="24" x14ac:dyDescent="0.25">
      <c r="A188" s="134">
        <v>183</v>
      </c>
      <c r="B188" s="135">
        <v>1735</v>
      </c>
      <c r="C188" s="10" t="s">
        <v>3032</v>
      </c>
      <c r="D188" s="136" t="s">
        <v>3033</v>
      </c>
      <c r="E188" s="136" t="s">
        <v>6</v>
      </c>
      <c r="F188" s="136" t="s">
        <v>4848</v>
      </c>
      <c r="G188" s="136" t="s">
        <v>8</v>
      </c>
      <c r="H188" s="136" t="s">
        <v>7</v>
      </c>
      <c r="I188" s="137">
        <v>87261.3</v>
      </c>
      <c r="J188" s="8">
        <v>1</v>
      </c>
      <c r="K188" s="8" t="s">
        <v>1114</v>
      </c>
      <c r="L188" s="9">
        <v>87261.3</v>
      </c>
      <c r="M188" s="9">
        <v>3.2857142857142856</v>
      </c>
      <c r="N188" s="138">
        <f t="shared" si="16"/>
        <v>286715.7</v>
      </c>
      <c r="O188" s="11" t="s">
        <v>3204</v>
      </c>
      <c r="P188" s="39">
        <v>8.7112878249084604E-6</v>
      </c>
      <c r="Q188" s="39">
        <v>1.3908935219717301E-5</v>
      </c>
      <c r="R188" s="26">
        <v>2.1778219562271152E-3</v>
      </c>
      <c r="S188" s="26">
        <v>4.1726805659151906E-4</v>
      </c>
      <c r="T188" s="26">
        <v>2.5950900128186342E-3</v>
      </c>
      <c r="U188" s="11"/>
      <c r="V188" s="28"/>
      <c r="W188" s="28"/>
      <c r="X188" s="29"/>
      <c r="Y188" s="108" t="str">
        <f t="shared" si="17"/>
        <v>NO OFERTADO</v>
      </c>
      <c r="Z188" s="108" t="str">
        <f t="shared" si="18"/>
        <v>CORRECTO</v>
      </c>
      <c r="AA188" s="29">
        <f t="shared" si="19"/>
        <v>0</v>
      </c>
      <c r="AB188" s="25">
        <v>7.8401590424176143E-4</v>
      </c>
      <c r="AC188" s="26">
        <v>2.0863402829575953E-4</v>
      </c>
      <c r="AD188" s="26">
        <v>9.9264993253752091E-4</v>
      </c>
      <c r="AE188" s="28"/>
      <c r="AF188" s="28"/>
      <c r="AG188" s="28"/>
      <c r="AH188" s="29"/>
      <c r="AI188" s="108" t="str">
        <f t="shared" si="20"/>
        <v>NO OFERTADO</v>
      </c>
      <c r="AJ188" s="108" t="str">
        <f t="shared" si="21"/>
        <v>CORRECTO</v>
      </c>
      <c r="AK188" s="27">
        <v>5.2267726949450758E-4</v>
      </c>
      <c r="AL188" s="26">
        <v>6.954467609858651E-5</v>
      </c>
      <c r="AM188" s="26">
        <v>5.9222194559309404E-4</v>
      </c>
      <c r="AN188" s="28"/>
      <c r="AO188" s="28"/>
      <c r="AP188" s="28"/>
      <c r="AQ188" s="29"/>
      <c r="AR188" s="108" t="str">
        <f t="shared" si="22"/>
        <v>NO OFERTADO</v>
      </c>
      <c r="AS188" s="109" t="str">
        <f t="shared" si="23"/>
        <v>CORRECTO</v>
      </c>
    </row>
    <row r="189" spans="1:45" x14ac:dyDescent="0.25">
      <c r="A189" s="134">
        <v>184</v>
      </c>
      <c r="B189" s="135">
        <v>414</v>
      </c>
      <c r="C189" s="10" t="s">
        <v>1018</v>
      </c>
      <c r="D189" s="136" t="s">
        <v>1019</v>
      </c>
      <c r="E189" s="136" t="s">
        <v>748</v>
      </c>
      <c r="F189" s="136" t="s">
        <v>166</v>
      </c>
      <c r="G189" s="136" t="s">
        <v>8</v>
      </c>
      <c r="H189" s="136" t="s">
        <v>81</v>
      </c>
      <c r="I189" s="137" t="s">
        <v>45</v>
      </c>
      <c r="J189" s="8">
        <v>150</v>
      </c>
      <c r="K189" s="8" t="s">
        <v>1020</v>
      </c>
      <c r="L189" s="9">
        <v>1477</v>
      </c>
      <c r="M189" s="9">
        <v>9473.0769230769238</v>
      </c>
      <c r="N189" s="138">
        <f t="shared" si="16"/>
        <v>13991734.615384616</v>
      </c>
      <c r="O189" s="11" t="s">
        <v>3204</v>
      </c>
      <c r="P189" s="39">
        <v>4.2511110275562263E-4</v>
      </c>
      <c r="Q189" s="39"/>
      <c r="R189" s="26">
        <v>0.10627777568890566</v>
      </c>
      <c r="S189" s="7"/>
      <c r="T189" s="26">
        <v>0.10627777568890566</v>
      </c>
      <c r="U189" s="11"/>
      <c r="V189" s="28"/>
      <c r="W189" s="28"/>
      <c r="X189" s="29"/>
      <c r="Y189" s="108" t="str">
        <f t="shared" si="17"/>
        <v>NO OFERTADO</v>
      </c>
      <c r="Z189" s="108" t="str">
        <f t="shared" si="18"/>
        <v>CORRECTO</v>
      </c>
      <c r="AA189" s="29">
        <f t="shared" si="19"/>
        <v>0</v>
      </c>
      <c r="AB189" s="25">
        <v>3.8259999248006035E-2</v>
      </c>
      <c r="AC189" s="7"/>
      <c r="AD189" s="26">
        <v>3.8259999248006035E-2</v>
      </c>
      <c r="AE189" s="28"/>
      <c r="AF189" s="28"/>
      <c r="AG189" s="28"/>
      <c r="AH189" s="29"/>
      <c r="AI189" s="108" t="str">
        <f t="shared" si="20"/>
        <v>NO OFERTADO</v>
      </c>
      <c r="AJ189" s="108" t="str">
        <f t="shared" si="21"/>
        <v>CORRECTO</v>
      </c>
      <c r="AK189" s="27">
        <v>2.5506666165337359E-2</v>
      </c>
      <c r="AL189" s="7"/>
      <c r="AM189" s="26">
        <v>2.5506666165337359E-2</v>
      </c>
      <c r="AN189" s="28"/>
      <c r="AO189" s="28"/>
      <c r="AP189" s="28"/>
      <c r="AQ189" s="29"/>
      <c r="AR189" s="108" t="str">
        <f t="shared" si="22"/>
        <v>NO OFERTADO</v>
      </c>
      <c r="AS189" s="109" t="str">
        <f t="shared" si="23"/>
        <v>CORRECTO</v>
      </c>
    </row>
    <row r="190" spans="1:45" ht="24" x14ac:dyDescent="0.25">
      <c r="A190" s="134">
        <v>185</v>
      </c>
      <c r="B190" s="135">
        <v>990</v>
      </c>
      <c r="C190" s="10" t="s">
        <v>1018</v>
      </c>
      <c r="D190" s="136" t="s">
        <v>660</v>
      </c>
      <c r="E190" s="136" t="s">
        <v>6</v>
      </c>
      <c r="F190" s="136" t="s">
        <v>7</v>
      </c>
      <c r="G190" s="136" t="s">
        <v>8</v>
      </c>
      <c r="H190" s="136" t="s">
        <v>7</v>
      </c>
      <c r="I190" s="137">
        <v>4292.25</v>
      </c>
      <c r="J190" s="8">
        <v>1</v>
      </c>
      <c r="K190" s="8" t="s">
        <v>1020</v>
      </c>
      <c r="L190" s="9">
        <v>372</v>
      </c>
      <c r="M190" s="9">
        <v>5387</v>
      </c>
      <c r="N190" s="138">
        <f t="shared" si="16"/>
        <v>2003964</v>
      </c>
      <c r="O190" s="11" t="s">
        <v>3204</v>
      </c>
      <c r="P190" s="39">
        <v>6.0886471144603725E-5</v>
      </c>
      <c r="Q190" s="39">
        <v>9.7214786140576053E-5</v>
      </c>
      <c r="R190" s="26">
        <v>1.5221617786150931E-2</v>
      </c>
      <c r="S190" s="26">
        <v>2.9164435842172817E-3</v>
      </c>
      <c r="T190" s="26">
        <v>1.8138061370368212E-2</v>
      </c>
      <c r="U190" s="11"/>
      <c r="V190" s="28"/>
      <c r="W190" s="28"/>
      <c r="X190" s="29"/>
      <c r="Y190" s="108" t="str">
        <f t="shared" si="17"/>
        <v>NO OFERTADO</v>
      </c>
      <c r="Z190" s="108" t="str">
        <f t="shared" si="18"/>
        <v>CORRECTO</v>
      </c>
      <c r="AA190" s="29">
        <f t="shared" si="19"/>
        <v>0</v>
      </c>
      <c r="AB190" s="25">
        <v>5.4797824030143353E-3</v>
      </c>
      <c r="AC190" s="26">
        <v>1.4582217921086408E-3</v>
      </c>
      <c r="AD190" s="26">
        <v>6.9380041951229762E-3</v>
      </c>
      <c r="AE190" s="28"/>
      <c r="AF190" s="28"/>
      <c r="AG190" s="28"/>
      <c r="AH190" s="29"/>
      <c r="AI190" s="108" t="str">
        <f t="shared" si="20"/>
        <v>NO OFERTADO</v>
      </c>
      <c r="AJ190" s="108" t="str">
        <f t="shared" si="21"/>
        <v>CORRECTO</v>
      </c>
      <c r="AK190" s="27">
        <v>3.6531882686762236E-3</v>
      </c>
      <c r="AL190" s="26">
        <v>4.8607393070288028E-4</v>
      </c>
      <c r="AM190" s="26">
        <v>4.1392621993791038E-3</v>
      </c>
      <c r="AN190" s="28"/>
      <c r="AO190" s="28"/>
      <c r="AP190" s="28"/>
      <c r="AQ190" s="29"/>
      <c r="AR190" s="108" t="str">
        <f t="shared" si="22"/>
        <v>NO OFERTADO</v>
      </c>
      <c r="AS190" s="109" t="str">
        <f t="shared" si="23"/>
        <v>CORRECTO</v>
      </c>
    </row>
    <row r="191" spans="1:45" ht="24" x14ac:dyDescent="0.25">
      <c r="A191" s="134">
        <v>186</v>
      </c>
      <c r="B191" s="135">
        <v>1690</v>
      </c>
      <c r="C191" s="10" t="s">
        <v>1018</v>
      </c>
      <c r="D191" s="136" t="s">
        <v>411</v>
      </c>
      <c r="E191" s="136" t="s">
        <v>6</v>
      </c>
      <c r="F191" s="136" t="s">
        <v>7</v>
      </c>
      <c r="G191" s="136" t="s">
        <v>8</v>
      </c>
      <c r="H191" s="136" t="s">
        <v>7</v>
      </c>
      <c r="I191" s="137">
        <v>8584.5</v>
      </c>
      <c r="J191" s="8">
        <v>1</v>
      </c>
      <c r="K191" s="8" t="s">
        <v>1020</v>
      </c>
      <c r="L191" s="9">
        <v>838.7</v>
      </c>
      <c r="M191" s="9">
        <v>205.66666666666666</v>
      </c>
      <c r="N191" s="138">
        <f t="shared" si="16"/>
        <v>172492.63333333333</v>
      </c>
      <c r="O191" s="11" t="s">
        <v>3204</v>
      </c>
      <c r="P191" s="39">
        <v>5.2408465132640654E-6</v>
      </c>
      <c r="Q191" s="39">
        <v>8.3678321867682244E-6</v>
      </c>
      <c r="R191" s="26">
        <v>1.3102116283160163E-3</v>
      </c>
      <c r="S191" s="26">
        <v>2.5103496560304671E-4</v>
      </c>
      <c r="T191" s="26">
        <v>1.5612465939190631E-3</v>
      </c>
      <c r="U191" s="11"/>
      <c r="V191" s="28"/>
      <c r="W191" s="28"/>
      <c r="X191" s="29"/>
      <c r="Y191" s="108" t="str">
        <f t="shared" si="17"/>
        <v>NO OFERTADO</v>
      </c>
      <c r="Z191" s="108" t="str">
        <f t="shared" si="18"/>
        <v>CORRECTO</v>
      </c>
      <c r="AA191" s="29">
        <f t="shared" si="19"/>
        <v>0</v>
      </c>
      <c r="AB191" s="25">
        <v>4.7167618619376589E-4</v>
      </c>
      <c r="AC191" s="26">
        <v>1.2551748280152335E-4</v>
      </c>
      <c r="AD191" s="26">
        <v>5.9719366899528927E-4</v>
      </c>
      <c r="AE191" s="28"/>
      <c r="AF191" s="28"/>
      <c r="AG191" s="28"/>
      <c r="AH191" s="29"/>
      <c r="AI191" s="108" t="str">
        <f t="shared" si="20"/>
        <v>NO OFERTADO</v>
      </c>
      <c r="AJ191" s="108" t="str">
        <f t="shared" si="21"/>
        <v>CORRECTO</v>
      </c>
      <c r="AK191" s="27">
        <v>3.1445079079584393E-4</v>
      </c>
      <c r="AL191" s="26">
        <v>4.183916093384112E-5</v>
      </c>
      <c r="AM191" s="26">
        <v>3.5628995172968506E-4</v>
      </c>
      <c r="AN191" s="28"/>
      <c r="AO191" s="28"/>
      <c r="AP191" s="28"/>
      <c r="AQ191" s="29"/>
      <c r="AR191" s="108" t="str">
        <f t="shared" si="22"/>
        <v>NO OFERTADO</v>
      </c>
      <c r="AS191" s="109" t="str">
        <f t="shared" si="23"/>
        <v>CORRECTO</v>
      </c>
    </row>
    <row r="192" spans="1:45" ht="24" x14ac:dyDescent="0.25">
      <c r="A192" s="134">
        <v>187</v>
      </c>
      <c r="B192" s="135">
        <v>325</v>
      </c>
      <c r="C192" s="10" t="s">
        <v>827</v>
      </c>
      <c r="D192" s="136" t="s">
        <v>666</v>
      </c>
      <c r="E192" s="136" t="s">
        <v>828</v>
      </c>
      <c r="F192" s="136" t="s">
        <v>7</v>
      </c>
      <c r="G192" s="136" t="s">
        <v>8</v>
      </c>
      <c r="H192" s="136" t="s">
        <v>7</v>
      </c>
      <c r="I192" s="137" t="s">
        <v>45</v>
      </c>
      <c r="J192" s="8">
        <v>1</v>
      </c>
      <c r="K192" s="8" t="s">
        <v>829</v>
      </c>
      <c r="L192" s="9">
        <v>1776.19</v>
      </c>
      <c r="M192" s="9">
        <v>14958.307692307691</v>
      </c>
      <c r="N192" s="138">
        <f t="shared" si="16"/>
        <v>26568796.539999999</v>
      </c>
      <c r="O192" s="11" t="s">
        <v>3204</v>
      </c>
      <c r="P192" s="39">
        <v>8.0724018189925432E-4</v>
      </c>
      <c r="Q192" s="39"/>
      <c r="R192" s="26">
        <v>0.20181004547481357</v>
      </c>
      <c r="S192" s="7"/>
      <c r="T192" s="26">
        <v>0.20181004547481357</v>
      </c>
      <c r="U192" s="11"/>
      <c r="V192" s="28"/>
      <c r="W192" s="28"/>
      <c r="X192" s="29"/>
      <c r="Y192" s="108" t="str">
        <f t="shared" si="17"/>
        <v>NO OFERTADO</v>
      </c>
      <c r="Z192" s="108" t="str">
        <f t="shared" si="18"/>
        <v>CORRECTO</v>
      </c>
      <c r="AA192" s="29">
        <f t="shared" si="19"/>
        <v>0</v>
      </c>
      <c r="AB192" s="25">
        <v>7.2651616370932884E-2</v>
      </c>
      <c r="AC192" s="7"/>
      <c r="AD192" s="26">
        <v>7.2651616370932884E-2</v>
      </c>
      <c r="AE192" s="28"/>
      <c r="AF192" s="28"/>
      <c r="AG192" s="28"/>
      <c r="AH192" s="29"/>
      <c r="AI192" s="108" t="str">
        <f t="shared" si="20"/>
        <v>NO OFERTADO</v>
      </c>
      <c r="AJ192" s="108" t="str">
        <f t="shared" si="21"/>
        <v>CORRECTO</v>
      </c>
      <c r="AK192" s="27">
        <v>4.8434410913955256E-2</v>
      </c>
      <c r="AL192" s="7"/>
      <c r="AM192" s="26">
        <v>4.8434410913955256E-2</v>
      </c>
      <c r="AN192" s="28"/>
      <c r="AO192" s="28"/>
      <c r="AP192" s="28"/>
      <c r="AQ192" s="29"/>
      <c r="AR192" s="108" t="str">
        <f t="shared" si="22"/>
        <v>NO OFERTADO</v>
      </c>
      <c r="AS192" s="109" t="str">
        <f t="shared" si="23"/>
        <v>CORRECTO</v>
      </c>
    </row>
    <row r="193" spans="1:45" ht="24" x14ac:dyDescent="0.25">
      <c r="A193" s="134">
        <v>188</v>
      </c>
      <c r="B193" s="135">
        <v>562</v>
      </c>
      <c r="C193" s="10" t="s">
        <v>827</v>
      </c>
      <c r="D193" s="136" t="s">
        <v>494</v>
      </c>
      <c r="E193" s="136" t="s">
        <v>6</v>
      </c>
      <c r="F193" s="136" t="s">
        <v>7</v>
      </c>
      <c r="G193" s="136" t="s">
        <v>8</v>
      </c>
      <c r="H193" s="136" t="s">
        <v>7</v>
      </c>
      <c r="I193" s="137" t="s">
        <v>45</v>
      </c>
      <c r="J193" s="8">
        <v>1</v>
      </c>
      <c r="K193" s="8" t="s">
        <v>829</v>
      </c>
      <c r="L193" s="9">
        <v>155</v>
      </c>
      <c r="M193" s="9">
        <v>60383</v>
      </c>
      <c r="N193" s="138">
        <f t="shared" si="16"/>
        <v>9359365</v>
      </c>
      <c r="O193" s="11" t="s">
        <v>3204</v>
      </c>
      <c r="P193" s="39">
        <v>2.8436574060427931E-4</v>
      </c>
      <c r="Q193" s="39"/>
      <c r="R193" s="26">
        <v>7.1091435151069832E-2</v>
      </c>
      <c r="S193" s="7"/>
      <c r="T193" s="26">
        <v>7.1091435151069832E-2</v>
      </c>
      <c r="U193" s="11"/>
      <c r="V193" s="28"/>
      <c r="W193" s="28"/>
      <c r="X193" s="29"/>
      <c r="Y193" s="108" t="str">
        <f t="shared" si="17"/>
        <v>NO OFERTADO</v>
      </c>
      <c r="Z193" s="108" t="str">
        <f t="shared" si="18"/>
        <v>CORRECTO</v>
      </c>
      <c r="AA193" s="29">
        <f t="shared" si="19"/>
        <v>0</v>
      </c>
      <c r="AB193" s="25">
        <v>2.5592916654385137E-2</v>
      </c>
      <c r="AC193" s="7"/>
      <c r="AD193" s="26">
        <v>2.5592916654385137E-2</v>
      </c>
      <c r="AE193" s="28"/>
      <c r="AF193" s="28"/>
      <c r="AG193" s="28"/>
      <c r="AH193" s="29"/>
      <c r="AI193" s="108" t="str">
        <f t="shared" si="20"/>
        <v>NO OFERTADO</v>
      </c>
      <c r="AJ193" s="108" t="str">
        <f t="shared" si="21"/>
        <v>CORRECTO</v>
      </c>
      <c r="AK193" s="27">
        <v>1.7061944436256759E-2</v>
      </c>
      <c r="AL193" s="7"/>
      <c r="AM193" s="26">
        <v>1.7061944436256759E-2</v>
      </c>
      <c r="AN193" s="28"/>
      <c r="AO193" s="28"/>
      <c r="AP193" s="28"/>
      <c r="AQ193" s="29"/>
      <c r="AR193" s="108" t="str">
        <f t="shared" si="22"/>
        <v>NO OFERTADO</v>
      </c>
      <c r="AS193" s="109" t="str">
        <f t="shared" si="23"/>
        <v>CORRECTO</v>
      </c>
    </row>
    <row r="194" spans="1:45" x14ac:dyDescent="0.25">
      <c r="A194" s="134">
        <v>189</v>
      </c>
      <c r="B194" s="135">
        <v>1023</v>
      </c>
      <c r="C194" s="10" t="s">
        <v>827</v>
      </c>
      <c r="D194" s="136" t="s">
        <v>133</v>
      </c>
      <c r="E194" s="136" t="s">
        <v>748</v>
      </c>
      <c r="F194" s="136" t="s">
        <v>166</v>
      </c>
      <c r="G194" s="136" t="s">
        <v>8</v>
      </c>
      <c r="H194" s="136" t="s">
        <v>81</v>
      </c>
      <c r="I194" s="137" t="s">
        <v>45</v>
      </c>
      <c r="J194" s="8">
        <v>30</v>
      </c>
      <c r="K194" s="8" t="s">
        <v>829</v>
      </c>
      <c r="L194" s="9">
        <v>149</v>
      </c>
      <c r="M194" s="9">
        <v>15484.615384615387</v>
      </c>
      <c r="N194" s="138">
        <f t="shared" si="16"/>
        <v>2307207.6923076925</v>
      </c>
      <c r="O194" s="11" t="s">
        <v>3204</v>
      </c>
      <c r="P194" s="39">
        <v>7.0099929231413367E-5</v>
      </c>
      <c r="Q194" s="39"/>
      <c r="R194" s="26">
        <v>1.7524982307853341E-2</v>
      </c>
      <c r="S194" s="7"/>
      <c r="T194" s="26">
        <v>1.7524982307853341E-2</v>
      </c>
      <c r="U194" s="11"/>
      <c r="V194" s="28"/>
      <c r="W194" s="28"/>
      <c r="X194" s="29"/>
      <c r="Y194" s="108" t="str">
        <f t="shared" si="17"/>
        <v>NO OFERTADO</v>
      </c>
      <c r="Z194" s="108" t="str">
        <f t="shared" si="18"/>
        <v>CORRECTO</v>
      </c>
      <c r="AA194" s="29">
        <f t="shared" si="19"/>
        <v>0</v>
      </c>
      <c r="AB194" s="25">
        <v>6.3089936308272027E-3</v>
      </c>
      <c r="AC194" s="7"/>
      <c r="AD194" s="26">
        <v>6.3089936308272027E-3</v>
      </c>
      <c r="AE194" s="28"/>
      <c r="AF194" s="28"/>
      <c r="AG194" s="28"/>
      <c r="AH194" s="29"/>
      <c r="AI194" s="108" t="str">
        <f t="shared" si="20"/>
        <v>NO OFERTADO</v>
      </c>
      <c r="AJ194" s="108" t="str">
        <f t="shared" si="21"/>
        <v>CORRECTO</v>
      </c>
      <c r="AK194" s="27">
        <v>4.2059957538848024E-3</v>
      </c>
      <c r="AL194" s="7"/>
      <c r="AM194" s="26">
        <v>4.2059957538848024E-3</v>
      </c>
      <c r="AN194" s="28"/>
      <c r="AO194" s="28"/>
      <c r="AP194" s="28"/>
      <c r="AQ194" s="29"/>
      <c r="AR194" s="108" t="str">
        <f t="shared" si="22"/>
        <v>NO OFERTADO</v>
      </c>
      <c r="AS194" s="109" t="str">
        <f t="shared" si="23"/>
        <v>CORRECTO</v>
      </c>
    </row>
    <row r="195" spans="1:45" x14ac:dyDescent="0.25">
      <c r="A195" s="134">
        <v>190</v>
      </c>
      <c r="B195" s="135">
        <v>1750</v>
      </c>
      <c r="C195" s="10" t="s">
        <v>827</v>
      </c>
      <c r="D195" s="136" t="s">
        <v>2075</v>
      </c>
      <c r="E195" s="136" t="s">
        <v>36</v>
      </c>
      <c r="F195" s="136" t="s">
        <v>16</v>
      </c>
      <c r="G195" s="136" t="s">
        <v>17</v>
      </c>
      <c r="H195" s="136" t="s">
        <v>36</v>
      </c>
      <c r="I195" s="137" t="s">
        <v>45</v>
      </c>
      <c r="J195" s="8">
        <v>1</v>
      </c>
      <c r="K195" s="8" t="s">
        <v>829</v>
      </c>
      <c r="L195" s="9">
        <v>7565</v>
      </c>
      <c r="M195" s="9">
        <v>3.2222222222222223</v>
      </c>
      <c r="N195" s="138">
        <f t="shared" si="16"/>
        <v>24376.111111111113</v>
      </c>
      <c r="O195" s="11" t="s">
        <v>3204</v>
      </c>
      <c r="P195" s="39">
        <v>7.4061978447932253E-7</v>
      </c>
      <c r="Q195" s="39"/>
      <c r="R195" s="26">
        <v>1.8515494611983063E-4</v>
      </c>
      <c r="S195" s="7"/>
      <c r="T195" s="26">
        <v>1.8515494611983063E-4</v>
      </c>
      <c r="U195" s="11"/>
      <c r="V195" s="28"/>
      <c r="W195" s="28"/>
      <c r="X195" s="29"/>
      <c r="Y195" s="108" t="str">
        <f t="shared" si="17"/>
        <v>NO OFERTADO</v>
      </c>
      <c r="Z195" s="108" t="str">
        <f t="shared" si="18"/>
        <v>CORRECTO</v>
      </c>
      <c r="AA195" s="29">
        <f t="shared" si="19"/>
        <v>0</v>
      </c>
      <c r="AB195" s="25">
        <v>6.6655780603139031E-5</v>
      </c>
      <c r="AC195" s="7"/>
      <c r="AD195" s="26">
        <v>6.6655780603139031E-5</v>
      </c>
      <c r="AE195" s="28"/>
      <c r="AF195" s="28"/>
      <c r="AG195" s="28"/>
      <c r="AH195" s="29"/>
      <c r="AI195" s="108" t="str">
        <f t="shared" si="20"/>
        <v>NO OFERTADO</v>
      </c>
      <c r="AJ195" s="108" t="str">
        <f t="shared" si="21"/>
        <v>CORRECTO</v>
      </c>
      <c r="AK195" s="27">
        <v>4.4437187068759349E-5</v>
      </c>
      <c r="AL195" s="7"/>
      <c r="AM195" s="26">
        <v>4.4437187068759349E-5</v>
      </c>
      <c r="AN195" s="28"/>
      <c r="AO195" s="28"/>
      <c r="AP195" s="28"/>
      <c r="AQ195" s="29"/>
      <c r="AR195" s="108" t="str">
        <f t="shared" si="22"/>
        <v>NO OFERTADO</v>
      </c>
      <c r="AS195" s="109" t="str">
        <f t="shared" si="23"/>
        <v>CORRECTO</v>
      </c>
    </row>
    <row r="196" spans="1:45" ht="24" x14ac:dyDescent="0.25">
      <c r="A196" s="134">
        <v>191</v>
      </c>
      <c r="B196" s="135">
        <v>2649</v>
      </c>
      <c r="C196" s="141" t="s">
        <v>4457</v>
      </c>
      <c r="D196" s="145" t="s">
        <v>666</v>
      </c>
      <c r="E196" s="145" t="s">
        <v>828</v>
      </c>
      <c r="F196" s="145" t="s">
        <v>7</v>
      </c>
      <c r="G196" s="136" t="s">
        <v>8</v>
      </c>
      <c r="H196" s="145" t="s">
        <v>7</v>
      </c>
      <c r="I196" s="137" t="s">
        <v>45</v>
      </c>
      <c r="J196" s="8">
        <v>1</v>
      </c>
      <c r="K196" s="8" t="s">
        <v>562</v>
      </c>
      <c r="L196" s="9">
        <v>2070.27</v>
      </c>
      <c r="M196" s="9">
        <v>101.53846153846153</v>
      </c>
      <c r="N196" s="138">
        <f t="shared" si="16"/>
        <v>210212.03076923077</v>
      </c>
      <c r="O196" s="11" t="s">
        <v>4504</v>
      </c>
      <c r="P196" s="39">
        <v>6.3868755854293386E-6</v>
      </c>
      <c r="Q196" s="39"/>
      <c r="R196" s="26">
        <v>1.5967188963573347E-3</v>
      </c>
      <c r="S196" s="7"/>
      <c r="T196" s="26">
        <v>1.5967188963573347E-3</v>
      </c>
      <c r="U196" s="11"/>
      <c r="V196" s="28"/>
      <c r="W196" s="28"/>
      <c r="X196" s="29"/>
      <c r="Y196" s="108" t="str">
        <f t="shared" si="17"/>
        <v>NO OFERTADO</v>
      </c>
      <c r="Z196" s="108" t="str">
        <f t="shared" si="18"/>
        <v>CORRECTO</v>
      </c>
      <c r="AA196" s="29">
        <f t="shared" si="19"/>
        <v>0</v>
      </c>
      <c r="AB196" s="25">
        <v>5.7481880268864043E-4</v>
      </c>
      <c r="AC196" s="7"/>
      <c r="AD196" s="26">
        <v>5.7481880268864043E-4</v>
      </c>
      <c r="AE196" s="28"/>
      <c r="AF196" s="28"/>
      <c r="AG196" s="28"/>
      <c r="AH196" s="29"/>
      <c r="AI196" s="108" t="str">
        <f t="shared" si="20"/>
        <v>NO OFERTADO</v>
      </c>
      <c r="AJ196" s="108" t="str">
        <f t="shared" si="21"/>
        <v>CORRECTO</v>
      </c>
      <c r="AK196" s="27">
        <v>3.8321253512576029E-4</v>
      </c>
      <c r="AL196" s="7"/>
      <c r="AM196" s="26">
        <v>3.8321253512576029E-4</v>
      </c>
      <c r="AN196" s="28"/>
      <c r="AO196" s="28"/>
      <c r="AP196" s="28"/>
      <c r="AQ196" s="29"/>
      <c r="AR196" s="108" t="str">
        <f t="shared" si="22"/>
        <v>NO OFERTADO</v>
      </c>
      <c r="AS196" s="109" t="str">
        <f t="shared" si="23"/>
        <v>CORRECTO</v>
      </c>
    </row>
    <row r="197" spans="1:45" ht="24" x14ac:dyDescent="0.25">
      <c r="A197" s="134">
        <v>192</v>
      </c>
      <c r="B197" s="135">
        <v>160</v>
      </c>
      <c r="C197" s="10" t="s">
        <v>452</v>
      </c>
      <c r="D197" s="136" t="s">
        <v>453</v>
      </c>
      <c r="E197" s="136" t="s">
        <v>7</v>
      </c>
      <c r="F197" s="136" t="s">
        <v>7</v>
      </c>
      <c r="G197" s="136" t="s">
        <v>8</v>
      </c>
      <c r="H197" s="136" t="s">
        <v>7</v>
      </c>
      <c r="I197" s="137" t="s">
        <v>45</v>
      </c>
      <c r="J197" s="8">
        <v>1</v>
      </c>
      <c r="K197" s="8" t="s">
        <v>416</v>
      </c>
      <c r="L197" s="9">
        <v>4016.67</v>
      </c>
      <c r="M197" s="9">
        <v>20660.307692307691</v>
      </c>
      <c r="N197" s="138">
        <f t="shared" si="16"/>
        <v>82985638.098461539</v>
      </c>
      <c r="O197" s="11" t="s">
        <v>3204</v>
      </c>
      <c r="P197" s="39">
        <v>2.5213540061091448E-3</v>
      </c>
      <c r="Q197" s="39"/>
      <c r="R197" s="26">
        <v>0.63033850152728621</v>
      </c>
      <c r="S197" s="7"/>
      <c r="T197" s="26">
        <v>0.63033850152728621</v>
      </c>
      <c r="U197" s="11"/>
      <c r="V197" s="28"/>
      <c r="W197" s="28"/>
      <c r="X197" s="29"/>
      <c r="Y197" s="108" t="str">
        <f t="shared" si="17"/>
        <v>NO OFERTADO</v>
      </c>
      <c r="Z197" s="108" t="str">
        <f t="shared" si="18"/>
        <v>CORRECTO</v>
      </c>
      <c r="AA197" s="29">
        <f t="shared" si="19"/>
        <v>0</v>
      </c>
      <c r="AB197" s="25">
        <v>0.22692186054982302</v>
      </c>
      <c r="AC197" s="7"/>
      <c r="AD197" s="26">
        <v>0.22692186054982302</v>
      </c>
      <c r="AE197" s="28"/>
      <c r="AF197" s="28"/>
      <c r="AG197" s="28"/>
      <c r="AH197" s="29"/>
      <c r="AI197" s="108" t="str">
        <f t="shared" si="20"/>
        <v>NO OFERTADO</v>
      </c>
      <c r="AJ197" s="108" t="str">
        <f t="shared" si="21"/>
        <v>CORRECTO</v>
      </c>
      <c r="AK197" s="27">
        <v>0.15128124036654869</v>
      </c>
      <c r="AL197" s="7"/>
      <c r="AM197" s="26">
        <v>0.15128124036654869</v>
      </c>
      <c r="AN197" s="28"/>
      <c r="AO197" s="28"/>
      <c r="AP197" s="28"/>
      <c r="AQ197" s="29"/>
      <c r="AR197" s="108" t="str">
        <f t="shared" si="22"/>
        <v>NO OFERTADO</v>
      </c>
      <c r="AS197" s="109" t="str">
        <f t="shared" si="23"/>
        <v>CORRECTO</v>
      </c>
    </row>
    <row r="198" spans="1:45" ht="24" x14ac:dyDescent="0.25">
      <c r="A198" s="134">
        <v>193</v>
      </c>
      <c r="B198" s="135">
        <v>1485</v>
      </c>
      <c r="C198" s="10" t="s">
        <v>2647</v>
      </c>
      <c r="D198" s="136" t="s">
        <v>2648</v>
      </c>
      <c r="E198" s="136" t="s">
        <v>7</v>
      </c>
      <c r="F198" s="136" t="s">
        <v>7</v>
      </c>
      <c r="G198" s="136" t="s">
        <v>8</v>
      </c>
      <c r="H198" s="136" t="s">
        <v>7</v>
      </c>
      <c r="I198" s="137" t="s">
        <v>45</v>
      </c>
      <c r="J198" s="8">
        <v>1</v>
      </c>
      <c r="K198" s="8" t="s">
        <v>416</v>
      </c>
      <c r="L198" s="9">
        <v>315</v>
      </c>
      <c r="M198" s="9">
        <v>2304.5</v>
      </c>
      <c r="N198" s="138">
        <f t="shared" ref="N198:N261" si="24">M198*L198</f>
        <v>725917.5</v>
      </c>
      <c r="O198" s="11" t="s">
        <v>3204</v>
      </c>
      <c r="P198" s="39">
        <v>2.205556333203235E-5</v>
      </c>
      <c r="Q198" s="39"/>
      <c r="R198" s="26">
        <v>5.5138908330080874E-3</v>
      </c>
      <c r="S198" s="7"/>
      <c r="T198" s="26">
        <v>5.5138908330080874E-3</v>
      </c>
      <c r="U198" s="11"/>
      <c r="V198" s="28"/>
      <c r="W198" s="28"/>
      <c r="X198" s="29"/>
      <c r="Y198" s="108" t="str">
        <f t="shared" ref="Y198:Y261" si="25">IF(U198=0,"NO OFERTADO",IF(V198=0,"NO OFERTADO",IF(W198=0,"NO OFERTADO",IF(X198&gt;0,"CORRECTO","NO OFERTADO"))))</f>
        <v>NO OFERTADO</v>
      </c>
      <c r="Z198" s="108" t="str">
        <f t="shared" ref="Z198:Z261" si="26">IF(X198=0,"CORRECTO",IF(X198&gt;I198,"SOBREPASA TECHO REGULADO","CORRECTO"))</f>
        <v>CORRECTO</v>
      </c>
      <c r="AA198" s="29">
        <f t="shared" ref="AA198:AA261" si="27">IF(AND(Y198="CORRECTO", Z198="CORRECTO"), X198*M198, 0)</f>
        <v>0</v>
      </c>
      <c r="AB198" s="25">
        <v>1.9850006998829114E-3</v>
      </c>
      <c r="AC198" s="7"/>
      <c r="AD198" s="26">
        <v>1.9850006998829114E-3</v>
      </c>
      <c r="AE198" s="28"/>
      <c r="AF198" s="28"/>
      <c r="AG198" s="28"/>
      <c r="AH198" s="29"/>
      <c r="AI198" s="108" t="str">
        <f t="shared" ref="AI198:AI261" si="28">IF(AE198=0,"NO OFERTADO",IF(AF198=0,"NO OFERTADO",IF(AG198=0,"NO OFERTADO",IF(AH198&gt;0,"CORRECTO","NO OFERTADO"))))</f>
        <v>NO OFERTADO</v>
      </c>
      <c r="AJ198" s="108" t="str">
        <f t="shared" ref="AJ198:AJ261" si="29">IF(AH198=0,"CORRECTO",IF(AH198&lt;X198,"PRECIO OPCION 1 MAYOR QUE OPCION 2",IF(AH198&gt;I198,"SOBREPASA TECHO REGULADO","CORRECTO")))</f>
        <v>CORRECTO</v>
      </c>
      <c r="AK198" s="27">
        <v>1.3233337999219411E-3</v>
      </c>
      <c r="AL198" s="7"/>
      <c r="AM198" s="26">
        <v>1.3233337999219411E-3</v>
      </c>
      <c r="AN198" s="28"/>
      <c r="AO198" s="28"/>
      <c r="AP198" s="28"/>
      <c r="AQ198" s="29"/>
      <c r="AR198" s="108" t="str">
        <f t="shared" ref="AR198:AR261" si="30">IF(AN198=0,"NO OFERTADO",IF(AO198=0,"NO OFERTADO",IF(AP198=0,"NO OFERTADO",IF(AQ198&gt;0,"CORRECTO","NO OFERTADO"))))</f>
        <v>NO OFERTADO</v>
      </c>
      <c r="AS198" s="109" t="str">
        <f t="shared" ref="AS198:AS261" si="31">IF(AQ198=0,"CORRECTO",IF(AQ198&lt;AH198,"PRECIO OPCION 2 MAYOR QUE OPCION 3",IF(AQ198&gt;I198,"SOBREPASA TECHO REGULADO","CORRECTO")))</f>
        <v>CORRECTO</v>
      </c>
    </row>
    <row r="199" spans="1:45" ht="24" x14ac:dyDescent="0.25">
      <c r="A199" s="134">
        <v>194</v>
      </c>
      <c r="B199" s="135">
        <v>144</v>
      </c>
      <c r="C199" s="10" t="s">
        <v>414</v>
      </c>
      <c r="D199" s="136" t="s">
        <v>415</v>
      </c>
      <c r="E199" s="136" t="s">
        <v>6</v>
      </c>
      <c r="F199" s="136" t="s">
        <v>101</v>
      </c>
      <c r="G199" s="136" t="s">
        <v>8</v>
      </c>
      <c r="H199" s="136" t="s">
        <v>7</v>
      </c>
      <c r="I199" s="137" t="s">
        <v>45</v>
      </c>
      <c r="J199" s="8">
        <v>1</v>
      </c>
      <c r="K199" s="8" t="s">
        <v>416</v>
      </c>
      <c r="L199" s="9">
        <v>1623.8</v>
      </c>
      <c r="M199" s="9">
        <v>21972.384615384617</v>
      </c>
      <c r="N199" s="138">
        <f t="shared" si="24"/>
        <v>35678758.138461538</v>
      </c>
      <c r="O199" s="11" t="s">
        <v>3204</v>
      </c>
      <c r="P199" s="39">
        <v>1.0840282948559622E-3</v>
      </c>
      <c r="Q199" s="39"/>
      <c r="R199" s="26">
        <v>0.27100707371399058</v>
      </c>
      <c r="S199" s="7"/>
      <c r="T199" s="26">
        <v>0.27100707371399058</v>
      </c>
      <c r="U199" s="11"/>
      <c r="V199" s="28"/>
      <c r="W199" s="28"/>
      <c r="X199" s="29"/>
      <c r="Y199" s="108" t="str">
        <f t="shared" si="25"/>
        <v>NO OFERTADO</v>
      </c>
      <c r="Z199" s="108" t="str">
        <f t="shared" si="26"/>
        <v>CORRECTO</v>
      </c>
      <c r="AA199" s="29">
        <f t="shared" si="27"/>
        <v>0</v>
      </c>
      <c r="AB199" s="25">
        <v>9.7562546537036596E-2</v>
      </c>
      <c r="AC199" s="7"/>
      <c r="AD199" s="26">
        <v>9.7562546537036596E-2</v>
      </c>
      <c r="AE199" s="28"/>
      <c r="AF199" s="28"/>
      <c r="AG199" s="28"/>
      <c r="AH199" s="29"/>
      <c r="AI199" s="108" t="str">
        <f t="shared" si="28"/>
        <v>NO OFERTADO</v>
      </c>
      <c r="AJ199" s="108" t="str">
        <f t="shared" si="29"/>
        <v>CORRECTO</v>
      </c>
      <c r="AK199" s="27">
        <v>6.504169769135773E-2</v>
      </c>
      <c r="AL199" s="7"/>
      <c r="AM199" s="26">
        <v>6.504169769135773E-2</v>
      </c>
      <c r="AN199" s="28"/>
      <c r="AO199" s="28"/>
      <c r="AP199" s="28"/>
      <c r="AQ199" s="29"/>
      <c r="AR199" s="108" t="str">
        <f t="shared" si="30"/>
        <v>NO OFERTADO</v>
      </c>
      <c r="AS199" s="109" t="str">
        <f t="shared" si="31"/>
        <v>CORRECTO</v>
      </c>
    </row>
    <row r="200" spans="1:45" x14ac:dyDescent="0.25">
      <c r="A200" s="134">
        <v>195</v>
      </c>
      <c r="B200" s="135">
        <v>75</v>
      </c>
      <c r="C200" s="10" t="s">
        <v>233</v>
      </c>
      <c r="D200" s="136" t="s">
        <v>234</v>
      </c>
      <c r="E200" s="136" t="s">
        <v>787</v>
      </c>
      <c r="F200" s="136" t="s">
        <v>16</v>
      </c>
      <c r="G200" s="136" t="s">
        <v>17</v>
      </c>
      <c r="H200" s="136" t="s">
        <v>236</v>
      </c>
      <c r="I200" s="137">
        <v>15127488</v>
      </c>
      <c r="J200" s="8">
        <v>1</v>
      </c>
      <c r="K200" s="8" t="s">
        <v>237</v>
      </c>
      <c r="L200" s="9">
        <v>15127488</v>
      </c>
      <c r="M200" s="9">
        <v>1.5</v>
      </c>
      <c r="N200" s="138">
        <f t="shared" si="24"/>
        <v>22691232</v>
      </c>
      <c r="O200" s="11" t="s">
        <v>3204</v>
      </c>
      <c r="P200" s="39">
        <v>6.8942807475758474E-4</v>
      </c>
      <c r="Q200" s="39">
        <v>1.1007798873363971E-3</v>
      </c>
      <c r="R200" s="26">
        <v>0.17235701868939618</v>
      </c>
      <c r="S200" s="26">
        <v>3.3023396620091912E-2</v>
      </c>
      <c r="T200" s="26">
        <v>0.20538041530948808</v>
      </c>
      <c r="U200" s="11"/>
      <c r="V200" s="28"/>
      <c r="W200" s="28"/>
      <c r="X200" s="29"/>
      <c r="Y200" s="108" t="str">
        <f t="shared" si="25"/>
        <v>NO OFERTADO</v>
      </c>
      <c r="Z200" s="108" t="str">
        <f t="shared" si="26"/>
        <v>CORRECTO</v>
      </c>
      <c r="AA200" s="29">
        <f t="shared" si="27"/>
        <v>0</v>
      </c>
      <c r="AB200" s="25">
        <v>6.2048526728182625E-2</v>
      </c>
      <c r="AC200" s="26">
        <v>1.6511698310045956E-2</v>
      </c>
      <c r="AD200" s="26">
        <v>7.8560225038228584E-2</v>
      </c>
      <c r="AE200" s="28"/>
      <c r="AF200" s="28"/>
      <c r="AG200" s="28"/>
      <c r="AH200" s="29"/>
      <c r="AI200" s="108" t="str">
        <f t="shared" si="28"/>
        <v>NO OFERTADO</v>
      </c>
      <c r="AJ200" s="108" t="str">
        <f t="shared" si="29"/>
        <v>CORRECTO</v>
      </c>
      <c r="AK200" s="27">
        <v>4.1365684485455086E-2</v>
      </c>
      <c r="AL200" s="26">
        <v>5.5038994366819853E-3</v>
      </c>
      <c r="AM200" s="26">
        <v>4.6869583922137067E-2</v>
      </c>
      <c r="AN200" s="28"/>
      <c r="AO200" s="28"/>
      <c r="AP200" s="28"/>
      <c r="AQ200" s="29"/>
      <c r="AR200" s="108" t="str">
        <f t="shared" si="30"/>
        <v>NO OFERTADO</v>
      </c>
      <c r="AS200" s="109" t="str">
        <f t="shared" si="31"/>
        <v>CORRECTO</v>
      </c>
    </row>
    <row r="201" spans="1:45" ht="24" x14ac:dyDescent="0.25">
      <c r="A201" s="134">
        <v>196</v>
      </c>
      <c r="B201" s="135">
        <v>922</v>
      </c>
      <c r="C201" s="10" t="s">
        <v>1850</v>
      </c>
      <c r="D201" s="136" t="s">
        <v>55</v>
      </c>
      <c r="E201" s="136" t="s">
        <v>6</v>
      </c>
      <c r="F201" s="136" t="s">
        <v>7</v>
      </c>
      <c r="G201" s="136" t="s">
        <v>8</v>
      </c>
      <c r="H201" s="136" t="s">
        <v>7</v>
      </c>
      <c r="I201" s="137">
        <v>12932</v>
      </c>
      <c r="J201" s="8">
        <v>1</v>
      </c>
      <c r="K201" s="8" t="s">
        <v>1851</v>
      </c>
      <c r="L201" s="9">
        <v>12932</v>
      </c>
      <c r="M201" s="9">
        <v>334.61538461538464</v>
      </c>
      <c r="N201" s="138">
        <f t="shared" si="24"/>
        <v>4327246.153846154</v>
      </c>
      <c r="O201" s="11" t="s">
        <v>3204</v>
      </c>
      <c r="P201" s="39">
        <v>1.3147479100510354E-4</v>
      </c>
      <c r="Q201" s="39">
        <v>2.0992009308739285E-4</v>
      </c>
      <c r="R201" s="26">
        <v>3.2868697751275884E-2</v>
      </c>
      <c r="S201" s="26">
        <v>6.2976027926217853E-3</v>
      </c>
      <c r="T201" s="26">
        <v>3.9166300543897671E-2</v>
      </c>
      <c r="U201" s="11"/>
      <c r="V201" s="28"/>
      <c r="W201" s="28"/>
      <c r="X201" s="29"/>
      <c r="Y201" s="108" t="str">
        <f t="shared" si="25"/>
        <v>NO OFERTADO</v>
      </c>
      <c r="Z201" s="108" t="str">
        <f t="shared" si="26"/>
        <v>CORRECTO</v>
      </c>
      <c r="AA201" s="29">
        <f t="shared" si="27"/>
        <v>0</v>
      </c>
      <c r="AB201" s="25">
        <v>1.1832731190459318E-2</v>
      </c>
      <c r="AC201" s="26">
        <v>3.1488013963108926E-3</v>
      </c>
      <c r="AD201" s="26">
        <v>1.4981532586770211E-2</v>
      </c>
      <c r="AE201" s="28"/>
      <c r="AF201" s="28"/>
      <c r="AG201" s="28"/>
      <c r="AH201" s="29"/>
      <c r="AI201" s="108" t="str">
        <f t="shared" si="28"/>
        <v>NO OFERTADO</v>
      </c>
      <c r="AJ201" s="108" t="str">
        <f t="shared" si="29"/>
        <v>CORRECTO</v>
      </c>
      <c r="AK201" s="27">
        <v>7.8884874603062129E-3</v>
      </c>
      <c r="AL201" s="26">
        <v>1.0496004654369643E-3</v>
      </c>
      <c r="AM201" s="26">
        <v>8.9380879257431774E-3</v>
      </c>
      <c r="AN201" s="28"/>
      <c r="AO201" s="28"/>
      <c r="AP201" s="28"/>
      <c r="AQ201" s="29"/>
      <c r="AR201" s="108" t="str">
        <f t="shared" si="30"/>
        <v>NO OFERTADO</v>
      </c>
      <c r="AS201" s="109" t="str">
        <f t="shared" si="31"/>
        <v>CORRECTO</v>
      </c>
    </row>
    <row r="202" spans="1:45" ht="24" x14ac:dyDescent="0.25">
      <c r="A202" s="134">
        <v>197</v>
      </c>
      <c r="B202" s="135">
        <v>1223</v>
      </c>
      <c r="C202" s="10" t="s">
        <v>1850</v>
      </c>
      <c r="D202" s="136" t="s">
        <v>148</v>
      </c>
      <c r="E202" s="136" t="s">
        <v>6</v>
      </c>
      <c r="F202" s="136" t="s">
        <v>7</v>
      </c>
      <c r="G202" s="136" t="s">
        <v>8</v>
      </c>
      <c r="H202" s="136" t="s">
        <v>7</v>
      </c>
      <c r="I202" s="137">
        <v>8082.5</v>
      </c>
      <c r="J202" s="8">
        <v>1</v>
      </c>
      <c r="K202" s="8" t="s">
        <v>1851</v>
      </c>
      <c r="L202" s="9">
        <v>8082.5</v>
      </c>
      <c r="M202" s="9">
        <v>185</v>
      </c>
      <c r="N202" s="138">
        <f t="shared" si="24"/>
        <v>1495262.5</v>
      </c>
      <c r="O202" s="11" t="s">
        <v>3204</v>
      </c>
      <c r="P202" s="39">
        <v>4.5430585110240515E-5</v>
      </c>
      <c r="Q202" s="39">
        <v>7.2537043660226978E-5</v>
      </c>
      <c r="R202" s="26">
        <v>1.1357646277560128E-2</v>
      </c>
      <c r="S202" s="26">
        <v>2.1761113098068092E-3</v>
      </c>
      <c r="T202" s="26">
        <v>1.3533757587366937E-2</v>
      </c>
      <c r="U202" s="11"/>
      <c r="V202" s="28"/>
      <c r="W202" s="28"/>
      <c r="X202" s="29"/>
      <c r="Y202" s="108" t="str">
        <f t="shared" si="25"/>
        <v>NO OFERTADO</v>
      </c>
      <c r="Z202" s="108" t="str">
        <f t="shared" si="26"/>
        <v>CORRECTO</v>
      </c>
      <c r="AA202" s="29">
        <f t="shared" si="27"/>
        <v>0</v>
      </c>
      <c r="AB202" s="25">
        <v>4.0887526599216462E-3</v>
      </c>
      <c r="AC202" s="26">
        <v>1.0880556549034046E-3</v>
      </c>
      <c r="AD202" s="26">
        <v>5.1768083148250512E-3</v>
      </c>
      <c r="AE202" s="28"/>
      <c r="AF202" s="28"/>
      <c r="AG202" s="28"/>
      <c r="AH202" s="29"/>
      <c r="AI202" s="108" t="str">
        <f t="shared" si="28"/>
        <v>NO OFERTADO</v>
      </c>
      <c r="AJ202" s="108" t="str">
        <f t="shared" si="29"/>
        <v>CORRECTO</v>
      </c>
      <c r="AK202" s="27">
        <v>2.7258351066144311E-3</v>
      </c>
      <c r="AL202" s="26">
        <v>3.6268521830113489E-4</v>
      </c>
      <c r="AM202" s="26">
        <v>3.0885203249155658E-3</v>
      </c>
      <c r="AN202" s="28"/>
      <c r="AO202" s="28"/>
      <c r="AP202" s="28"/>
      <c r="AQ202" s="29"/>
      <c r="AR202" s="108" t="str">
        <f t="shared" si="30"/>
        <v>NO OFERTADO</v>
      </c>
      <c r="AS202" s="109" t="str">
        <f t="shared" si="31"/>
        <v>CORRECTO</v>
      </c>
    </row>
    <row r="203" spans="1:45" ht="24" x14ac:dyDescent="0.25">
      <c r="A203" s="134">
        <v>198</v>
      </c>
      <c r="B203" s="135">
        <v>1371</v>
      </c>
      <c r="C203" s="10" t="s">
        <v>1850</v>
      </c>
      <c r="D203" s="136" t="s">
        <v>32</v>
      </c>
      <c r="E203" s="136" t="s">
        <v>6</v>
      </c>
      <c r="F203" s="136" t="s">
        <v>7</v>
      </c>
      <c r="G203" s="136" t="s">
        <v>8</v>
      </c>
      <c r="H203" s="136" t="s">
        <v>7</v>
      </c>
      <c r="I203" s="137">
        <v>19398</v>
      </c>
      <c r="J203" s="8">
        <v>1</v>
      </c>
      <c r="K203" s="8" t="s">
        <v>1851</v>
      </c>
      <c r="L203" s="9">
        <v>18689</v>
      </c>
      <c r="M203" s="9">
        <v>60</v>
      </c>
      <c r="N203" s="138">
        <f t="shared" si="24"/>
        <v>1121340</v>
      </c>
      <c r="O203" s="11" t="s">
        <v>3204</v>
      </c>
      <c r="P203" s="39">
        <v>3.4069691647799033E-5</v>
      </c>
      <c r="Q203" s="39">
        <v>5.43975981059907E-5</v>
      </c>
      <c r="R203" s="26">
        <v>8.517422911949759E-3</v>
      </c>
      <c r="S203" s="26">
        <v>1.631927943179721E-3</v>
      </c>
      <c r="T203" s="26">
        <v>1.0149350855129479E-2</v>
      </c>
      <c r="U203" s="11"/>
      <c r="V203" s="28"/>
      <c r="W203" s="28"/>
      <c r="X203" s="29"/>
      <c r="Y203" s="108" t="str">
        <f t="shared" si="25"/>
        <v>NO OFERTADO</v>
      </c>
      <c r="Z203" s="108" t="str">
        <f t="shared" si="26"/>
        <v>CORRECTO</v>
      </c>
      <c r="AA203" s="29">
        <f t="shared" si="27"/>
        <v>0</v>
      </c>
      <c r="AB203" s="25">
        <v>3.066272248301913E-3</v>
      </c>
      <c r="AC203" s="26">
        <v>8.1596397158986049E-4</v>
      </c>
      <c r="AD203" s="26">
        <v>3.8822362198917735E-3</v>
      </c>
      <c r="AE203" s="28"/>
      <c r="AF203" s="28"/>
      <c r="AG203" s="28"/>
      <c r="AH203" s="29"/>
      <c r="AI203" s="108" t="str">
        <f t="shared" si="28"/>
        <v>NO OFERTADO</v>
      </c>
      <c r="AJ203" s="108" t="str">
        <f t="shared" si="29"/>
        <v>CORRECTO</v>
      </c>
      <c r="AK203" s="27">
        <v>2.0441814988679421E-3</v>
      </c>
      <c r="AL203" s="26">
        <v>2.7198799052995348E-4</v>
      </c>
      <c r="AM203" s="26">
        <v>2.3161694893978958E-3</v>
      </c>
      <c r="AN203" s="28"/>
      <c r="AO203" s="28"/>
      <c r="AP203" s="28"/>
      <c r="AQ203" s="29"/>
      <c r="AR203" s="108" t="str">
        <f t="shared" si="30"/>
        <v>NO OFERTADO</v>
      </c>
      <c r="AS203" s="109" t="str">
        <f t="shared" si="31"/>
        <v>CORRECTO</v>
      </c>
    </row>
    <row r="204" spans="1:45" ht="24" x14ac:dyDescent="0.25">
      <c r="A204" s="134">
        <v>199</v>
      </c>
      <c r="B204" s="135">
        <v>119</v>
      </c>
      <c r="C204" s="10" t="s">
        <v>351</v>
      </c>
      <c r="D204" s="136" t="s">
        <v>352</v>
      </c>
      <c r="E204" s="136" t="s">
        <v>6</v>
      </c>
      <c r="F204" s="136" t="s">
        <v>7</v>
      </c>
      <c r="G204" s="136" t="s">
        <v>8</v>
      </c>
      <c r="H204" s="136" t="s">
        <v>7</v>
      </c>
      <c r="I204" s="137" t="s">
        <v>45</v>
      </c>
      <c r="J204" s="8">
        <v>1</v>
      </c>
      <c r="K204" s="8" t="s">
        <v>353</v>
      </c>
      <c r="L204" s="9">
        <v>65</v>
      </c>
      <c r="M204" s="9">
        <v>627461.4615384615</v>
      </c>
      <c r="N204" s="138">
        <f t="shared" si="24"/>
        <v>40784995</v>
      </c>
      <c r="O204" s="11" t="s">
        <v>3204</v>
      </c>
      <c r="P204" s="39">
        <v>1.2391711733346043E-3</v>
      </c>
      <c r="Q204" s="39"/>
      <c r="R204" s="26">
        <v>0.30979279333365106</v>
      </c>
      <c r="S204" s="7"/>
      <c r="T204" s="26">
        <v>0.30979279333365106</v>
      </c>
      <c r="U204" s="11"/>
      <c r="V204" s="28"/>
      <c r="W204" s="28"/>
      <c r="X204" s="29"/>
      <c r="Y204" s="108" t="str">
        <f t="shared" si="25"/>
        <v>NO OFERTADO</v>
      </c>
      <c r="Z204" s="108" t="str">
        <f t="shared" si="26"/>
        <v>CORRECTO</v>
      </c>
      <c r="AA204" s="29">
        <f t="shared" si="27"/>
        <v>0</v>
      </c>
      <c r="AB204" s="25">
        <v>0.1115254056001144</v>
      </c>
      <c r="AC204" s="7"/>
      <c r="AD204" s="26">
        <v>0.1115254056001144</v>
      </c>
      <c r="AE204" s="28"/>
      <c r="AF204" s="28"/>
      <c r="AG204" s="28"/>
      <c r="AH204" s="29"/>
      <c r="AI204" s="108" t="str">
        <f t="shared" si="28"/>
        <v>NO OFERTADO</v>
      </c>
      <c r="AJ204" s="108" t="str">
        <f t="shared" si="29"/>
        <v>CORRECTO</v>
      </c>
      <c r="AK204" s="27">
        <v>7.435027040007626E-2</v>
      </c>
      <c r="AL204" s="7"/>
      <c r="AM204" s="26">
        <v>7.435027040007626E-2</v>
      </c>
      <c r="AN204" s="28"/>
      <c r="AO204" s="28"/>
      <c r="AP204" s="28"/>
      <c r="AQ204" s="29"/>
      <c r="AR204" s="108" t="str">
        <f t="shared" si="30"/>
        <v>NO OFERTADO</v>
      </c>
      <c r="AS204" s="109" t="str">
        <f t="shared" si="31"/>
        <v>CORRECTO</v>
      </c>
    </row>
    <row r="205" spans="1:45" ht="24" x14ac:dyDescent="0.25">
      <c r="A205" s="134">
        <v>200</v>
      </c>
      <c r="B205" s="135">
        <v>173</v>
      </c>
      <c r="C205" s="10" t="s">
        <v>351</v>
      </c>
      <c r="D205" s="136" t="s">
        <v>488</v>
      </c>
      <c r="E205" s="136" t="s">
        <v>6</v>
      </c>
      <c r="F205" s="136" t="s">
        <v>7</v>
      </c>
      <c r="G205" s="136" t="s">
        <v>8</v>
      </c>
      <c r="H205" s="136" t="s">
        <v>7</v>
      </c>
      <c r="I205" s="137" t="s">
        <v>45</v>
      </c>
      <c r="J205" s="8">
        <v>1</v>
      </c>
      <c r="K205" s="8" t="s">
        <v>353</v>
      </c>
      <c r="L205" s="9">
        <v>93</v>
      </c>
      <c r="M205" s="9">
        <v>82230.769230769234</v>
      </c>
      <c r="N205" s="138">
        <f t="shared" si="24"/>
        <v>7647461.538461539</v>
      </c>
      <c r="O205" s="11" t="s">
        <v>3204</v>
      </c>
      <c r="P205" s="39">
        <v>2.3235294959939663E-4</v>
      </c>
      <c r="Q205" s="39"/>
      <c r="R205" s="26">
        <v>5.8088237399849162E-2</v>
      </c>
      <c r="S205" s="7"/>
      <c r="T205" s="26">
        <v>5.8088237399849162E-2</v>
      </c>
      <c r="U205" s="11"/>
      <c r="V205" s="28"/>
      <c r="W205" s="28"/>
      <c r="X205" s="29"/>
      <c r="Y205" s="108" t="str">
        <f t="shared" si="25"/>
        <v>NO OFERTADO</v>
      </c>
      <c r="Z205" s="108" t="str">
        <f t="shared" si="26"/>
        <v>CORRECTO</v>
      </c>
      <c r="AA205" s="29">
        <f t="shared" si="27"/>
        <v>0</v>
      </c>
      <c r="AB205" s="25">
        <v>2.0911765463945697E-2</v>
      </c>
      <c r="AC205" s="7"/>
      <c r="AD205" s="26">
        <v>2.0911765463945697E-2</v>
      </c>
      <c r="AE205" s="28"/>
      <c r="AF205" s="28"/>
      <c r="AG205" s="28"/>
      <c r="AH205" s="29"/>
      <c r="AI205" s="108" t="str">
        <f t="shared" si="28"/>
        <v>NO OFERTADO</v>
      </c>
      <c r="AJ205" s="108" t="str">
        <f t="shared" si="29"/>
        <v>CORRECTO</v>
      </c>
      <c r="AK205" s="27">
        <v>1.3941176975963799E-2</v>
      </c>
      <c r="AL205" s="7"/>
      <c r="AM205" s="26">
        <v>1.3941176975963799E-2</v>
      </c>
      <c r="AN205" s="28"/>
      <c r="AO205" s="28"/>
      <c r="AP205" s="28"/>
      <c r="AQ205" s="29"/>
      <c r="AR205" s="108" t="str">
        <f t="shared" si="30"/>
        <v>NO OFERTADO</v>
      </c>
      <c r="AS205" s="109" t="str">
        <f t="shared" si="31"/>
        <v>CORRECTO</v>
      </c>
    </row>
    <row r="206" spans="1:45" ht="24" x14ac:dyDescent="0.25">
      <c r="A206" s="134">
        <v>201</v>
      </c>
      <c r="B206" s="135">
        <v>363</v>
      </c>
      <c r="C206" s="10" t="s">
        <v>351</v>
      </c>
      <c r="D206" s="136" t="s">
        <v>911</v>
      </c>
      <c r="E206" s="136" t="s">
        <v>6</v>
      </c>
      <c r="F206" s="136" t="s">
        <v>7</v>
      </c>
      <c r="G206" s="136" t="s">
        <v>8</v>
      </c>
      <c r="H206" s="136" t="s">
        <v>7</v>
      </c>
      <c r="I206" s="137" t="s">
        <v>45</v>
      </c>
      <c r="J206" s="8">
        <v>1</v>
      </c>
      <c r="K206" s="8" t="s">
        <v>353</v>
      </c>
      <c r="L206" s="9">
        <v>934</v>
      </c>
      <c r="M206" s="9">
        <v>4267.3076923076924</v>
      </c>
      <c r="N206" s="138">
        <f t="shared" si="24"/>
        <v>3985665.3846153845</v>
      </c>
      <c r="O206" s="11" t="s">
        <v>3204</v>
      </c>
      <c r="P206" s="39">
        <v>1.2109653688011886E-4</v>
      </c>
      <c r="Q206" s="39"/>
      <c r="R206" s="26">
        <v>3.0274134220029714E-2</v>
      </c>
      <c r="S206" s="7"/>
      <c r="T206" s="26">
        <v>3.0274134220029714E-2</v>
      </c>
      <c r="U206" s="11"/>
      <c r="V206" s="28"/>
      <c r="W206" s="28"/>
      <c r="X206" s="29"/>
      <c r="Y206" s="108" t="str">
        <f t="shared" si="25"/>
        <v>NO OFERTADO</v>
      </c>
      <c r="Z206" s="108" t="str">
        <f t="shared" si="26"/>
        <v>CORRECTO</v>
      </c>
      <c r="AA206" s="29">
        <f t="shared" si="27"/>
        <v>0</v>
      </c>
      <c r="AB206" s="25">
        <v>1.0898688319210698E-2</v>
      </c>
      <c r="AC206" s="7"/>
      <c r="AD206" s="26">
        <v>1.0898688319210698E-2</v>
      </c>
      <c r="AE206" s="28"/>
      <c r="AF206" s="28"/>
      <c r="AG206" s="28"/>
      <c r="AH206" s="29"/>
      <c r="AI206" s="108" t="str">
        <f t="shared" si="28"/>
        <v>NO OFERTADO</v>
      </c>
      <c r="AJ206" s="108" t="str">
        <f t="shared" si="29"/>
        <v>CORRECTO</v>
      </c>
      <c r="AK206" s="27">
        <v>7.2657922128071314E-3</v>
      </c>
      <c r="AL206" s="7"/>
      <c r="AM206" s="26">
        <v>7.2657922128071314E-3</v>
      </c>
      <c r="AN206" s="28"/>
      <c r="AO206" s="28"/>
      <c r="AP206" s="28"/>
      <c r="AQ206" s="29"/>
      <c r="AR206" s="108" t="str">
        <f t="shared" si="30"/>
        <v>NO OFERTADO</v>
      </c>
      <c r="AS206" s="109" t="str">
        <f t="shared" si="31"/>
        <v>CORRECTO</v>
      </c>
    </row>
    <row r="207" spans="1:45" ht="24" x14ac:dyDescent="0.25">
      <c r="A207" s="134">
        <v>202</v>
      </c>
      <c r="B207" s="135">
        <v>1273</v>
      </c>
      <c r="C207" s="10" t="s">
        <v>351</v>
      </c>
      <c r="D207" s="136" t="s">
        <v>1148</v>
      </c>
      <c r="E207" s="136" t="s">
        <v>6</v>
      </c>
      <c r="F207" s="136" t="s">
        <v>7</v>
      </c>
      <c r="G207" s="136" t="s">
        <v>8</v>
      </c>
      <c r="H207" s="136" t="s">
        <v>7</v>
      </c>
      <c r="I207" s="137" t="s">
        <v>45</v>
      </c>
      <c r="J207" s="8">
        <v>1</v>
      </c>
      <c r="K207" s="8" t="s">
        <v>353</v>
      </c>
      <c r="L207" s="9">
        <v>85.34</v>
      </c>
      <c r="M207" s="9">
        <v>12426.846153846154</v>
      </c>
      <c r="N207" s="138">
        <f t="shared" si="24"/>
        <v>1060507.0507692308</v>
      </c>
      <c r="O207" s="11" t="s">
        <v>3204</v>
      </c>
      <c r="P207" s="39">
        <v>3.2221403151608297E-5</v>
      </c>
      <c r="Q207" s="39"/>
      <c r="R207" s="26">
        <v>8.0553507879020745E-3</v>
      </c>
      <c r="S207" s="7"/>
      <c r="T207" s="26">
        <v>8.0553507879020745E-3</v>
      </c>
      <c r="U207" s="11"/>
      <c r="V207" s="28"/>
      <c r="W207" s="28"/>
      <c r="X207" s="29"/>
      <c r="Y207" s="108" t="str">
        <f t="shared" si="25"/>
        <v>NO OFERTADO</v>
      </c>
      <c r="Z207" s="108" t="str">
        <f t="shared" si="26"/>
        <v>CORRECTO</v>
      </c>
      <c r="AA207" s="29">
        <f t="shared" si="27"/>
        <v>0</v>
      </c>
      <c r="AB207" s="25">
        <v>2.8999262836447467E-3</v>
      </c>
      <c r="AC207" s="7"/>
      <c r="AD207" s="26">
        <v>2.8999262836447467E-3</v>
      </c>
      <c r="AE207" s="28"/>
      <c r="AF207" s="28"/>
      <c r="AG207" s="28"/>
      <c r="AH207" s="29"/>
      <c r="AI207" s="108" t="str">
        <f t="shared" si="28"/>
        <v>NO OFERTADO</v>
      </c>
      <c r="AJ207" s="108" t="str">
        <f t="shared" si="29"/>
        <v>CORRECTO</v>
      </c>
      <c r="AK207" s="27">
        <v>1.9332841890964977E-3</v>
      </c>
      <c r="AL207" s="7"/>
      <c r="AM207" s="26">
        <v>1.9332841890964977E-3</v>
      </c>
      <c r="AN207" s="28"/>
      <c r="AO207" s="28"/>
      <c r="AP207" s="28"/>
      <c r="AQ207" s="29"/>
      <c r="AR207" s="108" t="str">
        <f t="shared" si="30"/>
        <v>NO OFERTADO</v>
      </c>
      <c r="AS207" s="109" t="str">
        <f t="shared" si="31"/>
        <v>CORRECTO</v>
      </c>
    </row>
    <row r="208" spans="1:45" ht="24" x14ac:dyDescent="0.25">
      <c r="A208" s="134">
        <v>203</v>
      </c>
      <c r="B208" s="135">
        <v>2603</v>
      </c>
      <c r="C208" s="141" t="s">
        <v>2626</v>
      </c>
      <c r="D208" s="145" t="s">
        <v>352</v>
      </c>
      <c r="E208" s="145" t="s">
        <v>6</v>
      </c>
      <c r="F208" s="145" t="s">
        <v>7</v>
      </c>
      <c r="G208" s="136" t="s">
        <v>8</v>
      </c>
      <c r="H208" s="145" t="s">
        <v>7</v>
      </c>
      <c r="I208" s="137" t="s">
        <v>45</v>
      </c>
      <c r="J208" s="8">
        <v>1</v>
      </c>
      <c r="K208" s="8" t="s">
        <v>4381</v>
      </c>
      <c r="L208" s="9">
        <v>3783.13</v>
      </c>
      <c r="M208" s="9">
        <v>101.53846153846153</v>
      </c>
      <c r="N208" s="138">
        <f t="shared" si="24"/>
        <v>384133.2</v>
      </c>
      <c r="O208" s="11" t="s">
        <v>4504</v>
      </c>
      <c r="P208" s="39">
        <v>1.1671125328341374E-5</v>
      </c>
      <c r="Q208" s="39"/>
      <c r="R208" s="26">
        <v>2.9177813320853435E-3</v>
      </c>
      <c r="S208" s="7"/>
      <c r="T208" s="26">
        <v>2.9177813320853435E-3</v>
      </c>
      <c r="U208" s="11"/>
      <c r="V208" s="28"/>
      <c r="W208" s="28"/>
      <c r="X208" s="29"/>
      <c r="Y208" s="108" t="str">
        <f t="shared" si="25"/>
        <v>NO OFERTADO</v>
      </c>
      <c r="Z208" s="108" t="str">
        <f t="shared" si="26"/>
        <v>CORRECTO</v>
      </c>
      <c r="AA208" s="29">
        <f t="shared" si="27"/>
        <v>0</v>
      </c>
      <c r="AB208" s="25">
        <v>1.0504012795507236E-3</v>
      </c>
      <c r="AC208" s="7"/>
      <c r="AD208" s="26">
        <v>1.0504012795507236E-3</v>
      </c>
      <c r="AE208" s="28"/>
      <c r="AF208" s="28"/>
      <c r="AG208" s="28"/>
      <c r="AH208" s="29"/>
      <c r="AI208" s="108" t="str">
        <f t="shared" si="28"/>
        <v>NO OFERTADO</v>
      </c>
      <c r="AJ208" s="108" t="str">
        <f t="shared" si="29"/>
        <v>CORRECTO</v>
      </c>
      <c r="AK208" s="27">
        <v>7.0026751970048249E-4</v>
      </c>
      <c r="AL208" s="7"/>
      <c r="AM208" s="26">
        <v>7.0026751970048249E-4</v>
      </c>
      <c r="AN208" s="28"/>
      <c r="AO208" s="28"/>
      <c r="AP208" s="28"/>
      <c r="AQ208" s="29"/>
      <c r="AR208" s="108" t="str">
        <f t="shared" si="30"/>
        <v>NO OFERTADO</v>
      </c>
      <c r="AS208" s="109" t="str">
        <f t="shared" si="31"/>
        <v>CORRECTO</v>
      </c>
    </row>
    <row r="209" spans="1:45" ht="24" x14ac:dyDescent="0.25">
      <c r="A209" s="134">
        <v>204</v>
      </c>
      <c r="B209" s="135">
        <v>1471</v>
      </c>
      <c r="C209" s="10" t="s">
        <v>2626</v>
      </c>
      <c r="D209" s="136" t="s">
        <v>488</v>
      </c>
      <c r="E209" s="136" t="s">
        <v>7</v>
      </c>
      <c r="F209" s="136" t="s">
        <v>7</v>
      </c>
      <c r="G209" s="136" t="s">
        <v>8</v>
      </c>
      <c r="H209" s="136" t="s">
        <v>7</v>
      </c>
      <c r="I209" s="137" t="s">
        <v>45</v>
      </c>
      <c r="J209" s="8">
        <v>1</v>
      </c>
      <c r="K209" s="8" t="s">
        <v>353</v>
      </c>
      <c r="L209" s="9">
        <v>8179.93</v>
      </c>
      <c r="M209" s="9">
        <v>60</v>
      </c>
      <c r="N209" s="138">
        <f t="shared" si="24"/>
        <v>490795.80000000005</v>
      </c>
      <c r="O209" s="11" t="s">
        <v>3204</v>
      </c>
      <c r="P209" s="39">
        <v>1.4911856857005766E-5</v>
      </c>
      <c r="Q209" s="39"/>
      <c r="R209" s="26">
        <v>3.7279642142514415E-3</v>
      </c>
      <c r="S209" s="7"/>
      <c r="T209" s="26">
        <v>3.7279642142514415E-3</v>
      </c>
      <c r="U209" s="11"/>
      <c r="V209" s="28"/>
      <c r="W209" s="28"/>
      <c r="X209" s="29"/>
      <c r="Y209" s="108" t="str">
        <f t="shared" si="25"/>
        <v>NO OFERTADO</v>
      </c>
      <c r="Z209" s="108" t="str">
        <f t="shared" si="26"/>
        <v>CORRECTO</v>
      </c>
      <c r="AA209" s="29">
        <f t="shared" si="27"/>
        <v>0</v>
      </c>
      <c r="AB209" s="25">
        <v>1.342067117130519E-3</v>
      </c>
      <c r="AC209" s="7"/>
      <c r="AD209" s="26">
        <v>1.342067117130519E-3</v>
      </c>
      <c r="AE209" s="28"/>
      <c r="AF209" s="28"/>
      <c r="AG209" s="28"/>
      <c r="AH209" s="29"/>
      <c r="AI209" s="108" t="str">
        <f t="shared" si="28"/>
        <v>NO OFERTADO</v>
      </c>
      <c r="AJ209" s="108" t="str">
        <f t="shared" si="29"/>
        <v>CORRECTO</v>
      </c>
      <c r="AK209" s="27">
        <v>8.94711411420346E-4</v>
      </c>
      <c r="AL209" s="7"/>
      <c r="AM209" s="26">
        <v>8.94711411420346E-4</v>
      </c>
      <c r="AN209" s="28"/>
      <c r="AO209" s="28"/>
      <c r="AP209" s="28"/>
      <c r="AQ209" s="29"/>
      <c r="AR209" s="108" t="str">
        <f t="shared" si="30"/>
        <v>NO OFERTADO</v>
      </c>
      <c r="AS209" s="109" t="str">
        <f t="shared" si="31"/>
        <v>CORRECTO</v>
      </c>
    </row>
    <row r="210" spans="1:45" ht="24" x14ac:dyDescent="0.25">
      <c r="A210" s="134">
        <v>205</v>
      </c>
      <c r="B210" s="135">
        <v>145</v>
      </c>
      <c r="C210" s="10" t="s">
        <v>417</v>
      </c>
      <c r="D210" s="136" t="s">
        <v>224</v>
      </c>
      <c r="E210" s="136" t="s">
        <v>6</v>
      </c>
      <c r="F210" s="136" t="s">
        <v>7</v>
      </c>
      <c r="G210" s="136" t="s">
        <v>8</v>
      </c>
      <c r="H210" s="136" t="s">
        <v>7</v>
      </c>
      <c r="I210" s="137">
        <v>4769</v>
      </c>
      <c r="J210" s="8">
        <v>1</v>
      </c>
      <c r="K210" s="8" t="s">
        <v>418</v>
      </c>
      <c r="L210" s="9">
        <v>1615</v>
      </c>
      <c r="M210" s="9">
        <v>25734.153846153848</v>
      </c>
      <c r="N210" s="138">
        <f t="shared" si="24"/>
        <v>41560658.461538464</v>
      </c>
      <c r="O210" s="11" t="s">
        <v>3204</v>
      </c>
      <c r="P210" s="39">
        <v>1.2627381690335717E-3</v>
      </c>
      <c r="Q210" s="39">
        <v>2.0161592344972185E-3</v>
      </c>
      <c r="R210" s="26">
        <v>0.31568454225839293</v>
      </c>
      <c r="S210" s="26">
        <v>6.0484777034916559E-2</v>
      </c>
      <c r="T210" s="26">
        <v>0.37616931929330949</v>
      </c>
      <c r="U210" s="11"/>
      <c r="V210" s="28"/>
      <c r="W210" s="28"/>
      <c r="X210" s="29"/>
      <c r="Y210" s="108" t="str">
        <f t="shared" si="25"/>
        <v>NO OFERTADO</v>
      </c>
      <c r="Z210" s="108" t="str">
        <f t="shared" si="26"/>
        <v>CORRECTO</v>
      </c>
      <c r="AA210" s="29">
        <f t="shared" si="27"/>
        <v>0</v>
      </c>
      <c r="AB210" s="25">
        <v>0.11364643521302145</v>
      </c>
      <c r="AC210" s="26">
        <v>3.024238851745828E-2</v>
      </c>
      <c r="AD210" s="26">
        <v>0.14388882373047973</v>
      </c>
      <c r="AE210" s="28"/>
      <c r="AF210" s="28"/>
      <c r="AG210" s="28"/>
      <c r="AH210" s="29"/>
      <c r="AI210" s="108" t="str">
        <f t="shared" si="28"/>
        <v>NO OFERTADO</v>
      </c>
      <c r="AJ210" s="108" t="str">
        <f t="shared" si="29"/>
        <v>CORRECTO</v>
      </c>
      <c r="AK210" s="27">
        <v>7.5764290142014301E-2</v>
      </c>
      <c r="AL210" s="26">
        <v>1.0080796172486093E-2</v>
      </c>
      <c r="AM210" s="26">
        <v>8.5845086314500399E-2</v>
      </c>
      <c r="AN210" s="28"/>
      <c r="AO210" s="28"/>
      <c r="AP210" s="28"/>
      <c r="AQ210" s="29"/>
      <c r="AR210" s="108" t="str">
        <f t="shared" si="30"/>
        <v>NO OFERTADO</v>
      </c>
      <c r="AS210" s="109" t="str">
        <f t="shared" si="31"/>
        <v>CORRECTO</v>
      </c>
    </row>
    <row r="211" spans="1:45" ht="24" x14ac:dyDescent="0.25">
      <c r="A211" s="134">
        <v>206</v>
      </c>
      <c r="B211" s="135">
        <v>1595</v>
      </c>
      <c r="C211" s="10" t="s">
        <v>417</v>
      </c>
      <c r="D211" s="136" t="s">
        <v>27</v>
      </c>
      <c r="E211" s="136" t="s">
        <v>6</v>
      </c>
      <c r="F211" s="136" t="s">
        <v>7</v>
      </c>
      <c r="G211" s="136" t="s">
        <v>8</v>
      </c>
      <c r="H211" s="136" t="s">
        <v>7</v>
      </c>
      <c r="I211" s="137">
        <v>9538</v>
      </c>
      <c r="J211" s="8">
        <v>1</v>
      </c>
      <c r="K211" s="8" t="s">
        <v>418</v>
      </c>
      <c r="L211" s="9">
        <v>1436.31</v>
      </c>
      <c r="M211" s="9">
        <v>3789.5454545454545</v>
      </c>
      <c r="N211" s="138">
        <f t="shared" si="24"/>
        <v>5442962.0318181813</v>
      </c>
      <c r="O211" s="11" t="s">
        <v>3204</v>
      </c>
      <c r="P211" s="39">
        <v>1.6537360486090137E-4</v>
      </c>
      <c r="Q211" s="39">
        <v>2.6404485803860735E-4</v>
      </c>
      <c r="R211" s="26">
        <v>4.1343401215225346E-2</v>
      </c>
      <c r="S211" s="26">
        <v>7.9213457411582214E-3</v>
      </c>
      <c r="T211" s="26">
        <v>4.9264746956383568E-2</v>
      </c>
      <c r="U211" s="11"/>
      <c r="V211" s="28"/>
      <c r="W211" s="28"/>
      <c r="X211" s="29"/>
      <c r="Y211" s="108" t="str">
        <f t="shared" si="25"/>
        <v>NO OFERTADO</v>
      </c>
      <c r="Z211" s="108" t="str">
        <f t="shared" si="26"/>
        <v>CORRECTO</v>
      </c>
      <c r="AA211" s="29">
        <f t="shared" si="27"/>
        <v>0</v>
      </c>
      <c r="AB211" s="25">
        <v>1.4883624437481124E-2</v>
      </c>
      <c r="AC211" s="26">
        <v>3.9606728705791107E-3</v>
      </c>
      <c r="AD211" s="26">
        <v>1.8844297308060233E-2</v>
      </c>
      <c r="AE211" s="28"/>
      <c r="AF211" s="28"/>
      <c r="AG211" s="28"/>
      <c r="AH211" s="29"/>
      <c r="AI211" s="108" t="str">
        <f t="shared" si="28"/>
        <v>NO OFERTADO</v>
      </c>
      <c r="AJ211" s="108" t="str">
        <f t="shared" si="29"/>
        <v>CORRECTO</v>
      </c>
      <c r="AK211" s="27">
        <v>9.9224162916540827E-3</v>
      </c>
      <c r="AL211" s="26">
        <v>1.3202242901930368E-3</v>
      </c>
      <c r="AM211" s="26">
        <v>1.1242640581847119E-2</v>
      </c>
      <c r="AN211" s="28"/>
      <c r="AO211" s="28"/>
      <c r="AP211" s="28"/>
      <c r="AQ211" s="29"/>
      <c r="AR211" s="108" t="str">
        <f t="shared" si="30"/>
        <v>NO OFERTADO</v>
      </c>
      <c r="AS211" s="109" t="str">
        <f t="shared" si="31"/>
        <v>CORRECTO</v>
      </c>
    </row>
    <row r="212" spans="1:45" ht="24" x14ac:dyDescent="0.25">
      <c r="A212" s="134">
        <v>207</v>
      </c>
      <c r="B212" s="135">
        <v>931</v>
      </c>
      <c r="C212" s="10" t="s">
        <v>417</v>
      </c>
      <c r="D212" s="136" t="s">
        <v>1358</v>
      </c>
      <c r="E212" s="136" t="s">
        <v>6</v>
      </c>
      <c r="F212" s="136" t="s">
        <v>7</v>
      </c>
      <c r="G212" s="136" t="s">
        <v>8</v>
      </c>
      <c r="H212" s="136" t="s">
        <v>7</v>
      </c>
      <c r="I212" s="137">
        <v>2384.5</v>
      </c>
      <c r="J212" s="8">
        <v>1</v>
      </c>
      <c r="K212" s="8" t="s">
        <v>418</v>
      </c>
      <c r="L212" s="9">
        <v>1823.55</v>
      </c>
      <c r="M212" s="9">
        <v>1836.1538461538462</v>
      </c>
      <c r="N212" s="138">
        <f t="shared" si="24"/>
        <v>3348318.346153846</v>
      </c>
      <c r="O212" s="11" t="s">
        <v>3204</v>
      </c>
      <c r="P212" s="39">
        <v>1.0173201133655266E-4</v>
      </c>
      <c r="Q212" s="39">
        <v>1.6243108756041198E-4</v>
      </c>
      <c r="R212" s="26">
        <v>2.5433002834138164E-2</v>
      </c>
      <c r="S212" s="26">
        <v>4.8729326268123598E-3</v>
      </c>
      <c r="T212" s="26">
        <v>3.0305935460950523E-2</v>
      </c>
      <c r="U212" s="10"/>
      <c r="V212" s="28"/>
      <c r="W212" s="28"/>
      <c r="X212" s="29"/>
      <c r="Y212" s="108" t="str">
        <f t="shared" si="25"/>
        <v>NO OFERTADO</v>
      </c>
      <c r="Z212" s="108" t="str">
        <f t="shared" si="26"/>
        <v>CORRECTO</v>
      </c>
      <c r="AA212" s="29">
        <f t="shared" si="27"/>
        <v>0</v>
      </c>
      <c r="AB212" s="25">
        <v>9.1558810202897398E-3</v>
      </c>
      <c r="AC212" s="26">
        <v>2.4364663134061799E-3</v>
      </c>
      <c r="AD212" s="26">
        <v>1.1592347333695919E-2</v>
      </c>
      <c r="AE212" s="28"/>
      <c r="AF212" s="28"/>
      <c r="AG212" s="28"/>
      <c r="AH212" s="29"/>
      <c r="AI212" s="108" t="str">
        <f t="shared" si="28"/>
        <v>NO OFERTADO</v>
      </c>
      <c r="AJ212" s="108" t="str">
        <f t="shared" si="29"/>
        <v>CORRECTO</v>
      </c>
      <c r="AK212" s="27">
        <v>6.1039206801931601E-3</v>
      </c>
      <c r="AL212" s="26">
        <v>8.1215543780205996E-4</v>
      </c>
      <c r="AM212" s="26">
        <v>6.9160761179952197E-3</v>
      </c>
      <c r="AN212" s="28"/>
      <c r="AO212" s="28"/>
      <c r="AP212" s="28"/>
      <c r="AQ212" s="29"/>
      <c r="AR212" s="108" t="str">
        <f t="shared" si="30"/>
        <v>NO OFERTADO</v>
      </c>
      <c r="AS212" s="109" t="str">
        <f t="shared" si="31"/>
        <v>CORRECTO</v>
      </c>
    </row>
    <row r="213" spans="1:45" ht="24" x14ac:dyDescent="0.25">
      <c r="A213" s="134">
        <v>208</v>
      </c>
      <c r="B213" s="135">
        <v>1296</v>
      </c>
      <c r="C213" s="10" t="s">
        <v>2362</v>
      </c>
      <c r="D213" s="136" t="s">
        <v>2363</v>
      </c>
      <c r="E213" s="136" t="s">
        <v>6</v>
      </c>
      <c r="F213" s="136" t="s">
        <v>7</v>
      </c>
      <c r="G213" s="136" t="s">
        <v>8</v>
      </c>
      <c r="H213" s="136" t="s">
        <v>7</v>
      </c>
      <c r="I213" s="137" t="s">
        <v>45</v>
      </c>
      <c r="J213" s="8">
        <v>1</v>
      </c>
      <c r="K213" s="8" t="s">
        <v>2364</v>
      </c>
      <c r="L213" s="9">
        <v>2548.6799999999998</v>
      </c>
      <c r="M213" s="9">
        <v>417.75</v>
      </c>
      <c r="N213" s="138">
        <f t="shared" si="24"/>
        <v>1064711.0699999998</v>
      </c>
      <c r="O213" s="11" t="s">
        <v>3204</v>
      </c>
      <c r="P213" s="39">
        <v>3.2349133936984467E-5</v>
      </c>
      <c r="Q213" s="39"/>
      <c r="R213" s="26">
        <v>8.0872834842461161E-3</v>
      </c>
      <c r="S213" s="7"/>
      <c r="T213" s="26">
        <v>8.0872834842461161E-3</v>
      </c>
      <c r="U213" s="11"/>
      <c r="V213" s="28"/>
      <c r="W213" s="28"/>
      <c r="X213" s="29"/>
      <c r="Y213" s="108" t="str">
        <f t="shared" si="25"/>
        <v>NO OFERTADO</v>
      </c>
      <c r="Z213" s="108" t="str">
        <f t="shared" si="26"/>
        <v>CORRECTO</v>
      </c>
      <c r="AA213" s="29">
        <f t="shared" si="27"/>
        <v>0</v>
      </c>
      <c r="AB213" s="25">
        <v>2.9114220543286018E-3</v>
      </c>
      <c r="AC213" s="7"/>
      <c r="AD213" s="26">
        <v>2.9114220543286018E-3</v>
      </c>
      <c r="AE213" s="28"/>
      <c r="AF213" s="28"/>
      <c r="AG213" s="28"/>
      <c r="AH213" s="29"/>
      <c r="AI213" s="108" t="str">
        <f t="shared" si="28"/>
        <v>NO OFERTADO</v>
      </c>
      <c r="AJ213" s="108" t="str">
        <f t="shared" si="29"/>
        <v>CORRECTO</v>
      </c>
      <c r="AK213" s="27">
        <v>1.940948036219068E-3</v>
      </c>
      <c r="AL213" s="7"/>
      <c r="AM213" s="26">
        <v>1.940948036219068E-3</v>
      </c>
      <c r="AN213" s="28"/>
      <c r="AO213" s="28"/>
      <c r="AP213" s="28"/>
      <c r="AQ213" s="29"/>
      <c r="AR213" s="108" t="str">
        <f t="shared" si="30"/>
        <v>NO OFERTADO</v>
      </c>
      <c r="AS213" s="109" t="str">
        <f t="shared" si="31"/>
        <v>CORRECTO</v>
      </c>
    </row>
    <row r="214" spans="1:45" x14ac:dyDescent="0.25">
      <c r="A214" s="134">
        <v>209</v>
      </c>
      <c r="B214" s="135">
        <v>2627</v>
      </c>
      <c r="C214" s="139" t="s">
        <v>2946</v>
      </c>
      <c r="D214" s="157">
        <v>1E-4</v>
      </c>
      <c r="E214" s="145" t="s">
        <v>165</v>
      </c>
      <c r="F214" s="145" t="s">
        <v>166</v>
      </c>
      <c r="G214" s="136" t="s">
        <v>167</v>
      </c>
      <c r="H214" s="145" t="s">
        <v>267</v>
      </c>
      <c r="I214" s="137" t="s">
        <v>45</v>
      </c>
      <c r="J214" s="8">
        <v>5</v>
      </c>
      <c r="K214" s="8" t="s">
        <v>562</v>
      </c>
      <c r="L214" s="9">
        <v>36284.03</v>
      </c>
      <c r="M214" s="9">
        <v>12.727272727272727</v>
      </c>
      <c r="N214" s="138">
        <f t="shared" si="24"/>
        <v>461796.74545454542</v>
      </c>
      <c r="O214" s="11" t="s">
        <v>4504</v>
      </c>
      <c r="P214" s="39">
        <v>1.403077810618858E-5</v>
      </c>
      <c r="Q214" s="39"/>
      <c r="R214" s="26">
        <v>3.5076945265471449E-3</v>
      </c>
      <c r="S214" s="7"/>
      <c r="T214" s="26">
        <v>3.5076945265471449E-3</v>
      </c>
      <c r="U214" s="11"/>
      <c r="V214" s="28"/>
      <c r="W214" s="28"/>
      <c r="X214" s="29"/>
      <c r="Y214" s="108" t="str">
        <f t="shared" si="25"/>
        <v>NO OFERTADO</v>
      </c>
      <c r="Z214" s="108" t="str">
        <f t="shared" si="26"/>
        <v>CORRECTO</v>
      </c>
      <c r="AA214" s="29">
        <f t="shared" si="27"/>
        <v>0</v>
      </c>
      <c r="AB214" s="25">
        <v>1.2627700295569722E-3</v>
      </c>
      <c r="AC214" s="7"/>
      <c r="AD214" s="26">
        <v>1.2627700295569722E-3</v>
      </c>
      <c r="AE214" s="28"/>
      <c r="AF214" s="28"/>
      <c r="AG214" s="28"/>
      <c r="AH214" s="29"/>
      <c r="AI214" s="108" t="str">
        <f t="shared" si="28"/>
        <v>NO OFERTADO</v>
      </c>
      <c r="AJ214" s="108" t="str">
        <f t="shared" si="29"/>
        <v>CORRECTO</v>
      </c>
      <c r="AK214" s="27">
        <v>8.4184668637131475E-4</v>
      </c>
      <c r="AL214" s="7"/>
      <c r="AM214" s="26">
        <v>8.4184668637131475E-4</v>
      </c>
      <c r="AN214" s="28"/>
      <c r="AO214" s="28"/>
      <c r="AP214" s="28"/>
      <c r="AQ214" s="29"/>
      <c r="AR214" s="108" t="str">
        <f t="shared" si="30"/>
        <v>NO OFERTADO</v>
      </c>
      <c r="AS214" s="109" t="str">
        <f t="shared" si="31"/>
        <v>CORRECTO</v>
      </c>
    </row>
    <row r="215" spans="1:45" x14ac:dyDescent="0.25">
      <c r="A215" s="134">
        <v>210</v>
      </c>
      <c r="B215" s="135">
        <v>1680</v>
      </c>
      <c r="C215" s="10" t="s">
        <v>2946</v>
      </c>
      <c r="D215" s="158">
        <v>2.0000000000000001E-4</v>
      </c>
      <c r="E215" s="136" t="s">
        <v>165</v>
      </c>
      <c r="F215" s="136" t="s">
        <v>166</v>
      </c>
      <c r="G215" s="136" t="s">
        <v>167</v>
      </c>
      <c r="H215" s="136" t="s">
        <v>267</v>
      </c>
      <c r="I215" s="137" t="s">
        <v>45</v>
      </c>
      <c r="J215" s="8">
        <v>5</v>
      </c>
      <c r="K215" s="8" t="s">
        <v>562</v>
      </c>
      <c r="L215" s="9">
        <v>18476.580000000002</v>
      </c>
      <c r="M215" s="9">
        <v>21.538461538461537</v>
      </c>
      <c r="N215" s="138">
        <f t="shared" si="24"/>
        <v>397957.10769230768</v>
      </c>
      <c r="O215" s="11" t="s">
        <v>3204</v>
      </c>
      <c r="P215" s="39">
        <v>1.2091137342935127E-5</v>
      </c>
      <c r="Q215" s="39"/>
      <c r="R215" s="26">
        <v>3.0227843357337816E-3</v>
      </c>
      <c r="S215" s="7"/>
      <c r="T215" s="26">
        <v>3.0227843357337816E-3</v>
      </c>
      <c r="U215" s="11"/>
      <c r="V215" s="28"/>
      <c r="W215" s="28"/>
      <c r="X215" s="29"/>
      <c r="Y215" s="108" t="str">
        <f t="shared" si="25"/>
        <v>NO OFERTADO</v>
      </c>
      <c r="Z215" s="108" t="str">
        <f t="shared" si="26"/>
        <v>CORRECTO</v>
      </c>
      <c r="AA215" s="29">
        <f t="shared" si="27"/>
        <v>0</v>
      </c>
      <c r="AB215" s="25">
        <v>1.0882023608641614E-3</v>
      </c>
      <c r="AC215" s="7"/>
      <c r="AD215" s="26">
        <v>1.0882023608641614E-3</v>
      </c>
      <c r="AE215" s="28"/>
      <c r="AF215" s="28"/>
      <c r="AG215" s="28"/>
      <c r="AH215" s="29"/>
      <c r="AI215" s="108" t="str">
        <f t="shared" si="28"/>
        <v>NO OFERTADO</v>
      </c>
      <c r="AJ215" s="108" t="str">
        <f t="shared" si="29"/>
        <v>CORRECTO</v>
      </c>
      <c r="AK215" s="27">
        <v>7.2546824057610759E-4</v>
      </c>
      <c r="AL215" s="7"/>
      <c r="AM215" s="26">
        <v>7.2546824057610759E-4</v>
      </c>
      <c r="AN215" s="28"/>
      <c r="AO215" s="28"/>
      <c r="AP215" s="28"/>
      <c r="AQ215" s="29"/>
      <c r="AR215" s="108" t="str">
        <f t="shared" si="30"/>
        <v>NO OFERTADO</v>
      </c>
      <c r="AS215" s="109" t="str">
        <f t="shared" si="31"/>
        <v>CORRECTO</v>
      </c>
    </row>
    <row r="216" spans="1:45" x14ac:dyDescent="0.25">
      <c r="A216" s="134">
        <v>211</v>
      </c>
      <c r="B216" s="135">
        <v>1355</v>
      </c>
      <c r="C216" s="10" t="s">
        <v>2462</v>
      </c>
      <c r="D216" s="159" t="s">
        <v>2797</v>
      </c>
      <c r="E216" s="136" t="s">
        <v>165</v>
      </c>
      <c r="F216" s="136" t="s">
        <v>166</v>
      </c>
      <c r="G216" s="136" t="s">
        <v>167</v>
      </c>
      <c r="H216" s="136" t="s">
        <v>81</v>
      </c>
      <c r="I216" s="137" t="s">
        <v>45</v>
      </c>
      <c r="J216" s="8">
        <v>5</v>
      </c>
      <c r="K216" s="8" t="s">
        <v>2463</v>
      </c>
      <c r="L216" s="9">
        <v>6248.2</v>
      </c>
      <c r="M216" s="9">
        <v>206.92307692307693</v>
      </c>
      <c r="N216" s="138">
        <f t="shared" si="24"/>
        <v>1292896.7692307692</v>
      </c>
      <c r="O216" s="11" t="s">
        <v>3204</v>
      </c>
      <c r="P216" s="39">
        <v>3.9282103786655154E-5</v>
      </c>
      <c r="Q216" s="39"/>
      <c r="R216" s="26">
        <v>9.8205259466637891E-3</v>
      </c>
      <c r="S216" s="7"/>
      <c r="T216" s="26">
        <v>9.8205259466637891E-3</v>
      </c>
      <c r="U216" s="11"/>
      <c r="V216" s="28"/>
      <c r="W216" s="28"/>
      <c r="X216" s="29"/>
      <c r="Y216" s="108" t="str">
        <f t="shared" si="25"/>
        <v>NO OFERTADO</v>
      </c>
      <c r="Z216" s="108" t="str">
        <f t="shared" si="26"/>
        <v>CORRECTO</v>
      </c>
      <c r="AA216" s="29">
        <f t="shared" si="27"/>
        <v>0</v>
      </c>
      <c r="AB216" s="25">
        <v>3.535389340798964E-3</v>
      </c>
      <c r="AC216" s="7"/>
      <c r="AD216" s="26">
        <v>3.535389340798964E-3</v>
      </c>
      <c r="AE216" s="28"/>
      <c r="AF216" s="28"/>
      <c r="AG216" s="28"/>
      <c r="AH216" s="29"/>
      <c r="AI216" s="108" t="str">
        <f t="shared" si="28"/>
        <v>NO OFERTADO</v>
      </c>
      <c r="AJ216" s="108" t="str">
        <f t="shared" si="29"/>
        <v>CORRECTO</v>
      </c>
      <c r="AK216" s="27">
        <v>2.3569262271993094E-3</v>
      </c>
      <c r="AL216" s="7"/>
      <c r="AM216" s="26">
        <v>2.3569262271993094E-3</v>
      </c>
      <c r="AN216" s="28"/>
      <c r="AO216" s="28"/>
      <c r="AP216" s="28"/>
      <c r="AQ216" s="29"/>
      <c r="AR216" s="108" t="str">
        <f t="shared" si="30"/>
        <v>NO OFERTADO</v>
      </c>
      <c r="AS216" s="109" t="str">
        <f t="shared" si="31"/>
        <v>CORRECTO</v>
      </c>
    </row>
    <row r="217" spans="1:45" x14ac:dyDescent="0.25">
      <c r="A217" s="134">
        <v>212</v>
      </c>
      <c r="B217" s="135">
        <v>1726</v>
      </c>
      <c r="C217" s="10" t="s">
        <v>2462</v>
      </c>
      <c r="D217" s="136" t="s">
        <v>1019</v>
      </c>
      <c r="E217" s="136" t="s">
        <v>36</v>
      </c>
      <c r="F217" s="136" t="s">
        <v>16</v>
      </c>
      <c r="G217" s="136" t="s">
        <v>17</v>
      </c>
      <c r="H217" s="136" t="s">
        <v>36</v>
      </c>
      <c r="I217" s="137" t="s">
        <v>45</v>
      </c>
      <c r="J217" s="8">
        <v>1</v>
      </c>
      <c r="K217" s="8" t="s">
        <v>2463</v>
      </c>
      <c r="L217" s="9">
        <v>1007.82</v>
      </c>
      <c r="M217" s="9">
        <v>152.15384615384616</v>
      </c>
      <c r="N217" s="138">
        <f t="shared" si="24"/>
        <v>153343.68923076923</v>
      </c>
      <c r="O217" s="11" t="s">
        <v>3204</v>
      </c>
      <c r="P217" s="39">
        <v>4.6590438299072793E-6</v>
      </c>
      <c r="Q217" s="39"/>
      <c r="R217" s="26">
        <v>1.1647609574768198E-3</v>
      </c>
      <c r="S217" s="7"/>
      <c r="T217" s="26">
        <v>1.1647609574768198E-3</v>
      </c>
      <c r="U217" s="11"/>
      <c r="V217" s="28"/>
      <c r="W217" s="28"/>
      <c r="X217" s="29"/>
      <c r="Y217" s="108" t="str">
        <f t="shared" si="25"/>
        <v>NO OFERTADO</v>
      </c>
      <c r="Z217" s="108" t="str">
        <f t="shared" si="26"/>
        <v>CORRECTO</v>
      </c>
      <c r="AA217" s="29">
        <f t="shared" si="27"/>
        <v>0</v>
      </c>
      <c r="AB217" s="25">
        <v>4.1931394469165513E-4</v>
      </c>
      <c r="AC217" s="7"/>
      <c r="AD217" s="26">
        <v>4.1931394469165513E-4</v>
      </c>
      <c r="AE217" s="28"/>
      <c r="AF217" s="28"/>
      <c r="AG217" s="28"/>
      <c r="AH217" s="29"/>
      <c r="AI217" s="108" t="str">
        <f t="shared" si="28"/>
        <v>NO OFERTADO</v>
      </c>
      <c r="AJ217" s="108" t="str">
        <f t="shared" si="29"/>
        <v>CORRECTO</v>
      </c>
      <c r="AK217" s="27">
        <v>2.7954262979443674E-4</v>
      </c>
      <c r="AL217" s="7"/>
      <c r="AM217" s="26">
        <v>2.7954262979443674E-4</v>
      </c>
      <c r="AN217" s="28"/>
      <c r="AO217" s="28"/>
      <c r="AP217" s="28"/>
      <c r="AQ217" s="29"/>
      <c r="AR217" s="108" t="str">
        <f t="shared" si="30"/>
        <v>NO OFERTADO</v>
      </c>
      <c r="AS217" s="109" t="str">
        <f t="shared" si="31"/>
        <v>CORRECTO</v>
      </c>
    </row>
    <row r="218" spans="1:45" ht="24" x14ac:dyDescent="0.25">
      <c r="A218" s="134">
        <v>213</v>
      </c>
      <c r="B218" s="135">
        <v>1531</v>
      </c>
      <c r="C218" s="10" t="s">
        <v>2728</v>
      </c>
      <c r="D218" s="136" t="s">
        <v>69</v>
      </c>
      <c r="E218" s="136" t="s">
        <v>6</v>
      </c>
      <c r="F218" s="136" t="s">
        <v>7</v>
      </c>
      <c r="G218" s="136" t="s">
        <v>8</v>
      </c>
      <c r="H218" s="136" t="s">
        <v>7</v>
      </c>
      <c r="I218" s="137" t="s">
        <v>45</v>
      </c>
      <c r="J218" s="8">
        <v>1</v>
      </c>
      <c r="K218" s="8" t="s">
        <v>2729</v>
      </c>
      <c r="L218" s="9">
        <v>7762</v>
      </c>
      <c r="M218" s="9">
        <v>32.6</v>
      </c>
      <c r="N218" s="138">
        <f t="shared" si="24"/>
        <v>253041.2</v>
      </c>
      <c r="O218" s="11" t="s">
        <v>3204</v>
      </c>
      <c r="P218" s="39">
        <v>7.6881549380108125E-6</v>
      </c>
      <c r="Q218" s="39"/>
      <c r="R218" s="26">
        <v>1.9220387345027031E-3</v>
      </c>
      <c r="S218" s="7"/>
      <c r="T218" s="26">
        <v>1.9220387345027031E-3</v>
      </c>
      <c r="U218" s="11"/>
      <c r="V218" s="28"/>
      <c r="W218" s="28"/>
      <c r="X218" s="29"/>
      <c r="Y218" s="108" t="str">
        <f t="shared" si="25"/>
        <v>NO OFERTADO</v>
      </c>
      <c r="Z218" s="108" t="str">
        <f t="shared" si="26"/>
        <v>CORRECTO</v>
      </c>
      <c r="AA218" s="29">
        <f t="shared" si="27"/>
        <v>0</v>
      </c>
      <c r="AB218" s="25">
        <v>6.9193394442097311E-4</v>
      </c>
      <c r="AC218" s="7"/>
      <c r="AD218" s="26">
        <v>6.9193394442097311E-4</v>
      </c>
      <c r="AE218" s="28"/>
      <c r="AF218" s="28"/>
      <c r="AG218" s="28"/>
      <c r="AH218" s="29"/>
      <c r="AI218" s="108" t="str">
        <f t="shared" si="28"/>
        <v>NO OFERTADO</v>
      </c>
      <c r="AJ218" s="108" t="str">
        <f t="shared" si="29"/>
        <v>CORRECTO</v>
      </c>
      <c r="AK218" s="27">
        <v>4.6128929628064876E-4</v>
      </c>
      <c r="AL218" s="7"/>
      <c r="AM218" s="26">
        <v>4.6128929628064876E-4</v>
      </c>
      <c r="AN218" s="28"/>
      <c r="AO218" s="28"/>
      <c r="AP218" s="28"/>
      <c r="AQ218" s="29"/>
      <c r="AR218" s="108" t="str">
        <f t="shared" si="30"/>
        <v>NO OFERTADO</v>
      </c>
      <c r="AS218" s="109" t="str">
        <f t="shared" si="31"/>
        <v>CORRECTO</v>
      </c>
    </row>
    <row r="219" spans="1:45" ht="24" x14ac:dyDescent="0.25">
      <c r="A219" s="134">
        <v>214</v>
      </c>
      <c r="B219" s="135">
        <v>90</v>
      </c>
      <c r="C219" s="10" t="s">
        <v>284</v>
      </c>
      <c r="D219" s="136" t="s">
        <v>66</v>
      </c>
      <c r="E219" s="136" t="s">
        <v>6</v>
      </c>
      <c r="F219" s="136" t="s">
        <v>7</v>
      </c>
      <c r="G219" s="136" t="s">
        <v>8</v>
      </c>
      <c r="H219" s="136" t="s">
        <v>7</v>
      </c>
      <c r="I219" s="137">
        <v>238506.95</v>
      </c>
      <c r="J219" s="8">
        <v>1</v>
      </c>
      <c r="K219" s="8" t="s">
        <v>285</v>
      </c>
      <c r="L219" s="9">
        <v>238506.95</v>
      </c>
      <c r="M219" s="9">
        <v>341.53846153846155</v>
      </c>
      <c r="N219" s="138">
        <f t="shared" si="24"/>
        <v>81459296.769230768</v>
      </c>
      <c r="O219" s="11" t="s">
        <v>3204</v>
      </c>
      <c r="P219" s="39">
        <v>2.4749791524196446E-3</v>
      </c>
      <c r="Q219" s="39">
        <v>3.9516918041354468E-3</v>
      </c>
      <c r="R219" s="26">
        <v>0.61874478810491118</v>
      </c>
      <c r="S219" s="26">
        <v>0.11855075412406341</v>
      </c>
      <c r="T219" s="26">
        <v>0.73729554222897464</v>
      </c>
      <c r="U219" s="11"/>
      <c r="V219" s="28"/>
      <c r="W219" s="28"/>
      <c r="X219" s="29"/>
      <c r="Y219" s="108" t="str">
        <f t="shared" si="25"/>
        <v>NO OFERTADO</v>
      </c>
      <c r="Z219" s="108" t="str">
        <f t="shared" si="26"/>
        <v>CORRECTO</v>
      </c>
      <c r="AA219" s="29">
        <f t="shared" si="27"/>
        <v>0</v>
      </c>
      <c r="AB219" s="25">
        <v>0.222748123717768</v>
      </c>
      <c r="AC219" s="26">
        <v>5.9275377062031703E-2</v>
      </c>
      <c r="AD219" s="26">
        <v>0.28202350077979971</v>
      </c>
      <c r="AE219" s="28"/>
      <c r="AF219" s="28"/>
      <c r="AG219" s="28"/>
      <c r="AH219" s="29"/>
      <c r="AI219" s="108" t="str">
        <f t="shared" si="28"/>
        <v>NO OFERTADO</v>
      </c>
      <c r="AJ219" s="108" t="str">
        <f t="shared" si="29"/>
        <v>CORRECTO</v>
      </c>
      <c r="AK219" s="27">
        <v>0.14849874914517869</v>
      </c>
      <c r="AL219" s="26">
        <v>1.9758459020677233E-2</v>
      </c>
      <c r="AM219" s="26">
        <v>0.16825720816585593</v>
      </c>
      <c r="AN219" s="28"/>
      <c r="AO219" s="28"/>
      <c r="AP219" s="28"/>
      <c r="AQ219" s="29"/>
      <c r="AR219" s="108" t="str">
        <f t="shared" si="30"/>
        <v>NO OFERTADO</v>
      </c>
      <c r="AS219" s="109" t="str">
        <f t="shared" si="31"/>
        <v>CORRECTO</v>
      </c>
    </row>
    <row r="220" spans="1:45" ht="24" x14ac:dyDescent="0.25">
      <c r="A220" s="134">
        <v>215</v>
      </c>
      <c r="B220" s="135">
        <v>614</v>
      </c>
      <c r="C220" s="10" t="s">
        <v>284</v>
      </c>
      <c r="D220" s="136" t="s">
        <v>1137</v>
      </c>
      <c r="E220" s="136" t="s">
        <v>6</v>
      </c>
      <c r="F220" s="136" t="s">
        <v>101</v>
      </c>
      <c r="G220" s="136" t="s">
        <v>8</v>
      </c>
      <c r="H220" s="136" t="s">
        <v>7</v>
      </c>
      <c r="I220" s="137">
        <v>47701.39</v>
      </c>
      <c r="J220" s="8">
        <v>1</v>
      </c>
      <c r="K220" s="8" t="s">
        <v>285</v>
      </c>
      <c r="L220" s="9">
        <v>47701.39</v>
      </c>
      <c r="M220" s="9">
        <v>180</v>
      </c>
      <c r="N220" s="138">
        <f t="shared" si="24"/>
        <v>8586250.1999999993</v>
      </c>
      <c r="O220" s="11" t="s">
        <v>3204</v>
      </c>
      <c r="P220" s="39">
        <v>2.6087618093071925E-4</v>
      </c>
      <c r="Q220" s="39">
        <v>4.1652967665211467E-4</v>
      </c>
      <c r="R220" s="26">
        <v>6.5219045232679809E-2</v>
      </c>
      <c r="S220" s="26">
        <v>1.2495890299563439E-2</v>
      </c>
      <c r="T220" s="26">
        <v>7.7714935532243248E-2</v>
      </c>
      <c r="U220" s="11"/>
      <c r="V220" s="28"/>
      <c r="W220" s="28"/>
      <c r="X220" s="29"/>
      <c r="Y220" s="108" t="str">
        <f t="shared" si="25"/>
        <v>NO OFERTADO</v>
      </c>
      <c r="Z220" s="108" t="str">
        <f t="shared" si="26"/>
        <v>CORRECTO</v>
      </c>
      <c r="AA220" s="29">
        <f t="shared" si="27"/>
        <v>0</v>
      </c>
      <c r="AB220" s="25">
        <v>2.3478856283764733E-2</v>
      </c>
      <c r="AC220" s="26">
        <v>6.2479451497817196E-3</v>
      </c>
      <c r="AD220" s="26">
        <v>2.9726801433546453E-2</v>
      </c>
      <c r="AE220" s="28"/>
      <c r="AF220" s="28"/>
      <c r="AG220" s="28"/>
      <c r="AH220" s="29"/>
      <c r="AI220" s="108" t="str">
        <f t="shared" si="28"/>
        <v>NO OFERTADO</v>
      </c>
      <c r="AJ220" s="108" t="str">
        <f t="shared" si="29"/>
        <v>CORRECTO</v>
      </c>
      <c r="AK220" s="27">
        <v>1.5652570855843154E-2</v>
      </c>
      <c r="AL220" s="26">
        <v>2.0826483832605733E-3</v>
      </c>
      <c r="AM220" s="26">
        <v>1.7735219239103726E-2</v>
      </c>
      <c r="AN220" s="28"/>
      <c r="AO220" s="28"/>
      <c r="AP220" s="28"/>
      <c r="AQ220" s="29"/>
      <c r="AR220" s="108" t="str">
        <f t="shared" si="30"/>
        <v>NO OFERTADO</v>
      </c>
      <c r="AS220" s="109" t="str">
        <f t="shared" si="31"/>
        <v>CORRECTO</v>
      </c>
    </row>
    <row r="221" spans="1:45" x14ac:dyDescent="0.25">
      <c r="A221" s="134">
        <v>216</v>
      </c>
      <c r="B221" s="135">
        <v>771</v>
      </c>
      <c r="C221" s="10" t="s">
        <v>1621</v>
      </c>
      <c r="D221" s="136" t="s">
        <v>69</v>
      </c>
      <c r="E221" s="136" t="s">
        <v>16</v>
      </c>
      <c r="F221" s="136" t="s">
        <v>16</v>
      </c>
      <c r="G221" s="136" t="s">
        <v>1622</v>
      </c>
      <c r="H221" s="136" t="s">
        <v>16</v>
      </c>
      <c r="I221" s="137">
        <v>981407</v>
      </c>
      <c r="J221" s="8">
        <v>1</v>
      </c>
      <c r="K221" s="8" t="s">
        <v>1623</v>
      </c>
      <c r="L221" s="9">
        <v>264706</v>
      </c>
      <c r="M221" s="9">
        <v>6</v>
      </c>
      <c r="N221" s="138">
        <f t="shared" si="24"/>
        <v>1588236</v>
      </c>
      <c r="O221" s="11" t="s">
        <v>3204</v>
      </c>
      <c r="P221" s="39">
        <v>4.8255400488641929E-5</v>
      </c>
      <c r="Q221" s="39">
        <v>7.7047303784281526E-5</v>
      </c>
      <c r="R221" s="26">
        <v>1.2063850122160482E-2</v>
      </c>
      <c r="S221" s="26">
        <v>2.3114191135284456E-3</v>
      </c>
      <c r="T221" s="26">
        <v>1.4375269235688928E-2</v>
      </c>
      <c r="U221" s="11"/>
      <c r="V221" s="28"/>
      <c r="W221" s="28"/>
      <c r="X221" s="29"/>
      <c r="Y221" s="108" t="str">
        <f t="shared" si="25"/>
        <v>NO OFERTADO</v>
      </c>
      <c r="Z221" s="108" t="str">
        <f t="shared" si="26"/>
        <v>CORRECTO</v>
      </c>
      <c r="AA221" s="29">
        <f t="shared" si="27"/>
        <v>0</v>
      </c>
      <c r="AB221" s="25">
        <v>4.3429860439777737E-3</v>
      </c>
      <c r="AC221" s="26">
        <v>1.1557095567642228E-3</v>
      </c>
      <c r="AD221" s="26">
        <v>5.4986956007419966E-3</v>
      </c>
      <c r="AE221" s="28"/>
      <c r="AF221" s="28"/>
      <c r="AG221" s="28"/>
      <c r="AH221" s="29"/>
      <c r="AI221" s="108" t="str">
        <f t="shared" si="28"/>
        <v>NO OFERTADO</v>
      </c>
      <c r="AJ221" s="108" t="str">
        <f t="shared" si="29"/>
        <v>CORRECTO</v>
      </c>
      <c r="AK221" s="27">
        <v>2.8953240293185158E-3</v>
      </c>
      <c r="AL221" s="26">
        <v>3.8523651892140764E-4</v>
      </c>
      <c r="AM221" s="26">
        <v>3.2805605482399236E-3</v>
      </c>
      <c r="AN221" s="28"/>
      <c r="AO221" s="28"/>
      <c r="AP221" s="28"/>
      <c r="AQ221" s="29"/>
      <c r="AR221" s="108" t="str">
        <f t="shared" si="30"/>
        <v>NO OFERTADO</v>
      </c>
      <c r="AS221" s="109" t="str">
        <f t="shared" si="31"/>
        <v>CORRECTO</v>
      </c>
    </row>
    <row r="222" spans="1:45" ht="24" x14ac:dyDescent="0.25">
      <c r="A222" s="134">
        <v>217</v>
      </c>
      <c r="B222" s="135">
        <v>662</v>
      </c>
      <c r="C222" s="10" t="s">
        <v>1439</v>
      </c>
      <c r="D222" s="136" t="s">
        <v>51</v>
      </c>
      <c r="E222" s="136" t="s">
        <v>6</v>
      </c>
      <c r="F222" s="136" t="s">
        <v>7</v>
      </c>
      <c r="G222" s="136" t="s">
        <v>8</v>
      </c>
      <c r="H222" s="136" t="s">
        <v>7</v>
      </c>
      <c r="I222" s="137" t="s">
        <v>45</v>
      </c>
      <c r="J222" s="8">
        <v>1</v>
      </c>
      <c r="K222" s="8" t="s">
        <v>1440</v>
      </c>
      <c r="L222" s="9">
        <v>546.52</v>
      </c>
      <c r="M222" s="9">
        <v>9737.6923076923085</v>
      </c>
      <c r="N222" s="138">
        <f t="shared" si="24"/>
        <v>5321843.6000000006</v>
      </c>
      <c r="O222" s="11" t="s">
        <v>3204</v>
      </c>
      <c r="P222" s="39">
        <v>1.6169366155654194E-4</v>
      </c>
      <c r="Q222" s="39"/>
      <c r="R222" s="26">
        <v>4.0423415389135485E-2</v>
      </c>
      <c r="S222" s="7"/>
      <c r="T222" s="26">
        <v>4.0423415389135485E-2</v>
      </c>
      <c r="U222" s="11"/>
      <c r="V222" s="28"/>
      <c r="W222" s="28"/>
      <c r="X222" s="29"/>
      <c r="Y222" s="108" t="str">
        <f t="shared" si="25"/>
        <v>NO OFERTADO</v>
      </c>
      <c r="Z222" s="108" t="str">
        <f t="shared" si="26"/>
        <v>CORRECTO</v>
      </c>
      <c r="AA222" s="29">
        <f t="shared" si="27"/>
        <v>0</v>
      </c>
      <c r="AB222" s="25">
        <v>1.4552429540088774E-2</v>
      </c>
      <c r="AC222" s="7"/>
      <c r="AD222" s="26">
        <v>1.4552429540088774E-2</v>
      </c>
      <c r="AE222" s="28"/>
      <c r="AF222" s="28"/>
      <c r="AG222" s="28"/>
      <c r="AH222" s="29"/>
      <c r="AI222" s="108" t="str">
        <f t="shared" si="28"/>
        <v>NO OFERTADO</v>
      </c>
      <c r="AJ222" s="108" t="str">
        <f t="shared" si="29"/>
        <v>CORRECTO</v>
      </c>
      <c r="AK222" s="27">
        <v>9.7016196933925169E-3</v>
      </c>
      <c r="AL222" s="7"/>
      <c r="AM222" s="26">
        <v>9.7016196933925169E-3</v>
      </c>
      <c r="AN222" s="28"/>
      <c r="AO222" s="28"/>
      <c r="AP222" s="28"/>
      <c r="AQ222" s="29"/>
      <c r="AR222" s="108" t="str">
        <f t="shared" si="30"/>
        <v>NO OFERTADO</v>
      </c>
      <c r="AS222" s="109" t="str">
        <f t="shared" si="31"/>
        <v>CORRECTO</v>
      </c>
    </row>
    <row r="223" spans="1:45" x14ac:dyDescent="0.25">
      <c r="A223" s="134">
        <v>218</v>
      </c>
      <c r="B223" s="135">
        <v>1213</v>
      </c>
      <c r="C223" s="10" t="s">
        <v>2244</v>
      </c>
      <c r="D223" s="136" t="s">
        <v>2245</v>
      </c>
      <c r="E223" s="136" t="s">
        <v>726</v>
      </c>
      <c r="F223" s="136" t="s">
        <v>241</v>
      </c>
      <c r="G223" s="136" t="s">
        <v>242</v>
      </c>
      <c r="H223" s="136" t="s">
        <v>243</v>
      </c>
      <c r="I223" s="137" t="s">
        <v>45</v>
      </c>
      <c r="J223" s="8">
        <v>30</v>
      </c>
      <c r="K223" s="8" t="s">
        <v>2246</v>
      </c>
      <c r="L223" s="9">
        <v>1927.74</v>
      </c>
      <c r="M223" s="9">
        <v>1728.4615384615383</v>
      </c>
      <c r="N223" s="138">
        <f t="shared" si="24"/>
        <v>3332024.4461538461</v>
      </c>
      <c r="O223" s="11" t="s">
        <v>3204</v>
      </c>
      <c r="P223" s="39">
        <v>1.0123695350508311E-4</v>
      </c>
      <c r="Q223" s="39"/>
      <c r="R223" s="26">
        <v>2.5309238376270776E-2</v>
      </c>
      <c r="S223" s="7"/>
      <c r="T223" s="26">
        <v>2.5309238376270776E-2</v>
      </c>
      <c r="U223" s="11"/>
      <c r="V223" s="28"/>
      <c r="W223" s="28"/>
      <c r="X223" s="29"/>
      <c r="Y223" s="108" t="str">
        <f t="shared" si="25"/>
        <v>NO OFERTADO</v>
      </c>
      <c r="Z223" s="108" t="str">
        <f t="shared" si="26"/>
        <v>CORRECTO</v>
      </c>
      <c r="AA223" s="29">
        <f t="shared" si="27"/>
        <v>0</v>
      </c>
      <c r="AB223" s="25">
        <v>9.1113258154574793E-3</v>
      </c>
      <c r="AC223" s="7"/>
      <c r="AD223" s="26">
        <v>9.1113258154574793E-3</v>
      </c>
      <c r="AE223" s="28"/>
      <c r="AF223" s="28"/>
      <c r="AG223" s="28"/>
      <c r="AH223" s="29"/>
      <c r="AI223" s="108" t="str">
        <f t="shared" si="28"/>
        <v>NO OFERTADO</v>
      </c>
      <c r="AJ223" s="108" t="str">
        <f t="shared" si="29"/>
        <v>CORRECTO</v>
      </c>
      <c r="AK223" s="27">
        <v>6.0742172103049868E-3</v>
      </c>
      <c r="AL223" s="7"/>
      <c r="AM223" s="26">
        <v>6.0742172103049868E-3</v>
      </c>
      <c r="AN223" s="28"/>
      <c r="AO223" s="28"/>
      <c r="AP223" s="28"/>
      <c r="AQ223" s="29"/>
      <c r="AR223" s="108" t="str">
        <f t="shared" si="30"/>
        <v>NO OFERTADO</v>
      </c>
      <c r="AS223" s="109" t="str">
        <f t="shared" si="31"/>
        <v>CORRECTO</v>
      </c>
    </row>
    <row r="224" spans="1:45" x14ac:dyDescent="0.25">
      <c r="A224" s="134">
        <v>219</v>
      </c>
      <c r="B224" s="135">
        <v>1414</v>
      </c>
      <c r="C224" s="10" t="s">
        <v>2544</v>
      </c>
      <c r="D224" s="136" t="s">
        <v>2545</v>
      </c>
      <c r="E224" s="136" t="s">
        <v>209</v>
      </c>
      <c r="F224" s="136" t="s">
        <v>210</v>
      </c>
      <c r="G224" s="136" t="s">
        <v>80</v>
      </c>
      <c r="H224" s="136" t="s">
        <v>211</v>
      </c>
      <c r="I224" s="137" t="s">
        <v>45</v>
      </c>
      <c r="J224" s="8">
        <v>140</v>
      </c>
      <c r="K224" s="8" t="s">
        <v>2546</v>
      </c>
      <c r="L224" s="9">
        <v>925.48</v>
      </c>
      <c r="M224" s="9">
        <v>1260</v>
      </c>
      <c r="N224" s="138">
        <f t="shared" si="24"/>
        <v>1166104.8</v>
      </c>
      <c r="O224" s="11" t="s">
        <v>3204</v>
      </c>
      <c r="P224" s="39">
        <v>3.5429781301851682E-5</v>
      </c>
      <c r="Q224" s="39"/>
      <c r="R224" s="26">
        <v>8.8574453254629208E-3</v>
      </c>
      <c r="S224" s="7"/>
      <c r="T224" s="26">
        <v>8.8574453254629208E-3</v>
      </c>
      <c r="U224" s="11"/>
      <c r="V224" s="28"/>
      <c r="W224" s="28"/>
      <c r="X224" s="29"/>
      <c r="Y224" s="108" t="str">
        <f t="shared" si="25"/>
        <v>NO OFERTADO</v>
      </c>
      <c r="Z224" s="108" t="str">
        <f t="shared" si="26"/>
        <v>CORRECTO</v>
      </c>
      <c r="AA224" s="29">
        <f t="shared" si="27"/>
        <v>0</v>
      </c>
      <c r="AB224" s="25">
        <v>3.1886803171666516E-3</v>
      </c>
      <c r="AC224" s="7"/>
      <c r="AD224" s="26">
        <v>3.1886803171666516E-3</v>
      </c>
      <c r="AE224" s="28"/>
      <c r="AF224" s="28"/>
      <c r="AG224" s="28"/>
      <c r="AH224" s="29"/>
      <c r="AI224" s="108" t="str">
        <f t="shared" si="28"/>
        <v>NO OFERTADO</v>
      </c>
      <c r="AJ224" s="108" t="str">
        <f t="shared" si="29"/>
        <v>CORRECTO</v>
      </c>
      <c r="AK224" s="27">
        <v>2.1257868781111009E-3</v>
      </c>
      <c r="AL224" s="7"/>
      <c r="AM224" s="26">
        <v>2.1257868781111009E-3</v>
      </c>
      <c r="AN224" s="28"/>
      <c r="AO224" s="28"/>
      <c r="AP224" s="28"/>
      <c r="AQ224" s="29"/>
      <c r="AR224" s="108" t="str">
        <f t="shared" si="30"/>
        <v>NO OFERTADO</v>
      </c>
      <c r="AS224" s="109" t="str">
        <f t="shared" si="31"/>
        <v>CORRECTO</v>
      </c>
    </row>
    <row r="225" spans="1:45" x14ac:dyDescent="0.25">
      <c r="A225" s="134">
        <v>220</v>
      </c>
      <c r="B225" s="135">
        <v>67</v>
      </c>
      <c r="C225" s="10" t="s">
        <v>207</v>
      </c>
      <c r="D225" s="136" t="s">
        <v>208</v>
      </c>
      <c r="E225" s="136" t="s">
        <v>209</v>
      </c>
      <c r="F225" s="136" t="s">
        <v>210</v>
      </c>
      <c r="G225" s="136" t="s">
        <v>80</v>
      </c>
      <c r="H225" s="136" t="s">
        <v>211</v>
      </c>
      <c r="I225" s="137" t="s">
        <v>45</v>
      </c>
      <c r="J225" s="8">
        <v>120</v>
      </c>
      <c r="K225" s="8" t="s">
        <v>212</v>
      </c>
      <c r="L225" s="9">
        <v>541.44000000000005</v>
      </c>
      <c r="M225" s="9">
        <v>130116.92307692309</v>
      </c>
      <c r="N225" s="138">
        <f t="shared" si="24"/>
        <v>70450506.830769241</v>
      </c>
      <c r="O225" s="11" t="s">
        <v>3204</v>
      </c>
      <c r="P225" s="39">
        <v>2.1404989068038844E-3</v>
      </c>
      <c r="Q225" s="39"/>
      <c r="R225" s="26">
        <v>0.53512472670097111</v>
      </c>
      <c r="S225" s="7"/>
      <c r="T225" s="26">
        <v>0.53512472670097111</v>
      </c>
      <c r="U225" s="11"/>
      <c r="V225" s="28"/>
      <c r="W225" s="28"/>
      <c r="X225" s="29"/>
      <c r="Y225" s="108" t="str">
        <f t="shared" si="25"/>
        <v>NO OFERTADO</v>
      </c>
      <c r="Z225" s="108" t="str">
        <f t="shared" si="26"/>
        <v>CORRECTO</v>
      </c>
      <c r="AA225" s="29">
        <f t="shared" si="27"/>
        <v>0</v>
      </c>
      <c r="AB225" s="25">
        <v>0.19264490161234959</v>
      </c>
      <c r="AC225" s="7"/>
      <c r="AD225" s="26">
        <v>0.19264490161234959</v>
      </c>
      <c r="AE225" s="28"/>
      <c r="AF225" s="28"/>
      <c r="AG225" s="28"/>
      <c r="AH225" s="29"/>
      <c r="AI225" s="108" t="str">
        <f t="shared" si="28"/>
        <v>NO OFERTADO</v>
      </c>
      <c r="AJ225" s="108" t="str">
        <f t="shared" si="29"/>
        <v>CORRECTO</v>
      </c>
      <c r="AK225" s="27">
        <v>0.12842993440823305</v>
      </c>
      <c r="AL225" s="7"/>
      <c r="AM225" s="26">
        <v>0.12842993440823305</v>
      </c>
      <c r="AN225" s="28"/>
      <c r="AO225" s="28"/>
      <c r="AP225" s="28"/>
      <c r="AQ225" s="29"/>
      <c r="AR225" s="108" t="str">
        <f t="shared" si="30"/>
        <v>NO OFERTADO</v>
      </c>
      <c r="AS225" s="109" t="str">
        <f t="shared" si="31"/>
        <v>CORRECTO</v>
      </c>
    </row>
    <row r="226" spans="1:45" ht="24" x14ac:dyDescent="0.25">
      <c r="A226" s="134">
        <v>221</v>
      </c>
      <c r="B226" s="135">
        <v>824</v>
      </c>
      <c r="C226" s="10" t="s">
        <v>1704</v>
      </c>
      <c r="D226" s="136" t="s">
        <v>494</v>
      </c>
      <c r="E226" s="136" t="s">
        <v>6</v>
      </c>
      <c r="F226" s="136" t="s">
        <v>7</v>
      </c>
      <c r="G226" s="136" t="s">
        <v>8</v>
      </c>
      <c r="H226" s="136" t="s">
        <v>7</v>
      </c>
      <c r="I226" s="137" t="s">
        <v>45</v>
      </c>
      <c r="J226" s="8">
        <v>1</v>
      </c>
      <c r="K226" s="8" t="s">
        <v>1705</v>
      </c>
      <c r="L226" s="9">
        <v>1043</v>
      </c>
      <c r="M226" s="9">
        <v>3896.2307692307691</v>
      </c>
      <c r="N226" s="138">
        <f t="shared" si="24"/>
        <v>4063768.692307692</v>
      </c>
      <c r="O226" s="11" t="s">
        <v>3204</v>
      </c>
      <c r="P226" s="39">
        <v>1.2346955096126293E-4</v>
      </c>
      <c r="Q226" s="39"/>
      <c r="R226" s="26">
        <v>3.0867387740315732E-2</v>
      </c>
      <c r="S226" s="7"/>
      <c r="T226" s="26">
        <v>3.0867387740315732E-2</v>
      </c>
      <c r="U226" s="11"/>
      <c r="V226" s="28"/>
      <c r="W226" s="28"/>
      <c r="X226" s="29"/>
      <c r="Y226" s="108" t="str">
        <f t="shared" si="25"/>
        <v>NO OFERTADO</v>
      </c>
      <c r="Z226" s="108" t="str">
        <f t="shared" si="26"/>
        <v>CORRECTO</v>
      </c>
      <c r="AA226" s="29">
        <f t="shared" si="27"/>
        <v>0</v>
      </c>
      <c r="AB226" s="25">
        <v>1.1112259586513663E-2</v>
      </c>
      <c r="AC226" s="7"/>
      <c r="AD226" s="26">
        <v>1.1112259586513663E-2</v>
      </c>
      <c r="AE226" s="28"/>
      <c r="AF226" s="28"/>
      <c r="AG226" s="28"/>
      <c r="AH226" s="29"/>
      <c r="AI226" s="108" t="str">
        <f t="shared" si="28"/>
        <v>NO OFERTADO</v>
      </c>
      <c r="AJ226" s="108" t="str">
        <f t="shared" si="29"/>
        <v>CORRECTO</v>
      </c>
      <c r="AK226" s="27">
        <v>7.4081730576757761E-3</v>
      </c>
      <c r="AL226" s="7"/>
      <c r="AM226" s="26">
        <v>7.4081730576757761E-3</v>
      </c>
      <c r="AN226" s="28"/>
      <c r="AO226" s="28"/>
      <c r="AP226" s="28"/>
      <c r="AQ226" s="29"/>
      <c r="AR226" s="108" t="str">
        <f t="shared" si="30"/>
        <v>NO OFERTADO</v>
      </c>
      <c r="AS226" s="109" t="str">
        <f t="shared" si="31"/>
        <v>CORRECTO</v>
      </c>
    </row>
    <row r="227" spans="1:45" x14ac:dyDescent="0.25">
      <c r="A227" s="134">
        <v>222</v>
      </c>
      <c r="B227" s="135">
        <v>871</v>
      </c>
      <c r="C227" s="10" t="s">
        <v>1704</v>
      </c>
      <c r="D227" s="136" t="s">
        <v>1776</v>
      </c>
      <c r="E227" s="136" t="s">
        <v>559</v>
      </c>
      <c r="F227" s="136" t="s">
        <v>166</v>
      </c>
      <c r="G227" s="136" t="s">
        <v>8</v>
      </c>
      <c r="H227" s="136" t="s">
        <v>81</v>
      </c>
      <c r="I227" s="137" t="s">
        <v>45</v>
      </c>
      <c r="J227" s="8">
        <v>15</v>
      </c>
      <c r="K227" s="8" t="s">
        <v>1705</v>
      </c>
      <c r="L227" s="9">
        <v>508.08</v>
      </c>
      <c r="M227" s="9">
        <v>6581.5384615384619</v>
      </c>
      <c r="N227" s="138">
        <f t="shared" si="24"/>
        <v>3343948.0615384616</v>
      </c>
      <c r="O227" s="11" t="s">
        <v>3204</v>
      </c>
      <c r="P227" s="39">
        <v>1.0159922890726336E-4</v>
      </c>
      <c r="Q227" s="39"/>
      <c r="R227" s="26">
        <v>2.539980722681584E-2</v>
      </c>
      <c r="S227" s="7"/>
      <c r="T227" s="26">
        <v>2.539980722681584E-2</v>
      </c>
      <c r="U227" s="11"/>
      <c r="V227" s="28"/>
      <c r="W227" s="28"/>
      <c r="X227" s="29"/>
      <c r="Y227" s="108" t="str">
        <f t="shared" si="25"/>
        <v>NO OFERTADO</v>
      </c>
      <c r="Z227" s="108" t="str">
        <f t="shared" si="26"/>
        <v>CORRECTO</v>
      </c>
      <c r="AA227" s="29">
        <f t="shared" si="27"/>
        <v>0</v>
      </c>
      <c r="AB227" s="25">
        <v>9.1439306016537023E-3</v>
      </c>
      <c r="AC227" s="7"/>
      <c r="AD227" s="26">
        <v>9.1439306016537023E-3</v>
      </c>
      <c r="AE227" s="28"/>
      <c r="AF227" s="28"/>
      <c r="AG227" s="28"/>
      <c r="AH227" s="29"/>
      <c r="AI227" s="108" t="str">
        <f t="shared" si="28"/>
        <v>NO OFERTADO</v>
      </c>
      <c r="AJ227" s="108" t="str">
        <f t="shared" si="29"/>
        <v>CORRECTO</v>
      </c>
      <c r="AK227" s="27">
        <v>6.0959537344358015E-3</v>
      </c>
      <c r="AL227" s="7"/>
      <c r="AM227" s="26">
        <v>6.0959537344358015E-3</v>
      </c>
      <c r="AN227" s="28"/>
      <c r="AO227" s="28"/>
      <c r="AP227" s="28"/>
      <c r="AQ227" s="29"/>
      <c r="AR227" s="108" t="str">
        <f t="shared" si="30"/>
        <v>NO OFERTADO</v>
      </c>
      <c r="AS227" s="109" t="str">
        <f t="shared" si="31"/>
        <v>CORRECTO</v>
      </c>
    </row>
    <row r="228" spans="1:45" x14ac:dyDescent="0.25">
      <c r="A228" s="134">
        <v>223</v>
      </c>
      <c r="B228" s="135">
        <v>1989</v>
      </c>
      <c r="C228" s="10" t="s">
        <v>1704</v>
      </c>
      <c r="D228" s="136" t="s">
        <v>3456</v>
      </c>
      <c r="E228" s="136" t="s">
        <v>165</v>
      </c>
      <c r="F228" s="136" t="s">
        <v>166</v>
      </c>
      <c r="G228" s="136" t="s">
        <v>167</v>
      </c>
      <c r="H228" s="136" t="s">
        <v>81</v>
      </c>
      <c r="I228" s="137" t="s">
        <v>45</v>
      </c>
      <c r="J228" s="8">
        <v>3</v>
      </c>
      <c r="K228" s="8" t="s">
        <v>3457</v>
      </c>
      <c r="L228" s="9">
        <v>16349.36</v>
      </c>
      <c r="M228" s="138">
        <v>88.5</v>
      </c>
      <c r="N228" s="138">
        <f t="shared" si="24"/>
        <v>1446918.36</v>
      </c>
      <c r="O228" s="11" t="s">
        <v>3204</v>
      </c>
      <c r="P228" s="39">
        <v>4.3961744310145962E-5</v>
      </c>
      <c r="Q228" s="39"/>
      <c r="R228" s="26">
        <v>1.099043607753649E-2</v>
      </c>
      <c r="S228" s="7"/>
      <c r="T228" s="26">
        <v>1.099043607753649E-2</v>
      </c>
      <c r="U228" s="11"/>
      <c r="V228" s="28"/>
      <c r="W228" s="28"/>
      <c r="X228" s="29"/>
      <c r="Y228" s="108" t="str">
        <f t="shared" si="25"/>
        <v>NO OFERTADO</v>
      </c>
      <c r="Z228" s="108" t="str">
        <f t="shared" si="26"/>
        <v>CORRECTO</v>
      </c>
      <c r="AA228" s="29">
        <f t="shared" si="27"/>
        <v>0</v>
      </c>
      <c r="AB228" s="25">
        <v>3.9565569879131367E-3</v>
      </c>
      <c r="AC228" s="7"/>
      <c r="AD228" s="26">
        <v>3.9565569879131367E-3</v>
      </c>
      <c r="AE228" s="28"/>
      <c r="AF228" s="28"/>
      <c r="AG228" s="28"/>
      <c r="AH228" s="29"/>
      <c r="AI228" s="108" t="str">
        <f t="shared" si="28"/>
        <v>NO OFERTADO</v>
      </c>
      <c r="AJ228" s="108" t="str">
        <f t="shared" si="29"/>
        <v>CORRECTO</v>
      </c>
      <c r="AK228" s="27">
        <v>2.6377046586087576E-3</v>
      </c>
      <c r="AL228" s="7"/>
      <c r="AM228" s="26">
        <v>2.6377046586087576E-3</v>
      </c>
      <c r="AN228" s="28"/>
      <c r="AO228" s="28"/>
      <c r="AP228" s="28"/>
      <c r="AQ228" s="29"/>
      <c r="AR228" s="108" t="str">
        <f t="shared" si="30"/>
        <v>NO OFERTADO</v>
      </c>
      <c r="AS228" s="109" t="str">
        <f t="shared" si="31"/>
        <v>CORRECTO</v>
      </c>
    </row>
    <row r="229" spans="1:45" x14ac:dyDescent="0.25">
      <c r="A229" s="134">
        <v>224</v>
      </c>
      <c r="B229" s="135">
        <v>941</v>
      </c>
      <c r="C229" s="10" t="s">
        <v>1879</v>
      </c>
      <c r="D229" s="136" t="s">
        <v>341</v>
      </c>
      <c r="E229" s="136" t="s">
        <v>36</v>
      </c>
      <c r="F229" s="136" t="s">
        <v>16</v>
      </c>
      <c r="G229" s="136" t="s">
        <v>17</v>
      </c>
      <c r="H229" s="136" t="s">
        <v>36</v>
      </c>
      <c r="I229" s="137" t="s">
        <v>45</v>
      </c>
      <c r="J229" s="8">
        <v>1</v>
      </c>
      <c r="K229" s="8" t="s">
        <v>1880</v>
      </c>
      <c r="L229" s="9">
        <v>13745</v>
      </c>
      <c r="M229" s="9">
        <v>218.07692307692307</v>
      </c>
      <c r="N229" s="138">
        <f t="shared" si="24"/>
        <v>2997467.3076923075</v>
      </c>
      <c r="O229" s="11" t="s">
        <v>3204</v>
      </c>
      <c r="P229" s="39">
        <v>9.1072098469184424E-5</v>
      </c>
      <c r="Q229" s="39"/>
      <c r="R229" s="26">
        <v>2.2768024617296104E-2</v>
      </c>
      <c r="S229" s="7"/>
      <c r="T229" s="26">
        <v>2.2768024617296104E-2</v>
      </c>
      <c r="U229" s="11"/>
      <c r="V229" s="28"/>
      <c r="W229" s="28"/>
      <c r="X229" s="29"/>
      <c r="Y229" s="108" t="str">
        <f t="shared" si="25"/>
        <v>NO OFERTADO</v>
      </c>
      <c r="Z229" s="108" t="str">
        <f t="shared" si="26"/>
        <v>CORRECTO</v>
      </c>
      <c r="AA229" s="29">
        <f t="shared" si="27"/>
        <v>0</v>
      </c>
      <c r="AB229" s="25">
        <v>8.1964888622265974E-3</v>
      </c>
      <c r="AC229" s="7"/>
      <c r="AD229" s="26">
        <v>8.1964888622265974E-3</v>
      </c>
      <c r="AE229" s="28"/>
      <c r="AF229" s="28"/>
      <c r="AG229" s="28"/>
      <c r="AH229" s="29"/>
      <c r="AI229" s="108" t="str">
        <f t="shared" si="28"/>
        <v>NO OFERTADO</v>
      </c>
      <c r="AJ229" s="108" t="str">
        <f t="shared" si="29"/>
        <v>CORRECTO</v>
      </c>
      <c r="AK229" s="27">
        <v>5.4643259081510655E-3</v>
      </c>
      <c r="AL229" s="7"/>
      <c r="AM229" s="26">
        <v>5.4643259081510655E-3</v>
      </c>
      <c r="AN229" s="28"/>
      <c r="AO229" s="28"/>
      <c r="AP229" s="28"/>
      <c r="AQ229" s="29"/>
      <c r="AR229" s="108" t="str">
        <f t="shared" si="30"/>
        <v>NO OFERTADO</v>
      </c>
      <c r="AS229" s="109" t="str">
        <f t="shared" si="31"/>
        <v>CORRECTO</v>
      </c>
    </row>
    <row r="230" spans="1:45" x14ac:dyDescent="0.25">
      <c r="A230" s="134">
        <v>225</v>
      </c>
      <c r="B230" s="135">
        <v>1807</v>
      </c>
      <c r="C230" s="10" t="s">
        <v>3148</v>
      </c>
      <c r="D230" s="136" t="s">
        <v>91</v>
      </c>
      <c r="E230" s="136" t="s">
        <v>36</v>
      </c>
      <c r="F230" s="136" t="s">
        <v>36</v>
      </c>
      <c r="G230" s="136" t="s">
        <v>17</v>
      </c>
      <c r="H230" s="136" t="s">
        <v>36</v>
      </c>
      <c r="I230" s="137" t="s">
        <v>45</v>
      </c>
      <c r="J230" s="8">
        <v>1</v>
      </c>
      <c r="K230" s="8" t="s">
        <v>3149</v>
      </c>
      <c r="L230" s="9">
        <v>38188.76</v>
      </c>
      <c r="M230" s="9">
        <v>6.666666666666667</v>
      </c>
      <c r="N230" s="138">
        <f t="shared" si="24"/>
        <v>254591.73333333337</v>
      </c>
      <c r="O230" s="11" t="s">
        <v>3204</v>
      </c>
      <c r="P230" s="39">
        <v>7.7352648177585265E-6</v>
      </c>
      <c r="Q230" s="39"/>
      <c r="R230" s="26">
        <v>1.9338162044396316E-3</v>
      </c>
      <c r="S230" s="7"/>
      <c r="T230" s="26">
        <v>1.9338162044396316E-3</v>
      </c>
      <c r="U230" s="11"/>
      <c r="V230" s="28"/>
      <c r="W230" s="28"/>
      <c r="X230" s="29"/>
      <c r="Y230" s="108" t="str">
        <f t="shared" si="25"/>
        <v>NO OFERTADO</v>
      </c>
      <c r="Z230" s="108" t="str">
        <f t="shared" si="26"/>
        <v>CORRECTO</v>
      </c>
      <c r="AA230" s="29">
        <f t="shared" si="27"/>
        <v>0</v>
      </c>
      <c r="AB230" s="25">
        <v>6.9617383359826736E-4</v>
      </c>
      <c r="AC230" s="7"/>
      <c r="AD230" s="26">
        <v>6.9617383359826736E-4</v>
      </c>
      <c r="AE230" s="28"/>
      <c r="AF230" s="28"/>
      <c r="AG230" s="28"/>
      <c r="AH230" s="29"/>
      <c r="AI230" s="108" t="str">
        <f t="shared" si="28"/>
        <v>NO OFERTADO</v>
      </c>
      <c r="AJ230" s="108" t="str">
        <f t="shared" si="29"/>
        <v>CORRECTO</v>
      </c>
      <c r="AK230" s="27">
        <v>4.6411588906551161E-4</v>
      </c>
      <c r="AL230" s="7"/>
      <c r="AM230" s="26">
        <v>4.6411588906551161E-4</v>
      </c>
      <c r="AN230" s="28"/>
      <c r="AO230" s="28"/>
      <c r="AP230" s="28"/>
      <c r="AQ230" s="29"/>
      <c r="AR230" s="108" t="str">
        <f t="shared" si="30"/>
        <v>NO OFERTADO</v>
      </c>
      <c r="AS230" s="109" t="str">
        <f t="shared" si="31"/>
        <v>CORRECTO</v>
      </c>
    </row>
    <row r="231" spans="1:45" x14ac:dyDescent="0.25">
      <c r="A231" s="134">
        <v>226</v>
      </c>
      <c r="B231" s="135">
        <v>758</v>
      </c>
      <c r="C231" s="10" t="s">
        <v>1596</v>
      </c>
      <c r="D231" s="136" t="s">
        <v>55</v>
      </c>
      <c r="E231" s="136" t="s">
        <v>16</v>
      </c>
      <c r="F231" s="136" t="s">
        <v>16</v>
      </c>
      <c r="G231" s="136" t="s">
        <v>1597</v>
      </c>
      <c r="H231" s="136" t="s">
        <v>16</v>
      </c>
      <c r="I231" s="137" t="s">
        <v>45</v>
      </c>
      <c r="J231" s="8">
        <v>1</v>
      </c>
      <c r="K231" s="8" t="s">
        <v>1598</v>
      </c>
      <c r="L231" s="9">
        <v>1302145.8400000001</v>
      </c>
      <c r="M231" s="9">
        <v>6</v>
      </c>
      <c r="N231" s="138">
        <f t="shared" si="24"/>
        <v>7812875.040000001</v>
      </c>
      <c r="O231" s="11" t="s">
        <v>3204</v>
      </c>
      <c r="P231" s="39">
        <v>2.3737871073500059E-4</v>
      </c>
      <c r="Q231" s="39"/>
      <c r="R231" s="26">
        <v>5.9344677683750145E-2</v>
      </c>
      <c r="S231" s="7"/>
      <c r="T231" s="26">
        <v>5.9344677683750145E-2</v>
      </c>
      <c r="U231" s="11"/>
      <c r="V231" s="28"/>
      <c r="W231" s="28"/>
      <c r="X231" s="29"/>
      <c r="Y231" s="108" t="str">
        <f t="shared" si="25"/>
        <v>NO OFERTADO</v>
      </c>
      <c r="Z231" s="108" t="str">
        <f t="shared" si="26"/>
        <v>CORRECTO</v>
      </c>
      <c r="AA231" s="29">
        <f t="shared" si="27"/>
        <v>0</v>
      </c>
      <c r="AB231" s="25">
        <v>2.1364083966150051E-2</v>
      </c>
      <c r="AC231" s="7"/>
      <c r="AD231" s="26">
        <v>2.1364083966150051E-2</v>
      </c>
      <c r="AE231" s="28"/>
      <c r="AF231" s="28"/>
      <c r="AG231" s="28"/>
      <c r="AH231" s="29"/>
      <c r="AI231" s="108" t="str">
        <f t="shared" si="28"/>
        <v>NO OFERTADO</v>
      </c>
      <c r="AJ231" s="108" t="str">
        <f t="shared" si="29"/>
        <v>CORRECTO</v>
      </c>
      <c r="AK231" s="27">
        <v>1.4242722644100035E-2</v>
      </c>
      <c r="AL231" s="7"/>
      <c r="AM231" s="26">
        <v>1.4242722644100035E-2</v>
      </c>
      <c r="AN231" s="28"/>
      <c r="AO231" s="28"/>
      <c r="AP231" s="28"/>
      <c r="AQ231" s="29"/>
      <c r="AR231" s="108" t="str">
        <f t="shared" si="30"/>
        <v>NO OFERTADO</v>
      </c>
      <c r="AS231" s="109" t="str">
        <f t="shared" si="31"/>
        <v>CORRECTO</v>
      </c>
    </row>
    <row r="232" spans="1:45" x14ac:dyDescent="0.25">
      <c r="A232" s="134">
        <v>227</v>
      </c>
      <c r="B232" s="135">
        <v>188</v>
      </c>
      <c r="C232" s="10" t="s">
        <v>522</v>
      </c>
      <c r="D232" s="136" t="s">
        <v>523</v>
      </c>
      <c r="E232" s="136" t="s">
        <v>559</v>
      </c>
      <c r="F232" s="136" t="s">
        <v>525</v>
      </c>
      <c r="G232" s="136" t="s">
        <v>8</v>
      </c>
      <c r="H232" s="136" t="s">
        <v>525</v>
      </c>
      <c r="I232" s="137" t="s">
        <v>45</v>
      </c>
      <c r="J232" s="8">
        <v>1</v>
      </c>
      <c r="K232" s="8" t="s">
        <v>526</v>
      </c>
      <c r="L232" s="9">
        <v>8720</v>
      </c>
      <c r="M232" s="9">
        <v>4408.9230769230771</v>
      </c>
      <c r="N232" s="138">
        <f t="shared" si="24"/>
        <v>38445809.230769232</v>
      </c>
      <c r="O232" s="11" t="s">
        <v>3204</v>
      </c>
      <c r="P232" s="39">
        <v>1.1680996536665182E-3</v>
      </c>
      <c r="Q232" s="39"/>
      <c r="R232" s="26">
        <v>0.29202491341662956</v>
      </c>
      <c r="S232" s="7"/>
      <c r="T232" s="26">
        <v>0.29202491341662956</v>
      </c>
      <c r="U232" s="11"/>
      <c r="V232" s="28"/>
      <c r="W232" s="28"/>
      <c r="X232" s="29"/>
      <c r="Y232" s="108" t="str">
        <f t="shared" si="25"/>
        <v>NO OFERTADO</v>
      </c>
      <c r="Z232" s="108" t="str">
        <f t="shared" si="26"/>
        <v>CORRECTO</v>
      </c>
      <c r="AA232" s="29">
        <f t="shared" si="27"/>
        <v>0</v>
      </c>
      <c r="AB232" s="25">
        <v>0.10512896882998664</v>
      </c>
      <c r="AC232" s="7"/>
      <c r="AD232" s="26">
        <v>0.10512896882998664</v>
      </c>
      <c r="AE232" s="28"/>
      <c r="AF232" s="28"/>
      <c r="AG232" s="28"/>
      <c r="AH232" s="29"/>
      <c r="AI232" s="108" t="str">
        <f t="shared" si="28"/>
        <v>NO OFERTADO</v>
      </c>
      <c r="AJ232" s="108" t="str">
        <f t="shared" si="29"/>
        <v>CORRECTO</v>
      </c>
      <c r="AK232" s="27">
        <v>7.0085979219991087E-2</v>
      </c>
      <c r="AL232" s="7"/>
      <c r="AM232" s="26">
        <v>7.0085979219991087E-2</v>
      </c>
      <c r="AN232" s="28"/>
      <c r="AO232" s="28"/>
      <c r="AP232" s="28"/>
      <c r="AQ232" s="29"/>
      <c r="AR232" s="108" t="str">
        <f t="shared" si="30"/>
        <v>NO OFERTADO</v>
      </c>
      <c r="AS232" s="109" t="str">
        <f t="shared" si="31"/>
        <v>CORRECTO</v>
      </c>
    </row>
    <row r="233" spans="1:45" x14ac:dyDescent="0.25">
      <c r="A233" s="134">
        <v>228</v>
      </c>
      <c r="B233" s="135">
        <v>472</v>
      </c>
      <c r="C233" s="10" t="s">
        <v>522</v>
      </c>
      <c r="D233" s="136" t="s">
        <v>1123</v>
      </c>
      <c r="E233" s="136" t="s">
        <v>559</v>
      </c>
      <c r="F233" s="136" t="s">
        <v>525</v>
      </c>
      <c r="G233" s="136" t="s">
        <v>8</v>
      </c>
      <c r="H233" s="136" t="s">
        <v>525</v>
      </c>
      <c r="I233" s="137" t="s">
        <v>45</v>
      </c>
      <c r="J233" s="8">
        <v>1</v>
      </c>
      <c r="K233" s="8" t="s">
        <v>526</v>
      </c>
      <c r="L233" s="9">
        <v>10117.98</v>
      </c>
      <c r="M233" s="9">
        <v>1313.9230769230769</v>
      </c>
      <c r="N233" s="138">
        <f t="shared" si="24"/>
        <v>13294247.413846154</v>
      </c>
      <c r="O233" s="11" t="s">
        <v>3204</v>
      </c>
      <c r="P233" s="39">
        <v>4.0391933764896302E-4</v>
      </c>
      <c r="Q233" s="39"/>
      <c r="R233" s="26">
        <v>0.10097983441224076</v>
      </c>
      <c r="S233" s="7"/>
      <c r="T233" s="26">
        <v>0.10097983441224076</v>
      </c>
      <c r="U233" s="11"/>
      <c r="V233" s="28"/>
      <c r="W233" s="28"/>
      <c r="X233" s="29"/>
      <c r="Y233" s="108" t="str">
        <f t="shared" si="25"/>
        <v>NO OFERTADO</v>
      </c>
      <c r="Z233" s="108" t="str">
        <f t="shared" si="26"/>
        <v>CORRECTO</v>
      </c>
      <c r="AA233" s="29">
        <f t="shared" si="27"/>
        <v>0</v>
      </c>
      <c r="AB233" s="25">
        <v>3.6352740388406669E-2</v>
      </c>
      <c r="AC233" s="7"/>
      <c r="AD233" s="26">
        <v>3.6352740388406669E-2</v>
      </c>
      <c r="AE233" s="28"/>
      <c r="AF233" s="28"/>
      <c r="AG233" s="28"/>
      <c r="AH233" s="29"/>
      <c r="AI233" s="108" t="str">
        <f t="shared" si="28"/>
        <v>NO OFERTADO</v>
      </c>
      <c r="AJ233" s="108" t="str">
        <f t="shared" si="29"/>
        <v>CORRECTO</v>
      </c>
      <c r="AK233" s="27">
        <v>2.423516025893778E-2</v>
      </c>
      <c r="AL233" s="7"/>
      <c r="AM233" s="26">
        <v>2.423516025893778E-2</v>
      </c>
      <c r="AN233" s="28"/>
      <c r="AO233" s="28"/>
      <c r="AP233" s="28"/>
      <c r="AQ233" s="29"/>
      <c r="AR233" s="108" t="str">
        <f t="shared" si="30"/>
        <v>NO OFERTADO</v>
      </c>
      <c r="AS233" s="109" t="str">
        <f t="shared" si="31"/>
        <v>CORRECTO</v>
      </c>
    </row>
    <row r="234" spans="1:45" x14ac:dyDescent="0.25">
      <c r="A234" s="134">
        <v>229</v>
      </c>
      <c r="B234" s="135">
        <v>491</v>
      </c>
      <c r="C234" s="10" t="s">
        <v>1160</v>
      </c>
      <c r="D234" s="136" t="s">
        <v>1161</v>
      </c>
      <c r="E234" s="136" t="s">
        <v>16</v>
      </c>
      <c r="F234" s="136" t="s">
        <v>16</v>
      </c>
      <c r="G234" s="136" t="s">
        <v>1162</v>
      </c>
      <c r="H234" s="136" t="s">
        <v>16</v>
      </c>
      <c r="I234" s="137" t="s">
        <v>45</v>
      </c>
      <c r="J234" s="8">
        <v>1</v>
      </c>
      <c r="K234" s="8" t="s">
        <v>1163</v>
      </c>
      <c r="L234" s="9">
        <v>2211829.5</v>
      </c>
      <c r="M234" s="9">
        <v>4.7</v>
      </c>
      <c r="N234" s="138">
        <f t="shared" si="24"/>
        <v>10395598.65</v>
      </c>
      <c r="O234" s="11" t="s">
        <v>3204</v>
      </c>
      <c r="P234" s="39">
        <v>3.1584964462141358E-4</v>
      </c>
      <c r="Q234" s="39"/>
      <c r="R234" s="26">
        <v>7.8962411155353393E-2</v>
      </c>
      <c r="S234" s="7"/>
      <c r="T234" s="26">
        <v>7.8962411155353393E-2</v>
      </c>
      <c r="U234" s="11"/>
      <c r="V234" s="28"/>
      <c r="W234" s="28"/>
      <c r="X234" s="29"/>
      <c r="Y234" s="108" t="str">
        <f t="shared" si="25"/>
        <v>NO OFERTADO</v>
      </c>
      <c r="Z234" s="108" t="str">
        <f t="shared" si="26"/>
        <v>CORRECTO</v>
      </c>
      <c r="AA234" s="29">
        <f t="shared" si="27"/>
        <v>0</v>
      </c>
      <c r="AB234" s="25">
        <v>2.8426468015927221E-2</v>
      </c>
      <c r="AC234" s="7"/>
      <c r="AD234" s="26">
        <v>2.8426468015927221E-2</v>
      </c>
      <c r="AE234" s="28"/>
      <c r="AF234" s="28"/>
      <c r="AG234" s="28"/>
      <c r="AH234" s="29"/>
      <c r="AI234" s="108" t="str">
        <f t="shared" si="28"/>
        <v>NO OFERTADO</v>
      </c>
      <c r="AJ234" s="108" t="str">
        <f t="shared" si="29"/>
        <v>CORRECTO</v>
      </c>
      <c r="AK234" s="27">
        <v>1.8950978677284815E-2</v>
      </c>
      <c r="AL234" s="7"/>
      <c r="AM234" s="26">
        <v>1.8950978677284815E-2</v>
      </c>
      <c r="AN234" s="28"/>
      <c r="AO234" s="28"/>
      <c r="AP234" s="28"/>
      <c r="AQ234" s="29"/>
      <c r="AR234" s="108" t="str">
        <f t="shared" si="30"/>
        <v>NO OFERTADO</v>
      </c>
      <c r="AS234" s="109" t="str">
        <f t="shared" si="31"/>
        <v>CORRECTO</v>
      </c>
    </row>
    <row r="235" spans="1:45" ht="24" x14ac:dyDescent="0.25">
      <c r="A235" s="134">
        <v>230</v>
      </c>
      <c r="B235" s="135">
        <v>1126</v>
      </c>
      <c r="C235" s="10" t="s">
        <v>1160</v>
      </c>
      <c r="D235" s="136" t="s">
        <v>5</v>
      </c>
      <c r="E235" s="136" t="s">
        <v>6</v>
      </c>
      <c r="F235" s="136" t="s">
        <v>7</v>
      </c>
      <c r="G235" s="136" t="s">
        <v>8</v>
      </c>
      <c r="H235" s="136" t="s">
        <v>7</v>
      </c>
      <c r="I235" s="137">
        <v>326.10000000000002</v>
      </c>
      <c r="J235" s="8">
        <v>1</v>
      </c>
      <c r="K235" s="8" t="s">
        <v>1163</v>
      </c>
      <c r="L235" s="9">
        <v>326.10000000000002</v>
      </c>
      <c r="M235" s="9">
        <v>7552.7692307692305</v>
      </c>
      <c r="N235" s="138">
        <f t="shared" si="24"/>
        <v>2462958.0461538462</v>
      </c>
      <c r="O235" s="11" t="s">
        <v>3204</v>
      </c>
      <c r="P235" s="39">
        <v>7.483209479188035E-5</v>
      </c>
      <c r="Q235" s="39">
        <v>1.1948115820945745E-4</v>
      </c>
      <c r="R235" s="26">
        <v>1.8708023697970089E-2</v>
      </c>
      <c r="S235" s="26">
        <v>3.5844347462837232E-3</v>
      </c>
      <c r="T235" s="26">
        <v>2.2292458444253812E-2</v>
      </c>
      <c r="U235" s="11"/>
      <c r="V235" s="28"/>
      <c r="W235" s="28"/>
      <c r="X235" s="29"/>
      <c r="Y235" s="108" t="str">
        <f t="shared" si="25"/>
        <v>NO OFERTADO</v>
      </c>
      <c r="Z235" s="108" t="str">
        <f t="shared" si="26"/>
        <v>CORRECTO</v>
      </c>
      <c r="AA235" s="29">
        <f t="shared" si="27"/>
        <v>0</v>
      </c>
      <c r="AB235" s="25">
        <v>6.7348885312692314E-3</v>
      </c>
      <c r="AC235" s="26">
        <v>1.7922173731418616E-3</v>
      </c>
      <c r="AD235" s="26">
        <v>8.527105904411093E-3</v>
      </c>
      <c r="AE235" s="28"/>
      <c r="AF235" s="28"/>
      <c r="AG235" s="28"/>
      <c r="AH235" s="29"/>
      <c r="AI235" s="108" t="str">
        <f t="shared" si="28"/>
        <v>NO OFERTADO</v>
      </c>
      <c r="AJ235" s="108" t="str">
        <f t="shared" si="29"/>
        <v>CORRECTO</v>
      </c>
      <c r="AK235" s="27">
        <v>4.4899256875128206E-3</v>
      </c>
      <c r="AL235" s="26">
        <v>5.9740579104728721E-4</v>
      </c>
      <c r="AM235" s="26">
        <v>5.0873314785601078E-3</v>
      </c>
      <c r="AN235" s="28"/>
      <c r="AO235" s="28"/>
      <c r="AP235" s="28"/>
      <c r="AQ235" s="29"/>
      <c r="AR235" s="108" t="str">
        <f t="shared" si="30"/>
        <v>NO OFERTADO</v>
      </c>
      <c r="AS235" s="109" t="str">
        <f t="shared" si="31"/>
        <v>CORRECTO</v>
      </c>
    </row>
    <row r="236" spans="1:45" ht="24" x14ac:dyDescent="0.25">
      <c r="A236" s="134">
        <v>231</v>
      </c>
      <c r="B236" s="135">
        <v>164</v>
      </c>
      <c r="C236" s="10" t="s">
        <v>464</v>
      </c>
      <c r="D236" s="136" t="s">
        <v>465</v>
      </c>
      <c r="E236" s="136" t="s">
        <v>6</v>
      </c>
      <c r="F236" s="136" t="s">
        <v>7</v>
      </c>
      <c r="G236" s="136" t="s">
        <v>8</v>
      </c>
      <c r="H236" s="136" t="s">
        <v>7</v>
      </c>
      <c r="I236" s="137">
        <v>133327.04000000001</v>
      </c>
      <c r="J236" s="8">
        <v>1</v>
      </c>
      <c r="K236" s="8" t="s">
        <v>466</v>
      </c>
      <c r="L236" s="9">
        <v>99054.65</v>
      </c>
      <c r="M236" s="9">
        <v>411.23076923076923</v>
      </c>
      <c r="N236" s="138">
        <f t="shared" si="24"/>
        <v>40734319.915384613</v>
      </c>
      <c r="O236" s="11" t="s">
        <v>3204</v>
      </c>
      <c r="P236" s="39">
        <v>1.2376315114059544E-3</v>
      </c>
      <c r="Q236" s="39">
        <v>1.9760725238357193E-3</v>
      </c>
      <c r="R236" s="26">
        <v>0.3094078778514886</v>
      </c>
      <c r="S236" s="26">
        <v>5.9282175715071578E-2</v>
      </c>
      <c r="T236" s="26">
        <v>0.36869005356656015</v>
      </c>
      <c r="U236" s="11"/>
      <c r="V236" s="28"/>
      <c r="W236" s="28"/>
      <c r="X236" s="29"/>
      <c r="Y236" s="108" t="str">
        <f t="shared" si="25"/>
        <v>NO OFERTADO</v>
      </c>
      <c r="Z236" s="108" t="str">
        <f t="shared" si="26"/>
        <v>CORRECTO</v>
      </c>
      <c r="AA236" s="29">
        <f t="shared" si="27"/>
        <v>0</v>
      </c>
      <c r="AB236" s="25">
        <v>0.11138683602653589</v>
      </c>
      <c r="AC236" s="26">
        <v>2.9641087857535789E-2</v>
      </c>
      <c r="AD236" s="26">
        <v>0.14102792388407168</v>
      </c>
      <c r="AE236" s="28"/>
      <c r="AF236" s="28"/>
      <c r="AG236" s="28"/>
      <c r="AH236" s="29"/>
      <c r="AI236" s="108" t="str">
        <f t="shared" si="28"/>
        <v>NO OFERTADO</v>
      </c>
      <c r="AJ236" s="108" t="str">
        <f t="shared" si="29"/>
        <v>CORRECTO</v>
      </c>
      <c r="AK236" s="27">
        <v>7.4257890684357258E-2</v>
      </c>
      <c r="AL236" s="26">
        <v>9.8803626191785975E-3</v>
      </c>
      <c r="AM236" s="26">
        <v>8.4138253303535859E-2</v>
      </c>
      <c r="AN236" s="28"/>
      <c r="AO236" s="28"/>
      <c r="AP236" s="28"/>
      <c r="AQ236" s="29"/>
      <c r="AR236" s="108" t="str">
        <f t="shared" si="30"/>
        <v>NO OFERTADO</v>
      </c>
      <c r="AS236" s="109" t="str">
        <f t="shared" si="31"/>
        <v>CORRECTO</v>
      </c>
    </row>
    <row r="237" spans="1:45" ht="24" x14ac:dyDescent="0.25">
      <c r="A237" s="134">
        <v>232</v>
      </c>
      <c r="B237" s="135">
        <v>1792</v>
      </c>
      <c r="C237" s="10" t="s">
        <v>3120</v>
      </c>
      <c r="D237" s="136" t="s">
        <v>3121</v>
      </c>
      <c r="E237" s="136" t="s">
        <v>1086</v>
      </c>
      <c r="F237" s="136" t="s">
        <v>241</v>
      </c>
      <c r="G237" s="136" t="s">
        <v>8</v>
      </c>
      <c r="H237" s="136" t="s">
        <v>81</v>
      </c>
      <c r="I237" s="137" t="s">
        <v>45</v>
      </c>
      <c r="J237" s="8">
        <v>176</v>
      </c>
      <c r="K237" s="8" t="s">
        <v>3122</v>
      </c>
      <c r="L237" s="9">
        <v>447.53</v>
      </c>
      <c r="M237" s="9">
        <v>176</v>
      </c>
      <c r="N237" s="138">
        <f t="shared" si="24"/>
        <v>78765.279999999999</v>
      </c>
      <c r="O237" s="11" t="s">
        <v>3204</v>
      </c>
      <c r="P237" s="39">
        <v>2.3931267966473612E-6</v>
      </c>
      <c r="Q237" s="39"/>
      <c r="R237" s="26">
        <v>5.9828169916184028E-4</v>
      </c>
      <c r="S237" s="7"/>
      <c r="T237" s="26">
        <v>5.9828169916184028E-4</v>
      </c>
      <c r="U237" s="11"/>
      <c r="V237" s="28"/>
      <c r="W237" s="28"/>
      <c r="X237" s="29"/>
      <c r="Y237" s="108" t="str">
        <f t="shared" si="25"/>
        <v>NO OFERTADO</v>
      </c>
      <c r="Z237" s="108" t="str">
        <f t="shared" si="26"/>
        <v>CORRECTO</v>
      </c>
      <c r="AA237" s="29">
        <f t="shared" si="27"/>
        <v>0</v>
      </c>
      <c r="AB237" s="25">
        <v>2.1538141169826251E-4</v>
      </c>
      <c r="AC237" s="7"/>
      <c r="AD237" s="26">
        <v>2.1538141169826251E-4</v>
      </c>
      <c r="AE237" s="28"/>
      <c r="AF237" s="28"/>
      <c r="AG237" s="28"/>
      <c r="AH237" s="29"/>
      <c r="AI237" s="108" t="str">
        <f t="shared" si="28"/>
        <v>NO OFERTADO</v>
      </c>
      <c r="AJ237" s="108" t="str">
        <f t="shared" si="29"/>
        <v>CORRECTO</v>
      </c>
      <c r="AK237" s="27">
        <v>1.4358760779884167E-4</v>
      </c>
      <c r="AL237" s="7"/>
      <c r="AM237" s="26">
        <v>1.4358760779884167E-4</v>
      </c>
      <c r="AN237" s="28"/>
      <c r="AO237" s="28"/>
      <c r="AP237" s="28"/>
      <c r="AQ237" s="29"/>
      <c r="AR237" s="108" t="str">
        <f t="shared" si="30"/>
        <v>NO OFERTADO</v>
      </c>
      <c r="AS237" s="109" t="str">
        <f t="shared" si="31"/>
        <v>CORRECTO</v>
      </c>
    </row>
    <row r="238" spans="1:45" x14ac:dyDescent="0.25">
      <c r="A238" s="134">
        <v>233</v>
      </c>
      <c r="B238" s="135">
        <v>546</v>
      </c>
      <c r="C238" s="10" t="s">
        <v>1267</v>
      </c>
      <c r="D238" s="136" t="s">
        <v>1268</v>
      </c>
      <c r="E238" s="136" t="s">
        <v>456</v>
      </c>
      <c r="F238" s="136" t="s">
        <v>79</v>
      </c>
      <c r="G238" s="136" t="s">
        <v>80</v>
      </c>
      <c r="H238" s="136" t="s">
        <v>81</v>
      </c>
      <c r="I238" s="137" t="s">
        <v>45</v>
      </c>
      <c r="J238" s="8">
        <v>200</v>
      </c>
      <c r="K238" s="8" t="s">
        <v>1269</v>
      </c>
      <c r="L238" s="9">
        <v>48</v>
      </c>
      <c r="M238" s="9">
        <v>148261.53846153844</v>
      </c>
      <c r="N238" s="138">
        <f t="shared" si="24"/>
        <v>7116553.8461538451</v>
      </c>
      <c r="O238" s="11" t="s">
        <v>3204</v>
      </c>
      <c r="P238" s="39">
        <v>2.1622237245921819E-4</v>
      </c>
      <c r="Q238" s="39"/>
      <c r="R238" s="26">
        <v>5.4055593114804547E-2</v>
      </c>
      <c r="S238" s="7"/>
      <c r="T238" s="26">
        <v>5.4055593114804547E-2</v>
      </c>
      <c r="U238" s="11"/>
      <c r="V238" s="28"/>
      <c r="W238" s="28"/>
      <c r="X238" s="29"/>
      <c r="Y238" s="108" t="str">
        <f t="shared" si="25"/>
        <v>NO OFERTADO</v>
      </c>
      <c r="Z238" s="108" t="str">
        <f t="shared" si="26"/>
        <v>CORRECTO</v>
      </c>
      <c r="AA238" s="29">
        <f t="shared" si="27"/>
        <v>0</v>
      </c>
      <c r="AB238" s="25">
        <v>1.9460013521329637E-2</v>
      </c>
      <c r="AC238" s="7"/>
      <c r="AD238" s="26">
        <v>1.9460013521329637E-2</v>
      </c>
      <c r="AE238" s="28"/>
      <c r="AF238" s="28"/>
      <c r="AG238" s="28"/>
      <c r="AH238" s="29"/>
      <c r="AI238" s="108" t="str">
        <f t="shared" si="28"/>
        <v>NO OFERTADO</v>
      </c>
      <c r="AJ238" s="108" t="str">
        <f t="shared" si="29"/>
        <v>CORRECTO</v>
      </c>
      <c r="AK238" s="27">
        <v>1.2973342347553091E-2</v>
      </c>
      <c r="AL238" s="7"/>
      <c r="AM238" s="26">
        <v>1.2973342347553091E-2</v>
      </c>
      <c r="AN238" s="28"/>
      <c r="AO238" s="28"/>
      <c r="AP238" s="28"/>
      <c r="AQ238" s="29"/>
      <c r="AR238" s="108" t="str">
        <f t="shared" si="30"/>
        <v>NO OFERTADO</v>
      </c>
      <c r="AS238" s="109" t="str">
        <f t="shared" si="31"/>
        <v>CORRECTO</v>
      </c>
    </row>
    <row r="239" spans="1:45" x14ac:dyDescent="0.25">
      <c r="A239" s="134">
        <v>234</v>
      </c>
      <c r="B239" s="135">
        <v>834</v>
      </c>
      <c r="C239" s="10" t="s">
        <v>1267</v>
      </c>
      <c r="D239" s="136" t="s">
        <v>455</v>
      </c>
      <c r="E239" s="136" t="s">
        <v>456</v>
      </c>
      <c r="F239" s="136" t="s">
        <v>79</v>
      </c>
      <c r="G239" s="136" t="s">
        <v>80</v>
      </c>
      <c r="H239" s="136" t="s">
        <v>81</v>
      </c>
      <c r="I239" s="137" t="s">
        <v>45</v>
      </c>
      <c r="J239" s="8">
        <v>200</v>
      </c>
      <c r="K239" s="8" t="s">
        <v>1269</v>
      </c>
      <c r="L239" s="9">
        <v>41</v>
      </c>
      <c r="M239" s="9">
        <v>99123.076923076922</v>
      </c>
      <c r="N239" s="138">
        <f t="shared" si="24"/>
        <v>4064046.153846154</v>
      </c>
      <c r="O239" s="11" t="s">
        <v>3204</v>
      </c>
      <c r="P239" s="39">
        <v>1.2347798107974575E-4</v>
      </c>
      <c r="Q239" s="39"/>
      <c r="R239" s="26">
        <v>3.0869495269936438E-2</v>
      </c>
      <c r="S239" s="7"/>
      <c r="T239" s="26">
        <v>3.0869495269936438E-2</v>
      </c>
      <c r="U239" s="11"/>
      <c r="V239" s="28"/>
      <c r="W239" s="28"/>
      <c r="X239" s="29"/>
      <c r="Y239" s="108" t="str">
        <f t="shared" si="25"/>
        <v>NO OFERTADO</v>
      </c>
      <c r="Z239" s="108" t="str">
        <f t="shared" si="26"/>
        <v>CORRECTO</v>
      </c>
      <c r="AA239" s="29">
        <f t="shared" si="27"/>
        <v>0</v>
      </c>
      <c r="AB239" s="25">
        <v>1.1113018297177117E-2</v>
      </c>
      <c r="AC239" s="7"/>
      <c r="AD239" s="26">
        <v>1.1113018297177117E-2</v>
      </c>
      <c r="AE239" s="28"/>
      <c r="AF239" s="28"/>
      <c r="AG239" s="28"/>
      <c r="AH239" s="29"/>
      <c r="AI239" s="108" t="str">
        <f t="shared" si="28"/>
        <v>NO OFERTADO</v>
      </c>
      <c r="AJ239" s="108" t="str">
        <f t="shared" si="29"/>
        <v>CORRECTO</v>
      </c>
      <c r="AK239" s="27">
        <v>7.4086788647847448E-3</v>
      </c>
      <c r="AL239" s="7"/>
      <c r="AM239" s="26">
        <v>7.4086788647847448E-3</v>
      </c>
      <c r="AN239" s="28"/>
      <c r="AO239" s="28"/>
      <c r="AP239" s="28"/>
      <c r="AQ239" s="29"/>
      <c r="AR239" s="108" t="str">
        <f t="shared" si="30"/>
        <v>NO OFERTADO</v>
      </c>
      <c r="AS239" s="109" t="str">
        <f t="shared" si="31"/>
        <v>CORRECTO</v>
      </c>
    </row>
    <row r="240" spans="1:45" x14ac:dyDescent="0.25">
      <c r="A240" s="134">
        <v>235</v>
      </c>
      <c r="B240" s="135">
        <v>1225</v>
      </c>
      <c r="C240" s="10" t="s">
        <v>1267</v>
      </c>
      <c r="D240" s="136" t="s">
        <v>455</v>
      </c>
      <c r="E240" s="136" t="s">
        <v>456</v>
      </c>
      <c r="F240" s="136" t="s">
        <v>210</v>
      </c>
      <c r="G240" s="136" t="s">
        <v>1426</v>
      </c>
      <c r="H240" s="136" t="s">
        <v>211</v>
      </c>
      <c r="I240" s="137" t="s">
        <v>45</v>
      </c>
      <c r="J240" s="8">
        <v>192</v>
      </c>
      <c r="K240" s="8" t="s">
        <v>1269</v>
      </c>
      <c r="L240" s="9">
        <v>48.06</v>
      </c>
      <c r="M240" s="9">
        <v>51770.181818181816</v>
      </c>
      <c r="N240" s="138">
        <f t="shared" si="24"/>
        <v>2488074.938181818</v>
      </c>
      <c r="O240" s="11" t="s">
        <v>3204</v>
      </c>
      <c r="P240" s="39">
        <v>7.5595221735130444E-5</v>
      </c>
      <c r="Q240" s="39"/>
      <c r="R240" s="26">
        <v>1.8898805433782612E-2</v>
      </c>
      <c r="S240" s="7"/>
      <c r="T240" s="26">
        <v>1.8898805433782612E-2</v>
      </c>
      <c r="U240" s="11"/>
      <c r="V240" s="28"/>
      <c r="W240" s="28"/>
      <c r="X240" s="29"/>
      <c r="Y240" s="108" t="str">
        <f t="shared" si="25"/>
        <v>NO OFERTADO</v>
      </c>
      <c r="Z240" s="108" t="str">
        <f t="shared" si="26"/>
        <v>CORRECTO</v>
      </c>
      <c r="AA240" s="29">
        <f t="shared" si="27"/>
        <v>0</v>
      </c>
      <c r="AB240" s="25">
        <v>6.8035699561617398E-3</v>
      </c>
      <c r="AC240" s="7"/>
      <c r="AD240" s="26">
        <v>6.8035699561617398E-3</v>
      </c>
      <c r="AE240" s="28"/>
      <c r="AF240" s="28"/>
      <c r="AG240" s="28"/>
      <c r="AH240" s="29"/>
      <c r="AI240" s="108" t="str">
        <f t="shared" si="28"/>
        <v>NO OFERTADO</v>
      </c>
      <c r="AJ240" s="108" t="str">
        <f t="shared" si="29"/>
        <v>CORRECTO</v>
      </c>
      <c r="AK240" s="27">
        <v>4.5357133041078268E-3</v>
      </c>
      <c r="AL240" s="7"/>
      <c r="AM240" s="26">
        <v>4.5357133041078268E-3</v>
      </c>
      <c r="AN240" s="28"/>
      <c r="AO240" s="28"/>
      <c r="AP240" s="28"/>
      <c r="AQ240" s="29"/>
      <c r="AR240" s="108" t="str">
        <f t="shared" si="30"/>
        <v>NO OFERTADO</v>
      </c>
      <c r="AS240" s="109" t="str">
        <f t="shared" si="31"/>
        <v>CORRECTO</v>
      </c>
    </row>
    <row r="241" spans="1:45" x14ac:dyDescent="0.25">
      <c r="A241" s="134">
        <v>236</v>
      </c>
      <c r="B241" s="135">
        <v>474</v>
      </c>
      <c r="C241" s="10" t="s">
        <v>1125</v>
      </c>
      <c r="D241" s="136" t="s">
        <v>1126</v>
      </c>
      <c r="E241" s="136" t="s">
        <v>201</v>
      </c>
      <c r="F241" s="136" t="s">
        <v>16</v>
      </c>
      <c r="G241" s="136" t="s">
        <v>17</v>
      </c>
      <c r="H241" s="136" t="s">
        <v>18</v>
      </c>
      <c r="I241" s="137">
        <v>2036500</v>
      </c>
      <c r="J241" s="8">
        <v>1</v>
      </c>
      <c r="K241" s="8" t="s">
        <v>1127</v>
      </c>
      <c r="L241" s="9">
        <v>1695759.4</v>
      </c>
      <c r="M241" s="9">
        <v>6.384615384615385</v>
      </c>
      <c r="N241" s="138">
        <f t="shared" si="24"/>
        <v>10826771.553846154</v>
      </c>
      <c r="O241" s="11" t="s">
        <v>3204</v>
      </c>
      <c r="P241" s="39">
        <v>3.2894997804475048E-4</v>
      </c>
      <c r="Q241" s="39">
        <v>5.2522015425428108E-4</v>
      </c>
      <c r="R241" s="26">
        <v>8.2237494511187614E-2</v>
      </c>
      <c r="S241" s="26">
        <v>1.5756604627628432E-2</v>
      </c>
      <c r="T241" s="26">
        <v>9.7994099138816043E-2</v>
      </c>
      <c r="U241" s="11"/>
      <c r="V241" s="28"/>
      <c r="W241" s="28"/>
      <c r="X241" s="29"/>
      <c r="Y241" s="108" t="str">
        <f t="shared" si="25"/>
        <v>NO OFERTADO</v>
      </c>
      <c r="Z241" s="108" t="str">
        <f t="shared" si="26"/>
        <v>CORRECTO</v>
      </c>
      <c r="AA241" s="29">
        <f t="shared" si="27"/>
        <v>0</v>
      </c>
      <c r="AB241" s="25">
        <v>2.9605498024027545E-2</v>
      </c>
      <c r="AC241" s="26">
        <v>7.8783023138142162E-3</v>
      </c>
      <c r="AD241" s="26">
        <v>3.7483800337841759E-2</v>
      </c>
      <c r="AE241" s="28"/>
      <c r="AF241" s="28"/>
      <c r="AG241" s="28"/>
      <c r="AH241" s="29"/>
      <c r="AI241" s="108" t="str">
        <f t="shared" si="28"/>
        <v>NO OFERTADO</v>
      </c>
      <c r="AJ241" s="108" t="str">
        <f t="shared" si="29"/>
        <v>CORRECTO</v>
      </c>
      <c r="AK241" s="27">
        <v>1.9736998682685029E-2</v>
      </c>
      <c r="AL241" s="26">
        <v>2.6261007712714054E-3</v>
      </c>
      <c r="AM241" s="26">
        <v>2.2363099453956432E-2</v>
      </c>
      <c r="AN241" s="28"/>
      <c r="AO241" s="28"/>
      <c r="AP241" s="28"/>
      <c r="AQ241" s="29"/>
      <c r="AR241" s="108" t="str">
        <f t="shared" si="30"/>
        <v>NO OFERTADO</v>
      </c>
      <c r="AS241" s="109" t="str">
        <f t="shared" si="31"/>
        <v>CORRECTO</v>
      </c>
    </row>
    <row r="242" spans="1:45" x14ac:dyDescent="0.25">
      <c r="A242" s="134">
        <v>237</v>
      </c>
      <c r="B242" s="135">
        <v>978</v>
      </c>
      <c r="C242" s="10" t="s">
        <v>1125</v>
      </c>
      <c r="D242" s="136" t="s">
        <v>425</v>
      </c>
      <c r="E242" s="136" t="s">
        <v>201</v>
      </c>
      <c r="F242" s="136" t="s">
        <v>16</v>
      </c>
      <c r="G242" s="136" t="s">
        <v>17</v>
      </c>
      <c r="H242" s="136" t="s">
        <v>18</v>
      </c>
      <c r="I242" s="137">
        <v>610950</v>
      </c>
      <c r="J242" s="8">
        <v>1</v>
      </c>
      <c r="K242" s="8" t="s">
        <v>1127</v>
      </c>
      <c r="L242" s="9">
        <v>505229.95</v>
      </c>
      <c r="M242" s="9">
        <v>11.692307692307692</v>
      </c>
      <c r="N242" s="138">
        <f t="shared" si="24"/>
        <v>5907304.0307692308</v>
      </c>
      <c r="O242" s="11" t="s">
        <v>3204</v>
      </c>
      <c r="P242" s="39">
        <v>1.7948171544590225E-4</v>
      </c>
      <c r="Q242" s="39">
        <v>2.8657066594938514E-4</v>
      </c>
      <c r="R242" s="26">
        <v>4.4870428861475561E-2</v>
      </c>
      <c r="S242" s="26">
        <v>8.5971199784815548E-3</v>
      </c>
      <c r="T242" s="26">
        <v>5.3467548839957114E-2</v>
      </c>
      <c r="U242" s="11"/>
      <c r="V242" s="28"/>
      <c r="W242" s="28"/>
      <c r="X242" s="29"/>
      <c r="Y242" s="108" t="str">
        <f t="shared" si="25"/>
        <v>NO OFERTADO</v>
      </c>
      <c r="Z242" s="108" t="str">
        <f t="shared" si="26"/>
        <v>CORRECTO</v>
      </c>
      <c r="AA242" s="29">
        <f t="shared" si="27"/>
        <v>0</v>
      </c>
      <c r="AB242" s="25">
        <v>1.6153354390131203E-2</v>
      </c>
      <c r="AC242" s="26">
        <v>4.2985599892407774E-3</v>
      </c>
      <c r="AD242" s="26">
        <v>2.045191437937198E-2</v>
      </c>
      <c r="AE242" s="28"/>
      <c r="AF242" s="28"/>
      <c r="AG242" s="28"/>
      <c r="AH242" s="29"/>
      <c r="AI242" s="108" t="str">
        <f t="shared" si="28"/>
        <v>NO OFERTADO</v>
      </c>
      <c r="AJ242" s="108" t="str">
        <f t="shared" si="29"/>
        <v>CORRECTO</v>
      </c>
      <c r="AK242" s="27">
        <v>1.0768902926754136E-2</v>
      </c>
      <c r="AL242" s="26">
        <v>1.4328533297469257E-3</v>
      </c>
      <c r="AM242" s="26">
        <v>1.2201756256501061E-2</v>
      </c>
      <c r="AN242" s="28"/>
      <c r="AO242" s="28"/>
      <c r="AP242" s="28"/>
      <c r="AQ242" s="29"/>
      <c r="AR242" s="108" t="str">
        <f t="shared" si="30"/>
        <v>NO OFERTADO</v>
      </c>
      <c r="AS242" s="109" t="str">
        <f t="shared" si="31"/>
        <v>CORRECTO</v>
      </c>
    </row>
    <row r="243" spans="1:45" x14ac:dyDescent="0.25">
      <c r="A243" s="134">
        <v>238</v>
      </c>
      <c r="B243" s="135">
        <v>1053</v>
      </c>
      <c r="C243" s="10" t="s">
        <v>2027</v>
      </c>
      <c r="D243" s="136" t="s">
        <v>1976</v>
      </c>
      <c r="E243" s="136" t="s">
        <v>536</v>
      </c>
      <c r="F243" s="136" t="s">
        <v>241</v>
      </c>
      <c r="G243" s="136" t="s">
        <v>537</v>
      </c>
      <c r="H243" s="136" t="s">
        <v>243</v>
      </c>
      <c r="I243" s="137" t="s">
        <v>45</v>
      </c>
      <c r="J243" s="8">
        <v>30</v>
      </c>
      <c r="K243" s="8" t="s">
        <v>2028</v>
      </c>
      <c r="L243" s="9">
        <v>1820.51</v>
      </c>
      <c r="M243" s="9">
        <v>1922.9999999999998</v>
      </c>
      <c r="N243" s="138">
        <f t="shared" si="24"/>
        <v>3500840.7299999995</v>
      </c>
      <c r="O243" s="11" t="s">
        <v>3204</v>
      </c>
      <c r="P243" s="39">
        <v>1.0636610143146204E-4</v>
      </c>
      <c r="Q243" s="39"/>
      <c r="R243" s="26">
        <v>2.6591525357865509E-2</v>
      </c>
      <c r="S243" s="7"/>
      <c r="T243" s="26">
        <v>2.6591525357865509E-2</v>
      </c>
      <c r="U243" s="11"/>
      <c r="V243" s="28"/>
      <c r="W243" s="28"/>
      <c r="X243" s="29"/>
      <c r="Y243" s="108" t="str">
        <f t="shared" si="25"/>
        <v>NO OFERTADO</v>
      </c>
      <c r="Z243" s="108" t="str">
        <f t="shared" si="26"/>
        <v>CORRECTO</v>
      </c>
      <c r="AA243" s="29">
        <f t="shared" si="27"/>
        <v>0</v>
      </c>
      <c r="AB243" s="25">
        <v>9.5729491288315833E-3</v>
      </c>
      <c r="AC243" s="7"/>
      <c r="AD243" s="26">
        <v>9.5729491288315833E-3</v>
      </c>
      <c r="AE243" s="28"/>
      <c r="AF243" s="28"/>
      <c r="AG243" s="28"/>
      <c r="AH243" s="29"/>
      <c r="AI243" s="108" t="str">
        <f t="shared" si="28"/>
        <v>NO OFERTADO</v>
      </c>
      <c r="AJ243" s="108" t="str">
        <f t="shared" si="29"/>
        <v>CORRECTO</v>
      </c>
      <c r="AK243" s="27">
        <v>6.3819660858877225E-3</v>
      </c>
      <c r="AL243" s="7"/>
      <c r="AM243" s="26">
        <v>6.3819660858877225E-3</v>
      </c>
      <c r="AN243" s="28"/>
      <c r="AO243" s="28"/>
      <c r="AP243" s="28"/>
      <c r="AQ243" s="29"/>
      <c r="AR243" s="108" t="str">
        <f t="shared" si="30"/>
        <v>NO OFERTADO</v>
      </c>
      <c r="AS243" s="109" t="str">
        <f t="shared" si="31"/>
        <v>CORRECTO</v>
      </c>
    </row>
    <row r="244" spans="1:45" x14ac:dyDescent="0.25">
      <c r="A244" s="134">
        <v>239</v>
      </c>
      <c r="B244" s="135">
        <v>1182</v>
      </c>
      <c r="C244" s="10" t="s">
        <v>2206</v>
      </c>
      <c r="D244" s="136" t="s">
        <v>2207</v>
      </c>
      <c r="E244" s="136" t="s">
        <v>2208</v>
      </c>
      <c r="F244" s="136" t="s">
        <v>230</v>
      </c>
      <c r="G244" s="136" t="s">
        <v>2209</v>
      </c>
      <c r="H244" s="136" t="s">
        <v>231</v>
      </c>
      <c r="I244" s="137" t="s">
        <v>45</v>
      </c>
      <c r="J244" s="8">
        <v>1</v>
      </c>
      <c r="K244" s="8" t="s">
        <v>2028</v>
      </c>
      <c r="L244" s="9">
        <v>7016.84</v>
      </c>
      <c r="M244" s="9">
        <v>400.83333333333331</v>
      </c>
      <c r="N244" s="138">
        <f t="shared" si="24"/>
        <v>2812583.3666666667</v>
      </c>
      <c r="O244" s="11" t="s">
        <v>3204</v>
      </c>
      <c r="P244" s="39">
        <v>8.5454766650669569E-5</v>
      </c>
      <c r="Q244" s="39"/>
      <c r="R244" s="26">
        <v>2.1363691662667394E-2</v>
      </c>
      <c r="S244" s="7"/>
      <c r="T244" s="26">
        <v>2.1363691662667394E-2</v>
      </c>
      <c r="U244" s="11"/>
      <c r="V244" s="28"/>
      <c r="W244" s="28"/>
      <c r="X244" s="29"/>
      <c r="Y244" s="108" t="str">
        <f t="shared" si="25"/>
        <v>NO OFERTADO</v>
      </c>
      <c r="Z244" s="108" t="str">
        <f t="shared" si="26"/>
        <v>CORRECTO</v>
      </c>
      <c r="AA244" s="29">
        <f t="shared" si="27"/>
        <v>0</v>
      </c>
      <c r="AB244" s="25">
        <v>7.690928998560261E-3</v>
      </c>
      <c r="AC244" s="7"/>
      <c r="AD244" s="26">
        <v>7.690928998560261E-3</v>
      </c>
      <c r="AE244" s="28"/>
      <c r="AF244" s="28"/>
      <c r="AG244" s="28"/>
      <c r="AH244" s="29"/>
      <c r="AI244" s="108" t="str">
        <f t="shared" si="28"/>
        <v>NO OFERTADO</v>
      </c>
      <c r="AJ244" s="108" t="str">
        <f t="shared" si="29"/>
        <v>CORRECTO</v>
      </c>
      <c r="AK244" s="27">
        <v>5.127285999040174E-3</v>
      </c>
      <c r="AL244" s="7"/>
      <c r="AM244" s="26">
        <v>5.127285999040174E-3</v>
      </c>
      <c r="AN244" s="28"/>
      <c r="AO244" s="28"/>
      <c r="AP244" s="28"/>
      <c r="AQ244" s="29"/>
      <c r="AR244" s="108" t="str">
        <f t="shared" si="30"/>
        <v>NO OFERTADO</v>
      </c>
      <c r="AS244" s="109" t="str">
        <f t="shared" si="31"/>
        <v>CORRECTO</v>
      </c>
    </row>
    <row r="245" spans="1:45" x14ac:dyDescent="0.25">
      <c r="A245" s="134">
        <v>240</v>
      </c>
      <c r="B245" s="135">
        <v>1253</v>
      </c>
      <c r="C245" s="10" t="s">
        <v>2300</v>
      </c>
      <c r="D245" s="136" t="s">
        <v>2301</v>
      </c>
      <c r="E245" s="136" t="s">
        <v>1409</v>
      </c>
      <c r="F245" s="136" t="s">
        <v>166</v>
      </c>
      <c r="G245" s="136" t="s">
        <v>242</v>
      </c>
      <c r="H245" s="136" t="s">
        <v>81</v>
      </c>
      <c r="I245" s="137" t="s">
        <v>45</v>
      </c>
      <c r="J245" s="8">
        <v>120</v>
      </c>
      <c r="K245" s="8" t="s">
        <v>2302</v>
      </c>
      <c r="L245" s="9">
        <v>157.65</v>
      </c>
      <c r="M245" s="9">
        <v>8704.6153846153848</v>
      </c>
      <c r="N245" s="138">
        <f t="shared" si="24"/>
        <v>1372282.6153846155</v>
      </c>
      <c r="O245" s="11" t="s">
        <v>3204</v>
      </c>
      <c r="P245" s="39">
        <v>4.1694085254953045E-5</v>
      </c>
      <c r="Q245" s="39"/>
      <c r="R245" s="26">
        <v>1.0423521313738261E-2</v>
      </c>
      <c r="S245" s="7"/>
      <c r="T245" s="26">
        <v>1.0423521313738261E-2</v>
      </c>
      <c r="U245" s="11"/>
      <c r="V245" s="28"/>
      <c r="W245" s="28"/>
      <c r="X245" s="29"/>
      <c r="Y245" s="108" t="str">
        <f t="shared" si="25"/>
        <v>NO OFERTADO</v>
      </c>
      <c r="Z245" s="108" t="str">
        <f t="shared" si="26"/>
        <v>CORRECTO</v>
      </c>
      <c r="AA245" s="29">
        <f t="shared" si="27"/>
        <v>0</v>
      </c>
      <c r="AB245" s="25">
        <v>3.752467672945774E-3</v>
      </c>
      <c r="AC245" s="7"/>
      <c r="AD245" s="26">
        <v>3.752467672945774E-3</v>
      </c>
      <c r="AE245" s="28"/>
      <c r="AF245" s="28"/>
      <c r="AG245" s="28"/>
      <c r="AH245" s="29"/>
      <c r="AI245" s="108" t="str">
        <f t="shared" si="28"/>
        <v>NO OFERTADO</v>
      </c>
      <c r="AJ245" s="108" t="str">
        <f t="shared" si="29"/>
        <v>CORRECTO</v>
      </c>
      <c r="AK245" s="27">
        <v>2.5016451152971826E-3</v>
      </c>
      <c r="AL245" s="7"/>
      <c r="AM245" s="26">
        <v>2.5016451152971826E-3</v>
      </c>
      <c r="AN245" s="28"/>
      <c r="AO245" s="28"/>
      <c r="AP245" s="28"/>
      <c r="AQ245" s="29"/>
      <c r="AR245" s="108" t="str">
        <f t="shared" si="30"/>
        <v>NO OFERTADO</v>
      </c>
      <c r="AS245" s="109" t="str">
        <f t="shared" si="31"/>
        <v>CORRECTO</v>
      </c>
    </row>
    <row r="246" spans="1:45" x14ac:dyDescent="0.25">
      <c r="A246" s="134">
        <v>241</v>
      </c>
      <c r="B246" s="135">
        <v>342</v>
      </c>
      <c r="C246" s="10" t="s">
        <v>860</v>
      </c>
      <c r="D246" s="136" t="s">
        <v>69</v>
      </c>
      <c r="E246" s="136" t="s">
        <v>16</v>
      </c>
      <c r="F246" s="136" t="s">
        <v>16</v>
      </c>
      <c r="G246" s="136" t="s">
        <v>161</v>
      </c>
      <c r="H246" s="136" t="s">
        <v>16</v>
      </c>
      <c r="I246" s="137">
        <v>2737683</v>
      </c>
      <c r="J246" s="8">
        <v>1</v>
      </c>
      <c r="K246" s="8" t="s">
        <v>861</v>
      </c>
      <c r="L246" s="9">
        <v>568182</v>
      </c>
      <c r="M246" s="9">
        <v>8.9090909090909083</v>
      </c>
      <c r="N246" s="138">
        <f t="shared" si="24"/>
        <v>5061985.0909090908</v>
      </c>
      <c r="O246" s="11" t="s">
        <v>3204</v>
      </c>
      <c r="P246" s="39">
        <v>1.5379837620438822E-4</v>
      </c>
      <c r="Q246" s="39">
        <v>2.4556319278166256E-4</v>
      </c>
      <c r="R246" s="26">
        <v>3.8449594051097054E-2</v>
      </c>
      <c r="S246" s="26">
        <v>7.3668957834498771E-3</v>
      </c>
      <c r="T246" s="26">
        <v>4.5816489834546933E-2</v>
      </c>
      <c r="U246" s="11"/>
      <c r="V246" s="28"/>
      <c r="W246" s="28"/>
      <c r="X246" s="29"/>
      <c r="Y246" s="108" t="str">
        <f t="shared" si="25"/>
        <v>NO OFERTADO</v>
      </c>
      <c r="Z246" s="108" t="str">
        <f t="shared" si="26"/>
        <v>CORRECTO</v>
      </c>
      <c r="AA246" s="29">
        <f t="shared" si="27"/>
        <v>0</v>
      </c>
      <c r="AB246" s="25">
        <v>1.384185385839494E-2</v>
      </c>
      <c r="AC246" s="26">
        <v>3.6834478917249385E-3</v>
      </c>
      <c r="AD246" s="26">
        <v>1.7525301750119879E-2</v>
      </c>
      <c r="AE246" s="28"/>
      <c r="AF246" s="28"/>
      <c r="AG246" s="28"/>
      <c r="AH246" s="29"/>
      <c r="AI246" s="108" t="str">
        <f t="shared" si="28"/>
        <v>NO OFERTADO</v>
      </c>
      <c r="AJ246" s="108" t="str">
        <f t="shared" si="29"/>
        <v>CORRECTO</v>
      </c>
      <c r="AK246" s="27">
        <v>9.2279025722632937E-3</v>
      </c>
      <c r="AL246" s="26">
        <v>1.2278159639083127E-3</v>
      </c>
      <c r="AM246" s="26">
        <v>1.0455718536171606E-2</v>
      </c>
      <c r="AN246" s="28"/>
      <c r="AO246" s="28"/>
      <c r="AP246" s="28"/>
      <c r="AQ246" s="29"/>
      <c r="AR246" s="108" t="str">
        <f t="shared" si="30"/>
        <v>NO OFERTADO</v>
      </c>
      <c r="AS246" s="109" t="str">
        <f t="shared" si="31"/>
        <v>CORRECTO</v>
      </c>
    </row>
    <row r="247" spans="1:45" x14ac:dyDescent="0.25">
      <c r="A247" s="134">
        <v>242</v>
      </c>
      <c r="B247" s="135">
        <v>1712</v>
      </c>
      <c r="C247" s="10" t="s">
        <v>2992</v>
      </c>
      <c r="D247" s="136" t="s">
        <v>2993</v>
      </c>
      <c r="E247" s="136" t="s">
        <v>165</v>
      </c>
      <c r="F247" s="136" t="s">
        <v>166</v>
      </c>
      <c r="G247" s="136" t="s">
        <v>242</v>
      </c>
      <c r="H247" s="136" t="s">
        <v>81</v>
      </c>
      <c r="I247" s="137" t="s">
        <v>45</v>
      </c>
      <c r="J247" s="8">
        <v>30</v>
      </c>
      <c r="K247" s="8" t="s">
        <v>2994</v>
      </c>
      <c r="L247" s="9">
        <v>139.44</v>
      </c>
      <c r="M247" s="9">
        <v>1363.8461538461538</v>
      </c>
      <c r="N247" s="138">
        <f t="shared" si="24"/>
        <v>190174.70769230768</v>
      </c>
      <c r="O247" s="11" t="s">
        <v>3204</v>
      </c>
      <c r="P247" s="39">
        <v>5.7780812690952229E-6</v>
      </c>
      <c r="Q247" s="39"/>
      <c r="R247" s="26">
        <v>1.4445203172738057E-3</v>
      </c>
      <c r="S247" s="7"/>
      <c r="T247" s="26">
        <v>1.4445203172738057E-3</v>
      </c>
      <c r="U247" s="11"/>
      <c r="V247" s="28"/>
      <c r="W247" s="28"/>
      <c r="X247" s="29"/>
      <c r="Y247" s="108" t="str">
        <f t="shared" si="25"/>
        <v>NO OFERTADO</v>
      </c>
      <c r="Z247" s="108" t="str">
        <f t="shared" si="26"/>
        <v>CORRECTO</v>
      </c>
      <c r="AA247" s="29">
        <f t="shared" si="27"/>
        <v>0</v>
      </c>
      <c r="AB247" s="25">
        <v>5.2002731421857005E-4</v>
      </c>
      <c r="AC247" s="7"/>
      <c r="AD247" s="26">
        <v>5.2002731421857005E-4</v>
      </c>
      <c r="AE247" s="28"/>
      <c r="AF247" s="28"/>
      <c r="AG247" s="28"/>
      <c r="AH247" s="29"/>
      <c r="AI247" s="108" t="str">
        <f t="shared" si="28"/>
        <v>NO OFERTADO</v>
      </c>
      <c r="AJ247" s="108" t="str">
        <f t="shared" si="29"/>
        <v>CORRECTO</v>
      </c>
      <c r="AK247" s="27">
        <v>3.4668487614571337E-4</v>
      </c>
      <c r="AL247" s="7"/>
      <c r="AM247" s="26">
        <v>3.4668487614571337E-4</v>
      </c>
      <c r="AN247" s="28"/>
      <c r="AO247" s="28"/>
      <c r="AP247" s="28"/>
      <c r="AQ247" s="29"/>
      <c r="AR247" s="108" t="str">
        <f t="shared" si="30"/>
        <v>NO OFERTADO</v>
      </c>
      <c r="AS247" s="109" t="str">
        <f t="shared" si="31"/>
        <v>CORRECTO</v>
      </c>
    </row>
    <row r="248" spans="1:45" ht="24" x14ac:dyDescent="0.25">
      <c r="A248" s="134">
        <v>243</v>
      </c>
      <c r="B248" s="135">
        <v>155</v>
      </c>
      <c r="C248" s="10" t="s">
        <v>440</v>
      </c>
      <c r="D248" s="136" t="s">
        <v>441</v>
      </c>
      <c r="E248" s="136" t="s">
        <v>36</v>
      </c>
      <c r="F248" s="136" t="s">
        <v>37</v>
      </c>
      <c r="G248" s="136" t="s">
        <v>38</v>
      </c>
      <c r="H248" s="136" t="s">
        <v>18</v>
      </c>
      <c r="I248" s="137">
        <v>7939955.3999999994</v>
      </c>
      <c r="J248" s="8">
        <v>1</v>
      </c>
      <c r="K248" s="8" t="s">
        <v>442</v>
      </c>
      <c r="L248" s="9">
        <v>7939955.4000000004</v>
      </c>
      <c r="M248" s="9">
        <v>9</v>
      </c>
      <c r="N248" s="138">
        <f t="shared" si="24"/>
        <v>71459598.600000009</v>
      </c>
      <c r="O248" s="11" t="s">
        <v>3204</v>
      </c>
      <c r="P248" s="39">
        <v>2.1711581586115643E-3</v>
      </c>
      <c r="Q248" s="39">
        <v>3.4665940084704157E-3</v>
      </c>
      <c r="R248" s="26">
        <v>0.54278953965289112</v>
      </c>
      <c r="S248" s="26">
        <v>0.10399782025411247</v>
      </c>
      <c r="T248" s="26">
        <v>0.64678735990700353</v>
      </c>
      <c r="U248" s="11"/>
      <c r="V248" s="28"/>
      <c r="W248" s="28"/>
      <c r="X248" s="29"/>
      <c r="Y248" s="108" t="str">
        <f t="shared" si="25"/>
        <v>NO OFERTADO</v>
      </c>
      <c r="Z248" s="108" t="str">
        <f t="shared" si="26"/>
        <v>CORRECTO</v>
      </c>
      <c r="AA248" s="29">
        <f t="shared" si="27"/>
        <v>0</v>
      </c>
      <c r="AB248" s="25">
        <v>0.19540423427504078</v>
      </c>
      <c r="AC248" s="26">
        <v>5.1998910127056236E-2</v>
      </c>
      <c r="AD248" s="26">
        <v>0.24740314440209701</v>
      </c>
      <c r="AE248" s="28"/>
      <c r="AF248" s="28"/>
      <c r="AG248" s="28"/>
      <c r="AH248" s="29"/>
      <c r="AI248" s="108" t="str">
        <f t="shared" si="28"/>
        <v>NO OFERTADO</v>
      </c>
      <c r="AJ248" s="108" t="str">
        <f t="shared" si="29"/>
        <v>CORRECTO</v>
      </c>
      <c r="AK248" s="27">
        <v>0.13026948951669387</v>
      </c>
      <c r="AL248" s="26">
        <v>1.733297004235208E-2</v>
      </c>
      <c r="AM248" s="26">
        <v>0.14760245955904594</v>
      </c>
      <c r="AN248" s="28"/>
      <c r="AO248" s="28"/>
      <c r="AP248" s="28"/>
      <c r="AQ248" s="29"/>
      <c r="AR248" s="108" t="str">
        <f t="shared" si="30"/>
        <v>NO OFERTADO</v>
      </c>
      <c r="AS248" s="109" t="str">
        <f t="shared" si="31"/>
        <v>CORRECTO</v>
      </c>
    </row>
    <row r="249" spans="1:45" x14ac:dyDescent="0.25">
      <c r="A249" s="134">
        <v>244</v>
      </c>
      <c r="B249" s="135">
        <v>1245</v>
      </c>
      <c r="C249" s="10" t="s">
        <v>2284</v>
      </c>
      <c r="D249" s="136" t="s">
        <v>2285</v>
      </c>
      <c r="E249" s="136" t="s">
        <v>726</v>
      </c>
      <c r="F249" s="136" t="s">
        <v>241</v>
      </c>
      <c r="G249" s="136" t="s">
        <v>242</v>
      </c>
      <c r="H249" s="136" t="s">
        <v>400</v>
      </c>
      <c r="I249" s="137" t="s">
        <v>45</v>
      </c>
      <c r="J249" s="8">
        <v>60</v>
      </c>
      <c r="K249" s="8" t="s">
        <v>2286</v>
      </c>
      <c r="L249" s="9">
        <v>965.87</v>
      </c>
      <c r="M249" s="9">
        <v>3530</v>
      </c>
      <c r="N249" s="138">
        <f t="shared" si="24"/>
        <v>3409521.1</v>
      </c>
      <c r="O249" s="11" t="s">
        <v>3204</v>
      </c>
      <c r="P249" s="39">
        <v>1.035915356124499E-4</v>
      </c>
      <c r="Q249" s="39"/>
      <c r="R249" s="26">
        <v>2.5897883903112477E-2</v>
      </c>
      <c r="S249" s="7"/>
      <c r="T249" s="26">
        <v>2.5897883903112477E-2</v>
      </c>
      <c r="U249" s="11"/>
      <c r="V249" s="28"/>
      <c r="W249" s="28"/>
      <c r="X249" s="29"/>
      <c r="Y249" s="108" t="str">
        <f t="shared" si="25"/>
        <v>NO OFERTADO</v>
      </c>
      <c r="Z249" s="108" t="str">
        <f t="shared" si="26"/>
        <v>CORRECTO</v>
      </c>
      <c r="AA249" s="29">
        <f t="shared" si="27"/>
        <v>0</v>
      </c>
      <c r="AB249" s="25">
        <v>9.3232382051204911E-3</v>
      </c>
      <c r="AC249" s="7"/>
      <c r="AD249" s="26">
        <v>9.3232382051204911E-3</v>
      </c>
      <c r="AE249" s="28"/>
      <c r="AF249" s="28"/>
      <c r="AG249" s="28"/>
      <c r="AH249" s="29"/>
      <c r="AI249" s="108" t="str">
        <f t="shared" si="28"/>
        <v>NO OFERTADO</v>
      </c>
      <c r="AJ249" s="108" t="str">
        <f t="shared" si="29"/>
        <v>CORRECTO</v>
      </c>
      <c r="AK249" s="27">
        <v>6.2154921367469943E-3</v>
      </c>
      <c r="AL249" s="7"/>
      <c r="AM249" s="26">
        <v>6.2154921367469943E-3</v>
      </c>
      <c r="AN249" s="28"/>
      <c r="AO249" s="28"/>
      <c r="AP249" s="28"/>
      <c r="AQ249" s="29"/>
      <c r="AR249" s="108" t="str">
        <f t="shared" si="30"/>
        <v>NO OFERTADO</v>
      </c>
      <c r="AS249" s="109" t="str">
        <f t="shared" si="31"/>
        <v>CORRECTO</v>
      </c>
    </row>
    <row r="250" spans="1:45" ht="24" x14ac:dyDescent="0.25">
      <c r="A250" s="134">
        <v>245</v>
      </c>
      <c r="B250" s="135">
        <v>76</v>
      </c>
      <c r="C250" s="10" t="s">
        <v>238</v>
      </c>
      <c r="D250" s="136" t="s">
        <v>239</v>
      </c>
      <c r="E250" s="136" t="s">
        <v>240</v>
      </c>
      <c r="F250" s="136" t="s">
        <v>241</v>
      </c>
      <c r="G250" s="136" t="s">
        <v>242</v>
      </c>
      <c r="H250" s="136" t="s">
        <v>243</v>
      </c>
      <c r="I250" s="137" t="s">
        <v>45</v>
      </c>
      <c r="J250" s="8">
        <v>30</v>
      </c>
      <c r="K250" s="8" t="s">
        <v>244</v>
      </c>
      <c r="L250" s="9">
        <v>4820</v>
      </c>
      <c r="M250" s="9">
        <v>15463.846153846154</v>
      </c>
      <c r="N250" s="138">
        <f t="shared" si="24"/>
        <v>74535738.461538464</v>
      </c>
      <c r="O250" s="11" t="s">
        <v>3204</v>
      </c>
      <c r="P250" s="39">
        <v>2.26462056657714E-3</v>
      </c>
      <c r="Q250" s="39"/>
      <c r="R250" s="26">
        <v>0.56615514164428504</v>
      </c>
      <c r="S250" s="7"/>
      <c r="T250" s="26">
        <v>0.56615514164428504</v>
      </c>
      <c r="U250" s="11"/>
      <c r="V250" s="28"/>
      <c r="W250" s="28"/>
      <c r="X250" s="29"/>
      <c r="Y250" s="108" t="str">
        <f t="shared" si="25"/>
        <v>NO OFERTADO</v>
      </c>
      <c r="Z250" s="108" t="str">
        <f t="shared" si="26"/>
        <v>CORRECTO</v>
      </c>
      <c r="AA250" s="29">
        <f t="shared" si="27"/>
        <v>0</v>
      </c>
      <c r="AB250" s="25">
        <v>0.2038158509919426</v>
      </c>
      <c r="AC250" s="7"/>
      <c r="AD250" s="26">
        <v>0.2038158509919426</v>
      </c>
      <c r="AE250" s="28"/>
      <c r="AF250" s="28"/>
      <c r="AG250" s="28"/>
      <c r="AH250" s="29"/>
      <c r="AI250" s="108" t="str">
        <f t="shared" si="28"/>
        <v>NO OFERTADO</v>
      </c>
      <c r="AJ250" s="108" t="str">
        <f t="shared" si="29"/>
        <v>CORRECTO</v>
      </c>
      <c r="AK250" s="27">
        <v>0.13587723399462839</v>
      </c>
      <c r="AL250" s="7"/>
      <c r="AM250" s="26">
        <v>0.13587723399462839</v>
      </c>
      <c r="AN250" s="28"/>
      <c r="AO250" s="28"/>
      <c r="AP250" s="28"/>
      <c r="AQ250" s="29"/>
      <c r="AR250" s="108" t="str">
        <f t="shared" si="30"/>
        <v>NO OFERTADO</v>
      </c>
      <c r="AS250" s="109" t="str">
        <f t="shared" si="31"/>
        <v>CORRECTO</v>
      </c>
    </row>
    <row r="251" spans="1:45" x14ac:dyDescent="0.25">
      <c r="A251" s="134">
        <v>246</v>
      </c>
      <c r="B251" s="135">
        <v>1408</v>
      </c>
      <c r="C251" s="10" t="s">
        <v>2537</v>
      </c>
      <c r="D251" s="136" t="s">
        <v>660</v>
      </c>
      <c r="E251" s="136" t="s">
        <v>165</v>
      </c>
      <c r="F251" s="136" t="s">
        <v>166</v>
      </c>
      <c r="G251" s="136" t="s">
        <v>167</v>
      </c>
      <c r="H251" s="136" t="s">
        <v>81</v>
      </c>
      <c r="I251" s="137">
        <v>3447.15</v>
      </c>
      <c r="J251" s="8">
        <v>10</v>
      </c>
      <c r="K251" s="8" t="s">
        <v>2538</v>
      </c>
      <c r="L251" s="9">
        <v>3447.15</v>
      </c>
      <c r="M251" s="9">
        <v>212.5</v>
      </c>
      <c r="N251" s="138">
        <f t="shared" si="24"/>
        <v>732519.375</v>
      </c>
      <c r="O251" s="11" t="s">
        <v>3204</v>
      </c>
      <c r="P251" s="39">
        <v>2.2256148208650781E-5</v>
      </c>
      <c r="Q251" s="39">
        <v>3.5535425977938441E-5</v>
      </c>
      <c r="R251" s="26">
        <v>5.5640370521626951E-3</v>
      </c>
      <c r="S251" s="26">
        <v>1.0660627793381533E-3</v>
      </c>
      <c r="T251" s="26">
        <v>6.6300998315008486E-3</v>
      </c>
      <c r="U251" s="11"/>
      <c r="V251" s="28"/>
      <c r="W251" s="28"/>
      <c r="X251" s="29"/>
      <c r="Y251" s="108" t="str">
        <f t="shared" si="25"/>
        <v>NO OFERTADO</v>
      </c>
      <c r="Z251" s="108" t="str">
        <f t="shared" si="26"/>
        <v>CORRECTO</v>
      </c>
      <c r="AA251" s="29">
        <f t="shared" si="27"/>
        <v>0</v>
      </c>
      <c r="AB251" s="25">
        <v>2.0030533387785702E-3</v>
      </c>
      <c r="AC251" s="26">
        <v>5.3303138966907663E-4</v>
      </c>
      <c r="AD251" s="26">
        <v>2.5360847284476469E-3</v>
      </c>
      <c r="AE251" s="28"/>
      <c r="AF251" s="28"/>
      <c r="AG251" s="28"/>
      <c r="AH251" s="29"/>
      <c r="AI251" s="108" t="str">
        <f t="shared" si="28"/>
        <v>NO OFERTADO</v>
      </c>
      <c r="AJ251" s="108" t="str">
        <f t="shared" si="29"/>
        <v>CORRECTO</v>
      </c>
      <c r="AK251" s="27">
        <v>1.3353688925190469E-3</v>
      </c>
      <c r="AL251" s="26">
        <v>1.7767712988969221E-4</v>
      </c>
      <c r="AM251" s="26">
        <v>1.513046022408739E-3</v>
      </c>
      <c r="AN251" s="28"/>
      <c r="AO251" s="28"/>
      <c r="AP251" s="28"/>
      <c r="AQ251" s="29"/>
      <c r="AR251" s="108" t="str">
        <f t="shared" si="30"/>
        <v>NO OFERTADO</v>
      </c>
      <c r="AS251" s="109" t="str">
        <f t="shared" si="31"/>
        <v>CORRECTO</v>
      </c>
    </row>
    <row r="252" spans="1:45" ht="24" x14ac:dyDescent="0.25">
      <c r="A252" s="134">
        <v>247</v>
      </c>
      <c r="B252" s="135">
        <v>731</v>
      </c>
      <c r="C252" s="10" t="s">
        <v>1552</v>
      </c>
      <c r="D252" s="136" t="s">
        <v>1553</v>
      </c>
      <c r="E252" s="136" t="s">
        <v>6</v>
      </c>
      <c r="F252" s="136" t="s">
        <v>7</v>
      </c>
      <c r="G252" s="136" t="s">
        <v>8</v>
      </c>
      <c r="H252" s="136" t="s">
        <v>7</v>
      </c>
      <c r="I252" s="137" t="s">
        <v>45</v>
      </c>
      <c r="J252" s="8">
        <v>1</v>
      </c>
      <c r="K252" s="8" t="s">
        <v>1554</v>
      </c>
      <c r="L252" s="9">
        <v>517</v>
      </c>
      <c r="M252" s="9">
        <v>11318.846153846154</v>
      </c>
      <c r="N252" s="138">
        <f t="shared" si="24"/>
        <v>5851843.461538462</v>
      </c>
      <c r="O252" s="11" t="s">
        <v>3204</v>
      </c>
      <c r="P252" s="39">
        <v>1.7779665605953976E-4</v>
      </c>
      <c r="Q252" s="39"/>
      <c r="R252" s="26">
        <v>4.444916401488494E-2</v>
      </c>
      <c r="S252" s="7"/>
      <c r="T252" s="26">
        <v>4.444916401488494E-2</v>
      </c>
      <c r="U252" s="11"/>
      <c r="V252" s="28"/>
      <c r="W252" s="28"/>
      <c r="X252" s="29"/>
      <c r="Y252" s="108" t="str">
        <f t="shared" si="25"/>
        <v>NO OFERTADO</v>
      </c>
      <c r="Z252" s="108" t="str">
        <f t="shared" si="26"/>
        <v>CORRECTO</v>
      </c>
      <c r="AA252" s="29">
        <f t="shared" si="27"/>
        <v>0</v>
      </c>
      <c r="AB252" s="25">
        <v>1.6001699045358579E-2</v>
      </c>
      <c r="AC252" s="7"/>
      <c r="AD252" s="26">
        <v>1.6001699045358579E-2</v>
      </c>
      <c r="AE252" s="28"/>
      <c r="AF252" s="28"/>
      <c r="AG252" s="28"/>
      <c r="AH252" s="29"/>
      <c r="AI252" s="108" t="str">
        <f t="shared" si="28"/>
        <v>NO OFERTADO</v>
      </c>
      <c r="AJ252" s="108" t="str">
        <f t="shared" si="29"/>
        <v>CORRECTO</v>
      </c>
      <c r="AK252" s="27">
        <v>1.0667799363572386E-2</v>
      </c>
      <c r="AL252" s="7"/>
      <c r="AM252" s="26">
        <v>1.0667799363572386E-2</v>
      </c>
      <c r="AN252" s="28"/>
      <c r="AO252" s="28"/>
      <c r="AP252" s="28"/>
      <c r="AQ252" s="29"/>
      <c r="AR252" s="108" t="str">
        <f t="shared" si="30"/>
        <v>NO OFERTADO</v>
      </c>
      <c r="AS252" s="109" t="str">
        <f t="shared" si="31"/>
        <v>CORRECTO</v>
      </c>
    </row>
    <row r="253" spans="1:45" ht="24" x14ac:dyDescent="0.25">
      <c r="A253" s="134">
        <v>248</v>
      </c>
      <c r="B253" s="135">
        <v>905</v>
      </c>
      <c r="C253" s="10" t="s">
        <v>1552</v>
      </c>
      <c r="D253" s="136" t="s">
        <v>1732</v>
      </c>
      <c r="E253" s="136" t="s">
        <v>6</v>
      </c>
      <c r="F253" s="136" t="s">
        <v>7</v>
      </c>
      <c r="G253" s="136" t="s">
        <v>8</v>
      </c>
      <c r="H253" s="136" t="s">
        <v>7</v>
      </c>
      <c r="I253" s="137" t="s">
        <v>45</v>
      </c>
      <c r="J253" s="8">
        <v>1</v>
      </c>
      <c r="K253" s="8" t="s">
        <v>1554</v>
      </c>
      <c r="L253" s="9">
        <v>228.59</v>
      </c>
      <c r="M253" s="9">
        <v>15932.615384615385</v>
      </c>
      <c r="N253" s="138">
        <f t="shared" si="24"/>
        <v>3642036.5507692308</v>
      </c>
      <c r="O253" s="11" t="s">
        <v>3204</v>
      </c>
      <c r="P253" s="39">
        <v>1.1065605637426762E-4</v>
      </c>
      <c r="Q253" s="39"/>
      <c r="R253" s="26">
        <v>2.7664014093566905E-2</v>
      </c>
      <c r="S253" s="7"/>
      <c r="T253" s="26">
        <v>2.7664014093566905E-2</v>
      </c>
      <c r="U253" s="11"/>
      <c r="V253" s="28"/>
      <c r="W253" s="28"/>
      <c r="X253" s="29"/>
      <c r="Y253" s="108" t="str">
        <f t="shared" si="25"/>
        <v>NO OFERTADO</v>
      </c>
      <c r="Z253" s="108" t="str">
        <f t="shared" si="26"/>
        <v>CORRECTO</v>
      </c>
      <c r="AA253" s="29">
        <f t="shared" si="27"/>
        <v>0</v>
      </c>
      <c r="AB253" s="25">
        <v>9.9590450736840863E-3</v>
      </c>
      <c r="AC253" s="7"/>
      <c r="AD253" s="26">
        <v>9.9590450736840863E-3</v>
      </c>
      <c r="AE253" s="28"/>
      <c r="AF253" s="28"/>
      <c r="AG253" s="28"/>
      <c r="AH253" s="29"/>
      <c r="AI253" s="108" t="str">
        <f t="shared" si="28"/>
        <v>NO OFERTADO</v>
      </c>
      <c r="AJ253" s="108" t="str">
        <f t="shared" si="29"/>
        <v>CORRECTO</v>
      </c>
      <c r="AK253" s="27">
        <v>6.639363382456057E-3</v>
      </c>
      <c r="AL253" s="7"/>
      <c r="AM253" s="26">
        <v>6.639363382456057E-3</v>
      </c>
      <c r="AN253" s="28"/>
      <c r="AO253" s="28"/>
      <c r="AP253" s="28"/>
      <c r="AQ253" s="29"/>
      <c r="AR253" s="108" t="str">
        <f t="shared" si="30"/>
        <v>NO OFERTADO</v>
      </c>
      <c r="AS253" s="109" t="str">
        <f t="shared" si="31"/>
        <v>CORRECTO</v>
      </c>
    </row>
    <row r="254" spans="1:45" ht="24" x14ac:dyDescent="0.25">
      <c r="A254" s="134">
        <v>249</v>
      </c>
      <c r="B254" s="135">
        <v>1022</v>
      </c>
      <c r="C254" s="10" t="s">
        <v>1552</v>
      </c>
      <c r="D254" s="136" t="s">
        <v>933</v>
      </c>
      <c r="E254" s="136" t="s">
        <v>6</v>
      </c>
      <c r="F254" s="136" t="s">
        <v>7</v>
      </c>
      <c r="G254" s="136" t="s">
        <v>8</v>
      </c>
      <c r="H254" s="136" t="s">
        <v>7</v>
      </c>
      <c r="I254" s="137" t="s">
        <v>45</v>
      </c>
      <c r="J254" s="8">
        <v>1</v>
      </c>
      <c r="K254" s="8" t="s">
        <v>1554</v>
      </c>
      <c r="L254" s="9">
        <v>320.02999999999997</v>
      </c>
      <c r="M254" s="9">
        <v>4912.9230769230771</v>
      </c>
      <c r="N254" s="138">
        <f t="shared" si="24"/>
        <v>1572282.7723076923</v>
      </c>
      <c r="O254" s="11" t="s">
        <v>3204</v>
      </c>
      <c r="P254" s="39">
        <v>4.7770693309495506E-5</v>
      </c>
      <c r="Q254" s="39"/>
      <c r="R254" s="26">
        <v>1.1942673327373877E-2</v>
      </c>
      <c r="S254" s="7"/>
      <c r="T254" s="26">
        <v>1.1942673327373877E-2</v>
      </c>
      <c r="U254" s="11"/>
      <c r="V254" s="28"/>
      <c r="W254" s="28"/>
      <c r="X254" s="29"/>
      <c r="Y254" s="108" t="str">
        <f t="shared" si="25"/>
        <v>NO OFERTADO</v>
      </c>
      <c r="Z254" s="108" t="str">
        <f t="shared" si="26"/>
        <v>CORRECTO</v>
      </c>
      <c r="AA254" s="29">
        <f t="shared" si="27"/>
        <v>0</v>
      </c>
      <c r="AB254" s="25">
        <v>4.2993623978545958E-3</v>
      </c>
      <c r="AC254" s="7"/>
      <c r="AD254" s="26">
        <v>4.2993623978545958E-3</v>
      </c>
      <c r="AE254" s="28"/>
      <c r="AF254" s="28"/>
      <c r="AG254" s="28"/>
      <c r="AH254" s="29"/>
      <c r="AI254" s="108" t="str">
        <f t="shared" si="28"/>
        <v>NO OFERTADO</v>
      </c>
      <c r="AJ254" s="108" t="str">
        <f t="shared" si="29"/>
        <v>CORRECTO</v>
      </c>
      <c r="AK254" s="27">
        <v>2.8662415985697305E-3</v>
      </c>
      <c r="AL254" s="7"/>
      <c r="AM254" s="26">
        <v>2.8662415985697305E-3</v>
      </c>
      <c r="AN254" s="28"/>
      <c r="AO254" s="28"/>
      <c r="AP254" s="28"/>
      <c r="AQ254" s="29"/>
      <c r="AR254" s="108" t="str">
        <f t="shared" si="30"/>
        <v>NO OFERTADO</v>
      </c>
      <c r="AS254" s="109" t="str">
        <f t="shared" si="31"/>
        <v>CORRECTO</v>
      </c>
    </row>
    <row r="255" spans="1:45" x14ac:dyDescent="0.25">
      <c r="A255" s="134">
        <v>250</v>
      </c>
      <c r="B255" s="135">
        <v>1389</v>
      </c>
      <c r="C255" s="10" t="s">
        <v>2514</v>
      </c>
      <c r="D255" s="136" t="s">
        <v>2515</v>
      </c>
      <c r="E255" s="136" t="s">
        <v>36</v>
      </c>
      <c r="F255" s="136" t="s">
        <v>16</v>
      </c>
      <c r="G255" s="136" t="s">
        <v>17</v>
      </c>
      <c r="H255" s="136" t="s">
        <v>36</v>
      </c>
      <c r="I255" s="137" t="s">
        <v>45</v>
      </c>
      <c r="J255" s="8">
        <v>1</v>
      </c>
      <c r="K255" s="8" t="s">
        <v>2516</v>
      </c>
      <c r="L255" s="9">
        <v>9738.2099999999991</v>
      </c>
      <c r="M255" s="9">
        <v>44.5</v>
      </c>
      <c r="N255" s="138">
        <f t="shared" si="24"/>
        <v>433350.34499999997</v>
      </c>
      <c r="O255" s="11" t="s">
        <v>3204</v>
      </c>
      <c r="P255" s="39">
        <v>1.3166490653697654E-5</v>
      </c>
      <c r="Q255" s="39"/>
      <c r="R255" s="26">
        <v>3.2916226634244136E-3</v>
      </c>
      <c r="S255" s="7"/>
      <c r="T255" s="26">
        <v>3.2916226634244136E-3</v>
      </c>
      <c r="U255" s="11"/>
      <c r="V255" s="28"/>
      <c r="W255" s="28"/>
      <c r="X255" s="29"/>
      <c r="Y255" s="108" t="str">
        <f t="shared" si="25"/>
        <v>NO OFERTADO</v>
      </c>
      <c r="Z255" s="108" t="str">
        <f t="shared" si="26"/>
        <v>CORRECTO</v>
      </c>
      <c r="AA255" s="29">
        <f t="shared" si="27"/>
        <v>0</v>
      </c>
      <c r="AB255" s="25">
        <v>1.184984158832789E-3</v>
      </c>
      <c r="AC255" s="7"/>
      <c r="AD255" s="26">
        <v>1.184984158832789E-3</v>
      </c>
      <c r="AE255" s="28"/>
      <c r="AF255" s="28"/>
      <c r="AG255" s="28"/>
      <c r="AH255" s="29"/>
      <c r="AI255" s="108" t="str">
        <f t="shared" si="28"/>
        <v>NO OFERTADO</v>
      </c>
      <c r="AJ255" s="108" t="str">
        <f t="shared" si="29"/>
        <v>CORRECTO</v>
      </c>
      <c r="AK255" s="27">
        <v>7.8998943922185924E-4</v>
      </c>
      <c r="AL255" s="7"/>
      <c r="AM255" s="26">
        <v>7.8998943922185924E-4</v>
      </c>
      <c r="AN255" s="28"/>
      <c r="AO255" s="28"/>
      <c r="AP255" s="28"/>
      <c r="AQ255" s="29"/>
      <c r="AR255" s="108" t="str">
        <f t="shared" si="30"/>
        <v>NO OFERTADO</v>
      </c>
      <c r="AS255" s="109" t="str">
        <f t="shared" si="31"/>
        <v>CORRECTO</v>
      </c>
    </row>
    <row r="256" spans="1:45" x14ac:dyDescent="0.25">
      <c r="A256" s="134">
        <v>251</v>
      </c>
      <c r="B256" s="135">
        <v>1066</v>
      </c>
      <c r="C256" s="10" t="s">
        <v>2050</v>
      </c>
      <c r="D256" s="136" t="s">
        <v>500</v>
      </c>
      <c r="E256" s="136" t="s">
        <v>820</v>
      </c>
      <c r="F256" s="136" t="s">
        <v>241</v>
      </c>
      <c r="G256" s="136" t="s">
        <v>242</v>
      </c>
      <c r="H256" s="136" t="s">
        <v>243</v>
      </c>
      <c r="I256" s="137" t="s">
        <v>45</v>
      </c>
      <c r="J256" s="8">
        <v>20</v>
      </c>
      <c r="K256" s="8" t="s">
        <v>1436</v>
      </c>
      <c r="L256" s="9">
        <v>172.53</v>
      </c>
      <c r="M256" s="9">
        <v>20724.615384615387</v>
      </c>
      <c r="N256" s="138">
        <f t="shared" si="24"/>
        <v>3575617.8923076927</v>
      </c>
      <c r="O256" s="11" t="s">
        <v>3204</v>
      </c>
      <c r="P256" s="39">
        <v>1.086380571827244E-4</v>
      </c>
      <c r="Q256" s="39"/>
      <c r="R256" s="26">
        <v>2.71595142956811E-2</v>
      </c>
      <c r="S256" s="7"/>
      <c r="T256" s="26">
        <v>2.71595142956811E-2</v>
      </c>
      <c r="U256" s="11"/>
      <c r="V256" s="28"/>
      <c r="W256" s="28"/>
      <c r="X256" s="29"/>
      <c r="Y256" s="108" t="str">
        <f t="shared" si="25"/>
        <v>NO OFERTADO</v>
      </c>
      <c r="Z256" s="108" t="str">
        <f t="shared" si="26"/>
        <v>CORRECTO</v>
      </c>
      <c r="AA256" s="29">
        <f t="shared" si="27"/>
        <v>0</v>
      </c>
      <c r="AB256" s="25">
        <v>9.7774251464451956E-3</v>
      </c>
      <c r="AC256" s="7"/>
      <c r="AD256" s="26">
        <v>9.7774251464451956E-3</v>
      </c>
      <c r="AE256" s="28"/>
      <c r="AF256" s="28"/>
      <c r="AG256" s="28"/>
      <c r="AH256" s="29"/>
      <c r="AI256" s="108" t="str">
        <f t="shared" si="28"/>
        <v>NO OFERTADO</v>
      </c>
      <c r="AJ256" s="108" t="str">
        <f t="shared" si="29"/>
        <v>CORRECTO</v>
      </c>
      <c r="AK256" s="27">
        <v>6.5182834309634643E-3</v>
      </c>
      <c r="AL256" s="7"/>
      <c r="AM256" s="26">
        <v>6.5182834309634643E-3</v>
      </c>
      <c r="AN256" s="28"/>
      <c r="AO256" s="28"/>
      <c r="AP256" s="28"/>
      <c r="AQ256" s="29"/>
      <c r="AR256" s="108" t="str">
        <f t="shared" si="30"/>
        <v>NO OFERTADO</v>
      </c>
      <c r="AS256" s="109" t="str">
        <f t="shared" si="31"/>
        <v>CORRECTO</v>
      </c>
    </row>
    <row r="257" spans="1:45" x14ac:dyDescent="0.25">
      <c r="A257" s="134">
        <v>252</v>
      </c>
      <c r="B257" s="135">
        <v>525</v>
      </c>
      <c r="C257" s="10" t="s">
        <v>1218</v>
      </c>
      <c r="D257" s="136" t="s">
        <v>1219</v>
      </c>
      <c r="E257" s="136" t="s">
        <v>820</v>
      </c>
      <c r="F257" s="136" t="s">
        <v>241</v>
      </c>
      <c r="G257" s="136" t="s">
        <v>242</v>
      </c>
      <c r="H257" s="136" t="s">
        <v>243</v>
      </c>
      <c r="I257" s="137" t="s">
        <v>45</v>
      </c>
      <c r="J257" s="8">
        <v>30</v>
      </c>
      <c r="K257" s="8" t="s">
        <v>1220</v>
      </c>
      <c r="L257" s="9">
        <v>1123</v>
      </c>
      <c r="M257" s="9">
        <v>9528.461538461539</v>
      </c>
      <c r="N257" s="138">
        <f t="shared" si="24"/>
        <v>10700462.307692308</v>
      </c>
      <c r="O257" s="11" t="s">
        <v>3204</v>
      </c>
      <c r="P257" s="39">
        <v>3.2511232214312604E-4</v>
      </c>
      <c r="Q257" s="39"/>
      <c r="R257" s="26">
        <v>8.1278080535781505E-2</v>
      </c>
      <c r="S257" s="7"/>
      <c r="T257" s="26">
        <v>8.1278080535781505E-2</v>
      </c>
      <c r="U257" s="11"/>
      <c r="V257" s="28"/>
      <c r="W257" s="28"/>
      <c r="X257" s="29"/>
      <c r="Y257" s="108" t="str">
        <f t="shared" si="25"/>
        <v>NO OFERTADO</v>
      </c>
      <c r="Z257" s="108" t="str">
        <f t="shared" si="26"/>
        <v>CORRECTO</v>
      </c>
      <c r="AA257" s="29">
        <f t="shared" si="27"/>
        <v>0</v>
      </c>
      <c r="AB257" s="25">
        <v>2.9260108992881343E-2</v>
      </c>
      <c r="AC257" s="7"/>
      <c r="AD257" s="26">
        <v>2.9260108992881343E-2</v>
      </c>
      <c r="AE257" s="28"/>
      <c r="AF257" s="28"/>
      <c r="AG257" s="28"/>
      <c r="AH257" s="29"/>
      <c r="AI257" s="108" t="str">
        <f t="shared" si="28"/>
        <v>NO OFERTADO</v>
      </c>
      <c r="AJ257" s="108" t="str">
        <f t="shared" si="29"/>
        <v>CORRECTO</v>
      </c>
      <c r="AK257" s="27">
        <v>1.9506739328587562E-2</v>
      </c>
      <c r="AL257" s="7"/>
      <c r="AM257" s="26">
        <v>1.9506739328587562E-2</v>
      </c>
      <c r="AN257" s="28"/>
      <c r="AO257" s="28"/>
      <c r="AP257" s="28"/>
      <c r="AQ257" s="29"/>
      <c r="AR257" s="108" t="str">
        <f t="shared" si="30"/>
        <v>NO OFERTADO</v>
      </c>
      <c r="AS257" s="109" t="str">
        <f t="shared" si="31"/>
        <v>CORRECTO</v>
      </c>
    </row>
    <row r="258" spans="1:45" ht="24" x14ac:dyDescent="0.25">
      <c r="A258" s="134">
        <v>253</v>
      </c>
      <c r="B258" s="135">
        <v>821</v>
      </c>
      <c r="C258" s="10" t="s">
        <v>1701</v>
      </c>
      <c r="D258" s="136" t="s">
        <v>1702</v>
      </c>
      <c r="E258" s="136" t="s">
        <v>192</v>
      </c>
      <c r="F258" s="136" t="s">
        <v>36</v>
      </c>
      <c r="G258" s="136" t="s">
        <v>17</v>
      </c>
      <c r="H258" s="136" t="s">
        <v>36</v>
      </c>
      <c r="I258" s="137" t="s">
        <v>45</v>
      </c>
      <c r="J258" s="8">
        <v>1</v>
      </c>
      <c r="K258" s="8" t="s">
        <v>1703</v>
      </c>
      <c r="L258" s="9">
        <v>23957.279999999999</v>
      </c>
      <c r="M258" s="9">
        <v>505.42857142857144</v>
      </c>
      <c r="N258" s="138">
        <f t="shared" si="24"/>
        <v>12108693.805714285</v>
      </c>
      <c r="O258" s="11" t="s">
        <v>3204</v>
      </c>
      <c r="P258" s="39">
        <v>3.6789864289002428E-4</v>
      </c>
      <c r="Q258" s="39"/>
      <c r="R258" s="26">
        <v>9.1974660722506069E-2</v>
      </c>
      <c r="S258" s="7"/>
      <c r="T258" s="26">
        <v>9.1974660722506069E-2</v>
      </c>
      <c r="U258" s="11"/>
      <c r="V258" s="28"/>
      <c r="W258" s="28"/>
      <c r="X258" s="29"/>
      <c r="Y258" s="108" t="str">
        <f t="shared" si="25"/>
        <v>NO OFERTADO</v>
      </c>
      <c r="Z258" s="108" t="str">
        <f t="shared" si="26"/>
        <v>CORRECTO</v>
      </c>
      <c r="AA258" s="29">
        <f t="shared" si="27"/>
        <v>0</v>
      </c>
      <c r="AB258" s="25">
        <v>3.3110877860102188E-2</v>
      </c>
      <c r="AC258" s="7"/>
      <c r="AD258" s="26">
        <v>3.3110877860102188E-2</v>
      </c>
      <c r="AE258" s="28"/>
      <c r="AF258" s="28"/>
      <c r="AG258" s="28"/>
      <c r="AH258" s="29"/>
      <c r="AI258" s="108" t="str">
        <f t="shared" si="28"/>
        <v>NO OFERTADO</v>
      </c>
      <c r="AJ258" s="108" t="str">
        <f t="shared" si="29"/>
        <v>CORRECTO</v>
      </c>
      <c r="AK258" s="27">
        <v>2.2073918573401456E-2</v>
      </c>
      <c r="AL258" s="7"/>
      <c r="AM258" s="26">
        <v>2.2073918573401456E-2</v>
      </c>
      <c r="AN258" s="28"/>
      <c r="AO258" s="28"/>
      <c r="AP258" s="28"/>
      <c r="AQ258" s="29"/>
      <c r="AR258" s="108" t="str">
        <f t="shared" si="30"/>
        <v>NO OFERTADO</v>
      </c>
      <c r="AS258" s="109" t="str">
        <f t="shared" si="31"/>
        <v>CORRECTO</v>
      </c>
    </row>
    <row r="259" spans="1:45" x14ac:dyDescent="0.25">
      <c r="A259" s="134">
        <v>254</v>
      </c>
      <c r="B259" s="135">
        <v>1523</v>
      </c>
      <c r="C259" s="10" t="s">
        <v>2718</v>
      </c>
      <c r="D259" s="136" t="s">
        <v>2289</v>
      </c>
      <c r="E259" s="136" t="s">
        <v>36</v>
      </c>
      <c r="F259" s="136" t="s">
        <v>36</v>
      </c>
      <c r="G259" s="136" t="s">
        <v>17</v>
      </c>
      <c r="H259" s="136" t="s">
        <v>36</v>
      </c>
      <c r="I259" s="137" t="s">
        <v>45</v>
      </c>
      <c r="J259" s="8">
        <v>1</v>
      </c>
      <c r="K259" s="8" t="s">
        <v>2516</v>
      </c>
      <c r="L259" s="9">
        <v>628</v>
      </c>
      <c r="M259" s="9">
        <v>524.07692307692309</v>
      </c>
      <c r="N259" s="138">
        <f t="shared" si="24"/>
        <v>329120.30769230769</v>
      </c>
      <c r="O259" s="11" t="s">
        <v>3204</v>
      </c>
      <c r="P259" s="39">
        <v>9.9996677172897275E-6</v>
      </c>
      <c r="Q259" s="39"/>
      <c r="R259" s="26">
        <v>2.499916929322432E-3</v>
      </c>
      <c r="S259" s="7"/>
      <c r="T259" s="26">
        <v>2.499916929322432E-3</v>
      </c>
      <c r="U259" s="11"/>
      <c r="V259" s="28"/>
      <c r="W259" s="28"/>
      <c r="X259" s="29"/>
      <c r="Y259" s="108" t="str">
        <f t="shared" si="25"/>
        <v>NO OFERTADO</v>
      </c>
      <c r="Z259" s="108" t="str">
        <f t="shared" si="26"/>
        <v>CORRECTO</v>
      </c>
      <c r="AA259" s="29">
        <f t="shared" si="27"/>
        <v>0</v>
      </c>
      <c r="AB259" s="25">
        <v>8.9997009455607547E-4</v>
      </c>
      <c r="AC259" s="7"/>
      <c r="AD259" s="26">
        <v>8.9997009455607547E-4</v>
      </c>
      <c r="AE259" s="28"/>
      <c r="AF259" s="28"/>
      <c r="AG259" s="28"/>
      <c r="AH259" s="29"/>
      <c r="AI259" s="108" t="str">
        <f t="shared" si="28"/>
        <v>NO OFERTADO</v>
      </c>
      <c r="AJ259" s="108" t="str">
        <f t="shared" si="29"/>
        <v>CORRECTO</v>
      </c>
      <c r="AK259" s="27">
        <v>5.9998006303738365E-4</v>
      </c>
      <c r="AL259" s="7"/>
      <c r="AM259" s="26">
        <v>5.9998006303738365E-4</v>
      </c>
      <c r="AN259" s="28"/>
      <c r="AO259" s="28"/>
      <c r="AP259" s="28"/>
      <c r="AQ259" s="29"/>
      <c r="AR259" s="108" t="str">
        <f t="shared" si="30"/>
        <v>NO OFERTADO</v>
      </c>
      <c r="AS259" s="109" t="str">
        <f t="shared" si="31"/>
        <v>CORRECTO</v>
      </c>
    </row>
    <row r="260" spans="1:45" x14ac:dyDescent="0.25">
      <c r="A260" s="134">
        <v>255</v>
      </c>
      <c r="B260" s="135">
        <v>660</v>
      </c>
      <c r="C260" s="10" t="s">
        <v>1435</v>
      </c>
      <c r="D260" s="136" t="s">
        <v>1377</v>
      </c>
      <c r="E260" s="136" t="s">
        <v>820</v>
      </c>
      <c r="F260" s="136" t="s">
        <v>241</v>
      </c>
      <c r="G260" s="136" t="s">
        <v>242</v>
      </c>
      <c r="H260" s="136" t="s">
        <v>243</v>
      </c>
      <c r="I260" s="137" t="s">
        <v>45</v>
      </c>
      <c r="J260" s="8">
        <v>40</v>
      </c>
      <c r="K260" s="8" t="s">
        <v>1436</v>
      </c>
      <c r="L260" s="9">
        <v>251.11</v>
      </c>
      <c r="M260" s="9">
        <v>38033.846153846156</v>
      </c>
      <c r="N260" s="138">
        <f t="shared" si="24"/>
        <v>9550679.1076923087</v>
      </c>
      <c r="O260" s="11" t="s">
        <v>3204</v>
      </c>
      <c r="P260" s="39">
        <v>2.9017844028229916E-4</v>
      </c>
      <c r="Q260" s="39"/>
      <c r="R260" s="26">
        <v>7.2544610070574791E-2</v>
      </c>
      <c r="S260" s="7"/>
      <c r="T260" s="26">
        <v>7.2544610070574791E-2</v>
      </c>
      <c r="U260" s="11"/>
      <c r="V260" s="28"/>
      <c r="W260" s="28"/>
      <c r="X260" s="29"/>
      <c r="Y260" s="108" t="str">
        <f t="shared" si="25"/>
        <v>NO OFERTADO</v>
      </c>
      <c r="Z260" s="108" t="str">
        <f t="shared" si="26"/>
        <v>CORRECTO</v>
      </c>
      <c r="AA260" s="29">
        <f t="shared" si="27"/>
        <v>0</v>
      </c>
      <c r="AB260" s="25">
        <v>2.6116059625406925E-2</v>
      </c>
      <c r="AC260" s="7"/>
      <c r="AD260" s="26">
        <v>2.6116059625406925E-2</v>
      </c>
      <c r="AE260" s="28"/>
      <c r="AF260" s="28"/>
      <c r="AG260" s="28"/>
      <c r="AH260" s="29"/>
      <c r="AI260" s="108" t="str">
        <f t="shared" si="28"/>
        <v>NO OFERTADO</v>
      </c>
      <c r="AJ260" s="108" t="str">
        <f t="shared" si="29"/>
        <v>CORRECTO</v>
      </c>
      <c r="AK260" s="27">
        <v>1.7410706416937951E-2</v>
      </c>
      <c r="AL260" s="7"/>
      <c r="AM260" s="26">
        <v>1.7410706416937951E-2</v>
      </c>
      <c r="AN260" s="28"/>
      <c r="AO260" s="28"/>
      <c r="AP260" s="28"/>
      <c r="AQ260" s="29"/>
      <c r="AR260" s="108" t="str">
        <f t="shared" si="30"/>
        <v>NO OFERTADO</v>
      </c>
      <c r="AS260" s="109" t="str">
        <f t="shared" si="31"/>
        <v>CORRECTO</v>
      </c>
    </row>
    <row r="261" spans="1:45" x14ac:dyDescent="0.25">
      <c r="A261" s="134">
        <v>256</v>
      </c>
      <c r="B261" s="135">
        <v>1067</v>
      </c>
      <c r="C261" s="10" t="s">
        <v>1435</v>
      </c>
      <c r="D261" s="136" t="s">
        <v>500</v>
      </c>
      <c r="E261" s="136" t="s">
        <v>2051</v>
      </c>
      <c r="F261" s="136" t="s">
        <v>241</v>
      </c>
      <c r="G261" s="136" t="s">
        <v>242</v>
      </c>
      <c r="H261" s="136" t="s">
        <v>243</v>
      </c>
      <c r="I261" s="137" t="s">
        <v>45</v>
      </c>
      <c r="J261" s="8">
        <v>20</v>
      </c>
      <c r="K261" s="8" t="s">
        <v>1436</v>
      </c>
      <c r="L261" s="9">
        <v>152</v>
      </c>
      <c r="M261" s="9">
        <v>2073.3333333333335</v>
      </c>
      <c r="N261" s="138">
        <f t="shared" si="24"/>
        <v>315146.66666666669</v>
      </c>
      <c r="O261" s="11" t="s">
        <v>3204</v>
      </c>
      <c r="P261" s="39">
        <v>9.5751063523686306E-6</v>
      </c>
      <c r="Q261" s="39"/>
      <c r="R261" s="26">
        <v>2.3937765880921577E-3</v>
      </c>
      <c r="S261" s="7"/>
      <c r="T261" s="26">
        <v>2.3937765880921577E-3</v>
      </c>
      <c r="U261" s="11"/>
      <c r="V261" s="28"/>
      <c r="W261" s="28"/>
      <c r="X261" s="29"/>
      <c r="Y261" s="108" t="str">
        <f t="shared" si="25"/>
        <v>NO OFERTADO</v>
      </c>
      <c r="Z261" s="108" t="str">
        <f t="shared" si="26"/>
        <v>CORRECTO</v>
      </c>
      <c r="AA261" s="29">
        <f t="shared" si="27"/>
        <v>0</v>
      </c>
      <c r="AB261" s="25">
        <v>8.6175957171317672E-4</v>
      </c>
      <c r="AC261" s="7"/>
      <c r="AD261" s="26">
        <v>8.6175957171317672E-4</v>
      </c>
      <c r="AE261" s="28"/>
      <c r="AF261" s="28"/>
      <c r="AG261" s="28"/>
      <c r="AH261" s="29"/>
      <c r="AI261" s="108" t="str">
        <f t="shared" si="28"/>
        <v>NO OFERTADO</v>
      </c>
      <c r="AJ261" s="108" t="str">
        <f t="shared" si="29"/>
        <v>CORRECTO</v>
      </c>
      <c r="AK261" s="27">
        <v>5.7450638114211789E-4</v>
      </c>
      <c r="AL261" s="7"/>
      <c r="AM261" s="26">
        <v>5.7450638114211789E-4</v>
      </c>
      <c r="AN261" s="28"/>
      <c r="AO261" s="28"/>
      <c r="AP261" s="28"/>
      <c r="AQ261" s="29"/>
      <c r="AR261" s="108" t="str">
        <f t="shared" si="30"/>
        <v>NO OFERTADO</v>
      </c>
      <c r="AS261" s="109" t="str">
        <f t="shared" si="31"/>
        <v>CORRECTO</v>
      </c>
    </row>
    <row r="262" spans="1:45" ht="24" x14ac:dyDescent="0.25">
      <c r="A262" s="134">
        <v>257</v>
      </c>
      <c r="B262" s="135">
        <v>1623</v>
      </c>
      <c r="C262" s="10" t="s">
        <v>2864</v>
      </c>
      <c r="D262" s="136" t="s">
        <v>2172</v>
      </c>
      <c r="E262" s="136" t="s">
        <v>6</v>
      </c>
      <c r="F262" s="136" t="s">
        <v>7</v>
      </c>
      <c r="G262" s="136" t="s">
        <v>8</v>
      </c>
      <c r="H262" s="136" t="s">
        <v>7</v>
      </c>
      <c r="I262" s="137" t="s">
        <v>45</v>
      </c>
      <c r="J262" s="8">
        <v>1</v>
      </c>
      <c r="K262" s="8" t="s">
        <v>2865</v>
      </c>
      <c r="L262" s="9">
        <v>1080</v>
      </c>
      <c r="M262" s="9">
        <v>234.28571428571428</v>
      </c>
      <c r="N262" s="138">
        <f t="shared" ref="N262:N325" si="32">M262*L262</f>
        <v>253028.57142857142</v>
      </c>
      <c r="O262" s="11" t="s">
        <v>3204</v>
      </c>
      <c r="P262" s="39">
        <v>7.687771243917564E-6</v>
      </c>
      <c r="Q262" s="39"/>
      <c r="R262" s="26">
        <v>1.9219428109793909E-3</v>
      </c>
      <c r="S262" s="7"/>
      <c r="T262" s="26">
        <v>1.9219428109793909E-3</v>
      </c>
      <c r="U262" s="11"/>
      <c r="V262" s="28"/>
      <c r="W262" s="28"/>
      <c r="X262" s="29"/>
      <c r="Y262" s="108" t="str">
        <f t="shared" ref="Y262:Y325" si="33">IF(U262=0,"NO OFERTADO",IF(V262=0,"NO OFERTADO",IF(W262=0,"NO OFERTADO",IF(X262&gt;0,"CORRECTO","NO OFERTADO"))))</f>
        <v>NO OFERTADO</v>
      </c>
      <c r="Z262" s="108" t="str">
        <f t="shared" ref="Z262:Z325" si="34">IF(X262=0,"CORRECTO",IF(X262&gt;I262,"SOBREPASA TECHO REGULADO","CORRECTO"))</f>
        <v>CORRECTO</v>
      </c>
      <c r="AA262" s="29">
        <f t="shared" ref="AA262:AA325" si="35">IF(AND(Y262="CORRECTO", Z262="CORRECTO"), X262*M262, 0)</f>
        <v>0</v>
      </c>
      <c r="AB262" s="25">
        <v>6.9189941195258071E-4</v>
      </c>
      <c r="AC262" s="7"/>
      <c r="AD262" s="26">
        <v>6.9189941195258071E-4</v>
      </c>
      <c r="AE262" s="28"/>
      <c r="AF262" s="28"/>
      <c r="AG262" s="28"/>
      <c r="AH262" s="29"/>
      <c r="AI262" s="108" t="str">
        <f t="shared" ref="AI262:AI325" si="36">IF(AE262=0,"NO OFERTADO",IF(AF262=0,"NO OFERTADO",IF(AG262=0,"NO OFERTADO",IF(AH262&gt;0,"CORRECTO","NO OFERTADO"))))</f>
        <v>NO OFERTADO</v>
      </c>
      <c r="AJ262" s="108" t="str">
        <f t="shared" ref="AJ262:AJ325" si="37">IF(AH262=0,"CORRECTO",IF(AH262&lt;X262,"PRECIO OPCION 1 MAYOR QUE OPCION 2",IF(AH262&gt;I262,"SOBREPASA TECHO REGULADO","CORRECTO")))</f>
        <v>CORRECTO</v>
      </c>
      <c r="AK262" s="27">
        <v>4.6126627463505385E-4</v>
      </c>
      <c r="AL262" s="7"/>
      <c r="AM262" s="26">
        <v>4.6126627463505385E-4</v>
      </c>
      <c r="AN262" s="28"/>
      <c r="AO262" s="28"/>
      <c r="AP262" s="28"/>
      <c r="AQ262" s="29"/>
      <c r="AR262" s="108" t="str">
        <f t="shared" ref="AR262:AR325" si="38">IF(AN262=0,"NO OFERTADO",IF(AO262=0,"NO OFERTADO",IF(AP262=0,"NO OFERTADO",IF(AQ262&gt;0,"CORRECTO","NO OFERTADO"))))</f>
        <v>NO OFERTADO</v>
      </c>
      <c r="AS262" s="109" t="str">
        <f t="shared" ref="AS262:AS325" si="39">IF(AQ262=0,"CORRECTO",IF(AQ262&lt;AH262,"PRECIO OPCION 2 MAYOR QUE OPCION 3",IF(AQ262&gt;I262,"SOBREPASA TECHO REGULADO","CORRECTO")))</f>
        <v>CORRECTO</v>
      </c>
    </row>
    <row r="263" spans="1:45" x14ac:dyDescent="0.25">
      <c r="A263" s="134">
        <v>258</v>
      </c>
      <c r="B263" s="135">
        <v>1779</v>
      </c>
      <c r="C263" s="10" t="s">
        <v>2864</v>
      </c>
      <c r="D263" s="136" t="s">
        <v>3098</v>
      </c>
      <c r="E263" s="136" t="s">
        <v>36</v>
      </c>
      <c r="F263" s="136" t="s">
        <v>16</v>
      </c>
      <c r="G263" s="136" t="s">
        <v>17</v>
      </c>
      <c r="H263" s="136" t="s">
        <v>36</v>
      </c>
      <c r="I263" s="137" t="s">
        <v>45</v>
      </c>
      <c r="J263" s="8">
        <v>1</v>
      </c>
      <c r="K263" s="8" t="s">
        <v>2865</v>
      </c>
      <c r="L263" s="9">
        <v>5983</v>
      </c>
      <c r="M263" s="9">
        <v>9.6666666666666661</v>
      </c>
      <c r="N263" s="138">
        <f t="shared" si="32"/>
        <v>57835.666666666664</v>
      </c>
      <c r="O263" s="11" t="s">
        <v>3204</v>
      </c>
      <c r="P263" s="39">
        <v>1.7572220107890757E-6</v>
      </c>
      <c r="Q263" s="39"/>
      <c r="R263" s="26">
        <v>4.3930550269726893E-4</v>
      </c>
      <c r="S263" s="7"/>
      <c r="T263" s="26">
        <v>4.3930550269726893E-4</v>
      </c>
      <c r="U263" s="11"/>
      <c r="V263" s="28"/>
      <c r="W263" s="28"/>
      <c r="X263" s="29"/>
      <c r="Y263" s="108" t="str">
        <f t="shared" si="33"/>
        <v>NO OFERTADO</v>
      </c>
      <c r="Z263" s="108" t="str">
        <f t="shared" si="34"/>
        <v>CORRECTO</v>
      </c>
      <c r="AA263" s="29">
        <f t="shared" si="35"/>
        <v>0</v>
      </c>
      <c r="AB263" s="25">
        <v>1.581499809710168E-4</v>
      </c>
      <c r="AC263" s="7"/>
      <c r="AD263" s="26">
        <v>1.581499809710168E-4</v>
      </c>
      <c r="AE263" s="28"/>
      <c r="AF263" s="28"/>
      <c r="AG263" s="28"/>
      <c r="AH263" s="29"/>
      <c r="AI263" s="108" t="str">
        <f t="shared" si="36"/>
        <v>NO OFERTADO</v>
      </c>
      <c r="AJ263" s="108" t="str">
        <f t="shared" si="37"/>
        <v>CORRECTO</v>
      </c>
      <c r="AK263" s="27">
        <v>1.0543332064734454E-4</v>
      </c>
      <c r="AL263" s="7"/>
      <c r="AM263" s="26">
        <v>1.0543332064734454E-4</v>
      </c>
      <c r="AN263" s="28"/>
      <c r="AO263" s="28"/>
      <c r="AP263" s="28"/>
      <c r="AQ263" s="29"/>
      <c r="AR263" s="108" t="str">
        <f t="shared" si="38"/>
        <v>NO OFERTADO</v>
      </c>
      <c r="AS263" s="109" t="str">
        <f t="shared" si="39"/>
        <v>CORRECTO</v>
      </c>
    </row>
    <row r="264" spans="1:45" x14ac:dyDescent="0.25">
      <c r="A264" s="134">
        <v>259</v>
      </c>
      <c r="B264" s="135">
        <v>45</v>
      </c>
      <c r="C264" s="10" t="s">
        <v>146</v>
      </c>
      <c r="D264" s="136" t="s">
        <v>69</v>
      </c>
      <c r="E264" s="136" t="s">
        <v>36</v>
      </c>
      <c r="F264" s="136" t="s">
        <v>16</v>
      </c>
      <c r="G264" s="136" t="s">
        <v>17</v>
      </c>
      <c r="H264" s="136" t="s">
        <v>18</v>
      </c>
      <c r="I264" s="137">
        <v>739517</v>
      </c>
      <c r="J264" s="8">
        <v>1</v>
      </c>
      <c r="K264" s="8" t="s">
        <v>147</v>
      </c>
      <c r="L264" s="9">
        <v>378360</v>
      </c>
      <c r="M264" s="9">
        <v>185</v>
      </c>
      <c r="N264" s="138">
        <f t="shared" si="32"/>
        <v>69996600</v>
      </c>
      <c r="O264" s="11" t="s">
        <v>3204</v>
      </c>
      <c r="P264" s="39">
        <v>2.1267078481052399E-3</v>
      </c>
      <c r="Q264" s="39">
        <v>3.395622126728547E-3</v>
      </c>
      <c r="R264" s="26">
        <v>0.53167696202630998</v>
      </c>
      <c r="S264" s="26">
        <v>0.10186866380185641</v>
      </c>
      <c r="T264" s="26">
        <v>0.63354562582816643</v>
      </c>
      <c r="U264" s="11"/>
      <c r="V264" s="28"/>
      <c r="W264" s="28"/>
      <c r="X264" s="29"/>
      <c r="Y264" s="108" t="str">
        <f t="shared" si="33"/>
        <v>NO OFERTADO</v>
      </c>
      <c r="Z264" s="108" t="str">
        <f t="shared" si="34"/>
        <v>CORRECTO</v>
      </c>
      <c r="AA264" s="29">
        <f t="shared" si="35"/>
        <v>0</v>
      </c>
      <c r="AB264" s="25">
        <v>0.1914037063294716</v>
      </c>
      <c r="AC264" s="26">
        <v>5.0934331900928206E-2</v>
      </c>
      <c r="AD264" s="26">
        <v>0.24233803823039979</v>
      </c>
      <c r="AE264" s="28"/>
      <c r="AF264" s="28"/>
      <c r="AG264" s="28"/>
      <c r="AH264" s="29"/>
      <c r="AI264" s="108" t="str">
        <f t="shared" si="36"/>
        <v>NO OFERTADO</v>
      </c>
      <c r="AJ264" s="108" t="str">
        <f t="shared" si="37"/>
        <v>CORRECTO</v>
      </c>
      <c r="AK264" s="27">
        <v>0.12760247088631441</v>
      </c>
      <c r="AL264" s="26">
        <v>1.6978110633642733E-2</v>
      </c>
      <c r="AM264" s="26">
        <v>0.14458058151995715</v>
      </c>
      <c r="AN264" s="28"/>
      <c r="AO264" s="28"/>
      <c r="AP264" s="28"/>
      <c r="AQ264" s="29"/>
      <c r="AR264" s="108" t="str">
        <f t="shared" si="38"/>
        <v>NO OFERTADO</v>
      </c>
      <c r="AS264" s="109" t="str">
        <f t="shared" si="39"/>
        <v>CORRECTO</v>
      </c>
    </row>
    <row r="265" spans="1:45" ht="24" x14ac:dyDescent="0.25">
      <c r="A265" s="134">
        <v>260</v>
      </c>
      <c r="B265" s="135">
        <v>808</v>
      </c>
      <c r="C265" s="10" t="s">
        <v>1679</v>
      </c>
      <c r="D265" s="136" t="s">
        <v>108</v>
      </c>
      <c r="E265" s="136" t="s">
        <v>6</v>
      </c>
      <c r="F265" s="136" t="s">
        <v>7</v>
      </c>
      <c r="G265" s="136" t="s">
        <v>8</v>
      </c>
      <c r="H265" s="136" t="s">
        <v>7</v>
      </c>
      <c r="I265" s="137">
        <v>12666</v>
      </c>
      <c r="J265" s="8">
        <v>1</v>
      </c>
      <c r="K265" s="8" t="s">
        <v>1680</v>
      </c>
      <c r="L265" s="9">
        <v>5678.16</v>
      </c>
      <c r="M265" s="9">
        <v>514.84615384615381</v>
      </c>
      <c r="N265" s="138">
        <f t="shared" si="32"/>
        <v>2923378.8369230768</v>
      </c>
      <c r="O265" s="11" t="s">
        <v>3204</v>
      </c>
      <c r="P265" s="39">
        <v>8.882106724425294E-5</v>
      </c>
      <c r="Q265" s="39">
        <v>1.4181674343419486E-4</v>
      </c>
      <c r="R265" s="26">
        <v>2.2205266811063235E-2</v>
      </c>
      <c r="S265" s="26">
        <v>4.254502303025846E-3</v>
      </c>
      <c r="T265" s="26">
        <v>2.645976911408908E-2</v>
      </c>
      <c r="U265" s="11"/>
      <c r="V265" s="28"/>
      <c r="W265" s="28"/>
      <c r="X265" s="29"/>
      <c r="Y265" s="108" t="str">
        <f t="shared" si="33"/>
        <v>NO OFERTADO</v>
      </c>
      <c r="Z265" s="108" t="str">
        <f t="shared" si="34"/>
        <v>CORRECTO</v>
      </c>
      <c r="AA265" s="29">
        <f t="shared" si="35"/>
        <v>0</v>
      </c>
      <c r="AB265" s="25">
        <v>7.9938960519827639E-3</v>
      </c>
      <c r="AC265" s="26">
        <v>2.127251151512923E-3</v>
      </c>
      <c r="AD265" s="26">
        <v>1.0121147203495686E-2</v>
      </c>
      <c r="AE265" s="28"/>
      <c r="AF265" s="28"/>
      <c r="AG265" s="28"/>
      <c r="AH265" s="29"/>
      <c r="AI265" s="108" t="str">
        <f t="shared" si="36"/>
        <v>NO OFERTADO</v>
      </c>
      <c r="AJ265" s="108" t="str">
        <f t="shared" si="37"/>
        <v>CORRECTO</v>
      </c>
      <c r="AK265" s="27">
        <v>5.3292640346551765E-3</v>
      </c>
      <c r="AL265" s="26">
        <v>7.090837171709743E-4</v>
      </c>
      <c r="AM265" s="26">
        <v>6.0383477518261511E-3</v>
      </c>
      <c r="AN265" s="28"/>
      <c r="AO265" s="28"/>
      <c r="AP265" s="28"/>
      <c r="AQ265" s="29"/>
      <c r="AR265" s="108" t="str">
        <f t="shared" si="38"/>
        <v>NO OFERTADO</v>
      </c>
      <c r="AS265" s="109" t="str">
        <f t="shared" si="39"/>
        <v>CORRECTO</v>
      </c>
    </row>
    <row r="266" spans="1:45" ht="24" x14ac:dyDescent="0.25">
      <c r="A266" s="134">
        <v>261</v>
      </c>
      <c r="B266" s="135">
        <v>1659</v>
      </c>
      <c r="C266" s="10" t="s">
        <v>1679</v>
      </c>
      <c r="D266" s="136" t="s">
        <v>51</v>
      </c>
      <c r="E266" s="136" t="s">
        <v>6</v>
      </c>
      <c r="F266" s="136" t="s">
        <v>7</v>
      </c>
      <c r="G266" s="136" t="s">
        <v>8</v>
      </c>
      <c r="H266" s="136" t="s">
        <v>7</v>
      </c>
      <c r="I266" s="137">
        <v>4222</v>
      </c>
      <c r="J266" s="8">
        <v>1</v>
      </c>
      <c r="K266" s="8" t="s">
        <v>1680</v>
      </c>
      <c r="L266" s="9">
        <v>1360.89</v>
      </c>
      <c r="M266" s="9">
        <v>64.166666666666671</v>
      </c>
      <c r="N266" s="138">
        <f t="shared" si="32"/>
        <v>87323.775000000009</v>
      </c>
      <c r="O266" s="11" t="s">
        <v>3204</v>
      </c>
      <c r="P266" s="39">
        <v>2.6531596908803594E-6</v>
      </c>
      <c r="Q266" s="39">
        <v>4.2361849372607405E-6</v>
      </c>
      <c r="R266" s="26">
        <v>6.6328992272008985E-4</v>
      </c>
      <c r="S266" s="26">
        <v>1.2708554811782221E-4</v>
      </c>
      <c r="T266" s="26">
        <v>7.9037547083791212E-4</v>
      </c>
      <c r="U266" s="11"/>
      <c r="V266" s="28"/>
      <c r="W266" s="28"/>
      <c r="X266" s="29"/>
      <c r="Y266" s="108" t="str">
        <f t="shared" si="33"/>
        <v>NO OFERTADO</v>
      </c>
      <c r="Z266" s="108" t="str">
        <f t="shared" si="34"/>
        <v>CORRECTO</v>
      </c>
      <c r="AA266" s="29">
        <f t="shared" si="35"/>
        <v>0</v>
      </c>
      <c r="AB266" s="25">
        <v>2.3878437217923233E-4</v>
      </c>
      <c r="AC266" s="26">
        <v>6.3542774058911107E-5</v>
      </c>
      <c r="AD266" s="26">
        <v>3.0232714623814347E-4</v>
      </c>
      <c r="AE266" s="28"/>
      <c r="AF266" s="28"/>
      <c r="AG266" s="28"/>
      <c r="AH266" s="29"/>
      <c r="AI266" s="108" t="str">
        <f t="shared" si="36"/>
        <v>NO OFERTADO</v>
      </c>
      <c r="AJ266" s="108" t="str">
        <f t="shared" si="37"/>
        <v>CORRECTO</v>
      </c>
      <c r="AK266" s="27">
        <v>1.5918958145282156E-4</v>
      </c>
      <c r="AL266" s="26">
        <v>2.1180924686303704E-5</v>
      </c>
      <c r="AM266" s="26">
        <v>1.8037050613912525E-4</v>
      </c>
      <c r="AN266" s="28"/>
      <c r="AO266" s="28"/>
      <c r="AP266" s="28"/>
      <c r="AQ266" s="29"/>
      <c r="AR266" s="108" t="str">
        <f t="shared" si="38"/>
        <v>NO OFERTADO</v>
      </c>
      <c r="AS266" s="109" t="str">
        <f t="shared" si="39"/>
        <v>CORRECTO</v>
      </c>
    </row>
    <row r="267" spans="1:45" ht="24" x14ac:dyDescent="0.25">
      <c r="A267" s="134">
        <v>262</v>
      </c>
      <c r="B267" s="135">
        <v>392</v>
      </c>
      <c r="C267" s="10" t="s">
        <v>969</v>
      </c>
      <c r="D267" s="136" t="s">
        <v>136</v>
      </c>
      <c r="E267" s="136" t="s">
        <v>6</v>
      </c>
      <c r="F267" s="136" t="s">
        <v>7</v>
      </c>
      <c r="G267" s="136" t="s">
        <v>8</v>
      </c>
      <c r="H267" s="136" t="s">
        <v>7</v>
      </c>
      <c r="I267" s="137">
        <v>900.8</v>
      </c>
      <c r="J267" s="8">
        <v>1</v>
      </c>
      <c r="K267" s="8" t="s">
        <v>970</v>
      </c>
      <c r="L267" s="9">
        <v>893.11</v>
      </c>
      <c r="M267" s="9">
        <v>25799.384615384617</v>
      </c>
      <c r="N267" s="138">
        <f t="shared" si="32"/>
        <v>23041688.393846154</v>
      </c>
      <c r="O267" s="11" t="s">
        <v>3204</v>
      </c>
      <c r="P267" s="39">
        <v>7.0007599713111832E-4</v>
      </c>
      <c r="Q267" s="39">
        <v>1.1177809628943171E-3</v>
      </c>
      <c r="R267" s="26">
        <v>0.17501899928277959</v>
      </c>
      <c r="S267" s="26">
        <v>3.353342888682951E-2</v>
      </c>
      <c r="T267" s="26">
        <v>0.20855242816960909</v>
      </c>
      <c r="U267" s="11"/>
      <c r="V267" s="28"/>
      <c r="W267" s="28"/>
      <c r="X267" s="29"/>
      <c r="Y267" s="108" t="str">
        <f t="shared" si="33"/>
        <v>NO OFERTADO</v>
      </c>
      <c r="Z267" s="108" t="str">
        <f t="shared" si="34"/>
        <v>CORRECTO</v>
      </c>
      <c r="AA267" s="29">
        <f t="shared" si="35"/>
        <v>0</v>
      </c>
      <c r="AB267" s="25">
        <v>6.3006839741800644E-2</v>
      </c>
      <c r="AC267" s="26">
        <v>1.6766714443414755E-2</v>
      </c>
      <c r="AD267" s="26">
        <v>7.9773554185215395E-2</v>
      </c>
      <c r="AE267" s="28"/>
      <c r="AF267" s="28"/>
      <c r="AG267" s="28"/>
      <c r="AH267" s="29"/>
      <c r="AI267" s="108" t="str">
        <f t="shared" si="36"/>
        <v>NO OFERTADO</v>
      </c>
      <c r="AJ267" s="108" t="str">
        <f t="shared" si="37"/>
        <v>CORRECTO</v>
      </c>
      <c r="AK267" s="27">
        <v>4.2004559827867098E-2</v>
      </c>
      <c r="AL267" s="26">
        <v>5.5889048144715852E-3</v>
      </c>
      <c r="AM267" s="26">
        <v>4.7593464642338684E-2</v>
      </c>
      <c r="AN267" s="28"/>
      <c r="AO267" s="28"/>
      <c r="AP267" s="28"/>
      <c r="AQ267" s="29"/>
      <c r="AR267" s="108" t="str">
        <f t="shared" si="38"/>
        <v>NO OFERTADO</v>
      </c>
      <c r="AS267" s="109" t="str">
        <f t="shared" si="39"/>
        <v>CORRECTO</v>
      </c>
    </row>
    <row r="268" spans="1:45" x14ac:dyDescent="0.25">
      <c r="A268" s="134">
        <v>263</v>
      </c>
      <c r="B268" s="135">
        <v>2606</v>
      </c>
      <c r="C268" s="141" t="s">
        <v>4385</v>
      </c>
      <c r="D268" s="145" t="s">
        <v>4386</v>
      </c>
      <c r="E268" s="145" t="s">
        <v>524</v>
      </c>
      <c r="F268" s="145" t="s">
        <v>166</v>
      </c>
      <c r="G268" s="136" t="s">
        <v>8</v>
      </c>
      <c r="H268" s="145" t="s">
        <v>81</v>
      </c>
      <c r="I268" s="137" t="s">
        <v>45</v>
      </c>
      <c r="J268" s="8">
        <v>100</v>
      </c>
      <c r="K268" s="8" t="s">
        <v>4387</v>
      </c>
      <c r="L268" s="9">
        <v>766.26</v>
      </c>
      <c r="M268" s="9">
        <v>630.76923076923072</v>
      </c>
      <c r="N268" s="138">
        <f t="shared" si="32"/>
        <v>483333.23076923075</v>
      </c>
      <c r="O268" s="11" t="s">
        <v>4504</v>
      </c>
      <c r="P268" s="39">
        <v>1.4685121493429453E-5</v>
      </c>
      <c r="Q268" s="39"/>
      <c r="R268" s="26">
        <v>3.6712803733573635E-3</v>
      </c>
      <c r="S268" s="7"/>
      <c r="T268" s="26">
        <v>3.6712803733573635E-3</v>
      </c>
      <c r="U268" s="11"/>
      <c r="V268" s="28"/>
      <c r="W268" s="28"/>
      <c r="X268" s="29"/>
      <c r="Y268" s="108" t="str">
        <f t="shared" si="33"/>
        <v>NO OFERTADO</v>
      </c>
      <c r="Z268" s="108" t="str">
        <f t="shared" si="34"/>
        <v>CORRECTO</v>
      </c>
      <c r="AA268" s="29">
        <f t="shared" si="35"/>
        <v>0</v>
      </c>
      <c r="AB268" s="25">
        <v>1.3216609344086508E-3</v>
      </c>
      <c r="AC268" s="7"/>
      <c r="AD268" s="26">
        <v>1.3216609344086508E-3</v>
      </c>
      <c r="AE268" s="28"/>
      <c r="AF268" s="28"/>
      <c r="AG268" s="28"/>
      <c r="AH268" s="29"/>
      <c r="AI268" s="108" t="str">
        <f t="shared" si="36"/>
        <v>NO OFERTADO</v>
      </c>
      <c r="AJ268" s="108" t="str">
        <f t="shared" si="37"/>
        <v>CORRECTO</v>
      </c>
      <c r="AK268" s="27">
        <v>8.8110728960576722E-4</v>
      </c>
      <c r="AL268" s="7"/>
      <c r="AM268" s="26">
        <v>8.8110728960576722E-4</v>
      </c>
      <c r="AN268" s="28"/>
      <c r="AO268" s="28"/>
      <c r="AP268" s="28"/>
      <c r="AQ268" s="29"/>
      <c r="AR268" s="108" t="str">
        <f t="shared" si="38"/>
        <v>NO OFERTADO</v>
      </c>
      <c r="AS268" s="109" t="str">
        <f t="shared" si="39"/>
        <v>CORRECTO</v>
      </c>
    </row>
    <row r="269" spans="1:45" x14ac:dyDescent="0.25">
      <c r="A269" s="134">
        <v>264</v>
      </c>
      <c r="B269" s="135">
        <v>884</v>
      </c>
      <c r="C269" s="10" t="s">
        <v>1797</v>
      </c>
      <c r="D269" s="136" t="s">
        <v>1798</v>
      </c>
      <c r="E269" s="136" t="s">
        <v>165</v>
      </c>
      <c r="F269" s="136" t="s">
        <v>166</v>
      </c>
      <c r="G269" s="136" t="s">
        <v>167</v>
      </c>
      <c r="H269" s="136" t="s">
        <v>81</v>
      </c>
      <c r="I269" s="137">
        <v>25151.651999999998</v>
      </c>
      <c r="J269" s="8">
        <v>3</v>
      </c>
      <c r="K269" s="8" t="s">
        <v>1799</v>
      </c>
      <c r="L269" s="9">
        <v>25151.65</v>
      </c>
      <c r="M269" s="9">
        <v>210.69230769230768</v>
      </c>
      <c r="N269" s="138">
        <f t="shared" si="32"/>
        <v>5299259.1807692312</v>
      </c>
      <c r="O269" s="11" t="s">
        <v>3204</v>
      </c>
      <c r="P269" s="39">
        <v>1.6100747877590722E-4</v>
      </c>
      <c r="Q269" s="39">
        <v>2.5707365399875697E-4</v>
      </c>
      <c r="R269" s="26">
        <v>4.0251869693976809E-2</v>
      </c>
      <c r="S269" s="26">
        <v>7.712209619962709E-3</v>
      </c>
      <c r="T269" s="26">
        <v>4.796407931393952E-2</v>
      </c>
      <c r="U269" s="11"/>
      <c r="V269" s="28"/>
      <c r="W269" s="28"/>
      <c r="X269" s="29"/>
      <c r="Y269" s="108" t="str">
        <f t="shared" si="33"/>
        <v>NO OFERTADO</v>
      </c>
      <c r="Z269" s="108" t="str">
        <f t="shared" si="34"/>
        <v>CORRECTO</v>
      </c>
      <c r="AA269" s="29">
        <f t="shared" si="35"/>
        <v>0</v>
      </c>
      <c r="AB269" s="25">
        <v>1.449067308983165E-2</v>
      </c>
      <c r="AC269" s="26">
        <v>3.8561048099813545E-3</v>
      </c>
      <c r="AD269" s="26">
        <v>1.8346777899813003E-2</v>
      </c>
      <c r="AE269" s="28"/>
      <c r="AF269" s="28"/>
      <c r="AG269" s="28"/>
      <c r="AH269" s="29"/>
      <c r="AI269" s="108" t="str">
        <f t="shared" si="36"/>
        <v>NO OFERTADO</v>
      </c>
      <c r="AJ269" s="108" t="str">
        <f t="shared" si="37"/>
        <v>CORRECTO</v>
      </c>
      <c r="AK269" s="27">
        <v>9.6604487265544332E-3</v>
      </c>
      <c r="AL269" s="26">
        <v>1.285368269993785E-3</v>
      </c>
      <c r="AM269" s="26">
        <v>1.0945816996548218E-2</v>
      </c>
      <c r="AN269" s="28"/>
      <c r="AO269" s="28"/>
      <c r="AP269" s="28"/>
      <c r="AQ269" s="29"/>
      <c r="AR269" s="108" t="str">
        <f t="shared" si="38"/>
        <v>NO OFERTADO</v>
      </c>
      <c r="AS269" s="109" t="str">
        <f t="shared" si="39"/>
        <v>CORRECTO</v>
      </c>
    </row>
    <row r="270" spans="1:45" x14ac:dyDescent="0.25">
      <c r="A270" s="134">
        <v>265</v>
      </c>
      <c r="B270" s="135">
        <v>1203</v>
      </c>
      <c r="C270" s="10" t="s">
        <v>1797</v>
      </c>
      <c r="D270" s="136" t="s">
        <v>2231</v>
      </c>
      <c r="E270" s="136" t="s">
        <v>165</v>
      </c>
      <c r="F270" s="136" t="s">
        <v>166</v>
      </c>
      <c r="G270" s="136" t="s">
        <v>167</v>
      </c>
      <c r="H270" s="136" t="s">
        <v>81</v>
      </c>
      <c r="I270" s="137">
        <v>8383.884</v>
      </c>
      <c r="J270" s="8">
        <v>3</v>
      </c>
      <c r="K270" s="8" t="s">
        <v>1799</v>
      </c>
      <c r="L270" s="9">
        <v>7761.24</v>
      </c>
      <c r="M270" s="9">
        <v>251.53846153846152</v>
      </c>
      <c r="N270" s="138">
        <f t="shared" si="32"/>
        <v>1952250.3692307691</v>
      </c>
      <c r="O270" s="11" t="s">
        <v>3204</v>
      </c>
      <c r="P270" s="39">
        <v>5.9315255051094323E-5</v>
      </c>
      <c r="Q270" s="39">
        <v>9.4706093591316931E-5</v>
      </c>
      <c r="R270" s="26">
        <v>1.482881376277358E-2</v>
      </c>
      <c r="S270" s="26">
        <v>2.8411828077395079E-3</v>
      </c>
      <c r="T270" s="26">
        <v>1.7669996570513088E-2</v>
      </c>
      <c r="U270" s="11"/>
      <c r="V270" s="28"/>
      <c r="W270" s="28"/>
      <c r="X270" s="29"/>
      <c r="Y270" s="108" t="str">
        <f t="shared" si="33"/>
        <v>NO OFERTADO</v>
      </c>
      <c r="Z270" s="108" t="str">
        <f t="shared" si="34"/>
        <v>CORRECTO</v>
      </c>
      <c r="AA270" s="29">
        <f t="shared" si="35"/>
        <v>0</v>
      </c>
      <c r="AB270" s="25">
        <v>5.3383729545984889E-3</v>
      </c>
      <c r="AC270" s="26">
        <v>1.420591403869754E-3</v>
      </c>
      <c r="AD270" s="26">
        <v>6.7589643584682431E-3</v>
      </c>
      <c r="AE270" s="28"/>
      <c r="AF270" s="28"/>
      <c r="AG270" s="28"/>
      <c r="AH270" s="29"/>
      <c r="AI270" s="108" t="str">
        <f t="shared" si="36"/>
        <v>NO OFERTADO</v>
      </c>
      <c r="AJ270" s="108" t="str">
        <f t="shared" si="37"/>
        <v>CORRECTO</v>
      </c>
      <c r="AK270" s="27">
        <v>3.5589153030656595E-3</v>
      </c>
      <c r="AL270" s="26">
        <v>4.7353046795658467E-4</v>
      </c>
      <c r="AM270" s="26">
        <v>4.0324457710222443E-3</v>
      </c>
      <c r="AN270" s="28"/>
      <c r="AO270" s="28"/>
      <c r="AP270" s="28"/>
      <c r="AQ270" s="29"/>
      <c r="AR270" s="108" t="str">
        <f t="shared" si="38"/>
        <v>NO OFERTADO</v>
      </c>
      <c r="AS270" s="109" t="str">
        <f t="shared" si="39"/>
        <v>CORRECTO</v>
      </c>
    </row>
    <row r="271" spans="1:45" ht="24" x14ac:dyDescent="0.25">
      <c r="A271" s="134">
        <v>266</v>
      </c>
      <c r="B271" s="135">
        <v>1802</v>
      </c>
      <c r="C271" s="10" t="s">
        <v>3141</v>
      </c>
      <c r="D271" s="136" t="s">
        <v>3142</v>
      </c>
      <c r="E271" s="136" t="s">
        <v>6</v>
      </c>
      <c r="F271" s="136" t="s">
        <v>7</v>
      </c>
      <c r="G271" s="136" t="s">
        <v>8</v>
      </c>
      <c r="H271" s="136" t="s">
        <v>7</v>
      </c>
      <c r="I271" s="137" t="s">
        <v>45</v>
      </c>
      <c r="J271" s="8">
        <v>1</v>
      </c>
      <c r="K271" s="8" t="s">
        <v>3143</v>
      </c>
      <c r="L271" s="9">
        <v>653.72</v>
      </c>
      <c r="M271" s="9">
        <v>131.11111111111111</v>
      </c>
      <c r="N271" s="138">
        <f t="shared" si="32"/>
        <v>85709.955555555556</v>
      </c>
      <c r="O271" s="11" t="s">
        <v>3204</v>
      </c>
      <c r="P271" s="39">
        <v>2.6041269881787301E-6</v>
      </c>
      <c r="Q271" s="39"/>
      <c r="R271" s="26">
        <v>6.5103174704468256E-4</v>
      </c>
      <c r="S271" s="7"/>
      <c r="T271" s="26">
        <v>6.5103174704468256E-4</v>
      </c>
      <c r="U271" s="11"/>
      <c r="V271" s="28"/>
      <c r="W271" s="28"/>
      <c r="X271" s="29"/>
      <c r="Y271" s="108" t="str">
        <f t="shared" si="33"/>
        <v>NO OFERTADO</v>
      </c>
      <c r="Z271" s="108" t="str">
        <f t="shared" si="34"/>
        <v>CORRECTO</v>
      </c>
      <c r="AA271" s="29">
        <f t="shared" si="35"/>
        <v>0</v>
      </c>
      <c r="AB271" s="25">
        <v>2.3437142893608572E-4</v>
      </c>
      <c r="AC271" s="7"/>
      <c r="AD271" s="26">
        <v>2.3437142893608572E-4</v>
      </c>
      <c r="AE271" s="28"/>
      <c r="AF271" s="28"/>
      <c r="AG271" s="28"/>
      <c r="AH271" s="29"/>
      <c r="AI271" s="108" t="str">
        <f t="shared" si="36"/>
        <v>NO OFERTADO</v>
      </c>
      <c r="AJ271" s="108" t="str">
        <f t="shared" si="37"/>
        <v>CORRECTO</v>
      </c>
      <c r="AK271" s="27">
        <v>1.562476192907238E-4</v>
      </c>
      <c r="AL271" s="7"/>
      <c r="AM271" s="26">
        <v>1.562476192907238E-4</v>
      </c>
      <c r="AN271" s="28"/>
      <c r="AO271" s="28"/>
      <c r="AP271" s="28"/>
      <c r="AQ271" s="29"/>
      <c r="AR271" s="108" t="str">
        <f t="shared" si="38"/>
        <v>NO OFERTADO</v>
      </c>
      <c r="AS271" s="109" t="str">
        <f t="shared" si="39"/>
        <v>CORRECTO</v>
      </c>
    </row>
    <row r="272" spans="1:45" x14ac:dyDescent="0.25">
      <c r="A272" s="134">
        <v>267</v>
      </c>
      <c r="B272" s="135">
        <v>2658</v>
      </c>
      <c r="C272" s="11" t="s">
        <v>4468</v>
      </c>
      <c r="D272" s="145" t="s">
        <v>355</v>
      </c>
      <c r="E272" s="145" t="s">
        <v>165</v>
      </c>
      <c r="F272" s="145" t="s">
        <v>166</v>
      </c>
      <c r="G272" s="136" t="s">
        <v>8</v>
      </c>
      <c r="H272" s="145" t="s">
        <v>4469</v>
      </c>
      <c r="I272" s="137" t="s">
        <v>45</v>
      </c>
      <c r="J272" s="8">
        <v>50</v>
      </c>
      <c r="K272" s="8" t="s">
        <v>562</v>
      </c>
      <c r="L272" s="9">
        <v>3170.27</v>
      </c>
      <c r="M272" s="9">
        <v>110.00000000000001</v>
      </c>
      <c r="N272" s="138">
        <f t="shared" si="32"/>
        <v>348729.70000000007</v>
      </c>
      <c r="O272" s="11" t="s">
        <v>4504</v>
      </c>
      <c r="P272" s="39">
        <v>1.0595460206029808E-5</v>
      </c>
      <c r="Q272" s="39"/>
      <c r="R272" s="26">
        <v>2.6488650515074522E-3</v>
      </c>
      <c r="S272" s="7"/>
      <c r="T272" s="26">
        <v>2.6488650515074522E-3</v>
      </c>
      <c r="U272" s="11"/>
      <c r="V272" s="28"/>
      <c r="W272" s="28"/>
      <c r="X272" s="29"/>
      <c r="Y272" s="108" t="str">
        <f t="shared" si="33"/>
        <v>NO OFERTADO</v>
      </c>
      <c r="Z272" s="108" t="str">
        <f t="shared" si="34"/>
        <v>CORRECTO</v>
      </c>
      <c r="AA272" s="29">
        <f t="shared" si="35"/>
        <v>0</v>
      </c>
      <c r="AB272" s="25">
        <v>9.5359141854268277E-4</v>
      </c>
      <c r="AC272" s="7"/>
      <c r="AD272" s="26">
        <v>9.5359141854268277E-4</v>
      </c>
      <c r="AE272" s="28"/>
      <c r="AF272" s="28"/>
      <c r="AG272" s="28"/>
      <c r="AH272" s="29"/>
      <c r="AI272" s="108" t="str">
        <f t="shared" si="36"/>
        <v>NO OFERTADO</v>
      </c>
      <c r="AJ272" s="108" t="str">
        <f t="shared" si="37"/>
        <v>CORRECTO</v>
      </c>
      <c r="AK272" s="27">
        <v>6.3572761236178844E-4</v>
      </c>
      <c r="AL272" s="7"/>
      <c r="AM272" s="26">
        <v>6.3572761236178844E-4</v>
      </c>
      <c r="AN272" s="28"/>
      <c r="AO272" s="28"/>
      <c r="AP272" s="28"/>
      <c r="AQ272" s="29"/>
      <c r="AR272" s="108" t="str">
        <f t="shared" si="38"/>
        <v>NO OFERTADO</v>
      </c>
      <c r="AS272" s="109" t="str">
        <f t="shared" si="39"/>
        <v>CORRECTO</v>
      </c>
    </row>
    <row r="273" spans="1:45" ht="24" x14ac:dyDescent="0.25">
      <c r="A273" s="134">
        <v>268</v>
      </c>
      <c r="B273" s="135">
        <v>1107</v>
      </c>
      <c r="C273" s="10" t="s">
        <v>2101</v>
      </c>
      <c r="D273" s="136" t="s">
        <v>116</v>
      </c>
      <c r="E273" s="136" t="s">
        <v>6</v>
      </c>
      <c r="F273" s="136" t="s">
        <v>7</v>
      </c>
      <c r="G273" s="136" t="s">
        <v>8</v>
      </c>
      <c r="H273" s="136" t="s">
        <v>7</v>
      </c>
      <c r="I273" s="137" t="s">
        <v>45</v>
      </c>
      <c r="J273" s="8">
        <v>1</v>
      </c>
      <c r="K273" s="8" t="s">
        <v>2102</v>
      </c>
      <c r="L273" s="9">
        <v>330.7</v>
      </c>
      <c r="M273" s="9">
        <v>6743.6923076923076</v>
      </c>
      <c r="N273" s="138">
        <f t="shared" si="32"/>
        <v>2230139.0461538462</v>
      </c>
      <c r="O273" s="11" t="s">
        <v>3204</v>
      </c>
      <c r="P273" s="39">
        <v>6.7758351288795725E-5</v>
      </c>
      <c r="Q273" s="39"/>
      <c r="R273" s="26">
        <v>1.6939587822198933E-2</v>
      </c>
      <c r="S273" s="7"/>
      <c r="T273" s="26">
        <v>1.6939587822198933E-2</v>
      </c>
      <c r="U273" s="11"/>
      <c r="V273" s="28"/>
      <c r="W273" s="28"/>
      <c r="X273" s="29"/>
      <c r="Y273" s="108" t="str">
        <f t="shared" si="33"/>
        <v>NO OFERTADO</v>
      </c>
      <c r="Z273" s="108" t="str">
        <f t="shared" si="34"/>
        <v>CORRECTO</v>
      </c>
      <c r="AA273" s="29">
        <f t="shared" si="35"/>
        <v>0</v>
      </c>
      <c r="AB273" s="25">
        <v>6.0982516159916152E-3</v>
      </c>
      <c r="AC273" s="7"/>
      <c r="AD273" s="26">
        <v>6.0982516159916152E-3</v>
      </c>
      <c r="AE273" s="28"/>
      <c r="AF273" s="28"/>
      <c r="AG273" s="28"/>
      <c r="AH273" s="29"/>
      <c r="AI273" s="108" t="str">
        <f t="shared" si="36"/>
        <v>NO OFERTADO</v>
      </c>
      <c r="AJ273" s="108" t="str">
        <f t="shared" si="37"/>
        <v>CORRECTO</v>
      </c>
      <c r="AK273" s="27">
        <v>4.0655010773277432E-3</v>
      </c>
      <c r="AL273" s="7"/>
      <c r="AM273" s="26">
        <v>4.0655010773277432E-3</v>
      </c>
      <c r="AN273" s="28"/>
      <c r="AO273" s="28"/>
      <c r="AP273" s="28"/>
      <c r="AQ273" s="29"/>
      <c r="AR273" s="108" t="str">
        <f t="shared" si="38"/>
        <v>NO OFERTADO</v>
      </c>
      <c r="AS273" s="109" t="str">
        <f t="shared" si="39"/>
        <v>CORRECTO</v>
      </c>
    </row>
    <row r="274" spans="1:45" ht="24" x14ac:dyDescent="0.25">
      <c r="A274" s="134">
        <v>269</v>
      </c>
      <c r="B274" s="135">
        <v>1104</v>
      </c>
      <c r="C274" s="10" t="s">
        <v>2097</v>
      </c>
      <c r="D274" s="136" t="s">
        <v>66</v>
      </c>
      <c r="E274" s="136" t="s">
        <v>6</v>
      </c>
      <c r="F274" s="136" t="s">
        <v>7</v>
      </c>
      <c r="G274" s="136" t="s">
        <v>8</v>
      </c>
      <c r="H274" s="136" t="s">
        <v>7</v>
      </c>
      <c r="I274" s="137" t="s">
        <v>45</v>
      </c>
      <c r="J274" s="8">
        <v>1</v>
      </c>
      <c r="K274" s="8" t="s">
        <v>2098</v>
      </c>
      <c r="L274" s="9">
        <v>62</v>
      </c>
      <c r="M274" s="9">
        <v>27799.076923076922</v>
      </c>
      <c r="N274" s="138">
        <f t="shared" si="32"/>
        <v>1723542.7692307692</v>
      </c>
      <c r="O274" s="11" t="s">
        <v>3204</v>
      </c>
      <c r="P274" s="39">
        <v>5.2366428281775333E-5</v>
      </c>
      <c r="Q274" s="39"/>
      <c r="R274" s="26">
        <v>1.3091607070443833E-2</v>
      </c>
      <c r="S274" s="7"/>
      <c r="T274" s="26">
        <v>1.3091607070443833E-2</v>
      </c>
      <c r="U274" s="11"/>
      <c r="V274" s="28"/>
      <c r="W274" s="28"/>
      <c r="X274" s="29"/>
      <c r="Y274" s="108" t="str">
        <f t="shared" si="33"/>
        <v>NO OFERTADO</v>
      </c>
      <c r="Z274" s="108" t="str">
        <f t="shared" si="34"/>
        <v>CORRECTO</v>
      </c>
      <c r="AA274" s="29">
        <f t="shared" si="35"/>
        <v>0</v>
      </c>
      <c r="AB274" s="25">
        <v>4.7129785453597795E-3</v>
      </c>
      <c r="AC274" s="7"/>
      <c r="AD274" s="26">
        <v>4.7129785453597795E-3</v>
      </c>
      <c r="AE274" s="28"/>
      <c r="AF274" s="28"/>
      <c r="AG274" s="28"/>
      <c r="AH274" s="29"/>
      <c r="AI274" s="108" t="str">
        <f t="shared" si="36"/>
        <v>NO OFERTADO</v>
      </c>
      <c r="AJ274" s="108" t="str">
        <f t="shared" si="37"/>
        <v>CORRECTO</v>
      </c>
      <c r="AK274" s="27">
        <v>3.1419856969065198E-3</v>
      </c>
      <c r="AL274" s="7"/>
      <c r="AM274" s="26">
        <v>3.1419856969065198E-3</v>
      </c>
      <c r="AN274" s="28"/>
      <c r="AO274" s="28"/>
      <c r="AP274" s="28"/>
      <c r="AQ274" s="29"/>
      <c r="AR274" s="108" t="str">
        <f t="shared" si="38"/>
        <v>NO OFERTADO</v>
      </c>
      <c r="AS274" s="109" t="str">
        <f t="shared" si="39"/>
        <v>CORRECTO</v>
      </c>
    </row>
    <row r="275" spans="1:45" ht="24" x14ac:dyDescent="0.25">
      <c r="A275" s="134">
        <v>270</v>
      </c>
      <c r="B275" s="135">
        <v>2648</v>
      </c>
      <c r="C275" s="141" t="s">
        <v>4455</v>
      </c>
      <c r="D275" s="145" t="s">
        <v>66</v>
      </c>
      <c r="E275" s="145" t="s">
        <v>6</v>
      </c>
      <c r="F275" s="145" t="s">
        <v>7</v>
      </c>
      <c r="G275" s="136" t="s">
        <v>8</v>
      </c>
      <c r="H275" s="145" t="s">
        <v>7</v>
      </c>
      <c r="I275" s="137" t="s">
        <v>45</v>
      </c>
      <c r="J275" s="8">
        <v>1</v>
      </c>
      <c r="K275" s="8" t="s">
        <v>4456</v>
      </c>
      <c r="L275" s="9">
        <v>1606.21</v>
      </c>
      <c r="M275" s="9">
        <v>122.72727272727273</v>
      </c>
      <c r="N275" s="138">
        <f t="shared" si="32"/>
        <v>197125.77272727274</v>
      </c>
      <c r="O275" s="11" t="s">
        <v>4504</v>
      </c>
      <c r="P275" s="39">
        <v>5.9892755922844938E-6</v>
      </c>
      <c r="Q275" s="39"/>
      <c r="R275" s="26">
        <v>1.4973188980711234E-3</v>
      </c>
      <c r="S275" s="7"/>
      <c r="T275" s="26">
        <v>1.4973188980711234E-3</v>
      </c>
      <c r="U275" s="11"/>
      <c r="V275" s="28"/>
      <c r="W275" s="28"/>
      <c r="X275" s="29"/>
      <c r="Y275" s="108" t="str">
        <f t="shared" si="33"/>
        <v>NO OFERTADO</v>
      </c>
      <c r="Z275" s="108" t="str">
        <f t="shared" si="34"/>
        <v>CORRECTO</v>
      </c>
      <c r="AA275" s="29">
        <f t="shared" si="35"/>
        <v>0</v>
      </c>
      <c r="AB275" s="25">
        <v>5.3903480330560441E-4</v>
      </c>
      <c r="AC275" s="7"/>
      <c r="AD275" s="26">
        <v>5.3903480330560441E-4</v>
      </c>
      <c r="AE275" s="28"/>
      <c r="AF275" s="28"/>
      <c r="AG275" s="28"/>
      <c r="AH275" s="29"/>
      <c r="AI275" s="108" t="str">
        <f t="shared" si="36"/>
        <v>NO OFERTADO</v>
      </c>
      <c r="AJ275" s="108" t="str">
        <f t="shared" si="37"/>
        <v>CORRECTO</v>
      </c>
      <c r="AK275" s="27">
        <v>3.5935653553706963E-4</v>
      </c>
      <c r="AL275" s="7"/>
      <c r="AM275" s="26">
        <v>3.5935653553706963E-4</v>
      </c>
      <c r="AN275" s="28"/>
      <c r="AO275" s="28"/>
      <c r="AP275" s="28"/>
      <c r="AQ275" s="29"/>
      <c r="AR275" s="108" t="str">
        <f t="shared" si="38"/>
        <v>NO OFERTADO</v>
      </c>
      <c r="AS275" s="109" t="str">
        <f t="shared" si="39"/>
        <v>CORRECTO</v>
      </c>
    </row>
    <row r="276" spans="1:45" ht="24" x14ac:dyDescent="0.25">
      <c r="A276" s="134">
        <v>271</v>
      </c>
      <c r="B276" s="135">
        <v>353</v>
      </c>
      <c r="C276" s="10" t="s">
        <v>883</v>
      </c>
      <c r="D276" s="136" t="s">
        <v>884</v>
      </c>
      <c r="E276" s="136" t="s">
        <v>885</v>
      </c>
      <c r="F276" s="136" t="s">
        <v>7</v>
      </c>
      <c r="G276" s="136" t="s">
        <v>8</v>
      </c>
      <c r="H276" s="136" t="s">
        <v>7</v>
      </c>
      <c r="I276" s="137" t="s">
        <v>45</v>
      </c>
      <c r="J276" s="8">
        <v>1</v>
      </c>
      <c r="K276" s="8" t="s">
        <v>886</v>
      </c>
      <c r="L276" s="9">
        <v>2677</v>
      </c>
      <c r="M276" s="9">
        <v>8606.9230769230762</v>
      </c>
      <c r="N276" s="138">
        <f t="shared" si="32"/>
        <v>23040733.076923076</v>
      </c>
      <c r="O276" s="11" t="s">
        <v>3204</v>
      </c>
      <c r="P276" s="39">
        <v>7.0004697172134506E-4</v>
      </c>
      <c r="Q276" s="39"/>
      <c r="R276" s="26">
        <v>0.17501174293033628</v>
      </c>
      <c r="S276" s="7"/>
      <c r="T276" s="26">
        <v>0.17501174293033628</v>
      </c>
      <c r="U276" s="11"/>
      <c r="V276" s="28"/>
      <c r="W276" s="28"/>
      <c r="X276" s="29"/>
      <c r="Y276" s="108" t="str">
        <f t="shared" si="33"/>
        <v>NO OFERTADO</v>
      </c>
      <c r="Z276" s="108" t="str">
        <f t="shared" si="34"/>
        <v>CORRECTO</v>
      </c>
      <c r="AA276" s="29">
        <f t="shared" si="35"/>
        <v>0</v>
      </c>
      <c r="AB276" s="25">
        <v>6.3004227454921055E-2</v>
      </c>
      <c r="AC276" s="7"/>
      <c r="AD276" s="26">
        <v>6.3004227454921055E-2</v>
      </c>
      <c r="AE276" s="28"/>
      <c r="AF276" s="28"/>
      <c r="AG276" s="28"/>
      <c r="AH276" s="29"/>
      <c r="AI276" s="108" t="str">
        <f t="shared" si="36"/>
        <v>NO OFERTADO</v>
      </c>
      <c r="AJ276" s="108" t="str">
        <f t="shared" si="37"/>
        <v>CORRECTO</v>
      </c>
      <c r="AK276" s="27">
        <v>4.2002818303280703E-2</v>
      </c>
      <c r="AL276" s="7"/>
      <c r="AM276" s="26">
        <v>4.2002818303280703E-2</v>
      </c>
      <c r="AN276" s="28"/>
      <c r="AO276" s="28"/>
      <c r="AP276" s="28"/>
      <c r="AQ276" s="29"/>
      <c r="AR276" s="108" t="str">
        <f t="shared" si="38"/>
        <v>NO OFERTADO</v>
      </c>
      <c r="AS276" s="109" t="str">
        <f t="shared" si="39"/>
        <v>CORRECTO</v>
      </c>
    </row>
    <row r="277" spans="1:45" x14ac:dyDescent="0.25">
      <c r="A277" s="134">
        <v>272</v>
      </c>
      <c r="B277" s="135">
        <v>1268</v>
      </c>
      <c r="C277" s="10" t="s">
        <v>883</v>
      </c>
      <c r="D277" s="136" t="s">
        <v>2323</v>
      </c>
      <c r="E277" s="136" t="s">
        <v>559</v>
      </c>
      <c r="F277" s="136" t="s">
        <v>166</v>
      </c>
      <c r="G277" s="136" t="s">
        <v>8</v>
      </c>
      <c r="H277" s="136" t="s">
        <v>81</v>
      </c>
      <c r="I277" s="137" t="s">
        <v>45</v>
      </c>
      <c r="J277" s="8">
        <v>120</v>
      </c>
      <c r="K277" s="8" t="s">
        <v>886</v>
      </c>
      <c r="L277" s="9">
        <v>355.15</v>
      </c>
      <c r="M277" s="9">
        <v>7430.7692307692305</v>
      </c>
      <c r="N277" s="138">
        <f t="shared" si="32"/>
        <v>2639037.692307692</v>
      </c>
      <c r="O277" s="11" t="s">
        <v>3204</v>
      </c>
      <c r="P277" s="39">
        <v>8.0181925574618058E-5</v>
      </c>
      <c r="Q277" s="39"/>
      <c r="R277" s="26">
        <v>2.0045481393654516E-2</v>
      </c>
      <c r="S277" s="7"/>
      <c r="T277" s="26">
        <v>2.0045481393654516E-2</v>
      </c>
      <c r="U277" s="11"/>
      <c r="V277" s="28"/>
      <c r="W277" s="28"/>
      <c r="X277" s="29"/>
      <c r="Y277" s="108" t="str">
        <f t="shared" si="33"/>
        <v>NO OFERTADO</v>
      </c>
      <c r="Z277" s="108" t="str">
        <f t="shared" si="34"/>
        <v>CORRECTO</v>
      </c>
      <c r="AA277" s="29">
        <f t="shared" si="35"/>
        <v>0</v>
      </c>
      <c r="AB277" s="25">
        <v>7.2163733017156255E-3</v>
      </c>
      <c r="AC277" s="7"/>
      <c r="AD277" s="26">
        <v>7.2163733017156255E-3</v>
      </c>
      <c r="AE277" s="28"/>
      <c r="AF277" s="28"/>
      <c r="AG277" s="28"/>
      <c r="AH277" s="29"/>
      <c r="AI277" s="108" t="str">
        <f t="shared" si="36"/>
        <v>NO OFERTADO</v>
      </c>
      <c r="AJ277" s="108" t="str">
        <f t="shared" si="37"/>
        <v>CORRECTO</v>
      </c>
      <c r="AK277" s="27">
        <v>4.8109155344770831E-3</v>
      </c>
      <c r="AL277" s="7"/>
      <c r="AM277" s="26">
        <v>4.8109155344770831E-3</v>
      </c>
      <c r="AN277" s="28"/>
      <c r="AO277" s="28"/>
      <c r="AP277" s="28"/>
      <c r="AQ277" s="29"/>
      <c r="AR277" s="108" t="str">
        <f t="shared" si="38"/>
        <v>NO OFERTADO</v>
      </c>
      <c r="AS277" s="109" t="str">
        <f t="shared" si="39"/>
        <v>CORRECTO</v>
      </c>
    </row>
    <row r="278" spans="1:45" ht="24" x14ac:dyDescent="0.25">
      <c r="A278" s="134">
        <v>273</v>
      </c>
      <c r="B278" s="135">
        <v>296</v>
      </c>
      <c r="C278" s="10" t="s">
        <v>762</v>
      </c>
      <c r="D278" s="136" t="s">
        <v>66</v>
      </c>
      <c r="E278" s="136" t="s">
        <v>6</v>
      </c>
      <c r="F278" s="136" t="s">
        <v>7</v>
      </c>
      <c r="G278" s="136" t="s">
        <v>8</v>
      </c>
      <c r="H278" s="136" t="s">
        <v>7</v>
      </c>
      <c r="I278" s="137">
        <v>649.20000000000005</v>
      </c>
      <c r="J278" s="8">
        <v>1</v>
      </c>
      <c r="K278" s="8" t="s">
        <v>763</v>
      </c>
      <c r="L278" s="9">
        <v>544.41999999999996</v>
      </c>
      <c r="M278" s="9">
        <v>47904.769230769234</v>
      </c>
      <c r="N278" s="138">
        <f t="shared" si="32"/>
        <v>26080314.464615386</v>
      </c>
      <c r="O278" s="11" t="s">
        <v>3204</v>
      </c>
      <c r="P278" s="39">
        <v>7.9239862297526093E-4</v>
      </c>
      <c r="Q278" s="39">
        <v>1.2651884929851817E-3</v>
      </c>
      <c r="R278" s="26">
        <v>0.19809965574381525</v>
      </c>
      <c r="S278" s="26">
        <v>3.7955654789555454E-2</v>
      </c>
      <c r="T278" s="26">
        <v>0.2360553105333707</v>
      </c>
      <c r="U278" s="11"/>
      <c r="V278" s="28"/>
      <c r="W278" s="28"/>
      <c r="X278" s="29"/>
      <c r="Y278" s="108" t="str">
        <f t="shared" si="33"/>
        <v>NO OFERTADO</v>
      </c>
      <c r="Z278" s="108" t="str">
        <f t="shared" si="34"/>
        <v>CORRECTO</v>
      </c>
      <c r="AA278" s="29">
        <f t="shared" si="35"/>
        <v>0</v>
      </c>
      <c r="AB278" s="25">
        <v>7.1315876067773482E-2</v>
      </c>
      <c r="AC278" s="26">
        <v>1.8977827394777727E-2</v>
      </c>
      <c r="AD278" s="26">
        <v>9.0293703462551209E-2</v>
      </c>
      <c r="AE278" s="28"/>
      <c r="AF278" s="28"/>
      <c r="AG278" s="28"/>
      <c r="AH278" s="29"/>
      <c r="AI278" s="108" t="str">
        <f t="shared" si="36"/>
        <v>NO OFERTADO</v>
      </c>
      <c r="AJ278" s="108" t="str">
        <f t="shared" si="37"/>
        <v>CORRECTO</v>
      </c>
      <c r="AK278" s="27">
        <v>4.7543917378515654E-2</v>
      </c>
      <c r="AL278" s="26">
        <v>6.3259424649259087E-3</v>
      </c>
      <c r="AM278" s="26">
        <v>5.3869859843441566E-2</v>
      </c>
      <c r="AN278" s="28"/>
      <c r="AO278" s="28"/>
      <c r="AP278" s="28"/>
      <c r="AQ278" s="29"/>
      <c r="AR278" s="108" t="str">
        <f t="shared" si="38"/>
        <v>NO OFERTADO</v>
      </c>
      <c r="AS278" s="109" t="str">
        <f t="shared" si="39"/>
        <v>CORRECTO</v>
      </c>
    </row>
    <row r="279" spans="1:45" ht="24" x14ac:dyDescent="0.25">
      <c r="A279" s="134">
        <v>274</v>
      </c>
      <c r="B279" s="135">
        <v>480</v>
      </c>
      <c r="C279" s="10" t="s">
        <v>762</v>
      </c>
      <c r="D279" s="136" t="s">
        <v>130</v>
      </c>
      <c r="E279" s="136" t="s">
        <v>6</v>
      </c>
      <c r="F279" s="136" t="s">
        <v>7</v>
      </c>
      <c r="G279" s="136" t="s">
        <v>8</v>
      </c>
      <c r="H279" s="136" t="s">
        <v>7</v>
      </c>
      <c r="I279" s="137">
        <v>324.60000000000002</v>
      </c>
      <c r="J279" s="8">
        <v>1</v>
      </c>
      <c r="K279" s="8" t="s">
        <v>763</v>
      </c>
      <c r="L279" s="9">
        <v>297.17</v>
      </c>
      <c r="M279" s="9">
        <v>54085.615384615383</v>
      </c>
      <c r="N279" s="138">
        <f t="shared" si="32"/>
        <v>16072622.323846154</v>
      </c>
      <c r="O279" s="11" t="s">
        <v>3204</v>
      </c>
      <c r="P279" s="39">
        <v>4.883347481985567E-4</v>
      </c>
      <c r="Q279" s="39">
        <v>7.7970289981803677E-4</v>
      </c>
      <c r="R279" s="26">
        <v>0.12208368704963918</v>
      </c>
      <c r="S279" s="26">
        <v>2.3391086994541104E-2</v>
      </c>
      <c r="T279" s="26">
        <v>0.14547477404418027</v>
      </c>
      <c r="U279" s="11"/>
      <c r="V279" s="28"/>
      <c r="W279" s="28"/>
      <c r="X279" s="29"/>
      <c r="Y279" s="108" t="str">
        <f t="shared" si="33"/>
        <v>NO OFERTADO</v>
      </c>
      <c r="Z279" s="108" t="str">
        <f t="shared" si="34"/>
        <v>CORRECTO</v>
      </c>
      <c r="AA279" s="29">
        <f t="shared" si="35"/>
        <v>0</v>
      </c>
      <c r="AB279" s="25">
        <v>4.3950127337870105E-2</v>
      </c>
      <c r="AC279" s="26">
        <v>1.1695543497270552E-2</v>
      </c>
      <c r="AD279" s="26">
        <v>5.5645670835140659E-2</v>
      </c>
      <c r="AE279" s="28"/>
      <c r="AF279" s="28"/>
      <c r="AG279" s="28"/>
      <c r="AH279" s="29"/>
      <c r="AI279" s="108" t="str">
        <f t="shared" si="36"/>
        <v>NO OFERTADO</v>
      </c>
      <c r="AJ279" s="108" t="str">
        <f t="shared" si="37"/>
        <v>CORRECTO</v>
      </c>
      <c r="AK279" s="27">
        <v>2.9300084891913401E-2</v>
      </c>
      <c r="AL279" s="26">
        <v>3.8985144990901837E-3</v>
      </c>
      <c r="AM279" s="26">
        <v>3.3198599391003586E-2</v>
      </c>
      <c r="AN279" s="28"/>
      <c r="AO279" s="28"/>
      <c r="AP279" s="28"/>
      <c r="AQ279" s="29"/>
      <c r="AR279" s="108" t="str">
        <f t="shared" si="38"/>
        <v>NO OFERTADO</v>
      </c>
      <c r="AS279" s="109" t="str">
        <f t="shared" si="39"/>
        <v>CORRECTO</v>
      </c>
    </row>
    <row r="280" spans="1:45" ht="24" x14ac:dyDescent="0.25">
      <c r="A280" s="134">
        <v>275</v>
      </c>
      <c r="B280" s="135">
        <v>568</v>
      </c>
      <c r="C280" s="10" t="s">
        <v>762</v>
      </c>
      <c r="D280" s="136" t="s">
        <v>5</v>
      </c>
      <c r="E280" s="136" t="s">
        <v>6</v>
      </c>
      <c r="F280" s="136" t="s">
        <v>7</v>
      </c>
      <c r="G280" s="136" t="s">
        <v>8</v>
      </c>
      <c r="H280" s="136" t="s">
        <v>7</v>
      </c>
      <c r="I280" s="137">
        <v>1298.4000000000001</v>
      </c>
      <c r="J280" s="8">
        <v>1</v>
      </c>
      <c r="K280" s="8" t="s">
        <v>763</v>
      </c>
      <c r="L280" s="9">
        <v>962.72</v>
      </c>
      <c r="M280" s="9">
        <v>9606.3076923076915</v>
      </c>
      <c r="N280" s="138">
        <f t="shared" si="32"/>
        <v>9248184.5415384602</v>
      </c>
      <c r="O280" s="11" t="s">
        <v>3204</v>
      </c>
      <c r="P280" s="39">
        <v>2.8098774290773269E-4</v>
      </c>
      <c r="Q280" s="39">
        <v>4.4864093486422047E-4</v>
      </c>
      <c r="R280" s="26">
        <v>7.0246935726933177E-2</v>
      </c>
      <c r="S280" s="26">
        <v>1.3459228045926613E-2</v>
      </c>
      <c r="T280" s="26">
        <v>8.370616377285979E-2</v>
      </c>
      <c r="U280" s="11"/>
      <c r="V280" s="28"/>
      <c r="W280" s="28"/>
      <c r="X280" s="29"/>
      <c r="Y280" s="108" t="str">
        <f t="shared" si="33"/>
        <v>NO OFERTADO</v>
      </c>
      <c r="Z280" s="108" t="str">
        <f t="shared" si="34"/>
        <v>CORRECTO</v>
      </c>
      <c r="AA280" s="29">
        <f t="shared" si="35"/>
        <v>0</v>
      </c>
      <c r="AB280" s="25">
        <v>2.5288896861695942E-2</v>
      </c>
      <c r="AC280" s="26">
        <v>6.7296140229633067E-3</v>
      </c>
      <c r="AD280" s="26">
        <v>3.2018510884659249E-2</v>
      </c>
      <c r="AE280" s="28"/>
      <c r="AF280" s="28"/>
      <c r="AG280" s="28"/>
      <c r="AH280" s="29"/>
      <c r="AI280" s="108" t="str">
        <f t="shared" si="36"/>
        <v>NO OFERTADO</v>
      </c>
      <c r="AJ280" s="108" t="str">
        <f t="shared" si="37"/>
        <v>CORRECTO</v>
      </c>
      <c r="AK280" s="27">
        <v>1.6859264574463961E-2</v>
      </c>
      <c r="AL280" s="26">
        <v>2.2432046743211024E-3</v>
      </c>
      <c r="AM280" s="26">
        <v>1.9102469248785062E-2</v>
      </c>
      <c r="AN280" s="28"/>
      <c r="AO280" s="28"/>
      <c r="AP280" s="28"/>
      <c r="AQ280" s="29"/>
      <c r="AR280" s="108" t="str">
        <f t="shared" si="38"/>
        <v>NO OFERTADO</v>
      </c>
      <c r="AS280" s="109" t="str">
        <f t="shared" si="39"/>
        <v>CORRECTO</v>
      </c>
    </row>
    <row r="281" spans="1:45" ht="24" x14ac:dyDescent="0.25">
      <c r="A281" s="134">
        <v>276</v>
      </c>
      <c r="B281" s="135">
        <v>2793</v>
      </c>
      <c r="C281" s="10" t="s">
        <v>4602</v>
      </c>
      <c r="D281" s="136" t="s">
        <v>66</v>
      </c>
      <c r="E281" s="136" t="s">
        <v>6</v>
      </c>
      <c r="F281" s="136" t="s">
        <v>7</v>
      </c>
      <c r="G281" s="136" t="s">
        <v>8</v>
      </c>
      <c r="H281" s="136" t="s">
        <v>7</v>
      </c>
      <c r="I281" s="142">
        <v>649.20000000000005</v>
      </c>
      <c r="J281" s="8">
        <v>1</v>
      </c>
      <c r="K281" s="11" t="s">
        <v>763</v>
      </c>
      <c r="L281" s="9">
        <v>649.20000000000005</v>
      </c>
      <c r="M281" s="9">
        <v>24695.538461538461</v>
      </c>
      <c r="N281" s="138">
        <f t="shared" si="32"/>
        <v>16032343.569230771</v>
      </c>
      <c r="O281" s="11" t="s">
        <v>4504</v>
      </c>
      <c r="P281" s="39">
        <v>4.8711095813514736E-4</v>
      </c>
      <c r="Q281" s="39">
        <v>7.777489273335295E-4</v>
      </c>
      <c r="R281" s="26">
        <v>0.12177773953378684</v>
      </c>
      <c r="S281" s="26">
        <v>2.3332467820005885E-2</v>
      </c>
      <c r="T281" s="26">
        <v>0.14511020735379274</v>
      </c>
      <c r="U281" s="11"/>
      <c r="V281" s="28"/>
      <c r="W281" s="28"/>
      <c r="X281" s="29"/>
      <c r="Y281" s="108" t="str">
        <f t="shared" si="33"/>
        <v>NO OFERTADO</v>
      </c>
      <c r="Z281" s="108" t="str">
        <f t="shared" si="34"/>
        <v>CORRECTO</v>
      </c>
      <c r="AA281" s="29">
        <f t="shared" si="35"/>
        <v>0</v>
      </c>
      <c r="AB281" s="25">
        <v>4.3839986232163265E-2</v>
      </c>
      <c r="AC281" s="26">
        <v>1.1666233910002943E-2</v>
      </c>
      <c r="AD281" s="26">
        <v>5.5506220142166204E-2</v>
      </c>
      <c r="AE281" s="28"/>
      <c r="AF281" s="28"/>
      <c r="AG281" s="28"/>
      <c r="AH281" s="29"/>
      <c r="AI281" s="108" t="str">
        <f t="shared" si="36"/>
        <v>NO OFERTADO</v>
      </c>
      <c r="AJ281" s="108" t="str">
        <f t="shared" si="37"/>
        <v>CORRECTO</v>
      </c>
      <c r="AK281" s="27">
        <v>2.9226657488108841E-2</v>
      </c>
      <c r="AL281" s="26">
        <v>3.8887446366676474E-3</v>
      </c>
      <c r="AM281" s="26">
        <v>3.311540212477649E-2</v>
      </c>
      <c r="AN281" s="28"/>
      <c r="AO281" s="28"/>
      <c r="AP281" s="28"/>
      <c r="AQ281" s="29"/>
      <c r="AR281" s="108" t="str">
        <f t="shared" si="38"/>
        <v>NO OFERTADO</v>
      </c>
      <c r="AS281" s="109" t="str">
        <f t="shared" si="39"/>
        <v>CORRECTO</v>
      </c>
    </row>
    <row r="282" spans="1:45" ht="24" x14ac:dyDescent="0.25">
      <c r="A282" s="134">
        <v>277</v>
      </c>
      <c r="B282" s="135">
        <v>1002</v>
      </c>
      <c r="C282" s="10" t="s">
        <v>1957</v>
      </c>
      <c r="D282" s="136" t="s">
        <v>1958</v>
      </c>
      <c r="E282" s="136" t="s">
        <v>6</v>
      </c>
      <c r="F282" s="136" t="s">
        <v>7</v>
      </c>
      <c r="G282" s="136" t="s">
        <v>8</v>
      </c>
      <c r="H282" s="136" t="s">
        <v>7</v>
      </c>
      <c r="I282" s="137" t="s">
        <v>45</v>
      </c>
      <c r="J282" s="8">
        <v>1</v>
      </c>
      <c r="K282" s="8" t="s">
        <v>1959</v>
      </c>
      <c r="L282" s="9">
        <v>5826</v>
      </c>
      <c r="M282" s="9">
        <v>406.15384615384613</v>
      </c>
      <c r="N282" s="138">
        <f t="shared" si="32"/>
        <v>2366252.3076923075</v>
      </c>
      <c r="O282" s="11" t="s">
        <v>3204</v>
      </c>
      <c r="P282" s="39">
        <v>7.1893882750967414E-5</v>
      </c>
      <c r="Q282" s="39"/>
      <c r="R282" s="26">
        <v>1.7973470687741855E-2</v>
      </c>
      <c r="S282" s="7"/>
      <c r="T282" s="26">
        <v>1.7973470687741855E-2</v>
      </c>
      <c r="U282" s="11"/>
      <c r="V282" s="28"/>
      <c r="W282" s="28"/>
      <c r="X282" s="29"/>
      <c r="Y282" s="108" t="str">
        <f t="shared" si="33"/>
        <v>NO OFERTADO</v>
      </c>
      <c r="Z282" s="108" t="str">
        <f t="shared" si="34"/>
        <v>CORRECTO</v>
      </c>
      <c r="AA282" s="29">
        <f t="shared" si="35"/>
        <v>0</v>
      </c>
      <c r="AB282" s="25">
        <v>6.4704494475870669E-3</v>
      </c>
      <c r="AC282" s="7"/>
      <c r="AD282" s="26">
        <v>6.4704494475870669E-3</v>
      </c>
      <c r="AE282" s="28"/>
      <c r="AF282" s="28"/>
      <c r="AG282" s="28"/>
      <c r="AH282" s="29"/>
      <c r="AI282" s="108" t="str">
        <f t="shared" si="36"/>
        <v>NO OFERTADO</v>
      </c>
      <c r="AJ282" s="108" t="str">
        <f t="shared" si="37"/>
        <v>CORRECTO</v>
      </c>
      <c r="AK282" s="27">
        <v>4.3136329650580452E-3</v>
      </c>
      <c r="AL282" s="7"/>
      <c r="AM282" s="26">
        <v>4.3136329650580452E-3</v>
      </c>
      <c r="AN282" s="28"/>
      <c r="AO282" s="28"/>
      <c r="AP282" s="28"/>
      <c r="AQ282" s="29"/>
      <c r="AR282" s="108" t="str">
        <f t="shared" si="38"/>
        <v>NO OFERTADO</v>
      </c>
      <c r="AS282" s="109" t="str">
        <f t="shared" si="39"/>
        <v>CORRECTO</v>
      </c>
    </row>
    <row r="283" spans="1:45" ht="24" x14ac:dyDescent="0.25">
      <c r="A283" s="134">
        <v>278</v>
      </c>
      <c r="B283" s="135">
        <v>1170</v>
      </c>
      <c r="C283" s="10" t="s">
        <v>1957</v>
      </c>
      <c r="D283" s="136" t="s">
        <v>2187</v>
      </c>
      <c r="E283" s="136" t="s">
        <v>6</v>
      </c>
      <c r="F283" s="136" t="s">
        <v>7</v>
      </c>
      <c r="G283" s="136" t="s">
        <v>8</v>
      </c>
      <c r="H283" s="136" t="s">
        <v>7</v>
      </c>
      <c r="I283" s="137" t="s">
        <v>45</v>
      </c>
      <c r="J283" s="8">
        <v>1</v>
      </c>
      <c r="K283" s="8" t="s">
        <v>1959</v>
      </c>
      <c r="L283" s="9">
        <v>6836.44</v>
      </c>
      <c r="M283" s="9">
        <v>267.69230769230768</v>
      </c>
      <c r="N283" s="138">
        <f t="shared" si="32"/>
        <v>1830062.4</v>
      </c>
      <c r="O283" s="11" t="s">
        <v>3204</v>
      </c>
      <c r="P283" s="39">
        <v>5.5602815973951744E-5</v>
      </c>
      <c r="Q283" s="39"/>
      <c r="R283" s="26">
        <v>1.3900703993487936E-2</v>
      </c>
      <c r="S283" s="7"/>
      <c r="T283" s="26">
        <v>1.3900703993487936E-2</v>
      </c>
      <c r="U283" s="11"/>
      <c r="V283" s="28"/>
      <c r="W283" s="28"/>
      <c r="X283" s="29"/>
      <c r="Y283" s="108" t="str">
        <f t="shared" si="33"/>
        <v>NO OFERTADO</v>
      </c>
      <c r="Z283" s="108" t="str">
        <f t="shared" si="34"/>
        <v>CORRECTO</v>
      </c>
      <c r="AA283" s="29">
        <f t="shared" si="35"/>
        <v>0</v>
      </c>
      <c r="AB283" s="25">
        <v>5.0042534376556567E-3</v>
      </c>
      <c r="AC283" s="7"/>
      <c r="AD283" s="26">
        <v>5.0042534376556567E-3</v>
      </c>
      <c r="AE283" s="28"/>
      <c r="AF283" s="28"/>
      <c r="AG283" s="28"/>
      <c r="AH283" s="29"/>
      <c r="AI283" s="108" t="str">
        <f t="shared" si="36"/>
        <v>NO OFERTADO</v>
      </c>
      <c r="AJ283" s="108" t="str">
        <f t="shared" si="37"/>
        <v>CORRECTO</v>
      </c>
      <c r="AK283" s="27">
        <v>3.3361689584371045E-3</v>
      </c>
      <c r="AL283" s="7"/>
      <c r="AM283" s="26">
        <v>3.3361689584371045E-3</v>
      </c>
      <c r="AN283" s="28"/>
      <c r="AO283" s="28"/>
      <c r="AP283" s="28"/>
      <c r="AQ283" s="29"/>
      <c r="AR283" s="108" t="str">
        <f t="shared" si="38"/>
        <v>NO OFERTADO</v>
      </c>
      <c r="AS283" s="109" t="str">
        <f t="shared" si="39"/>
        <v>CORRECTO</v>
      </c>
    </row>
    <row r="284" spans="1:45" ht="24" x14ac:dyDescent="0.25">
      <c r="A284" s="134">
        <v>279</v>
      </c>
      <c r="B284" s="135">
        <v>1617</v>
      </c>
      <c r="C284" s="10" t="s">
        <v>2848</v>
      </c>
      <c r="D284" s="136" t="s">
        <v>2849</v>
      </c>
      <c r="E284" s="136" t="s">
        <v>6</v>
      </c>
      <c r="F284" s="136" t="s">
        <v>101</v>
      </c>
      <c r="G284" s="136" t="s">
        <v>8</v>
      </c>
      <c r="H284" s="136" t="s">
        <v>7</v>
      </c>
      <c r="I284" s="137" t="s">
        <v>45</v>
      </c>
      <c r="J284" s="8">
        <v>1</v>
      </c>
      <c r="K284" s="8" t="s">
        <v>2850</v>
      </c>
      <c r="L284" s="9">
        <v>5274.97</v>
      </c>
      <c r="M284" s="9">
        <v>50.333333333333336</v>
      </c>
      <c r="N284" s="138">
        <f t="shared" si="32"/>
        <v>265506.82333333336</v>
      </c>
      <c r="O284" s="11" t="s">
        <v>3204</v>
      </c>
      <c r="P284" s="39">
        <v>8.0668981766041708E-6</v>
      </c>
      <c r="Q284" s="39"/>
      <c r="R284" s="26">
        <v>2.0167245441510425E-3</v>
      </c>
      <c r="S284" s="7"/>
      <c r="T284" s="26">
        <v>2.0167245441510425E-3</v>
      </c>
      <c r="U284" s="11"/>
      <c r="V284" s="28"/>
      <c r="W284" s="28"/>
      <c r="X284" s="29"/>
      <c r="Y284" s="108" t="str">
        <f t="shared" si="33"/>
        <v>NO OFERTADO</v>
      </c>
      <c r="Z284" s="108" t="str">
        <f t="shared" si="34"/>
        <v>CORRECTO</v>
      </c>
      <c r="AA284" s="29">
        <f t="shared" si="35"/>
        <v>0</v>
      </c>
      <c r="AB284" s="25">
        <v>7.2602083589437538E-4</v>
      </c>
      <c r="AC284" s="7"/>
      <c r="AD284" s="26">
        <v>7.2602083589437538E-4</v>
      </c>
      <c r="AE284" s="28"/>
      <c r="AF284" s="28"/>
      <c r="AG284" s="28"/>
      <c r="AH284" s="29"/>
      <c r="AI284" s="108" t="str">
        <f t="shared" si="36"/>
        <v>NO OFERTADO</v>
      </c>
      <c r="AJ284" s="108" t="str">
        <f t="shared" si="37"/>
        <v>CORRECTO</v>
      </c>
      <c r="AK284" s="27">
        <v>4.8401389059625022E-4</v>
      </c>
      <c r="AL284" s="7"/>
      <c r="AM284" s="26">
        <v>4.8401389059625022E-4</v>
      </c>
      <c r="AN284" s="28"/>
      <c r="AO284" s="28"/>
      <c r="AP284" s="28"/>
      <c r="AQ284" s="29"/>
      <c r="AR284" s="108" t="str">
        <f t="shared" si="38"/>
        <v>NO OFERTADO</v>
      </c>
      <c r="AS284" s="109" t="str">
        <f t="shared" si="39"/>
        <v>CORRECTO</v>
      </c>
    </row>
    <row r="285" spans="1:45" ht="24" x14ac:dyDescent="0.25">
      <c r="A285" s="134">
        <v>280</v>
      </c>
      <c r="B285" s="135">
        <v>1818</v>
      </c>
      <c r="C285" s="10" t="s">
        <v>2848</v>
      </c>
      <c r="D285" s="136" t="s">
        <v>3166</v>
      </c>
      <c r="E285" s="136" t="s">
        <v>6</v>
      </c>
      <c r="F285" s="136" t="s">
        <v>101</v>
      </c>
      <c r="G285" s="136" t="s">
        <v>8</v>
      </c>
      <c r="H285" s="136" t="s">
        <v>7</v>
      </c>
      <c r="I285" s="137" t="s">
        <v>45</v>
      </c>
      <c r="J285" s="8">
        <v>1</v>
      </c>
      <c r="K285" s="8" t="s">
        <v>2850</v>
      </c>
      <c r="L285" s="9">
        <v>9374.92</v>
      </c>
      <c r="M285" s="9">
        <v>1.6666666666666667</v>
      </c>
      <c r="N285" s="138">
        <f t="shared" si="32"/>
        <v>15624.866666666667</v>
      </c>
      <c r="O285" s="11" t="s">
        <v>3204</v>
      </c>
      <c r="P285" s="39">
        <v>4.7473058070817667E-7</v>
      </c>
      <c r="Q285" s="39"/>
      <c r="R285" s="26">
        <v>1.1868264517704417E-4</v>
      </c>
      <c r="S285" s="7"/>
      <c r="T285" s="26">
        <v>1.1868264517704417E-4</v>
      </c>
      <c r="U285" s="11"/>
      <c r="V285" s="28"/>
      <c r="W285" s="28"/>
      <c r="X285" s="29"/>
      <c r="Y285" s="108" t="str">
        <f t="shared" si="33"/>
        <v>NO OFERTADO</v>
      </c>
      <c r="Z285" s="108" t="str">
        <f t="shared" si="34"/>
        <v>CORRECTO</v>
      </c>
      <c r="AA285" s="29">
        <f t="shared" si="35"/>
        <v>0</v>
      </c>
      <c r="AB285" s="25">
        <v>4.2725752263735897E-5</v>
      </c>
      <c r="AC285" s="7"/>
      <c r="AD285" s="26">
        <v>4.2725752263735897E-5</v>
      </c>
      <c r="AE285" s="28"/>
      <c r="AF285" s="28"/>
      <c r="AG285" s="28"/>
      <c r="AH285" s="29"/>
      <c r="AI285" s="108" t="str">
        <f t="shared" si="36"/>
        <v>NO OFERTADO</v>
      </c>
      <c r="AJ285" s="108" t="str">
        <f t="shared" si="37"/>
        <v>CORRECTO</v>
      </c>
      <c r="AK285" s="27">
        <v>2.8483834842490601E-5</v>
      </c>
      <c r="AL285" s="7"/>
      <c r="AM285" s="26">
        <v>2.8483834842490601E-5</v>
      </c>
      <c r="AN285" s="28"/>
      <c r="AO285" s="28"/>
      <c r="AP285" s="28"/>
      <c r="AQ285" s="29"/>
      <c r="AR285" s="108" t="str">
        <f t="shared" si="38"/>
        <v>NO OFERTADO</v>
      </c>
      <c r="AS285" s="109" t="str">
        <f t="shared" si="39"/>
        <v>CORRECTO</v>
      </c>
    </row>
    <row r="286" spans="1:45" x14ac:dyDescent="0.25">
      <c r="A286" s="134">
        <v>281</v>
      </c>
      <c r="B286" s="135">
        <v>1353</v>
      </c>
      <c r="C286" s="10" t="s">
        <v>2457</v>
      </c>
      <c r="D286" s="136" t="s">
        <v>2458</v>
      </c>
      <c r="E286" s="136" t="s">
        <v>36</v>
      </c>
      <c r="F286" s="136" t="s">
        <v>16</v>
      </c>
      <c r="G286" s="136" t="s">
        <v>17</v>
      </c>
      <c r="H286" s="136" t="s">
        <v>36</v>
      </c>
      <c r="I286" s="137" t="s">
        <v>45</v>
      </c>
      <c r="J286" s="8">
        <v>1</v>
      </c>
      <c r="K286" s="8" t="s">
        <v>2459</v>
      </c>
      <c r="L286" s="9">
        <v>83274.25</v>
      </c>
      <c r="M286" s="9">
        <v>15.727272727272727</v>
      </c>
      <c r="N286" s="138">
        <f t="shared" si="32"/>
        <v>1309676.8409090908</v>
      </c>
      <c r="O286" s="11" t="s">
        <v>3204</v>
      </c>
      <c r="P286" s="39">
        <v>3.9791932980216771E-5</v>
      </c>
      <c r="Q286" s="39"/>
      <c r="R286" s="26">
        <v>9.9479832450541927E-3</v>
      </c>
      <c r="S286" s="7"/>
      <c r="T286" s="26">
        <v>9.9479832450541927E-3</v>
      </c>
      <c r="U286" s="11"/>
      <c r="V286" s="28"/>
      <c r="W286" s="28"/>
      <c r="X286" s="29"/>
      <c r="Y286" s="108" t="str">
        <f t="shared" si="33"/>
        <v>NO OFERTADO</v>
      </c>
      <c r="Z286" s="108" t="str">
        <f t="shared" si="34"/>
        <v>CORRECTO</v>
      </c>
      <c r="AA286" s="29">
        <f t="shared" si="35"/>
        <v>0</v>
      </c>
      <c r="AB286" s="25">
        <v>3.5812739682195092E-3</v>
      </c>
      <c r="AC286" s="7"/>
      <c r="AD286" s="26">
        <v>3.5812739682195092E-3</v>
      </c>
      <c r="AE286" s="28"/>
      <c r="AF286" s="28"/>
      <c r="AG286" s="28"/>
      <c r="AH286" s="29"/>
      <c r="AI286" s="108" t="str">
        <f t="shared" si="36"/>
        <v>NO OFERTADO</v>
      </c>
      <c r="AJ286" s="108" t="str">
        <f t="shared" si="37"/>
        <v>CORRECTO</v>
      </c>
      <c r="AK286" s="27">
        <v>2.3875159788130061E-3</v>
      </c>
      <c r="AL286" s="7"/>
      <c r="AM286" s="26">
        <v>2.3875159788130061E-3</v>
      </c>
      <c r="AN286" s="28"/>
      <c r="AO286" s="28"/>
      <c r="AP286" s="28"/>
      <c r="AQ286" s="29"/>
      <c r="AR286" s="108" t="str">
        <f t="shared" si="38"/>
        <v>NO OFERTADO</v>
      </c>
      <c r="AS286" s="109" t="str">
        <f t="shared" si="39"/>
        <v>CORRECTO</v>
      </c>
    </row>
    <row r="287" spans="1:45" x14ac:dyDescent="0.25">
      <c r="A287" s="134">
        <v>282</v>
      </c>
      <c r="B287" s="135">
        <v>105</v>
      </c>
      <c r="C287" s="10" t="s">
        <v>320</v>
      </c>
      <c r="D287" s="136" t="s">
        <v>321</v>
      </c>
      <c r="E287" s="136" t="s">
        <v>201</v>
      </c>
      <c r="F287" s="136" t="s">
        <v>16</v>
      </c>
      <c r="G287" s="136" t="s">
        <v>17</v>
      </c>
      <c r="H287" s="136" t="s">
        <v>18</v>
      </c>
      <c r="I287" s="137">
        <v>7022899.6714799991</v>
      </c>
      <c r="J287" s="8">
        <v>1</v>
      </c>
      <c r="K287" s="8" t="s">
        <v>322</v>
      </c>
      <c r="L287" s="9">
        <v>6430921.8600000003</v>
      </c>
      <c r="M287" s="9">
        <v>10.125</v>
      </c>
      <c r="N287" s="138">
        <f t="shared" si="32"/>
        <v>65113083.832500003</v>
      </c>
      <c r="O287" s="11" t="s">
        <v>3204</v>
      </c>
      <c r="P287" s="39">
        <v>1.9783318961337005E-3</v>
      </c>
      <c r="Q287" s="39">
        <v>3.1587166833984483E-3</v>
      </c>
      <c r="R287" s="26">
        <v>0.4945829740334251</v>
      </c>
      <c r="S287" s="26">
        <v>9.476150050195345E-2</v>
      </c>
      <c r="T287" s="26">
        <v>0.58934447453537853</v>
      </c>
      <c r="U287" s="11"/>
      <c r="V287" s="28"/>
      <c r="W287" s="28"/>
      <c r="X287" s="29"/>
      <c r="Y287" s="108" t="str">
        <f t="shared" si="33"/>
        <v>NO OFERTADO</v>
      </c>
      <c r="Z287" s="108" t="str">
        <f t="shared" si="34"/>
        <v>CORRECTO</v>
      </c>
      <c r="AA287" s="29">
        <f t="shared" si="35"/>
        <v>0</v>
      </c>
      <c r="AB287" s="25">
        <v>0.17804987065203304</v>
      </c>
      <c r="AC287" s="26">
        <v>4.7380750250976725E-2</v>
      </c>
      <c r="AD287" s="26">
        <v>0.22543062090300975</v>
      </c>
      <c r="AE287" s="28"/>
      <c r="AF287" s="28"/>
      <c r="AG287" s="28"/>
      <c r="AH287" s="29"/>
      <c r="AI287" s="108" t="str">
        <f t="shared" si="36"/>
        <v>NO OFERTADO</v>
      </c>
      <c r="AJ287" s="108" t="str">
        <f t="shared" si="37"/>
        <v>CORRECTO</v>
      </c>
      <c r="AK287" s="27">
        <v>0.11869991376802203</v>
      </c>
      <c r="AL287" s="26">
        <v>1.5793583416992243E-2</v>
      </c>
      <c r="AM287" s="26">
        <v>0.13449349718501427</v>
      </c>
      <c r="AN287" s="28"/>
      <c r="AO287" s="28"/>
      <c r="AP287" s="28"/>
      <c r="AQ287" s="29"/>
      <c r="AR287" s="108" t="str">
        <f t="shared" si="38"/>
        <v>NO OFERTADO</v>
      </c>
      <c r="AS287" s="109" t="str">
        <f t="shared" si="39"/>
        <v>CORRECTO</v>
      </c>
    </row>
    <row r="288" spans="1:45" x14ac:dyDescent="0.25">
      <c r="A288" s="134">
        <v>283</v>
      </c>
      <c r="B288" s="135">
        <v>416</v>
      </c>
      <c r="C288" s="10" t="s">
        <v>1024</v>
      </c>
      <c r="D288" s="136" t="s">
        <v>130</v>
      </c>
      <c r="E288" s="136" t="s">
        <v>201</v>
      </c>
      <c r="F288" s="136" t="s">
        <v>16</v>
      </c>
      <c r="G288" s="136" t="s">
        <v>17</v>
      </c>
      <c r="H288" s="136" t="s">
        <v>18</v>
      </c>
      <c r="I288" s="137">
        <v>1713117.2</v>
      </c>
      <c r="J288" s="8">
        <v>1</v>
      </c>
      <c r="K288" s="8" t="s">
        <v>1025</v>
      </c>
      <c r="L288" s="9">
        <v>719949.03</v>
      </c>
      <c r="M288" s="9">
        <v>20.384615384615383</v>
      </c>
      <c r="N288" s="138">
        <f t="shared" si="32"/>
        <v>14675884.073076922</v>
      </c>
      <c r="O288" s="11" t="s">
        <v>3204</v>
      </c>
      <c r="P288" s="39">
        <v>4.4589762697181556E-4</v>
      </c>
      <c r="Q288" s="39">
        <v>7.1194539003098815E-4</v>
      </c>
      <c r="R288" s="26">
        <v>0.11147440674295389</v>
      </c>
      <c r="S288" s="26">
        <v>2.1358361700929644E-2</v>
      </c>
      <c r="T288" s="26">
        <v>0.13283276844388353</v>
      </c>
      <c r="U288" s="11"/>
      <c r="V288" s="28"/>
      <c r="W288" s="28"/>
      <c r="X288" s="29"/>
      <c r="Y288" s="108" t="str">
        <f t="shared" si="33"/>
        <v>NO OFERTADO</v>
      </c>
      <c r="Z288" s="108" t="str">
        <f t="shared" si="34"/>
        <v>CORRECTO</v>
      </c>
      <c r="AA288" s="29">
        <f t="shared" si="35"/>
        <v>0</v>
      </c>
      <c r="AB288" s="25">
        <v>4.01307864274634E-2</v>
      </c>
      <c r="AC288" s="26">
        <v>1.0679180850464822E-2</v>
      </c>
      <c r="AD288" s="26">
        <v>5.080996727792822E-2</v>
      </c>
      <c r="AE288" s="28"/>
      <c r="AF288" s="28"/>
      <c r="AG288" s="28"/>
      <c r="AH288" s="29"/>
      <c r="AI288" s="108" t="str">
        <f t="shared" si="36"/>
        <v>NO OFERTADO</v>
      </c>
      <c r="AJ288" s="108" t="str">
        <f t="shared" si="37"/>
        <v>CORRECTO</v>
      </c>
      <c r="AK288" s="27">
        <v>2.6753857618308934E-2</v>
      </c>
      <c r="AL288" s="26">
        <v>3.5597269501549409E-3</v>
      </c>
      <c r="AM288" s="26">
        <v>3.0313584568463874E-2</v>
      </c>
      <c r="AN288" s="28"/>
      <c r="AO288" s="28"/>
      <c r="AP288" s="28"/>
      <c r="AQ288" s="29"/>
      <c r="AR288" s="108" t="str">
        <f t="shared" si="38"/>
        <v>NO OFERTADO</v>
      </c>
      <c r="AS288" s="109" t="str">
        <f t="shared" si="39"/>
        <v>CORRECTO</v>
      </c>
    </row>
    <row r="289" spans="1:45" ht="24" x14ac:dyDescent="0.25">
      <c r="A289" s="134">
        <v>284</v>
      </c>
      <c r="B289" s="135">
        <v>1188</v>
      </c>
      <c r="C289" s="10" t="s">
        <v>2214</v>
      </c>
      <c r="D289" s="136" t="s">
        <v>2215</v>
      </c>
      <c r="E289" s="136" t="s">
        <v>6</v>
      </c>
      <c r="F289" s="136" t="s">
        <v>7</v>
      </c>
      <c r="G289" s="136" t="s">
        <v>8</v>
      </c>
      <c r="H289" s="136" t="s">
        <v>7</v>
      </c>
      <c r="I289" s="137">
        <v>91343.125</v>
      </c>
      <c r="J289" s="8">
        <v>1</v>
      </c>
      <c r="K289" s="8" t="s">
        <v>2216</v>
      </c>
      <c r="L289" s="9">
        <v>6743.55</v>
      </c>
      <c r="M289" s="9">
        <v>233.07692307692307</v>
      </c>
      <c r="N289" s="138">
        <f t="shared" si="32"/>
        <v>1571765.8846153845</v>
      </c>
      <c r="O289" s="11" t="s">
        <v>3204</v>
      </c>
      <c r="P289" s="39">
        <v>4.7754988702245729E-5</v>
      </c>
      <c r="Q289" s="39">
        <v>7.6248318001689616E-5</v>
      </c>
      <c r="R289" s="26">
        <v>1.1938747175561433E-2</v>
      </c>
      <c r="S289" s="26">
        <v>2.2874495400506886E-3</v>
      </c>
      <c r="T289" s="26">
        <v>1.4226196715612122E-2</v>
      </c>
      <c r="U289" s="11"/>
      <c r="V289" s="28"/>
      <c r="W289" s="28"/>
      <c r="X289" s="29"/>
      <c r="Y289" s="108" t="str">
        <f t="shared" si="33"/>
        <v>NO OFERTADO</v>
      </c>
      <c r="Z289" s="108" t="str">
        <f t="shared" si="34"/>
        <v>CORRECTO</v>
      </c>
      <c r="AA289" s="29">
        <f t="shared" si="35"/>
        <v>0</v>
      </c>
      <c r="AB289" s="25">
        <v>4.2979489832021154E-3</v>
      </c>
      <c r="AC289" s="26">
        <v>1.1437247700253443E-3</v>
      </c>
      <c r="AD289" s="26">
        <v>5.4416737532274597E-3</v>
      </c>
      <c r="AE289" s="28"/>
      <c r="AF289" s="28"/>
      <c r="AG289" s="28"/>
      <c r="AH289" s="29"/>
      <c r="AI289" s="108" t="str">
        <f t="shared" si="36"/>
        <v>NO OFERTADO</v>
      </c>
      <c r="AJ289" s="108" t="str">
        <f t="shared" si="37"/>
        <v>CORRECTO</v>
      </c>
      <c r="AK289" s="27">
        <v>2.8652993221347438E-3</v>
      </c>
      <c r="AL289" s="26">
        <v>3.8124159000844807E-4</v>
      </c>
      <c r="AM289" s="26">
        <v>3.2465409121431917E-3</v>
      </c>
      <c r="AN289" s="28"/>
      <c r="AO289" s="28"/>
      <c r="AP289" s="28"/>
      <c r="AQ289" s="29"/>
      <c r="AR289" s="108" t="str">
        <f t="shared" si="38"/>
        <v>NO OFERTADO</v>
      </c>
      <c r="AS289" s="109" t="str">
        <f t="shared" si="39"/>
        <v>CORRECTO</v>
      </c>
    </row>
    <row r="290" spans="1:45" ht="24" x14ac:dyDescent="0.25">
      <c r="A290" s="134">
        <v>285</v>
      </c>
      <c r="B290" s="135">
        <v>1392</v>
      </c>
      <c r="C290" s="10" t="s">
        <v>2214</v>
      </c>
      <c r="D290" s="136" t="s">
        <v>1259</v>
      </c>
      <c r="E290" s="136" t="s">
        <v>6</v>
      </c>
      <c r="F290" s="136" t="s">
        <v>7</v>
      </c>
      <c r="G290" s="136" t="s">
        <v>8</v>
      </c>
      <c r="H290" s="136" t="s">
        <v>7</v>
      </c>
      <c r="I290" s="137">
        <v>112006.25</v>
      </c>
      <c r="J290" s="8">
        <v>1</v>
      </c>
      <c r="K290" s="8" t="s">
        <v>2216</v>
      </c>
      <c r="L290" s="9">
        <v>6844.64</v>
      </c>
      <c r="M290" s="9">
        <v>100</v>
      </c>
      <c r="N290" s="138">
        <f t="shared" si="32"/>
        <v>684464</v>
      </c>
      <c r="O290" s="11" t="s">
        <v>3204</v>
      </c>
      <c r="P290" s="39">
        <v>2.0796080960296713E-5</v>
      </c>
      <c r="Q290" s="39">
        <v>3.3204199966128755E-5</v>
      </c>
      <c r="R290" s="26">
        <v>5.1990202400741779E-3</v>
      </c>
      <c r="S290" s="26">
        <v>9.9612599898386269E-4</v>
      </c>
      <c r="T290" s="26">
        <v>6.1951462390580411E-3</v>
      </c>
      <c r="U290" s="11"/>
      <c r="V290" s="28"/>
      <c r="W290" s="28"/>
      <c r="X290" s="29"/>
      <c r="Y290" s="108" t="str">
        <f t="shared" si="33"/>
        <v>NO OFERTADO</v>
      </c>
      <c r="Z290" s="108" t="str">
        <f t="shared" si="34"/>
        <v>CORRECTO</v>
      </c>
      <c r="AA290" s="29">
        <f t="shared" si="35"/>
        <v>0</v>
      </c>
      <c r="AB290" s="25">
        <v>1.8716472864267041E-3</v>
      </c>
      <c r="AC290" s="26">
        <v>4.9806299949193135E-4</v>
      </c>
      <c r="AD290" s="26">
        <v>2.3697102859186357E-3</v>
      </c>
      <c r="AE290" s="28"/>
      <c r="AF290" s="28"/>
      <c r="AG290" s="28"/>
      <c r="AH290" s="29"/>
      <c r="AI290" s="108" t="str">
        <f t="shared" si="36"/>
        <v>NO OFERTADO</v>
      </c>
      <c r="AJ290" s="108" t="str">
        <f t="shared" si="37"/>
        <v>CORRECTO</v>
      </c>
      <c r="AK290" s="27">
        <v>1.2477648576178029E-3</v>
      </c>
      <c r="AL290" s="26">
        <v>1.6602099983064377E-4</v>
      </c>
      <c r="AM290" s="26">
        <v>1.4137858574484467E-3</v>
      </c>
      <c r="AN290" s="28"/>
      <c r="AO290" s="28"/>
      <c r="AP290" s="28"/>
      <c r="AQ290" s="29"/>
      <c r="AR290" s="108" t="str">
        <f t="shared" si="38"/>
        <v>NO OFERTADO</v>
      </c>
      <c r="AS290" s="109" t="str">
        <f t="shared" si="39"/>
        <v>CORRECTO</v>
      </c>
    </row>
    <row r="291" spans="1:45" ht="24" x14ac:dyDescent="0.25">
      <c r="A291" s="134">
        <v>286</v>
      </c>
      <c r="B291" s="135">
        <v>497</v>
      </c>
      <c r="C291" s="10" t="s">
        <v>1173</v>
      </c>
      <c r="D291" s="136" t="s">
        <v>494</v>
      </c>
      <c r="E291" s="136" t="s">
        <v>6</v>
      </c>
      <c r="F291" s="136" t="s">
        <v>7</v>
      </c>
      <c r="G291" s="136" t="s">
        <v>8</v>
      </c>
      <c r="H291" s="136" t="s">
        <v>7</v>
      </c>
      <c r="I291" s="137">
        <v>420530</v>
      </c>
      <c r="J291" s="8">
        <v>1</v>
      </c>
      <c r="K291" s="8" t="s">
        <v>1174</v>
      </c>
      <c r="L291" s="9">
        <v>420530</v>
      </c>
      <c r="M291" s="9">
        <v>37.5</v>
      </c>
      <c r="N291" s="138">
        <f t="shared" si="32"/>
        <v>15769875</v>
      </c>
      <c r="O291" s="11" t="s">
        <v>3204</v>
      </c>
      <c r="P291" s="39">
        <v>4.7913637128287116E-4</v>
      </c>
      <c r="Q291" s="39">
        <v>7.6501625058564759E-4</v>
      </c>
      <c r="R291" s="26">
        <v>0.11978409282071779</v>
      </c>
      <c r="S291" s="26">
        <v>2.2950487517569427E-2</v>
      </c>
      <c r="T291" s="26">
        <v>0.14273458033828723</v>
      </c>
      <c r="U291" s="11"/>
      <c r="V291" s="28"/>
      <c r="W291" s="28"/>
      <c r="X291" s="29"/>
      <c r="Y291" s="108" t="str">
        <f t="shared" si="33"/>
        <v>NO OFERTADO</v>
      </c>
      <c r="Z291" s="108" t="str">
        <f t="shared" si="34"/>
        <v>CORRECTO</v>
      </c>
      <c r="AA291" s="29">
        <f t="shared" si="35"/>
        <v>0</v>
      </c>
      <c r="AB291" s="25">
        <v>4.3122273415458406E-2</v>
      </c>
      <c r="AC291" s="26">
        <v>1.1475243758784713E-2</v>
      </c>
      <c r="AD291" s="26">
        <v>5.4597517174243118E-2</v>
      </c>
      <c r="AE291" s="28"/>
      <c r="AF291" s="28"/>
      <c r="AG291" s="28"/>
      <c r="AH291" s="29"/>
      <c r="AI291" s="108" t="str">
        <f t="shared" si="36"/>
        <v>NO OFERTADO</v>
      </c>
      <c r="AJ291" s="108" t="str">
        <f t="shared" si="37"/>
        <v>CORRECTO</v>
      </c>
      <c r="AK291" s="27">
        <v>2.8748182276972269E-2</v>
      </c>
      <c r="AL291" s="26">
        <v>3.825081252928238E-3</v>
      </c>
      <c r="AM291" s="26">
        <v>3.2573263529900504E-2</v>
      </c>
      <c r="AN291" s="28"/>
      <c r="AO291" s="28"/>
      <c r="AP291" s="28"/>
      <c r="AQ291" s="29"/>
      <c r="AR291" s="108" t="str">
        <f t="shared" si="38"/>
        <v>NO OFERTADO</v>
      </c>
      <c r="AS291" s="109" t="str">
        <f t="shared" si="39"/>
        <v>CORRECTO</v>
      </c>
    </row>
    <row r="292" spans="1:45" x14ac:dyDescent="0.25">
      <c r="A292" s="134">
        <v>287</v>
      </c>
      <c r="B292" s="135">
        <v>129</v>
      </c>
      <c r="C292" s="10" t="s">
        <v>375</v>
      </c>
      <c r="D292" s="136" t="s">
        <v>51</v>
      </c>
      <c r="E292" s="136" t="s">
        <v>201</v>
      </c>
      <c r="F292" s="136" t="s">
        <v>16</v>
      </c>
      <c r="G292" s="136" t="s">
        <v>17</v>
      </c>
      <c r="H292" s="136" t="s">
        <v>18</v>
      </c>
      <c r="I292" s="137">
        <v>12868678</v>
      </c>
      <c r="J292" s="8">
        <v>1</v>
      </c>
      <c r="K292" s="8" t="s">
        <v>376</v>
      </c>
      <c r="L292" s="9">
        <v>12868678</v>
      </c>
      <c r="M292" s="9">
        <v>4.5384615384615383</v>
      </c>
      <c r="N292" s="138">
        <f t="shared" si="32"/>
        <v>58404000.153846152</v>
      </c>
      <c r="O292" s="11" t="s">
        <v>3204</v>
      </c>
      <c r="P292" s="39">
        <v>1.7744896964698893E-3</v>
      </c>
      <c r="Q292" s="39">
        <v>2.8332506894885958E-3</v>
      </c>
      <c r="R292" s="26">
        <v>0.44362242411747232</v>
      </c>
      <c r="S292" s="26">
        <v>8.4997520684657879E-2</v>
      </c>
      <c r="T292" s="26">
        <v>0.52861994480213026</v>
      </c>
      <c r="U292" s="11"/>
      <c r="V292" s="28"/>
      <c r="W292" s="28"/>
      <c r="X292" s="29"/>
      <c r="Y292" s="108" t="str">
        <f t="shared" si="33"/>
        <v>NO OFERTADO</v>
      </c>
      <c r="Z292" s="108" t="str">
        <f t="shared" si="34"/>
        <v>CORRECTO</v>
      </c>
      <c r="AA292" s="29">
        <f t="shared" si="35"/>
        <v>0</v>
      </c>
      <c r="AB292" s="25">
        <v>0.15970407268229003</v>
      </c>
      <c r="AC292" s="26">
        <v>4.249876034232894E-2</v>
      </c>
      <c r="AD292" s="26">
        <v>0.20220283302461897</v>
      </c>
      <c r="AE292" s="28"/>
      <c r="AF292" s="28"/>
      <c r="AG292" s="28"/>
      <c r="AH292" s="29"/>
      <c r="AI292" s="108" t="str">
        <f t="shared" si="36"/>
        <v>NO OFERTADO</v>
      </c>
      <c r="AJ292" s="108" t="str">
        <f t="shared" si="37"/>
        <v>CORRECTO</v>
      </c>
      <c r="AK292" s="27">
        <v>0.10646938178819336</v>
      </c>
      <c r="AL292" s="26">
        <v>1.4166253447442979E-2</v>
      </c>
      <c r="AM292" s="26">
        <v>0.12063563523563633</v>
      </c>
      <c r="AN292" s="28"/>
      <c r="AO292" s="28"/>
      <c r="AP292" s="28"/>
      <c r="AQ292" s="29"/>
      <c r="AR292" s="108" t="str">
        <f t="shared" si="38"/>
        <v>NO OFERTADO</v>
      </c>
      <c r="AS292" s="109" t="str">
        <f t="shared" si="39"/>
        <v>CORRECTO</v>
      </c>
    </row>
    <row r="293" spans="1:45" x14ac:dyDescent="0.25">
      <c r="A293" s="134">
        <v>288</v>
      </c>
      <c r="B293" s="135">
        <v>1179</v>
      </c>
      <c r="C293" s="10" t="s">
        <v>2202</v>
      </c>
      <c r="D293" s="136" t="s">
        <v>2203</v>
      </c>
      <c r="E293" s="136" t="s">
        <v>165</v>
      </c>
      <c r="F293" s="136" t="s">
        <v>166</v>
      </c>
      <c r="G293" s="136" t="s">
        <v>167</v>
      </c>
      <c r="H293" s="136" t="s">
        <v>81</v>
      </c>
      <c r="I293" s="137">
        <v>7928.8</v>
      </c>
      <c r="J293" s="8">
        <v>5</v>
      </c>
      <c r="K293" s="8" t="s">
        <v>2204</v>
      </c>
      <c r="L293" s="9">
        <v>7800.51</v>
      </c>
      <c r="M293" s="9">
        <v>255.55555555555557</v>
      </c>
      <c r="N293" s="138">
        <f t="shared" si="32"/>
        <v>1993463.6666666667</v>
      </c>
      <c r="O293" s="11" t="s">
        <v>3204</v>
      </c>
      <c r="P293" s="39">
        <v>6.0567439344377412E-5</v>
      </c>
      <c r="Q293" s="39">
        <v>9.6705401910417846E-5</v>
      </c>
      <c r="R293" s="26">
        <v>1.5141859836094352E-2</v>
      </c>
      <c r="S293" s="26">
        <v>2.9011620573125355E-3</v>
      </c>
      <c r="T293" s="26">
        <v>1.8043021893406889E-2</v>
      </c>
      <c r="U293" s="11"/>
      <c r="V293" s="28"/>
      <c r="W293" s="28"/>
      <c r="X293" s="29"/>
      <c r="Y293" s="108" t="str">
        <f t="shared" si="33"/>
        <v>NO OFERTADO</v>
      </c>
      <c r="Z293" s="108" t="str">
        <f t="shared" si="34"/>
        <v>CORRECTO</v>
      </c>
      <c r="AA293" s="29">
        <f t="shared" si="35"/>
        <v>0</v>
      </c>
      <c r="AB293" s="25">
        <v>5.4510695409939669E-3</v>
      </c>
      <c r="AC293" s="26">
        <v>1.4505810286562677E-3</v>
      </c>
      <c r="AD293" s="26">
        <v>6.9016505696502346E-3</v>
      </c>
      <c r="AE293" s="28"/>
      <c r="AF293" s="28"/>
      <c r="AG293" s="28"/>
      <c r="AH293" s="29"/>
      <c r="AI293" s="108" t="str">
        <f t="shared" si="36"/>
        <v>NO OFERTADO</v>
      </c>
      <c r="AJ293" s="108" t="str">
        <f t="shared" si="37"/>
        <v>CORRECTO</v>
      </c>
      <c r="AK293" s="27">
        <v>3.6340463606626449E-3</v>
      </c>
      <c r="AL293" s="26">
        <v>4.8352700955208924E-4</v>
      </c>
      <c r="AM293" s="26">
        <v>4.1175733702147341E-3</v>
      </c>
      <c r="AN293" s="28"/>
      <c r="AO293" s="28"/>
      <c r="AP293" s="28"/>
      <c r="AQ293" s="29"/>
      <c r="AR293" s="108" t="str">
        <f t="shared" si="38"/>
        <v>NO OFERTADO</v>
      </c>
      <c r="AS293" s="109" t="str">
        <f t="shared" si="39"/>
        <v>CORRECTO</v>
      </c>
    </row>
    <row r="294" spans="1:45" x14ac:dyDescent="0.25">
      <c r="A294" s="134">
        <v>289</v>
      </c>
      <c r="B294" s="135">
        <v>810</v>
      </c>
      <c r="C294" s="10" t="s">
        <v>1684</v>
      </c>
      <c r="D294" s="136" t="s">
        <v>778</v>
      </c>
      <c r="E294" s="136" t="s">
        <v>165</v>
      </c>
      <c r="F294" s="136" t="s">
        <v>166</v>
      </c>
      <c r="G294" s="136" t="s">
        <v>167</v>
      </c>
      <c r="H294" s="136" t="s">
        <v>81</v>
      </c>
      <c r="I294" s="137">
        <v>4310.16</v>
      </c>
      <c r="J294" s="8">
        <v>5</v>
      </c>
      <c r="K294" s="8" t="s">
        <v>1685</v>
      </c>
      <c r="L294" s="9">
        <v>3830.45</v>
      </c>
      <c r="M294" s="9">
        <v>1335</v>
      </c>
      <c r="N294" s="138">
        <f t="shared" si="32"/>
        <v>5113650.75</v>
      </c>
      <c r="O294" s="11" t="s">
        <v>3204</v>
      </c>
      <c r="P294" s="39">
        <v>1.5536813477360682E-4</v>
      </c>
      <c r="Q294" s="39">
        <v>2.4806955816513988E-4</v>
      </c>
      <c r="R294" s="26">
        <v>3.8842033693401702E-2</v>
      </c>
      <c r="S294" s="26">
        <v>7.4420867449541961E-3</v>
      </c>
      <c r="T294" s="26">
        <v>4.6284120438355898E-2</v>
      </c>
      <c r="U294" s="11"/>
      <c r="V294" s="28"/>
      <c r="W294" s="28"/>
      <c r="X294" s="29"/>
      <c r="Y294" s="108" t="str">
        <f t="shared" si="33"/>
        <v>NO OFERTADO</v>
      </c>
      <c r="Z294" s="108" t="str">
        <f t="shared" si="34"/>
        <v>CORRECTO</v>
      </c>
      <c r="AA294" s="29">
        <f t="shared" si="35"/>
        <v>0</v>
      </c>
      <c r="AB294" s="25">
        <v>1.3983132129624614E-2</v>
      </c>
      <c r="AC294" s="26">
        <v>3.721043372477098E-3</v>
      </c>
      <c r="AD294" s="26">
        <v>1.770417550210171E-2</v>
      </c>
      <c r="AE294" s="28"/>
      <c r="AF294" s="28"/>
      <c r="AG294" s="28"/>
      <c r="AH294" s="29"/>
      <c r="AI294" s="108" t="str">
        <f t="shared" si="36"/>
        <v>NO OFERTADO</v>
      </c>
      <c r="AJ294" s="108" t="str">
        <f t="shared" si="37"/>
        <v>CORRECTO</v>
      </c>
      <c r="AK294" s="27">
        <v>9.3220880864164097E-3</v>
      </c>
      <c r="AL294" s="26">
        <v>1.2403477908256993E-3</v>
      </c>
      <c r="AM294" s="26">
        <v>1.0562435877242109E-2</v>
      </c>
      <c r="AN294" s="28"/>
      <c r="AO294" s="28"/>
      <c r="AP294" s="28"/>
      <c r="AQ294" s="29"/>
      <c r="AR294" s="108" t="str">
        <f t="shared" si="38"/>
        <v>NO OFERTADO</v>
      </c>
      <c r="AS294" s="109" t="str">
        <f t="shared" si="39"/>
        <v>CORRECTO</v>
      </c>
    </row>
    <row r="295" spans="1:45" ht="24" x14ac:dyDescent="0.25">
      <c r="A295" s="134">
        <v>290</v>
      </c>
      <c r="B295" s="135">
        <v>131</v>
      </c>
      <c r="C295" s="10" t="s">
        <v>379</v>
      </c>
      <c r="D295" s="136" t="s">
        <v>69</v>
      </c>
      <c r="E295" s="136" t="s">
        <v>7</v>
      </c>
      <c r="F295" s="136" t="s">
        <v>7</v>
      </c>
      <c r="G295" s="136" t="s">
        <v>8</v>
      </c>
      <c r="H295" s="136" t="s">
        <v>7</v>
      </c>
      <c r="I295" s="137">
        <v>17238</v>
      </c>
      <c r="J295" s="8">
        <v>1</v>
      </c>
      <c r="K295" s="8" t="s">
        <v>380</v>
      </c>
      <c r="L295" s="9">
        <v>17238</v>
      </c>
      <c r="M295" s="9">
        <v>3824.5384615384614</v>
      </c>
      <c r="N295" s="138">
        <f t="shared" si="32"/>
        <v>65927394</v>
      </c>
      <c r="O295" s="11" t="s">
        <v>3204</v>
      </c>
      <c r="P295" s="39">
        <v>2.0030730953350066E-3</v>
      </c>
      <c r="Q295" s="39">
        <v>3.198219882450731E-3</v>
      </c>
      <c r="R295" s="26">
        <v>0.50076827383375166</v>
      </c>
      <c r="S295" s="26">
        <v>9.5946596473521925E-2</v>
      </c>
      <c r="T295" s="26">
        <v>0.59671487030727355</v>
      </c>
      <c r="U295" s="11"/>
      <c r="V295" s="28"/>
      <c r="W295" s="28"/>
      <c r="X295" s="29"/>
      <c r="Y295" s="108" t="str">
        <f t="shared" si="33"/>
        <v>NO OFERTADO</v>
      </c>
      <c r="Z295" s="108" t="str">
        <f t="shared" si="34"/>
        <v>CORRECTO</v>
      </c>
      <c r="AA295" s="29">
        <f t="shared" si="35"/>
        <v>0</v>
      </c>
      <c r="AB295" s="25">
        <v>0.18027657858015059</v>
      </c>
      <c r="AC295" s="26">
        <v>4.7973298236760963E-2</v>
      </c>
      <c r="AD295" s="26">
        <v>0.22824987681691156</v>
      </c>
      <c r="AE295" s="28"/>
      <c r="AF295" s="28"/>
      <c r="AG295" s="28"/>
      <c r="AH295" s="29"/>
      <c r="AI295" s="108" t="str">
        <f t="shared" si="36"/>
        <v>NO OFERTADO</v>
      </c>
      <c r="AJ295" s="108" t="str">
        <f t="shared" si="37"/>
        <v>CORRECTO</v>
      </c>
      <c r="AK295" s="27">
        <v>0.1201843857201004</v>
      </c>
      <c r="AL295" s="26">
        <v>1.5991099412253656E-2</v>
      </c>
      <c r="AM295" s="26">
        <v>0.13617548513235406</v>
      </c>
      <c r="AN295" s="28"/>
      <c r="AO295" s="28"/>
      <c r="AP295" s="28"/>
      <c r="AQ295" s="29"/>
      <c r="AR295" s="108" t="str">
        <f t="shared" si="38"/>
        <v>NO OFERTADO</v>
      </c>
      <c r="AS295" s="109" t="str">
        <f t="shared" si="39"/>
        <v>CORRECTO</v>
      </c>
    </row>
    <row r="296" spans="1:45" x14ac:dyDescent="0.25">
      <c r="A296" s="134">
        <v>291</v>
      </c>
      <c r="B296" s="135">
        <v>1024</v>
      </c>
      <c r="C296" s="10" t="s">
        <v>379</v>
      </c>
      <c r="D296" s="136" t="s">
        <v>573</v>
      </c>
      <c r="E296" s="136" t="s">
        <v>165</v>
      </c>
      <c r="F296" s="136" t="s">
        <v>166</v>
      </c>
      <c r="G296" s="136" t="s">
        <v>8</v>
      </c>
      <c r="H296" s="136" t="s">
        <v>267</v>
      </c>
      <c r="I296" s="137" t="s">
        <v>45</v>
      </c>
      <c r="J296" s="8">
        <v>300</v>
      </c>
      <c r="K296" s="8" t="s">
        <v>380</v>
      </c>
      <c r="L296" s="9">
        <v>6345.09</v>
      </c>
      <c r="M296" s="9">
        <v>960</v>
      </c>
      <c r="N296" s="138">
        <f t="shared" si="32"/>
        <v>6091286.4000000004</v>
      </c>
      <c r="O296" s="11" t="s">
        <v>3204</v>
      </c>
      <c r="P296" s="39">
        <v>1.8507165479375733E-4</v>
      </c>
      <c r="Q296" s="39"/>
      <c r="R296" s="26">
        <v>4.6267913698439335E-2</v>
      </c>
      <c r="S296" s="7"/>
      <c r="T296" s="26">
        <v>4.6267913698439335E-2</v>
      </c>
      <c r="U296" s="11"/>
      <c r="V296" s="28"/>
      <c r="W296" s="28"/>
      <c r="X296" s="29"/>
      <c r="Y296" s="108" t="str">
        <f t="shared" si="33"/>
        <v>NO OFERTADO</v>
      </c>
      <c r="Z296" s="108" t="str">
        <f t="shared" si="34"/>
        <v>CORRECTO</v>
      </c>
      <c r="AA296" s="29">
        <f t="shared" si="35"/>
        <v>0</v>
      </c>
      <c r="AB296" s="25">
        <v>1.665644893143816E-2</v>
      </c>
      <c r="AC296" s="7"/>
      <c r="AD296" s="26">
        <v>1.665644893143816E-2</v>
      </c>
      <c r="AE296" s="28"/>
      <c r="AF296" s="28"/>
      <c r="AG296" s="28"/>
      <c r="AH296" s="29"/>
      <c r="AI296" s="108" t="str">
        <f t="shared" si="36"/>
        <v>NO OFERTADO</v>
      </c>
      <c r="AJ296" s="108" t="str">
        <f t="shared" si="37"/>
        <v>CORRECTO</v>
      </c>
      <c r="AK296" s="27">
        <v>1.1104299287625441E-2</v>
      </c>
      <c r="AL296" s="7"/>
      <c r="AM296" s="26">
        <v>1.1104299287625441E-2</v>
      </c>
      <c r="AN296" s="28"/>
      <c r="AO296" s="28"/>
      <c r="AP296" s="28"/>
      <c r="AQ296" s="29"/>
      <c r="AR296" s="108" t="str">
        <f t="shared" si="38"/>
        <v>NO OFERTADO</v>
      </c>
      <c r="AS296" s="109" t="str">
        <f t="shared" si="39"/>
        <v>CORRECTO</v>
      </c>
    </row>
    <row r="297" spans="1:45" ht="24" x14ac:dyDescent="0.25">
      <c r="A297" s="134">
        <v>292</v>
      </c>
      <c r="B297" s="135">
        <v>1016</v>
      </c>
      <c r="C297" s="10" t="s">
        <v>379</v>
      </c>
      <c r="D297" s="136" t="s">
        <v>51</v>
      </c>
      <c r="E297" s="136" t="s">
        <v>7</v>
      </c>
      <c r="F297" s="136" t="s">
        <v>7</v>
      </c>
      <c r="G297" s="136" t="s">
        <v>8</v>
      </c>
      <c r="H297" s="136" t="s">
        <v>7</v>
      </c>
      <c r="I297" s="137">
        <v>8619</v>
      </c>
      <c r="J297" s="8">
        <v>1</v>
      </c>
      <c r="K297" s="8" t="s">
        <v>380</v>
      </c>
      <c r="L297" s="9">
        <v>8619</v>
      </c>
      <c r="M297" s="9">
        <v>355.23076923076923</v>
      </c>
      <c r="N297" s="138">
        <f t="shared" si="32"/>
        <v>3061734</v>
      </c>
      <c r="O297" s="11" t="s">
        <v>3204</v>
      </c>
      <c r="P297" s="39">
        <v>9.3024714437710525E-5</v>
      </c>
      <c r="Q297" s="39">
        <v>1.4852852447914757E-4</v>
      </c>
      <c r="R297" s="26">
        <v>2.3256178609427632E-2</v>
      </c>
      <c r="S297" s="26">
        <v>4.4558557343744275E-3</v>
      </c>
      <c r="T297" s="26">
        <v>2.771203434380206E-2</v>
      </c>
      <c r="U297" s="11"/>
      <c r="V297" s="28"/>
      <c r="W297" s="28"/>
      <c r="X297" s="29"/>
      <c r="Y297" s="108" t="str">
        <f t="shared" si="33"/>
        <v>NO OFERTADO</v>
      </c>
      <c r="Z297" s="108" t="str">
        <f t="shared" si="34"/>
        <v>CORRECTO</v>
      </c>
      <c r="AA297" s="29">
        <f t="shared" si="35"/>
        <v>0</v>
      </c>
      <c r="AB297" s="25">
        <v>8.3722242993939482E-3</v>
      </c>
      <c r="AC297" s="26">
        <v>2.2279278671872137E-3</v>
      </c>
      <c r="AD297" s="26">
        <v>1.0600152166581162E-2</v>
      </c>
      <c r="AE297" s="28"/>
      <c r="AF297" s="28"/>
      <c r="AG297" s="28"/>
      <c r="AH297" s="29"/>
      <c r="AI297" s="108" t="str">
        <f t="shared" si="36"/>
        <v>NO OFERTADO</v>
      </c>
      <c r="AJ297" s="108" t="str">
        <f t="shared" si="37"/>
        <v>CORRECTO</v>
      </c>
      <c r="AK297" s="27">
        <v>5.5814828662626315E-3</v>
      </c>
      <c r="AL297" s="26">
        <v>7.4264262239573788E-4</v>
      </c>
      <c r="AM297" s="26">
        <v>6.3241254886583697E-3</v>
      </c>
      <c r="AN297" s="28"/>
      <c r="AO297" s="28"/>
      <c r="AP297" s="28"/>
      <c r="AQ297" s="29"/>
      <c r="AR297" s="108" t="str">
        <f t="shared" si="38"/>
        <v>NO OFERTADO</v>
      </c>
      <c r="AS297" s="109" t="str">
        <f t="shared" si="39"/>
        <v>CORRECTO</v>
      </c>
    </row>
    <row r="298" spans="1:45" ht="24" x14ac:dyDescent="0.25">
      <c r="A298" s="134">
        <v>293</v>
      </c>
      <c r="B298" s="135">
        <v>838</v>
      </c>
      <c r="C298" s="10" t="s">
        <v>1726</v>
      </c>
      <c r="D298" s="136" t="s">
        <v>736</v>
      </c>
      <c r="E298" s="136" t="s">
        <v>6</v>
      </c>
      <c r="F298" s="136" t="s">
        <v>7</v>
      </c>
      <c r="G298" s="136" t="s">
        <v>8</v>
      </c>
      <c r="H298" s="136" t="s">
        <v>7</v>
      </c>
      <c r="I298" s="137" t="s">
        <v>45</v>
      </c>
      <c r="J298" s="8">
        <v>1</v>
      </c>
      <c r="K298" s="8" t="s">
        <v>1727</v>
      </c>
      <c r="L298" s="9">
        <v>4360</v>
      </c>
      <c r="M298" s="9">
        <v>495</v>
      </c>
      <c r="N298" s="138">
        <f t="shared" si="32"/>
        <v>2158200</v>
      </c>
      <c r="O298" s="11" t="s">
        <v>3204</v>
      </c>
      <c r="P298" s="39">
        <v>6.5572626067276541E-5</v>
      </c>
      <c r="Q298" s="39"/>
      <c r="R298" s="26">
        <v>1.6393156516819135E-2</v>
      </c>
      <c r="S298" s="7"/>
      <c r="T298" s="26">
        <v>1.6393156516819135E-2</v>
      </c>
      <c r="U298" s="11"/>
      <c r="V298" s="28"/>
      <c r="W298" s="28"/>
      <c r="X298" s="29"/>
      <c r="Y298" s="108" t="str">
        <f t="shared" si="33"/>
        <v>NO OFERTADO</v>
      </c>
      <c r="Z298" s="108" t="str">
        <f t="shared" si="34"/>
        <v>CORRECTO</v>
      </c>
      <c r="AA298" s="29">
        <f t="shared" si="35"/>
        <v>0</v>
      </c>
      <c r="AB298" s="25">
        <v>5.9015363460548885E-3</v>
      </c>
      <c r="AC298" s="7"/>
      <c r="AD298" s="26">
        <v>5.9015363460548885E-3</v>
      </c>
      <c r="AE298" s="28"/>
      <c r="AF298" s="28"/>
      <c r="AG298" s="28"/>
      <c r="AH298" s="29"/>
      <c r="AI298" s="108" t="str">
        <f t="shared" si="36"/>
        <v>NO OFERTADO</v>
      </c>
      <c r="AJ298" s="108" t="str">
        <f t="shared" si="37"/>
        <v>CORRECTO</v>
      </c>
      <c r="AK298" s="27">
        <v>3.9343575640365929E-3</v>
      </c>
      <c r="AL298" s="7"/>
      <c r="AM298" s="26">
        <v>3.9343575640365929E-3</v>
      </c>
      <c r="AN298" s="28"/>
      <c r="AO298" s="28"/>
      <c r="AP298" s="28"/>
      <c r="AQ298" s="29"/>
      <c r="AR298" s="108" t="str">
        <f t="shared" si="38"/>
        <v>NO OFERTADO</v>
      </c>
      <c r="AS298" s="109" t="str">
        <f t="shared" si="39"/>
        <v>CORRECTO</v>
      </c>
    </row>
    <row r="299" spans="1:45" ht="24" x14ac:dyDescent="0.25">
      <c r="A299" s="134">
        <v>294</v>
      </c>
      <c r="B299" s="135">
        <v>1387</v>
      </c>
      <c r="C299" s="10" t="s">
        <v>1726</v>
      </c>
      <c r="D299" s="136" t="s">
        <v>1574</v>
      </c>
      <c r="E299" s="136" t="s">
        <v>6</v>
      </c>
      <c r="F299" s="136" t="s">
        <v>7</v>
      </c>
      <c r="G299" s="136" t="s">
        <v>8</v>
      </c>
      <c r="H299" s="136" t="s">
        <v>7</v>
      </c>
      <c r="I299" s="137" t="s">
        <v>45</v>
      </c>
      <c r="J299" s="8">
        <v>1</v>
      </c>
      <c r="K299" s="8" t="s">
        <v>1727</v>
      </c>
      <c r="L299" s="9">
        <v>425.18</v>
      </c>
      <c r="M299" s="9">
        <v>1199.1538461538462</v>
      </c>
      <c r="N299" s="138">
        <f t="shared" si="32"/>
        <v>509856.23230769235</v>
      </c>
      <c r="O299" s="11" t="s">
        <v>3204</v>
      </c>
      <c r="P299" s="39">
        <v>1.5490970285044384E-5</v>
      </c>
      <c r="Q299" s="39"/>
      <c r="R299" s="26">
        <v>3.8727425712610959E-3</v>
      </c>
      <c r="S299" s="7"/>
      <c r="T299" s="26">
        <v>3.8727425712610959E-3</v>
      </c>
      <c r="U299" s="11"/>
      <c r="V299" s="28"/>
      <c r="W299" s="28"/>
      <c r="X299" s="29"/>
      <c r="Y299" s="108" t="str">
        <f t="shared" si="33"/>
        <v>NO OFERTADO</v>
      </c>
      <c r="Z299" s="108" t="str">
        <f t="shared" si="34"/>
        <v>CORRECTO</v>
      </c>
      <c r="AA299" s="29">
        <f t="shared" si="35"/>
        <v>0</v>
      </c>
      <c r="AB299" s="25">
        <v>1.3941873256539945E-3</v>
      </c>
      <c r="AC299" s="7"/>
      <c r="AD299" s="26">
        <v>1.3941873256539945E-3</v>
      </c>
      <c r="AE299" s="28"/>
      <c r="AF299" s="28"/>
      <c r="AG299" s="28"/>
      <c r="AH299" s="29"/>
      <c r="AI299" s="108" t="str">
        <f t="shared" si="36"/>
        <v>NO OFERTADO</v>
      </c>
      <c r="AJ299" s="108" t="str">
        <f t="shared" si="37"/>
        <v>CORRECTO</v>
      </c>
      <c r="AK299" s="27">
        <v>9.2945821710266308E-4</v>
      </c>
      <c r="AL299" s="7"/>
      <c r="AM299" s="26">
        <v>9.2945821710266308E-4</v>
      </c>
      <c r="AN299" s="28"/>
      <c r="AO299" s="28"/>
      <c r="AP299" s="28"/>
      <c r="AQ299" s="29"/>
      <c r="AR299" s="108" t="str">
        <f t="shared" si="38"/>
        <v>NO OFERTADO</v>
      </c>
      <c r="AS299" s="109" t="str">
        <f t="shared" si="39"/>
        <v>CORRECTO</v>
      </c>
    </row>
    <row r="300" spans="1:45" x14ac:dyDescent="0.25">
      <c r="A300" s="134">
        <v>295</v>
      </c>
      <c r="B300" s="135">
        <v>835</v>
      </c>
      <c r="C300" s="10" t="s">
        <v>1719</v>
      </c>
      <c r="D300" s="136" t="s">
        <v>1720</v>
      </c>
      <c r="E300" s="136" t="s">
        <v>165</v>
      </c>
      <c r="F300" s="136" t="s">
        <v>166</v>
      </c>
      <c r="G300" s="136" t="s">
        <v>167</v>
      </c>
      <c r="H300" s="136" t="s">
        <v>81</v>
      </c>
      <c r="I300" s="137">
        <v>10491.174000000001</v>
      </c>
      <c r="J300" s="8">
        <v>5</v>
      </c>
      <c r="K300" s="8" t="s">
        <v>1721</v>
      </c>
      <c r="L300" s="9">
        <v>10491.17</v>
      </c>
      <c r="M300" s="9">
        <v>513.07692307692309</v>
      </c>
      <c r="N300" s="138">
        <f t="shared" si="32"/>
        <v>5382777.2230769238</v>
      </c>
      <c r="O300" s="11" t="s">
        <v>3204</v>
      </c>
      <c r="P300" s="39">
        <v>1.6354500882785484E-4</v>
      </c>
      <c r="Q300" s="39">
        <v>2.6112521810960028E-4</v>
      </c>
      <c r="R300" s="26">
        <v>4.0886252206963708E-2</v>
      </c>
      <c r="S300" s="26">
        <v>7.8337565432880091E-3</v>
      </c>
      <c r="T300" s="26">
        <v>4.8720008750251717E-2</v>
      </c>
      <c r="U300" s="11"/>
      <c r="V300" s="28"/>
      <c r="W300" s="28"/>
      <c r="X300" s="29"/>
      <c r="Y300" s="108" t="str">
        <f t="shared" si="33"/>
        <v>NO OFERTADO</v>
      </c>
      <c r="Z300" s="108" t="str">
        <f t="shared" si="34"/>
        <v>CORRECTO</v>
      </c>
      <c r="AA300" s="29">
        <f t="shared" si="35"/>
        <v>0</v>
      </c>
      <c r="AB300" s="25">
        <v>1.4719050794506935E-2</v>
      </c>
      <c r="AC300" s="26">
        <v>3.9168782716440045E-3</v>
      </c>
      <c r="AD300" s="26">
        <v>1.8635929066150941E-2</v>
      </c>
      <c r="AE300" s="28"/>
      <c r="AF300" s="28"/>
      <c r="AG300" s="28"/>
      <c r="AH300" s="29"/>
      <c r="AI300" s="108" t="str">
        <f t="shared" si="36"/>
        <v>NO OFERTADO</v>
      </c>
      <c r="AJ300" s="108" t="str">
        <f t="shared" si="37"/>
        <v>CORRECTO</v>
      </c>
      <c r="AK300" s="27">
        <v>9.8127005296712901E-3</v>
      </c>
      <c r="AL300" s="26">
        <v>1.3056260905480014E-3</v>
      </c>
      <c r="AM300" s="26">
        <v>1.1118326620219292E-2</v>
      </c>
      <c r="AN300" s="28"/>
      <c r="AO300" s="28"/>
      <c r="AP300" s="28"/>
      <c r="AQ300" s="29"/>
      <c r="AR300" s="108" t="str">
        <f t="shared" si="38"/>
        <v>NO OFERTADO</v>
      </c>
      <c r="AS300" s="109" t="str">
        <f t="shared" si="39"/>
        <v>CORRECTO</v>
      </c>
    </row>
    <row r="301" spans="1:45" x14ac:dyDescent="0.25">
      <c r="A301" s="134">
        <v>296</v>
      </c>
      <c r="B301" s="135">
        <v>1701</v>
      </c>
      <c r="C301" s="10" t="s">
        <v>2972</v>
      </c>
      <c r="D301" s="136" t="s">
        <v>2973</v>
      </c>
      <c r="E301" s="136" t="s">
        <v>2974</v>
      </c>
      <c r="F301" s="136" t="s">
        <v>166</v>
      </c>
      <c r="G301" s="136" t="s">
        <v>8</v>
      </c>
      <c r="H301" s="136" t="s">
        <v>81</v>
      </c>
      <c r="I301" s="137" t="s">
        <v>45</v>
      </c>
      <c r="J301" s="8">
        <v>120</v>
      </c>
      <c r="K301" s="8" t="s">
        <v>2975</v>
      </c>
      <c r="L301" s="9">
        <v>160.06</v>
      </c>
      <c r="M301" s="9">
        <v>436.36363636363637</v>
      </c>
      <c r="N301" s="138">
        <f t="shared" si="32"/>
        <v>69844.363636363632</v>
      </c>
      <c r="O301" s="11" t="s">
        <v>3204</v>
      </c>
      <c r="P301" s="39">
        <v>2.1220824481670648E-6</v>
      </c>
      <c r="Q301" s="39"/>
      <c r="R301" s="26">
        <v>5.3052061204176615E-4</v>
      </c>
      <c r="S301" s="7"/>
      <c r="T301" s="26">
        <v>5.3052061204176615E-4</v>
      </c>
      <c r="U301" s="11"/>
      <c r="V301" s="28"/>
      <c r="W301" s="28"/>
      <c r="X301" s="29"/>
      <c r="Y301" s="108" t="str">
        <f t="shared" si="33"/>
        <v>NO OFERTADO</v>
      </c>
      <c r="Z301" s="108" t="str">
        <f t="shared" si="34"/>
        <v>CORRECTO</v>
      </c>
      <c r="AA301" s="29">
        <f t="shared" si="35"/>
        <v>0</v>
      </c>
      <c r="AB301" s="25">
        <v>1.9098742033503584E-4</v>
      </c>
      <c r="AC301" s="7"/>
      <c r="AD301" s="26">
        <v>1.9098742033503584E-4</v>
      </c>
      <c r="AE301" s="28"/>
      <c r="AF301" s="28"/>
      <c r="AG301" s="28"/>
      <c r="AH301" s="29"/>
      <c r="AI301" s="108" t="str">
        <f t="shared" si="36"/>
        <v>NO OFERTADO</v>
      </c>
      <c r="AJ301" s="108" t="str">
        <f t="shared" si="37"/>
        <v>CORRECTO</v>
      </c>
      <c r="AK301" s="27">
        <v>1.2732494689002388E-4</v>
      </c>
      <c r="AL301" s="7"/>
      <c r="AM301" s="26">
        <v>1.2732494689002388E-4</v>
      </c>
      <c r="AN301" s="28"/>
      <c r="AO301" s="28"/>
      <c r="AP301" s="28"/>
      <c r="AQ301" s="29"/>
      <c r="AR301" s="108" t="str">
        <f t="shared" si="38"/>
        <v>NO OFERTADO</v>
      </c>
      <c r="AS301" s="109" t="str">
        <f t="shared" si="39"/>
        <v>CORRECTO</v>
      </c>
    </row>
    <row r="302" spans="1:45" ht="24" x14ac:dyDescent="0.25">
      <c r="A302" s="134">
        <v>297</v>
      </c>
      <c r="B302" s="135">
        <v>1560</v>
      </c>
      <c r="C302" s="10" t="s">
        <v>2734</v>
      </c>
      <c r="D302" s="136" t="s">
        <v>736</v>
      </c>
      <c r="E302" s="136" t="s">
        <v>7</v>
      </c>
      <c r="F302" s="136" t="s">
        <v>7</v>
      </c>
      <c r="G302" s="136" t="s">
        <v>8</v>
      </c>
      <c r="H302" s="136" t="s">
        <v>7</v>
      </c>
      <c r="I302" s="137">
        <v>3402.69</v>
      </c>
      <c r="J302" s="8">
        <v>1</v>
      </c>
      <c r="K302" s="8" t="s">
        <v>2735</v>
      </c>
      <c r="L302" s="9">
        <v>3402.69</v>
      </c>
      <c r="M302" s="9">
        <v>117</v>
      </c>
      <c r="N302" s="138">
        <f t="shared" si="32"/>
        <v>398114.73</v>
      </c>
      <c r="O302" s="11" t="s">
        <v>3204</v>
      </c>
      <c r="P302" s="39">
        <v>1.2095926384100065E-5</v>
      </c>
      <c r="Q302" s="39">
        <v>1.9313040721471632E-5</v>
      </c>
      <c r="R302" s="26">
        <v>3.023981596025016E-3</v>
      </c>
      <c r="S302" s="26">
        <v>5.7939122164414895E-4</v>
      </c>
      <c r="T302" s="26">
        <v>3.6033728176691651E-3</v>
      </c>
      <c r="U302" s="11"/>
      <c r="V302" s="28"/>
      <c r="W302" s="28"/>
      <c r="X302" s="29"/>
      <c r="Y302" s="108" t="str">
        <f t="shared" si="33"/>
        <v>NO OFERTADO</v>
      </c>
      <c r="Z302" s="108" t="str">
        <f t="shared" si="34"/>
        <v>CORRECTO</v>
      </c>
      <c r="AA302" s="29">
        <f t="shared" si="35"/>
        <v>0</v>
      </c>
      <c r="AB302" s="25">
        <v>1.0886333745690059E-3</v>
      </c>
      <c r="AC302" s="26">
        <v>2.8969561082207448E-4</v>
      </c>
      <c r="AD302" s="26">
        <v>1.3783289853910804E-3</v>
      </c>
      <c r="AE302" s="28"/>
      <c r="AF302" s="28"/>
      <c r="AG302" s="28"/>
      <c r="AH302" s="29"/>
      <c r="AI302" s="108" t="str">
        <f t="shared" si="36"/>
        <v>NO OFERTADO</v>
      </c>
      <c r="AJ302" s="108" t="str">
        <f t="shared" si="37"/>
        <v>CORRECTO</v>
      </c>
      <c r="AK302" s="27">
        <v>7.2575558304600386E-4</v>
      </c>
      <c r="AL302" s="26">
        <v>9.6565203607358154E-5</v>
      </c>
      <c r="AM302" s="26">
        <v>8.22320786653362E-4</v>
      </c>
      <c r="AN302" s="28"/>
      <c r="AO302" s="28"/>
      <c r="AP302" s="28"/>
      <c r="AQ302" s="29"/>
      <c r="AR302" s="108" t="str">
        <f t="shared" si="38"/>
        <v>NO OFERTADO</v>
      </c>
      <c r="AS302" s="109" t="str">
        <f t="shared" si="39"/>
        <v>CORRECTO</v>
      </c>
    </row>
    <row r="303" spans="1:45" ht="36" x14ac:dyDescent="0.25">
      <c r="A303" s="134">
        <v>298</v>
      </c>
      <c r="B303" s="135">
        <v>1536</v>
      </c>
      <c r="C303" s="10" t="s">
        <v>2734</v>
      </c>
      <c r="D303" s="136" t="s">
        <v>2567</v>
      </c>
      <c r="E303" s="136" t="s">
        <v>205</v>
      </c>
      <c r="F303" s="136" t="s">
        <v>7</v>
      </c>
      <c r="G303" s="136" t="s">
        <v>8</v>
      </c>
      <c r="H303" s="136" t="s">
        <v>7</v>
      </c>
      <c r="I303" s="137">
        <v>10208.07</v>
      </c>
      <c r="J303" s="8">
        <v>1</v>
      </c>
      <c r="K303" s="8" t="s">
        <v>2735</v>
      </c>
      <c r="L303" s="9">
        <v>9258.44</v>
      </c>
      <c r="M303" s="9">
        <v>39</v>
      </c>
      <c r="N303" s="138">
        <f t="shared" si="32"/>
        <v>361079.16000000003</v>
      </c>
      <c r="O303" s="11" t="s">
        <v>3204</v>
      </c>
      <c r="P303" s="39">
        <v>1.0970674052157501E-5</v>
      </c>
      <c r="Q303" s="39">
        <v>1.7516399156481278E-5</v>
      </c>
      <c r="R303" s="26">
        <v>2.7426685130393751E-3</v>
      </c>
      <c r="S303" s="26">
        <v>5.2549197469443833E-4</v>
      </c>
      <c r="T303" s="26">
        <v>3.2681604877338134E-3</v>
      </c>
      <c r="U303" s="11"/>
      <c r="V303" s="28"/>
      <c r="W303" s="28"/>
      <c r="X303" s="29"/>
      <c r="Y303" s="108" t="str">
        <f t="shared" si="33"/>
        <v>NO OFERTADO</v>
      </c>
      <c r="Z303" s="108" t="str">
        <f t="shared" si="34"/>
        <v>CORRECTO</v>
      </c>
      <c r="AA303" s="29">
        <f t="shared" si="35"/>
        <v>0</v>
      </c>
      <c r="AB303" s="25">
        <v>9.8736066469417498E-4</v>
      </c>
      <c r="AC303" s="26">
        <v>2.6274598734721917E-4</v>
      </c>
      <c r="AD303" s="26">
        <v>1.2501066520413941E-3</v>
      </c>
      <c r="AE303" s="28"/>
      <c r="AF303" s="28"/>
      <c r="AG303" s="28"/>
      <c r="AH303" s="29"/>
      <c r="AI303" s="108" t="str">
        <f t="shared" si="36"/>
        <v>NO OFERTADO</v>
      </c>
      <c r="AJ303" s="108" t="str">
        <f t="shared" si="37"/>
        <v>CORRECTO</v>
      </c>
      <c r="AK303" s="27">
        <v>6.5824044312945006E-4</v>
      </c>
      <c r="AL303" s="26">
        <v>8.7581995782406389E-5</v>
      </c>
      <c r="AM303" s="26">
        <v>7.4582243891185645E-4</v>
      </c>
      <c r="AN303" s="28"/>
      <c r="AO303" s="28"/>
      <c r="AP303" s="28"/>
      <c r="AQ303" s="29"/>
      <c r="AR303" s="108" t="str">
        <f t="shared" si="38"/>
        <v>NO OFERTADO</v>
      </c>
      <c r="AS303" s="109" t="str">
        <f t="shared" si="39"/>
        <v>CORRECTO</v>
      </c>
    </row>
    <row r="304" spans="1:45" x14ac:dyDescent="0.25">
      <c r="A304" s="134">
        <v>299</v>
      </c>
      <c r="B304" s="135">
        <v>218</v>
      </c>
      <c r="C304" s="10" t="s">
        <v>595</v>
      </c>
      <c r="D304" s="136" t="s">
        <v>596</v>
      </c>
      <c r="E304" s="136" t="s">
        <v>597</v>
      </c>
      <c r="F304" s="136" t="s">
        <v>210</v>
      </c>
      <c r="G304" s="136" t="s">
        <v>80</v>
      </c>
      <c r="H304" s="136" t="s">
        <v>598</v>
      </c>
      <c r="I304" s="137">
        <v>860.8</v>
      </c>
      <c r="J304" s="8">
        <v>120</v>
      </c>
      <c r="K304" s="8" t="s">
        <v>599</v>
      </c>
      <c r="L304" s="9">
        <v>612.73</v>
      </c>
      <c r="M304" s="9">
        <v>52670.769230769227</v>
      </c>
      <c r="N304" s="138">
        <f t="shared" si="32"/>
        <v>32272960.430769231</v>
      </c>
      <c r="O304" s="11" t="s">
        <v>3204</v>
      </c>
      <c r="P304" s="39">
        <v>9.805498871331864E-4</v>
      </c>
      <c r="Q304" s="39">
        <v>1.565601451124124E-3</v>
      </c>
      <c r="R304" s="26">
        <v>0.24513747178329659</v>
      </c>
      <c r="S304" s="26">
        <v>4.6968043533723719E-2</v>
      </c>
      <c r="T304" s="26">
        <v>0.29210551531702034</v>
      </c>
      <c r="U304" s="11"/>
      <c r="V304" s="28"/>
      <c r="W304" s="28"/>
      <c r="X304" s="29"/>
      <c r="Y304" s="108" t="str">
        <f t="shared" si="33"/>
        <v>NO OFERTADO</v>
      </c>
      <c r="Z304" s="108" t="str">
        <f t="shared" si="34"/>
        <v>CORRECTO</v>
      </c>
      <c r="AA304" s="29">
        <f t="shared" si="35"/>
        <v>0</v>
      </c>
      <c r="AB304" s="25">
        <v>8.8249489841986772E-2</v>
      </c>
      <c r="AC304" s="26">
        <v>2.3484021766861859E-2</v>
      </c>
      <c r="AD304" s="26">
        <v>0.11173351160884863</v>
      </c>
      <c r="AE304" s="28"/>
      <c r="AF304" s="28"/>
      <c r="AG304" s="28"/>
      <c r="AH304" s="29"/>
      <c r="AI304" s="108" t="str">
        <f t="shared" si="36"/>
        <v>NO OFERTADO</v>
      </c>
      <c r="AJ304" s="108" t="str">
        <f t="shared" si="37"/>
        <v>CORRECTO</v>
      </c>
      <c r="AK304" s="27">
        <v>5.8832993227991182E-2</v>
      </c>
      <c r="AL304" s="26">
        <v>7.8280072556206198E-3</v>
      </c>
      <c r="AM304" s="26">
        <v>6.6661000483611801E-2</v>
      </c>
      <c r="AN304" s="28"/>
      <c r="AO304" s="28"/>
      <c r="AP304" s="28"/>
      <c r="AQ304" s="29"/>
      <c r="AR304" s="108" t="str">
        <f t="shared" si="38"/>
        <v>NO OFERTADO</v>
      </c>
      <c r="AS304" s="109" t="str">
        <f t="shared" si="39"/>
        <v>CORRECTO</v>
      </c>
    </row>
    <row r="305" spans="1:45" x14ac:dyDescent="0.25">
      <c r="A305" s="134">
        <v>300</v>
      </c>
      <c r="B305" s="135">
        <v>643</v>
      </c>
      <c r="C305" s="10" t="s">
        <v>595</v>
      </c>
      <c r="D305" s="136" t="s">
        <v>1405</v>
      </c>
      <c r="E305" s="136" t="s">
        <v>456</v>
      </c>
      <c r="F305" s="136" t="s">
        <v>210</v>
      </c>
      <c r="G305" s="136" t="s">
        <v>80</v>
      </c>
      <c r="H305" s="136" t="s">
        <v>598</v>
      </c>
      <c r="I305" s="137">
        <v>424</v>
      </c>
      <c r="J305" s="8">
        <v>120</v>
      </c>
      <c r="K305" s="8" t="s">
        <v>599</v>
      </c>
      <c r="L305" s="9">
        <v>424</v>
      </c>
      <c r="M305" s="9">
        <v>24276.923076923078</v>
      </c>
      <c r="N305" s="138">
        <f t="shared" si="32"/>
        <v>10293415.384615386</v>
      </c>
      <c r="O305" s="11" t="s">
        <v>3204</v>
      </c>
      <c r="P305" s="39">
        <v>3.1274500878998064E-4</v>
      </c>
      <c r="Q305" s="39">
        <v>4.9934638310443708E-4</v>
      </c>
      <c r="R305" s="26">
        <v>7.8186252197495157E-2</v>
      </c>
      <c r="S305" s="26">
        <v>1.4980391493133112E-2</v>
      </c>
      <c r="T305" s="26">
        <v>9.316664369062827E-2</v>
      </c>
      <c r="U305" s="11"/>
      <c r="V305" s="28"/>
      <c r="W305" s="28"/>
      <c r="X305" s="29"/>
      <c r="Y305" s="108" t="str">
        <f t="shared" si="33"/>
        <v>NO OFERTADO</v>
      </c>
      <c r="Z305" s="108" t="str">
        <f t="shared" si="34"/>
        <v>CORRECTO</v>
      </c>
      <c r="AA305" s="29">
        <f t="shared" si="35"/>
        <v>0</v>
      </c>
      <c r="AB305" s="25">
        <v>2.8147050791098256E-2</v>
      </c>
      <c r="AC305" s="26">
        <v>7.4901957465665558E-3</v>
      </c>
      <c r="AD305" s="26">
        <v>3.5637246537664813E-2</v>
      </c>
      <c r="AE305" s="28"/>
      <c r="AF305" s="28"/>
      <c r="AG305" s="28"/>
      <c r="AH305" s="29"/>
      <c r="AI305" s="108" t="str">
        <f t="shared" si="36"/>
        <v>NO OFERTADO</v>
      </c>
      <c r="AJ305" s="108" t="str">
        <f t="shared" si="37"/>
        <v>CORRECTO</v>
      </c>
      <c r="AK305" s="27">
        <v>1.8764700527398839E-2</v>
      </c>
      <c r="AL305" s="26">
        <v>2.4967319155221853E-3</v>
      </c>
      <c r="AM305" s="26">
        <v>2.1261432442921023E-2</v>
      </c>
      <c r="AN305" s="28"/>
      <c r="AO305" s="28"/>
      <c r="AP305" s="28"/>
      <c r="AQ305" s="29"/>
      <c r="AR305" s="108" t="str">
        <f t="shared" si="38"/>
        <v>NO OFERTADO</v>
      </c>
      <c r="AS305" s="109" t="str">
        <f t="shared" si="39"/>
        <v>CORRECTO</v>
      </c>
    </row>
    <row r="306" spans="1:45" x14ac:dyDescent="0.25">
      <c r="A306" s="134">
        <v>301</v>
      </c>
      <c r="B306" s="135">
        <v>801</v>
      </c>
      <c r="C306" s="10" t="s">
        <v>595</v>
      </c>
      <c r="D306" s="136" t="s">
        <v>1668</v>
      </c>
      <c r="E306" s="136" t="s">
        <v>456</v>
      </c>
      <c r="F306" s="136" t="s">
        <v>210</v>
      </c>
      <c r="G306" s="136" t="s">
        <v>80</v>
      </c>
      <c r="H306" s="136" t="s">
        <v>598</v>
      </c>
      <c r="I306" s="137">
        <v>1696</v>
      </c>
      <c r="J306" s="8">
        <v>60</v>
      </c>
      <c r="K306" s="8" t="s">
        <v>599</v>
      </c>
      <c r="L306" s="9">
        <v>1696</v>
      </c>
      <c r="M306" s="9">
        <v>5229.2307692307695</v>
      </c>
      <c r="N306" s="138">
        <f t="shared" si="32"/>
        <v>8868775.3846153859</v>
      </c>
      <c r="O306" s="11" t="s">
        <v>3204</v>
      </c>
      <c r="P306" s="39">
        <v>2.6946014825783121E-4</v>
      </c>
      <c r="Q306" s="39">
        <v>4.3023532475842372E-4</v>
      </c>
      <c r="R306" s="26">
        <v>6.7365037064457803E-2</v>
      </c>
      <c r="S306" s="26">
        <v>1.2907059742752712E-2</v>
      </c>
      <c r="T306" s="26">
        <v>8.0272096807210508E-2</v>
      </c>
      <c r="U306" s="11"/>
      <c r="V306" s="28"/>
      <c r="W306" s="28"/>
      <c r="X306" s="29"/>
      <c r="Y306" s="108" t="str">
        <f t="shared" si="33"/>
        <v>NO OFERTADO</v>
      </c>
      <c r="Z306" s="108" t="str">
        <f t="shared" si="34"/>
        <v>CORRECTO</v>
      </c>
      <c r="AA306" s="29">
        <f t="shared" si="35"/>
        <v>0</v>
      </c>
      <c r="AB306" s="25">
        <v>2.4251413343204808E-2</v>
      </c>
      <c r="AC306" s="26">
        <v>6.453529871376356E-3</v>
      </c>
      <c r="AD306" s="26">
        <v>3.0704943214581164E-2</v>
      </c>
      <c r="AE306" s="28"/>
      <c r="AF306" s="28"/>
      <c r="AG306" s="28"/>
      <c r="AH306" s="29"/>
      <c r="AI306" s="108" t="str">
        <f t="shared" si="36"/>
        <v>NO OFERTADO</v>
      </c>
      <c r="AJ306" s="108" t="str">
        <f t="shared" si="37"/>
        <v>CORRECTO</v>
      </c>
      <c r="AK306" s="27">
        <v>1.6167608895469872E-2</v>
      </c>
      <c r="AL306" s="26">
        <v>2.1511766237921185E-3</v>
      </c>
      <c r="AM306" s="26">
        <v>1.8318785519261992E-2</v>
      </c>
      <c r="AN306" s="28"/>
      <c r="AO306" s="28"/>
      <c r="AP306" s="28"/>
      <c r="AQ306" s="29"/>
      <c r="AR306" s="108" t="str">
        <f t="shared" si="38"/>
        <v>NO OFERTADO</v>
      </c>
      <c r="AS306" s="109" t="str">
        <f t="shared" si="39"/>
        <v>CORRECTO</v>
      </c>
    </row>
    <row r="307" spans="1:45" ht="36" x14ac:dyDescent="0.25">
      <c r="A307" s="134">
        <v>302</v>
      </c>
      <c r="B307" s="135">
        <v>2503</v>
      </c>
      <c r="C307" s="10" t="s">
        <v>4206</v>
      </c>
      <c r="D307" s="136" t="s">
        <v>4207</v>
      </c>
      <c r="E307" s="136" t="s">
        <v>4208</v>
      </c>
      <c r="F307" s="136" t="s">
        <v>210</v>
      </c>
      <c r="G307" s="136" t="s">
        <v>80</v>
      </c>
      <c r="H307" s="136" t="s">
        <v>4209</v>
      </c>
      <c r="I307" s="137">
        <v>848</v>
      </c>
      <c r="J307" s="8">
        <v>120</v>
      </c>
      <c r="K307" s="8" t="s">
        <v>599</v>
      </c>
      <c r="L307" s="9">
        <v>784.7</v>
      </c>
      <c r="M307" s="9">
        <v>34698.461538461539</v>
      </c>
      <c r="N307" s="138">
        <f t="shared" si="32"/>
        <v>27227882.769230772</v>
      </c>
      <c r="O307" s="11" t="s">
        <v>4504</v>
      </c>
      <c r="P307" s="39">
        <v>8.2726520963321811E-4</v>
      </c>
      <c r="Q307" s="39">
        <v>1.3208584587704394E-3</v>
      </c>
      <c r="R307" s="26">
        <v>0.20681630240830454</v>
      </c>
      <c r="S307" s="26">
        <v>3.9625753763113183E-2</v>
      </c>
      <c r="T307" s="26">
        <v>0.24644205617141773</v>
      </c>
      <c r="U307" s="11"/>
      <c r="V307" s="28"/>
      <c r="W307" s="28"/>
      <c r="X307" s="29"/>
      <c r="Y307" s="108" t="str">
        <f t="shared" si="33"/>
        <v>NO OFERTADO</v>
      </c>
      <c r="Z307" s="108" t="str">
        <f t="shared" si="34"/>
        <v>CORRECTO</v>
      </c>
      <c r="AA307" s="29">
        <f t="shared" si="35"/>
        <v>0</v>
      </c>
      <c r="AB307" s="25">
        <v>7.4453868866989625E-2</v>
      </c>
      <c r="AC307" s="26">
        <v>1.9812876881556592E-2</v>
      </c>
      <c r="AD307" s="26">
        <v>9.426674574854621E-2</v>
      </c>
      <c r="AE307" s="28"/>
      <c r="AF307" s="28"/>
      <c r="AG307" s="28"/>
      <c r="AH307" s="29"/>
      <c r="AI307" s="108" t="str">
        <f t="shared" si="36"/>
        <v>NO OFERTADO</v>
      </c>
      <c r="AJ307" s="108" t="str">
        <f t="shared" si="37"/>
        <v>CORRECTO</v>
      </c>
      <c r="AK307" s="27">
        <v>4.9635912577993088E-2</v>
      </c>
      <c r="AL307" s="26">
        <v>6.6042922938521972E-3</v>
      </c>
      <c r="AM307" s="26">
        <v>5.6240204871845285E-2</v>
      </c>
      <c r="AN307" s="28"/>
      <c r="AO307" s="28"/>
      <c r="AP307" s="28"/>
      <c r="AQ307" s="29"/>
      <c r="AR307" s="108" t="str">
        <f t="shared" si="38"/>
        <v>NO OFERTADO</v>
      </c>
      <c r="AS307" s="109" t="str">
        <f t="shared" si="39"/>
        <v>CORRECTO</v>
      </c>
    </row>
    <row r="308" spans="1:45" x14ac:dyDescent="0.25">
      <c r="A308" s="134">
        <v>303</v>
      </c>
      <c r="B308" s="135">
        <v>365</v>
      </c>
      <c r="C308" s="10" t="s">
        <v>915</v>
      </c>
      <c r="D308" s="136" t="s">
        <v>455</v>
      </c>
      <c r="E308" s="136" t="s">
        <v>456</v>
      </c>
      <c r="F308" s="136" t="s">
        <v>79</v>
      </c>
      <c r="G308" s="136" t="s">
        <v>80</v>
      </c>
      <c r="H308" s="136" t="s">
        <v>598</v>
      </c>
      <c r="I308" s="137" t="s">
        <v>45</v>
      </c>
      <c r="J308" s="8">
        <v>200</v>
      </c>
      <c r="K308" s="8" t="s">
        <v>916</v>
      </c>
      <c r="L308" s="9">
        <v>114.3</v>
      </c>
      <c r="M308" s="9">
        <v>110230.76923076923</v>
      </c>
      <c r="N308" s="138">
        <f t="shared" si="32"/>
        <v>12599376.923076924</v>
      </c>
      <c r="O308" s="11" t="s">
        <v>3204</v>
      </c>
      <c r="P308" s="39">
        <v>3.8280707610860735E-4</v>
      </c>
      <c r="Q308" s="39"/>
      <c r="R308" s="26">
        <v>9.5701769027151842E-2</v>
      </c>
      <c r="S308" s="7"/>
      <c r="T308" s="26">
        <v>9.5701769027151842E-2</v>
      </c>
      <c r="U308" s="11"/>
      <c r="V308" s="28"/>
      <c r="W308" s="28"/>
      <c r="X308" s="29"/>
      <c r="Y308" s="108" t="str">
        <f t="shared" si="33"/>
        <v>NO OFERTADO</v>
      </c>
      <c r="Z308" s="108" t="str">
        <f t="shared" si="34"/>
        <v>CORRECTO</v>
      </c>
      <c r="AA308" s="29">
        <f t="shared" si="35"/>
        <v>0</v>
      </c>
      <c r="AB308" s="25">
        <v>3.4452636849774662E-2</v>
      </c>
      <c r="AC308" s="7"/>
      <c r="AD308" s="26">
        <v>3.4452636849774662E-2</v>
      </c>
      <c r="AE308" s="28"/>
      <c r="AF308" s="28"/>
      <c r="AG308" s="28"/>
      <c r="AH308" s="29"/>
      <c r="AI308" s="108" t="str">
        <f t="shared" si="36"/>
        <v>NO OFERTADO</v>
      </c>
      <c r="AJ308" s="108" t="str">
        <f t="shared" si="37"/>
        <v>CORRECTO</v>
      </c>
      <c r="AK308" s="27">
        <v>2.2968424566516443E-2</v>
      </c>
      <c r="AL308" s="7"/>
      <c r="AM308" s="26">
        <v>2.2968424566516443E-2</v>
      </c>
      <c r="AN308" s="28"/>
      <c r="AO308" s="28"/>
      <c r="AP308" s="28"/>
      <c r="AQ308" s="29"/>
      <c r="AR308" s="108" t="str">
        <f t="shared" si="38"/>
        <v>NO OFERTADO</v>
      </c>
      <c r="AS308" s="109" t="str">
        <f t="shared" si="39"/>
        <v>CORRECTO</v>
      </c>
    </row>
    <row r="309" spans="1:45" x14ac:dyDescent="0.25">
      <c r="A309" s="134">
        <v>304</v>
      </c>
      <c r="B309" s="135">
        <v>1025</v>
      </c>
      <c r="C309" s="10" t="s">
        <v>915</v>
      </c>
      <c r="D309" s="136" t="s">
        <v>1989</v>
      </c>
      <c r="E309" s="136" t="s">
        <v>456</v>
      </c>
      <c r="F309" s="136" t="s">
        <v>79</v>
      </c>
      <c r="G309" s="136" t="s">
        <v>80</v>
      </c>
      <c r="H309" s="136" t="s">
        <v>598</v>
      </c>
      <c r="I309" s="137" t="s">
        <v>45</v>
      </c>
      <c r="J309" s="8">
        <v>200</v>
      </c>
      <c r="K309" s="8" t="s">
        <v>916</v>
      </c>
      <c r="L309" s="9">
        <v>198.65</v>
      </c>
      <c r="M309" s="9">
        <v>28261.538461538465</v>
      </c>
      <c r="N309" s="138">
        <f t="shared" si="32"/>
        <v>5614154.615384616</v>
      </c>
      <c r="O309" s="11" t="s">
        <v>3204</v>
      </c>
      <c r="P309" s="39">
        <v>1.7057495194073308E-4</v>
      </c>
      <c r="Q309" s="39"/>
      <c r="R309" s="26">
        <v>4.2643737985183269E-2</v>
      </c>
      <c r="S309" s="7"/>
      <c r="T309" s="26">
        <v>4.2643737985183269E-2</v>
      </c>
      <c r="U309" s="11"/>
      <c r="V309" s="28"/>
      <c r="W309" s="28"/>
      <c r="X309" s="29"/>
      <c r="Y309" s="108" t="str">
        <f t="shared" si="33"/>
        <v>NO OFERTADO</v>
      </c>
      <c r="Z309" s="108" t="str">
        <f t="shared" si="34"/>
        <v>CORRECTO</v>
      </c>
      <c r="AA309" s="29">
        <f t="shared" si="35"/>
        <v>0</v>
      </c>
      <c r="AB309" s="25">
        <v>1.5351745674665978E-2</v>
      </c>
      <c r="AC309" s="7"/>
      <c r="AD309" s="26">
        <v>1.5351745674665978E-2</v>
      </c>
      <c r="AE309" s="28"/>
      <c r="AF309" s="28"/>
      <c r="AG309" s="28"/>
      <c r="AH309" s="29"/>
      <c r="AI309" s="108" t="str">
        <f t="shared" si="36"/>
        <v>NO OFERTADO</v>
      </c>
      <c r="AJ309" s="108" t="str">
        <f t="shared" si="37"/>
        <v>CORRECTO</v>
      </c>
      <c r="AK309" s="27">
        <v>1.0234497116443985E-2</v>
      </c>
      <c r="AL309" s="7"/>
      <c r="AM309" s="26">
        <v>1.0234497116443985E-2</v>
      </c>
      <c r="AN309" s="28"/>
      <c r="AO309" s="28"/>
      <c r="AP309" s="28"/>
      <c r="AQ309" s="29"/>
      <c r="AR309" s="108" t="str">
        <f t="shared" si="38"/>
        <v>NO OFERTADO</v>
      </c>
      <c r="AS309" s="109" t="str">
        <f t="shared" si="39"/>
        <v>CORRECTO</v>
      </c>
    </row>
    <row r="310" spans="1:45" x14ac:dyDescent="0.25">
      <c r="A310" s="134">
        <v>305</v>
      </c>
      <c r="B310" s="135">
        <v>1040</v>
      </c>
      <c r="C310" s="10" t="s">
        <v>915</v>
      </c>
      <c r="D310" s="136" t="s">
        <v>1450</v>
      </c>
      <c r="E310" s="136" t="s">
        <v>4824</v>
      </c>
      <c r="F310" s="136" t="s">
        <v>16</v>
      </c>
      <c r="G310" s="136" t="s">
        <v>80</v>
      </c>
      <c r="H310" s="136" t="s">
        <v>36</v>
      </c>
      <c r="I310" s="137" t="s">
        <v>45</v>
      </c>
      <c r="J310" s="8">
        <v>1</v>
      </c>
      <c r="K310" s="8" t="s">
        <v>916</v>
      </c>
      <c r="L310" s="9">
        <v>19487.05</v>
      </c>
      <c r="M310" s="9">
        <v>210.46153846153845</v>
      </c>
      <c r="N310" s="138">
        <f t="shared" si="32"/>
        <v>4101274.5230769226</v>
      </c>
      <c r="O310" s="11" t="s">
        <v>3204</v>
      </c>
      <c r="P310" s="39">
        <v>1.2460909123388516E-4</v>
      </c>
      <c r="Q310" s="39"/>
      <c r="R310" s="26">
        <v>3.1152272808471292E-2</v>
      </c>
      <c r="S310" s="7"/>
      <c r="T310" s="26">
        <v>3.1152272808471292E-2</v>
      </c>
      <c r="U310" s="11"/>
      <c r="V310" s="28"/>
      <c r="W310" s="28"/>
      <c r="X310" s="29"/>
      <c r="Y310" s="108" t="str">
        <f t="shared" si="33"/>
        <v>NO OFERTADO</v>
      </c>
      <c r="Z310" s="108" t="str">
        <f t="shared" si="34"/>
        <v>CORRECTO</v>
      </c>
      <c r="AA310" s="29">
        <f t="shared" si="35"/>
        <v>0</v>
      </c>
      <c r="AB310" s="25">
        <v>1.1214818211049665E-2</v>
      </c>
      <c r="AC310" s="7"/>
      <c r="AD310" s="26">
        <v>1.1214818211049665E-2</v>
      </c>
      <c r="AE310" s="28"/>
      <c r="AF310" s="28"/>
      <c r="AG310" s="28"/>
      <c r="AH310" s="29"/>
      <c r="AI310" s="108" t="str">
        <f t="shared" si="36"/>
        <v>NO OFERTADO</v>
      </c>
      <c r="AJ310" s="108" t="str">
        <f t="shared" si="37"/>
        <v>CORRECTO</v>
      </c>
      <c r="AK310" s="27">
        <v>7.4765454740331099E-3</v>
      </c>
      <c r="AL310" s="7"/>
      <c r="AM310" s="26">
        <v>7.4765454740331099E-3</v>
      </c>
      <c r="AN310" s="28"/>
      <c r="AO310" s="28"/>
      <c r="AP310" s="28"/>
      <c r="AQ310" s="29"/>
      <c r="AR310" s="108" t="str">
        <f t="shared" si="38"/>
        <v>NO OFERTADO</v>
      </c>
      <c r="AS310" s="109" t="str">
        <f t="shared" si="39"/>
        <v>CORRECTO</v>
      </c>
    </row>
    <row r="311" spans="1:45" x14ac:dyDescent="0.25">
      <c r="A311" s="134">
        <v>306</v>
      </c>
      <c r="B311" s="135">
        <v>689</v>
      </c>
      <c r="C311" s="10" t="s">
        <v>1488</v>
      </c>
      <c r="D311" s="136" t="s">
        <v>1489</v>
      </c>
      <c r="E311" s="136" t="s">
        <v>36</v>
      </c>
      <c r="F311" s="136" t="s">
        <v>16</v>
      </c>
      <c r="G311" s="136" t="s">
        <v>17</v>
      </c>
      <c r="H311" s="136" t="s">
        <v>36</v>
      </c>
      <c r="I311" s="137" t="s">
        <v>45</v>
      </c>
      <c r="J311" s="8">
        <v>1</v>
      </c>
      <c r="K311" s="8" t="s">
        <v>1490</v>
      </c>
      <c r="L311" s="9">
        <v>33770.92</v>
      </c>
      <c r="M311" s="9">
        <v>239.92307692307693</v>
      </c>
      <c r="N311" s="138">
        <f t="shared" si="32"/>
        <v>8102423.036923077</v>
      </c>
      <c r="O311" s="11" t="s">
        <v>3204</v>
      </c>
      <c r="P311" s="39">
        <v>2.4617605228386807E-4</v>
      </c>
      <c r="Q311" s="39"/>
      <c r="R311" s="26">
        <v>6.1544013070967019E-2</v>
      </c>
      <c r="S311" s="7"/>
      <c r="T311" s="26">
        <v>6.1544013070967019E-2</v>
      </c>
      <c r="U311" s="11"/>
      <c r="V311" s="28"/>
      <c r="W311" s="28"/>
      <c r="X311" s="29"/>
      <c r="Y311" s="108" t="str">
        <f t="shared" si="33"/>
        <v>NO OFERTADO</v>
      </c>
      <c r="Z311" s="108" t="str">
        <f t="shared" si="34"/>
        <v>CORRECTO</v>
      </c>
      <c r="AA311" s="29">
        <f t="shared" si="35"/>
        <v>0</v>
      </c>
      <c r="AB311" s="25">
        <v>2.2155844705548128E-2</v>
      </c>
      <c r="AC311" s="7"/>
      <c r="AD311" s="26">
        <v>2.2155844705548128E-2</v>
      </c>
      <c r="AE311" s="28"/>
      <c r="AF311" s="28"/>
      <c r="AG311" s="28"/>
      <c r="AH311" s="29"/>
      <c r="AI311" s="108" t="str">
        <f t="shared" si="36"/>
        <v>NO OFERTADO</v>
      </c>
      <c r="AJ311" s="108" t="str">
        <f t="shared" si="37"/>
        <v>CORRECTO</v>
      </c>
      <c r="AK311" s="27">
        <v>1.4770563137032084E-2</v>
      </c>
      <c r="AL311" s="7"/>
      <c r="AM311" s="26">
        <v>1.4770563137032084E-2</v>
      </c>
      <c r="AN311" s="28"/>
      <c r="AO311" s="28"/>
      <c r="AP311" s="28"/>
      <c r="AQ311" s="29"/>
      <c r="AR311" s="108" t="str">
        <f t="shared" si="38"/>
        <v>NO OFERTADO</v>
      </c>
      <c r="AS311" s="109" t="str">
        <f t="shared" si="39"/>
        <v>CORRECTO</v>
      </c>
    </row>
    <row r="312" spans="1:45" x14ac:dyDescent="0.25">
      <c r="A312" s="134">
        <v>307</v>
      </c>
      <c r="B312" s="135">
        <v>1012</v>
      </c>
      <c r="C312" s="10" t="s">
        <v>1975</v>
      </c>
      <c r="D312" s="136" t="s">
        <v>1976</v>
      </c>
      <c r="E312" s="136" t="s">
        <v>36</v>
      </c>
      <c r="F312" s="136" t="s">
        <v>16</v>
      </c>
      <c r="G312" s="136" t="s">
        <v>17</v>
      </c>
      <c r="H312" s="136" t="s">
        <v>36</v>
      </c>
      <c r="I312" s="137" t="s">
        <v>45</v>
      </c>
      <c r="J312" s="8">
        <v>1</v>
      </c>
      <c r="K312" s="8" t="s">
        <v>1490</v>
      </c>
      <c r="L312" s="9">
        <v>4632.8100000000004</v>
      </c>
      <c r="M312" s="9">
        <v>502.69230769230768</v>
      </c>
      <c r="N312" s="138">
        <f t="shared" si="32"/>
        <v>2328877.9500000002</v>
      </c>
      <c r="O312" s="11" t="s">
        <v>3204</v>
      </c>
      <c r="P312" s="39">
        <v>7.0758337027001931E-5</v>
      </c>
      <c r="Q312" s="39"/>
      <c r="R312" s="26">
        <v>1.7689584256750483E-2</v>
      </c>
      <c r="S312" s="7"/>
      <c r="T312" s="26">
        <v>1.7689584256750483E-2</v>
      </c>
      <c r="U312" s="11"/>
      <c r="V312" s="28"/>
      <c r="W312" s="28"/>
      <c r="X312" s="29"/>
      <c r="Y312" s="108" t="str">
        <f t="shared" si="33"/>
        <v>NO OFERTADO</v>
      </c>
      <c r="Z312" s="108" t="str">
        <f t="shared" si="34"/>
        <v>CORRECTO</v>
      </c>
      <c r="AA312" s="29">
        <f t="shared" si="35"/>
        <v>0</v>
      </c>
      <c r="AB312" s="25">
        <v>6.3682503324301734E-3</v>
      </c>
      <c r="AC312" s="7"/>
      <c r="AD312" s="26">
        <v>6.3682503324301734E-3</v>
      </c>
      <c r="AE312" s="28"/>
      <c r="AF312" s="28"/>
      <c r="AG312" s="28"/>
      <c r="AH312" s="29"/>
      <c r="AI312" s="108" t="str">
        <f t="shared" si="36"/>
        <v>NO OFERTADO</v>
      </c>
      <c r="AJ312" s="108" t="str">
        <f t="shared" si="37"/>
        <v>CORRECTO</v>
      </c>
      <c r="AK312" s="27">
        <v>4.2455002216201156E-3</v>
      </c>
      <c r="AL312" s="7"/>
      <c r="AM312" s="26">
        <v>4.2455002216201156E-3</v>
      </c>
      <c r="AN312" s="28"/>
      <c r="AO312" s="28"/>
      <c r="AP312" s="28"/>
      <c r="AQ312" s="29"/>
      <c r="AR312" s="108" t="str">
        <f t="shared" si="38"/>
        <v>NO OFERTADO</v>
      </c>
      <c r="AS312" s="109" t="str">
        <f t="shared" si="39"/>
        <v>CORRECTO</v>
      </c>
    </row>
    <row r="313" spans="1:45" x14ac:dyDescent="0.25">
      <c r="A313" s="134">
        <v>308</v>
      </c>
      <c r="B313" s="135">
        <v>1041</v>
      </c>
      <c r="C313" s="10" t="s">
        <v>2011</v>
      </c>
      <c r="D313" s="136" t="s">
        <v>2012</v>
      </c>
      <c r="E313" s="136" t="s">
        <v>36</v>
      </c>
      <c r="F313" s="136" t="s">
        <v>16</v>
      </c>
      <c r="G313" s="136" t="s">
        <v>17</v>
      </c>
      <c r="H313" s="136" t="s">
        <v>36</v>
      </c>
      <c r="I313" s="137" t="s">
        <v>45</v>
      </c>
      <c r="J313" s="8">
        <v>1</v>
      </c>
      <c r="K313" s="8" t="s">
        <v>1490</v>
      </c>
      <c r="L313" s="9">
        <v>6109.52</v>
      </c>
      <c r="M313" s="9">
        <v>377.53846153846155</v>
      </c>
      <c r="N313" s="138">
        <f t="shared" si="32"/>
        <v>2306578.7815384618</v>
      </c>
      <c r="O313" s="11" t="s">
        <v>3204</v>
      </c>
      <c r="P313" s="39">
        <v>7.0080821025176481E-5</v>
      </c>
      <c r="Q313" s="39"/>
      <c r="R313" s="26">
        <v>1.7520205256294122E-2</v>
      </c>
      <c r="S313" s="7"/>
      <c r="T313" s="26">
        <v>1.7520205256294122E-2</v>
      </c>
      <c r="U313" s="11"/>
      <c r="V313" s="28"/>
      <c r="W313" s="28"/>
      <c r="X313" s="29"/>
      <c r="Y313" s="108" t="str">
        <f t="shared" si="33"/>
        <v>NO OFERTADO</v>
      </c>
      <c r="Z313" s="108" t="str">
        <f t="shared" si="34"/>
        <v>CORRECTO</v>
      </c>
      <c r="AA313" s="29">
        <f t="shared" si="35"/>
        <v>0</v>
      </c>
      <c r="AB313" s="25">
        <v>6.3072738922658831E-3</v>
      </c>
      <c r="AC313" s="7"/>
      <c r="AD313" s="26">
        <v>6.3072738922658831E-3</v>
      </c>
      <c r="AE313" s="28"/>
      <c r="AF313" s="28"/>
      <c r="AG313" s="28"/>
      <c r="AH313" s="29"/>
      <c r="AI313" s="108" t="str">
        <f t="shared" si="36"/>
        <v>NO OFERTADO</v>
      </c>
      <c r="AJ313" s="108" t="str">
        <f t="shared" si="37"/>
        <v>CORRECTO</v>
      </c>
      <c r="AK313" s="27">
        <v>4.2048492615105893E-3</v>
      </c>
      <c r="AL313" s="7"/>
      <c r="AM313" s="26">
        <v>4.2048492615105893E-3</v>
      </c>
      <c r="AN313" s="28"/>
      <c r="AO313" s="28"/>
      <c r="AP313" s="28"/>
      <c r="AQ313" s="29"/>
      <c r="AR313" s="108" t="str">
        <f t="shared" si="38"/>
        <v>NO OFERTADO</v>
      </c>
      <c r="AS313" s="109" t="str">
        <f t="shared" si="39"/>
        <v>CORRECTO</v>
      </c>
    </row>
    <row r="314" spans="1:45" x14ac:dyDescent="0.25">
      <c r="A314" s="134">
        <v>309</v>
      </c>
      <c r="B314" s="135">
        <v>743</v>
      </c>
      <c r="C314" s="10" t="s">
        <v>1567</v>
      </c>
      <c r="D314" s="136" t="s">
        <v>4822</v>
      </c>
      <c r="E314" s="136" t="s">
        <v>1568</v>
      </c>
      <c r="F314" s="136" t="s">
        <v>155</v>
      </c>
      <c r="G314" s="136" t="s">
        <v>156</v>
      </c>
      <c r="H314" s="136" t="s">
        <v>155</v>
      </c>
      <c r="I314" s="137">
        <v>28741</v>
      </c>
      <c r="J314" s="8">
        <v>1</v>
      </c>
      <c r="K314" s="8" t="s">
        <v>1569</v>
      </c>
      <c r="L314" s="9">
        <v>28741</v>
      </c>
      <c r="M314" s="9">
        <v>238.23076923076923</v>
      </c>
      <c r="N314" s="138">
        <f t="shared" si="32"/>
        <v>6846990.538461538</v>
      </c>
      <c r="O314" s="11" t="s">
        <v>3204</v>
      </c>
      <c r="P314" s="39">
        <v>2.0803222605167215E-4</v>
      </c>
      <c r="Q314" s="39">
        <v>3.321560272056215E-4</v>
      </c>
      <c r="R314" s="26">
        <v>5.2008056512918038E-2</v>
      </c>
      <c r="S314" s="26">
        <v>9.9646808161686449E-3</v>
      </c>
      <c r="T314" s="26">
        <v>6.1972737329086681E-2</v>
      </c>
      <c r="U314" s="11"/>
      <c r="V314" s="28"/>
      <c r="W314" s="28"/>
      <c r="X314" s="29"/>
      <c r="Y314" s="108" t="str">
        <f t="shared" si="33"/>
        <v>NO OFERTADO</v>
      </c>
      <c r="Z314" s="108" t="str">
        <f t="shared" si="34"/>
        <v>CORRECTO</v>
      </c>
      <c r="AA314" s="29">
        <f t="shared" si="35"/>
        <v>0</v>
      </c>
      <c r="AB314" s="25">
        <v>1.8722900344650493E-2</v>
      </c>
      <c r="AC314" s="26">
        <v>4.9823404080843224E-3</v>
      </c>
      <c r="AD314" s="26">
        <v>2.3705240752734814E-2</v>
      </c>
      <c r="AE314" s="28"/>
      <c r="AF314" s="28"/>
      <c r="AG314" s="28"/>
      <c r="AH314" s="29"/>
      <c r="AI314" s="108" t="str">
        <f t="shared" si="36"/>
        <v>NO OFERTADO</v>
      </c>
      <c r="AJ314" s="108" t="str">
        <f t="shared" si="37"/>
        <v>CORRECTO</v>
      </c>
      <c r="AK314" s="27">
        <v>1.2481933563100329E-2</v>
      </c>
      <c r="AL314" s="26">
        <v>1.6607801360281076E-3</v>
      </c>
      <c r="AM314" s="26">
        <v>1.4142713699128437E-2</v>
      </c>
      <c r="AN314" s="28"/>
      <c r="AO314" s="28"/>
      <c r="AP314" s="28"/>
      <c r="AQ314" s="29"/>
      <c r="AR314" s="108" t="str">
        <f t="shared" si="38"/>
        <v>NO OFERTADO</v>
      </c>
      <c r="AS314" s="109" t="str">
        <f t="shared" si="39"/>
        <v>CORRECTO</v>
      </c>
    </row>
    <row r="315" spans="1:45" x14ac:dyDescent="0.25">
      <c r="A315" s="134">
        <v>310</v>
      </c>
      <c r="B315" s="135">
        <v>1138</v>
      </c>
      <c r="C315" s="10" t="s">
        <v>1567</v>
      </c>
      <c r="D315" s="136" t="s">
        <v>55</v>
      </c>
      <c r="E315" s="136" t="s">
        <v>155</v>
      </c>
      <c r="F315" s="136" t="s">
        <v>155</v>
      </c>
      <c r="G315" s="136" t="s">
        <v>156</v>
      </c>
      <c r="H315" s="136" t="s">
        <v>155</v>
      </c>
      <c r="I315" s="137">
        <v>57482</v>
      </c>
      <c r="J315" s="8">
        <v>1</v>
      </c>
      <c r="K315" s="8" t="s">
        <v>1569</v>
      </c>
      <c r="L315" s="9">
        <v>57482</v>
      </c>
      <c r="M315" s="9">
        <v>38.846153846153847</v>
      </c>
      <c r="N315" s="138">
        <f t="shared" si="32"/>
        <v>2232954.6153846155</v>
      </c>
      <c r="O315" s="11" t="s">
        <v>3204</v>
      </c>
      <c r="P315" s="39">
        <v>6.7843896775004496E-5</v>
      </c>
      <c r="Q315" s="39">
        <v>1.0832340570800056E-4</v>
      </c>
      <c r="R315" s="26">
        <v>1.6960974193751123E-2</v>
      </c>
      <c r="S315" s="26">
        <v>3.2497021712400167E-3</v>
      </c>
      <c r="T315" s="26">
        <v>2.0210676364991138E-2</v>
      </c>
      <c r="U315" s="11"/>
      <c r="V315" s="28"/>
      <c r="W315" s="28"/>
      <c r="X315" s="29"/>
      <c r="Y315" s="108" t="str">
        <f t="shared" si="33"/>
        <v>NO OFERTADO</v>
      </c>
      <c r="Z315" s="108" t="str">
        <f t="shared" si="34"/>
        <v>CORRECTO</v>
      </c>
      <c r="AA315" s="29">
        <f t="shared" si="35"/>
        <v>0</v>
      </c>
      <c r="AB315" s="25">
        <v>6.1059507097504049E-3</v>
      </c>
      <c r="AC315" s="26">
        <v>1.6248510856200083E-3</v>
      </c>
      <c r="AD315" s="26">
        <v>7.7308017953704134E-3</v>
      </c>
      <c r="AE315" s="28"/>
      <c r="AF315" s="28"/>
      <c r="AG315" s="28"/>
      <c r="AH315" s="29"/>
      <c r="AI315" s="108" t="str">
        <f t="shared" si="36"/>
        <v>NO OFERTADO</v>
      </c>
      <c r="AJ315" s="108" t="str">
        <f t="shared" si="37"/>
        <v>CORRECTO</v>
      </c>
      <c r="AK315" s="27">
        <v>4.0706338065002699E-3</v>
      </c>
      <c r="AL315" s="26">
        <v>5.4161702854000281E-4</v>
      </c>
      <c r="AM315" s="26">
        <v>4.6122508350402731E-3</v>
      </c>
      <c r="AN315" s="28"/>
      <c r="AO315" s="28"/>
      <c r="AP315" s="28"/>
      <c r="AQ315" s="29"/>
      <c r="AR315" s="108" t="str">
        <f t="shared" si="38"/>
        <v>NO OFERTADO</v>
      </c>
      <c r="AS315" s="109" t="str">
        <f t="shared" si="39"/>
        <v>CORRECTO</v>
      </c>
    </row>
    <row r="316" spans="1:45" x14ac:dyDescent="0.25">
      <c r="A316" s="134">
        <v>311</v>
      </c>
      <c r="B316" s="135">
        <v>1222</v>
      </c>
      <c r="C316" s="10" t="s">
        <v>1567</v>
      </c>
      <c r="D316" s="136" t="s">
        <v>4823</v>
      </c>
      <c r="E316" s="136" t="s">
        <v>2259</v>
      </c>
      <c r="F316" s="136" t="s">
        <v>155</v>
      </c>
      <c r="G316" s="136" t="s">
        <v>156</v>
      </c>
      <c r="H316" s="136" t="s">
        <v>155</v>
      </c>
      <c r="I316" s="137">
        <v>28741</v>
      </c>
      <c r="J316" s="8">
        <v>1</v>
      </c>
      <c r="K316" s="8" t="s">
        <v>1569</v>
      </c>
      <c r="L316" s="9">
        <v>28741</v>
      </c>
      <c r="M316" s="9">
        <v>70.461538461538467</v>
      </c>
      <c r="N316" s="138">
        <f t="shared" si="32"/>
        <v>2025135.076923077</v>
      </c>
      <c r="O316" s="11" t="s">
        <v>3204</v>
      </c>
      <c r="P316" s="39">
        <v>6.1529712322677338E-5</v>
      </c>
      <c r="Q316" s="39">
        <v>9.8241821414384668E-5</v>
      </c>
      <c r="R316" s="26">
        <v>1.5382428080669334E-2</v>
      </c>
      <c r="S316" s="26">
        <v>2.9472546424315401E-3</v>
      </c>
      <c r="T316" s="26">
        <v>1.8329682723100874E-2</v>
      </c>
      <c r="U316" s="11"/>
      <c r="V316" s="28"/>
      <c r="W316" s="28"/>
      <c r="X316" s="29"/>
      <c r="Y316" s="108" t="str">
        <f t="shared" si="33"/>
        <v>NO OFERTADO</v>
      </c>
      <c r="Z316" s="108" t="str">
        <f t="shared" si="34"/>
        <v>CORRECTO</v>
      </c>
      <c r="AA316" s="29">
        <f t="shared" si="35"/>
        <v>0</v>
      </c>
      <c r="AB316" s="25">
        <v>5.5376741090409605E-3</v>
      </c>
      <c r="AC316" s="26">
        <v>1.4736273212157701E-3</v>
      </c>
      <c r="AD316" s="26">
        <v>7.0113014302567306E-3</v>
      </c>
      <c r="AE316" s="28"/>
      <c r="AF316" s="28"/>
      <c r="AG316" s="28"/>
      <c r="AH316" s="29"/>
      <c r="AI316" s="108" t="str">
        <f t="shared" si="36"/>
        <v>NO OFERTADO</v>
      </c>
      <c r="AJ316" s="108" t="str">
        <f t="shared" si="37"/>
        <v>CORRECTO</v>
      </c>
      <c r="AK316" s="27">
        <v>3.6917827393606402E-3</v>
      </c>
      <c r="AL316" s="26">
        <v>4.9120910707192331E-4</v>
      </c>
      <c r="AM316" s="26">
        <v>4.1829918464325634E-3</v>
      </c>
      <c r="AN316" s="28"/>
      <c r="AO316" s="28"/>
      <c r="AP316" s="28"/>
      <c r="AQ316" s="29"/>
      <c r="AR316" s="108" t="str">
        <f t="shared" si="38"/>
        <v>NO OFERTADO</v>
      </c>
      <c r="AS316" s="109" t="str">
        <f t="shared" si="39"/>
        <v>CORRECTO</v>
      </c>
    </row>
    <row r="317" spans="1:45" x14ac:dyDescent="0.25">
      <c r="A317" s="134">
        <v>312</v>
      </c>
      <c r="B317" s="135">
        <v>1254</v>
      </c>
      <c r="C317" s="10" t="s">
        <v>1567</v>
      </c>
      <c r="D317" s="136" t="s">
        <v>5</v>
      </c>
      <c r="E317" s="136" t="s">
        <v>155</v>
      </c>
      <c r="F317" s="136" t="s">
        <v>155</v>
      </c>
      <c r="G317" s="136" t="s">
        <v>156</v>
      </c>
      <c r="H317" s="136" t="s">
        <v>155</v>
      </c>
      <c r="I317" s="137">
        <v>14370.5</v>
      </c>
      <c r="J317" s="8">
        <v>1</v>
      </c>
      <c r="K317" s="8" t="s">
        <v>1569</v>
      </c>
      <c r="L317" s="9">
        <v>14370.5</v>
      </c>
      <c r="M317" s="9">
        <v>115.92307692307692</v>
      </c>
      <c r="N317" s="138">
        <f t="shared" si="32"/>
        <v>1665872.5769230768</v>
      </c>
      <c r="O317" s="11" t="s">
        <v>3204</v>
      </c>
      <c r="P317" s="39">
        <v>5.0614233881154332E-5</v>
      </c>
      <c r="Q317" s="39">
        <v>8.0813550694038033E-5</v>
      </c>
      <c r="R317" s="26">
        <v>1.2653558470288583E-2</v>
      </c>
      <c r="S317" s="26">
        <v>2.424406520821141E-3</v>
      </c>
      <c r="T317" s="26">
        <v>1.5077964991109725E-2</v>
      </c>
      <c r="U317" s="11"/>
      <c r="V317" s="28"/>
      <c r="W317" s="28"/>
      <c r="X317" s="29"/>
      <c r="Y317" s="108" t="str">
        <f t="shared" si="33"/>
        <v>NO OFERTADO</v>
      </c>
      <c r="Z317" s="108" t="str">
        <f t="shared" si="34"/>
        <v>CORRECTO</v>
      </c>
      <c r="AA317" s="29">
        <f t="shared" si="35"/>
        <v>0</v>
      </c>
      <c r="AB317" s="25">
        <v>4.5552810493038895E-3</v>
      </c>
      <c r="AC317" s="26">
        <v>1.2122032604105705E-3</v>
      </c>
      <c r="AD317" s="26">
        <v>5.7674843097144605E-3</v>
      </c>
      <c r="AE317" s="28"/>
      <c r="AF317" s="28"/>
      <c r="AG317" s="28"/>
      <c r="AH317" s="29"/>
      <c r="AI317" s="108" t="str">
        <f t="shared" si="36"/>
        <v>NO OFERTADO</v>
      </c>
      <c r="AJ317" s="108" t="str">
        <f t="shared" si="37"/>
        <v>CORRECTO</v>
      </c>
      <c r="AK317" s="27">
        <v>3.0368540328692601E-3</v>
      </c>
      <c r="AL317" s="26">
        <v>4.0406775347019014E-4</v>
      </c>
      <c r="AM317" s="26">
        <v>3.4409217863394501E-3</v>
      </c>
      <c r="AN317" s="28"/>
      <c r="AO317" s="28"/>
      <c r="AP317" s="28"/>
      <c r="AQ317" s="29"/>
      <c r="AR317" s="108" t="str">
        <f t="shared" si="38"/>
        <v>NO OFERTADO</v>
      </c>
      <c r="AS317" s="109" t="str">
        <f t="shared" si="39"/>
        <v>CORRECTO</v>
      </c>
    </row>
    <row r="318" spans="1:45" x14ac:dyDescent="0.25">
      <c r="A318" s="134">
        <v>313</v>
      </c>
      <c r="B318" s="135">
        <v>1234</v>
      </c>
      <c r="C318" s="10" t="s">
        <v>1567</v>
      </c>
      <c r="D318" s="136" t="s">
        <v>411</v>
      </c>
      <c r="E318" s="136" t="s">
        <v>155</v>
      </c>
      <c r="F318" s="136" t="s">
        <v>155</v>
      </c>
      <c r="G318" s="136" t="s">
        <v>156</v>
      </c>
      <c r="H318" s="136" t="s">
        <v>155</v>
      </c>
      <c r="I318" s="137">
        <v>43111.5</v>
      </c>
      <c r="J318" s="8">
        <v>1</v>
      </c>
      <c r="K318" s="8" t="s">
        <v>1569</v>
      </c>
      <c r="L318" s="9">
        <v>39056.339999999997</v>
      </c>
      <c r="M318" s="9">
        <v>41.53846153846154</v>
      </c>
      <c r="N318" s="138">
        <f t="shared" si="32"/>
        <v>1622340.2769230769</v>
      </c>
      <c r="O318" s="11" t="s">
        <v>3204</v>
      </c>
      <c r="P318" s="39">
        <v>4.9291591294856265E-5</v>
      </c>
      <c r="Q318" s="39">
        <v>7.8701744676211677E-5</v>
      </c>
      <c r="R318" s="26">
        <v>1.2322897823714067E-2</v>
      </c>
      <c r="S318" s="26">
        <v>2.3610523402863501E-3</v>
      </c>
      <c r="T318" s="26">
        <v>1.4683950164000417E-2</v>
      </c>
      <c r="U318" s="11"/>
      <c r="V318" s="28"/>
      <c r="W318" s="28"/>
      <c r="X318" s="29"/>
      <c r="Y318" s="108" t="str">
        <f t="shared" si="33"/>
        <v>NO OFERTADO</v>
      </c>
      <c r="Z318" s="108" t="str">
        <f t="shared" si="34"/>
        <v>CORRECTO</v>
      </c>
      <c r="AA318" s="29">
        <f t="shared" si="35"/>
        <v>0</v>
      </c>
      <c r="AB318" s="25">
        <v>4.4362432165370638E-3</v>
      </c>
      <c r="AC318" s="26">
        <v>1.180526170143175E-3</v>
      </c>
      <c r="AD318" s="26">
        <v>5.6167693866802388E-3</v>
      </c>
      <c r="AE318" s="28"/>
      <c r="AF318" s="28"/>
      <c r="AG318" s="28"/>
      <c r="AH318" s="29"/>
      <c r="AI318" s="108" t="str">
        <f t="shared" si="36"/>
        <v>NO OFERTADO</v>
      </c>
      <c r="AJ318" s="108" t="str">
        <f t="shared" si="37"/>
        <v>CORRECTO</v>
      </c>
      <c r="AK318" s="27">
        <v>2.9574954776913757E-3</v>
      </c>
      <c r="AL318" s="26">
        <v>3.9350872338105838E-4</v>
      </c>
      <c r="AM318" s="26">
        <v>3.3510042010724342E-3</v>
      </c>
      <c r="AN318" s="28"/>
      <c r="AO318" s="28"/>
      <c r="AP318" s="28"/>
      <c r="AQ318" s="29"/>
      <c r="AR318" s="108" t="str">
        <f t="shared" si="38"/>
        <v>NO OFERTADO</v>
      </c>
      <c r="AS318" s="109" t="str">
        <f t="shared" si="39"/>
        <v>CORRECTO</v>
      </c>
    </row>
    <row r="319" spans="1:45" ht="36" x14ac:dyDescent="0.25">
      <c r="A319" s="134">
        <v>314</v>
      </c>
      <c r="B319" s="135">
        <v>403</v>
      </c>
      <c r="C319" s="10" t="s">
        <v>991</v>
      </c>
      <c r="D319" s="136" t="s">
        <v>108</v>
      </c>
      <c r="E319" s="136" t="s">
        <v>758</v>
      </c>
      <c r="F319" s="136" t="s">
        <v>7</v>
      </c>
      <c r="G319" s="136" t="s">
        <v>8</v>
      </c>
      <c r="H319" s="136" t="s">
        <v>7</v>
      </c>
      <c r="I319" s="137">
        <v>1805.9999999999998</v>
      </c>
      <c r="J319" s="8">
        <v>1</v>
      </c>
      <c r="K319" s="8" t="s">
        <v>992</v>
      </c>
      <c r="L319" s="9">
        <v>1038.3900000000001</v>
      </c>
      <c r="M319" s="9">
        <v>13942.692307692309</v>
      </c>
      <c r="N319" s="138">
        <f t="shared" si="32"/>
        <v>14477952.265384618</v>
      </c>
      <c r="O319" s="11" t="s">
        <v>3204</v>
      </c>
      <c r="P319" s="39">
        <v>4.3988386160594237E-4</v>
      </c>
      <c r="Q319" s="39">
        <v>7.0234347185520012E-4</v>
      </c>
      <c r="R319" s="26">
        <v>0.1099709654014856</v>
      </c>
      <c r="S319" s="26">
        <v>2.1070304155656003E-2</v>
      </c>
      <c r="T319" s="26">
        <v>0.1310412695571416</v>
      </c>
      <c r="U319" s="11"/>
      <c r="V319" s="28"/>
      <c r="W319" s="28"/>
      <c r="X319" s="29"/>
      <c r="Y319" s="108" t="str">
        <f t="shared" si="33"/>
        <v>NO OFERTADO</v>
      </c>
      <c r="Z319" s="108" t="str">
        <f t="shared" si="34"/>
        <v>CORRECTO</v>
      </c>
      <c r="AA319" s="29">
        <f t="shared" si="35"/>
        <v>0</v>
      </c>
      <c r="AB319" s="25">
        <v>3.9589547544534816E-2</v>
      </c>
      <c r="AC319" s="26">
        <v>1.0535152077828002E-2</v>
      </c>
      <c r="AD319" s="26">
        <v>5.0124699622362816E-2</v>
      </c>
      <c r="AE319" s="28"/>
      <c r="AF319" s="28"/>
      <c r="AG319" s="28"/>
      <c r="AH319" s="29"/>
      <c r="AI319" s="108" t="str">
        <f t="shared" si="36"/>
        <v>NO OFERTADO</v>
      </c>
      <c r="AJ319" s="108" t="str">
        <f t="shared" si="37"/>
        <v>CORRECTO</v>
      </c>
      <c r="AK319" s="27">
        <v>2.6393031696356543E-2</v>
      </c>
      <c r="AL319" s="26">
        <v>3.5117173592760006E-3</v>
      </c>
      <c r="AM319" s="26">
        <v>2.9904749055632542E-2</v>
      </c>
      <c r="AN319" s="28"/>
      <c r="AO319" s="28"/>
      <c r="AP319" s="28"/>
      <c r="AQ319" s="29"/>
      <c r="AR319" s="108" t="str">
        <f t="shared" si="38"/>
        <v>NO OFERTADO</v>
      </c>
      <c r="AS319" s="109" t="str">
        <f t="shared" si="39"/>
        <v>CORRECTO</v>
      </c>
    </row>
    <row r="320" spans="1:45" ht="24" x14ac:dyDescent="0.25">
      <c r="A320" s="134">
        <v>315</v>
      </c>
      <c r="B320" s="135">
        <v>867</v>
      </c>
      <c r="C320" s="10" t="s">
        <v>991</v>
      </c>
      <c r="D320" s="136" t="s">
        <v>24</v>
      </c>
      <c r="E320" s="136" t="s">
        <v>7</v>
      </c>
      <c r="F320" s="136" t="s">
        <v>7</v>
      </c>
      <c r="G320" s="136" t="s">
        <v>8</v>
      </c>
      <c r="H320" s="136" t="s">
        <v>7</v>
      </c>
      <c r="I320" s="137">
        <v>3611.9999999999995</v>
      </c>
      <c r="J320" s="8">
        <v>1</v>
      </c>
      <c r="K320" s="8" t="s">
        <v>992</v>
      </c>
      <c r="L320" s="9">
        <v>3612</v>
      </c>
      <c r="M320" s="9">
        <v>1475.5714285714287</v>
      </c>
      <c r="N320" s="138">
        <f t="shared" si="32"/>
        <v>5329764</v>
      </c>
      <c r="O320" s="11" t="s">
        <v>3204</v>
      </c>
      <c r="P320" s="39">
        <v>1.6193430719990364E-4</v>
      </c>
      <c r="Q320" s="39">
        <v>2.5855348072108139E-4</v>
      </c>
      <c r="R320" s="26">
        <v>4.0483576799975912E-2</v>
      </c>
      <c r="S320" s="26">
        <v>7.7566044216324419E-3</v>
      </c>
      <c r="T320" s="26">
        <v>4.8240181221608357E-2</v>
      </c>
      <c r="U320" s="11"/>
      <c r="V320" s="28"/>
      <c r="W320" s="28"/>
      <c r="X320" s="29"/>
      <c r="Y320" s="108" t="str">
        <f t="shared" si="33"/>
        <v>NO OFERTADO</v>
      </c>
      <c r="Z320" s="108" t="str">
        <f t="shared" si="34"/>
        <v>CORRECTO</v>
      </c>
      <c r="AA320" s="29">
        <f t="shared" si="35"/>
        <v>0</v>
      </c>
      <c r="AB320" s="25">
        <v>1.4574087647991328E-2</v>
      </c>
      <c r="AC320" s="26">
        <v>3.878302210816221E-3</v>
      </c>
      <c r="AD320" s="26">
        <v>1.8452389858807549E-2</v>
      </c>
      <c r="AE320" s="28"/>
      <c r="AF320" s="28"/>
      <c r="AG320" s="28"/>
      <c r="AH320" s="29"/>
      <c r="AI320" s="108" t="str">
        <f t="shared" si="36"/>
        <v>NO OFERTADO</v>
      </c>
      <c r="AJ320" s="108" t="str">
        <f t="shared" si="37"/>
        <v>CORRECTO</v>
      </c>
      <c r="AK320" s="27">
        <v>9.7160584319942178E-3</v>
      </c>
      <c r="AL320" s="26">
        <v>1.2927674036054069E-3</v>
      </c>
      <c r="AM320" s="26">
        <v>1.1008825835599624E-2</v>
      </c>
      <c r="AN320" s="28"/>
      <c r="AO320" s="28"/>
      <c r="AP320" s="28"/>
      <c r="AQ320" s="29"/>
      <c r="AR320" s="108" t="str">
        <f t="shared" si="38"/>
        <v>NO OFERTADO</v>
      </c>
      <c r="AS320" s="109" t="str">
        <f t="shared" si="39"/>
        <v>CORRECTO</v>
      </c>
    </row>
    <row r="321" spans="1:45" ht="24" x14ac:dyDescent="0.25">
      <c r="A321" s="134">
        <v>316</v>
      </c>
      <c r="B321" s="135">
        <v>208</v>
      </c>
      <c r="C321" s="10" t="s">
        <v>4657</v>
      </c>
      <c r="D321" s="136" t="s">
        <v>573</v>
      </c>
      <c r="E321" s="136" t="s">
        <v>192</v>
      </c>
      <c r="F321" s="136" t="s">
        <v>16</v>
      </c>
      <c r="G321" s="136" t="s">
        <v>17</v>
      </c>
      <c r="H321" s="136" t="s">
        <v>16</v>
      </c>
      <c r="I321" s="137">
        <v>11758629.6</v>
      </c>
      <c r="J321" s="8">
        <v>1</v>
      </c>
      <c r="K321" s="8" t="s">
        <v>181</v>
      </c>
      <c r="L321" s="9">
        <v>11758629.6</v>
      </c>
      <c r="M321" s="9">
        <v>3.3333333333333335</v>
      </c>
      <c r="N321" s="138">
        <f t="shared" si="32"/>
        <v>39195432</v>
      </c>
      <c r="O321" s="11" t="s">
        <v>3204</v>
      </c>
      <c r="P321" s="39">
        <v>1.1908754545831548E-3</v>
      </c>
      <c r="Q321" s="39">
        <v>1.9014191570145428E-3</v>
      </c>
      <c r="R321" s="26">
        <v>0.2977188636457887</v>
      </c>
      <c r="S321" s="26">
        <v>5.7042574710436285E-2</v>
      </c>
      <c r="T321" s="26">
        <v>0.35476143835622498</v>
      </c>
      <c r="U321" s="11"/>
      <c r="V321" s="28"/>
      <c r="W321" s="28"/>
      <c r="X321" s="29"/>
      <c r="Y321" s="108" t="str">
        <f t="shared" si="33"/>
        <v>NO OFERTADO</v>
      </c>
      <c r="Z321" s="108" t="str">
        <f t="shared" si="34"/>
        <v>CORRECTO</v>
      </c>
      <c r="AA321" s="29">
        <f t="shared" si="35"/>
        <v>0</v>
      </c>
      <c r="AB321" s="25">
        <v>0.10717879091248393</v>
      </c>
      <c r="AC321" s="26">
        <v>2.8521287355218142E-2</v>
      </c>
      <c r="AD321" s="26">
        <v>0.13570007826770208</v>
      </c>
      <c r="AE321" s="28"/>
      <c r="AF321" s="28"/>
      <c r="AG321" s="28"/>
      <c r="AH321" s="29"/>
      <c r="AI321" s="108" t="str">
        <f t="shared" si="36"/>
        <v>NO OFERTADO</v>
      </c>
      <c r="AJ321" s="108" t="str">
        <f t="shared" si="37"/>
        <v>CORRECTO</v>
      </c>
      <c r="AK321" s="27">
        <v>7.1452527274989297E-2</v>
      </c>
      <c r="AL321" s="26">
        <v>9.5070957850727136E-3</v>
      </c>
      <c r="AM321" s="26">
        <v>8.0959623060062005E-2</v>
      </c>
      <c r="AN321" s="28"/>
      <c r="AO321" s="28"/>
      <c r="AP321" s="28"/>
      <c r="AQ321" s="29"/>
      <c r="AR321" s="108" t="str">
        <f t="shared" si="38"/>
        <v>NO OFERTADO</v>
      </c>
      <c r="AS321" s="109" t="str">
        <f t="shared" si="39"/>
        <v>CORRECTO</v>
      </c>
    </row>
    <row r="322" spans="1:45" x14ac:dyDescent="0.25">
      <c r="A322" s="134">
        <v>317</v>
      </c>
      <c r="B322" s="135">
        <v>541</v>
      </c>
      <c r="C322" s="10" t="s">
        <v>1254</v>
      </c>
      <c r="D322" s="136" t="s">
        <v>32</v>
      </c>
      <c r="E322" s="136" t="s">
        <v>16</v>
      </c>
      <c r="F322" s="136" t="s">
        <v>16</v>
      </c>
      <c r="G322" s="136" t="s">
        <v>161</v>
      </c>
      <c r="H322" s="136" t="s">
        <v>16</v>
      </c>
      <c r="I322" s="137">
        <v>12347553</v>
      </c>
      <c r="J322" s="8">
        <v>1</v>
      </c>
      <c r="K322" s="8" t="s">
        <v>1255</v>
      </c>
      <c r="L322" s="9">
        <v>4910645</v>
      </c>
      <c r="M322" s="9">
        <v>1.6923076923076923</v>
      </c>
      <c r="N322" s="138">
        <f t="shared" si="32"/>
        <v>8310322.307692308</v>
      </c>
      <c r="O322" s="11" t="s">
        <v>3204</v>
      </c>
      <c r="P322" s="39">
        <v>2.5249265924421016E-4</v>
      </c>
      <c r="Q322" s="39">
        <v>4.0314407140126579E-4</v>
      </c>
      <c r="R322" s="26">
        <v>6.312316481105254E-2</v>
      </c>
      <c r="S322" s="26">
        <v>1.2094322142037973E-2</v>
      </c>
      <c r="T322" s="26">
        <v>7.5217486953090509E-2</v>
      </c>
      <c r="U322" s="11"/>
      <c r="V322" s="28"/>
      <c r="W322" s="28"/>
      <c r="X322" s="29"/>
      <c r="Y322" s="108" t="str">
        <f t="shared" si="33"/>
        <v>NO OFERTADO</v>
      </c>
      <c r="Z322" s="108" t="str">
        <f t="shared" si="34"/>
        <v>CORRECTO</v>
      </c>
      <c r="AA322" s="29">
        <f t="shared" si="35"/>
        <v>0</v>
      </c>
      <c r="AB322" s="25">
        <v>2.2724339331978913E-2</v>
      </c>
      <c r="AC322" s="26">
        <v>6.0471610710189864E-3</v>
      </c>
      <c r="AD322" s="26">
        <v>2.8771500402997897E-2</v>
      </c>
      <c r="AE322" s="28"/>
      <c r="AF322" s="28"/>
      <c r="AG322" s="28"/>
      <c r="AH322" s="29"/>
      <c r="AI322" s="108" t="str">
        <f t="shared" si="36"/>
        <v>NO OFERTADO</v>
      </c>
      <c r="AJ322" s="108" t="str">
        <f t="shared" si="37"/>
        <v>CORRECTO</v>
      </c>
      <c r="AK322" s="27">
        <v>1.514955955465261E-2</v>
      </c>
      <c r="AL322" s="26">
        <v>2.0157203570063289E-3</v>
      </c>
      <c r="AM322" s="26">
        <v>1.7165279911658938E-2</v>
      </c>
      <c r="AN322" s="28"/>
      <c r="AO322" s="28"/>
      <c r="AP322" s="28"/>
      <c r="AQ322" s="29"/>
      <c r="AR322" s="108" t="str">
        <f t="shared" si="38"/>
        <v>NO OFERTADO</v>
      </c>
      <c r="AS322" s="109" t="str">
        <f t="shared" si="39"/>
        <v>CORRECTO</v>
      </c>
    </row>
    <row r="323" spans="1:45" ht="24" x14ac:dyDescent="0.25">
      <c r="A323" s="134">
        <v>318</v>
      </c>
      <c r="B323" s="135">
        <v>706</v>
      </c>
      <c r="C323" s="10" t="s">
        <v>1517</v>
      </c>
      <c r="D323" s="136" t="s">
        <v>744</v>
      </c>
      <c r="E323" s="136" t="s">
        <v>6</v>
      </c>
      <c r="F323" s="136" t="s">
        <v>7</v>
      </c>
      <c r="G323" s="136" t="s">
        <v>8</v>
      </c>
      <c r="H323" s="136" t="s">
        <v>7</v>
      </c>
      <c r="I323" s="137">
        <v>8778.7049999999999</v>
      </c>
      <c r="J323" s="8">
        <v>1</v>
      </c>
      <c r="K323" s="8" t="s">
        <v>1518</v>
      </c>
      <c r="L323" s="9">
        <v>5255</v>
      </c>
      <c r="M323" s="9">
        <v>1042.6923076923076</v>
      </c>
      <c r="N323" s="138">
        <f t="shared" si="32"/>
        <v>5479348.076923077</v>
      </c>
      <c r="O323" s="11" t="s">
        <v>3204</v>
      </c>
      <c r="P323" s="39">
        <v>1.6647912266728185E-4</v>
      </c>
      <c r="Q323" s="39">
        <v>2.6580999034306682E-4</v>
      </c>
      <c r="R323" s="26">
        <v>4.1619780666820462E-2</v>
      </c>
      <c r="S323" s="26">
        <v>7.9742997102920047E-3</v>
      </c>
      <c r="T323" s="26">
        <v>4.9594080377112465E-2</v>
      </c>
      <c r="U323" s="11"/>
      <c r="V323" s="28"/>
      <c r="W323" s="28"/>
      <c r="X323" s="29"/>
      <c r="Y323" s="108" t="str">
        <f t="shared" si="33"/>
        <v>NO OFERTADO</v>
      </c>
      <c r="Z323" s="108" t="str">
        <f t="shared" si="34"/>
        <v>CORRECTO</v>
      </c>
      <c r="AA323" s="29">
        <f t="shared" si="35"/>
        <v>0</v>
      </c>
      <c r="AB323" s="25">
        <v>1.4983121040055367E-2</v>
      </c>
      <c r="AC323" s="26">
        <v>3.9871498551460023E-3</v>
      </c>
      <c r="AD323" s="26">
        <v>1.8970270895201369E-2</v>
      </c>
      <c r="AE323" s="28"/>
      <c r="AF323" s="28"/>
      <c r="AG323" s="28"/>
      <c r="AH323" s="29"/>
      <c r="AI323" s="108" t="str">
        <f t="shared" si="36"/>
        <v>NO OFERTADO</v>
      </c>
      <c r="AJ323" s="108" t="str">
        <f t="shared" si="37"/>
        <v>CORRECTO</v>
      </c>
      <c r="AK323" s="27">
        <v>9.988747360036911E-3</v>
      </c>
      <c r="AL323" s="26">
        <v>1.329049951715334E-3</v>
      </c>
      <c r="AM323" s="26">
        <v>1.1317797311752245E-2</v>
      </c>
      <c r="AN323" s="28"/>
      <c r="AO323" s="28"/>
      <c r="AP323" s="28"/>
      <c r="AQ323" s="29"/>
      <c r="AR323" s="108" t="str">
        <f t="shared" si="38"/>
        <v>NO OFERTADO</v>
      </c>
      <c r="AS323" s="109" t="str">
        <f t="shared" si="39"/>
        <v>CORRECTO</v>
      </c>
    </row>
    <row r="324" spans="1:45" ht="24" x14ac:dyDescent="0.25">
      <c r="A324" s="134">
        <v>319</v>
      </c>
      <c r="B324" s="135">
        <v>216</v>
      </c>
      <c r="C324" s="10" t="s">
        <v>591</v>
      </c>
      <c r="D324" s="136" t="s">
        <v>592</v>
      </c>
      <c r="E324" s="136" t="s">
        <v>7</v>
      </c>
      <c r="F324" s="136" t="s">
        <v>7</v>
      </c>
      <c r="G324" s="136" t="s">
        <v>8</v>
      </c>
      <c r="H324" s="136" t="s">
        <v>7</v>
      </c>
      <c r="I324" s="137">
        <v>627029.81999999995</v>
      </c>
      <c r="J324" s="8">
        <v>1</v>
      </c>
      <c r="K324" s="8" t="s">
        <v>446</v>
      </c>
      <c r="L324" s="9">
        <v>627029.81999999995</v>
      </c>
      <c r="M324" s="9">
        <v>38.571428571428569</v>
      </c>
      <c r="N324" s="138">
        <f t="shared" si="32"/>
        <v>24185435.914285712</v>
      </c>
      <c r="O324" s="11" t="s">
        <v>3204</v>
      </c>
      <c r="P324" s="39">
        <v>7.3482649684067163E-4</v>
      </c>
      <c r="Q324" s="39">
        <v>1.1732655776869709E-3</v>
      </c>
      <c r="R324" s="26">
        <v>0.1837066242101679</v>
      </c>
      <c r="S324" s="26">
        <v>3.5197967330609127E-2</v>
      </c>
      <c r="T324" s="26">
        <v>0.21890459154077702</v>
      </c>
      <c r="U324" s="11"/>
      <c r="V324" s="28"/>
      <c r="W324" s="28"/>
      <c r="X324" s="29"/>
      <c r="Y324" s="108" t="str">
        <f t="shared" si="33"/>
        <v>NO OFERTADO</v>
      </c>
      <c r="Z324" s="108" t="str">
        <f t="shared" si="34"/>
        <v>CORRECTO</v>
      </c>
      <c r="AA324" s="29">
        <f t="shared" si="35"/>
        <v>0</v>
      </c>
      <c r="AB324" s="25">
        <v>6.6134384715660452E-2</v>
      </c>
      <c r="AC324" s="26">
        <v>1.7598983665304564E-2</v>
      </c>
      <c r="AD324" s="26">
        <v>8.3733368380965012E-2</v>
      </c>
      <c r="AE324" s="28"/>
      <c r="AF324" s="28"/>
      <c r="AG324" s="28"/>
      <c r="AH324" s="29"/>
      <c r="AI324" s="108" t="str">
        <f t="shared" si="36"/>
        <v>NO OFERTADO</v>
      </c>
      <c r="AJ324" s="108" t="str">
        <f t="shared" si="37"/>
        <v>CORRECTO</v>
      </c>
      <c r="AK324" s="27">
        <v>4.4089589810440297E-2</v>
      </c>
      <c r="AL324" s="26">
        <v>5.8663278884348545E-3</v>
      </c>
      <c r="AM324" s="26">
        <v>4.9955917698875155E-2</v>
      </c>
      <c r="AN324" s="28"/>
      <c r="AO324" s="28"/>
      <c r="AP324" s="28"/>
      <c r="AQ324" s="29"/>
      <c r="AR324" s="108" t="str">
        <f t="shared" si="38"/>
        <v>NO OFERTADO</v>
      </c>
      <c r="AS324" s="109" t="str">
        <f t="shared" si="39"/>
        <v>CORRECTO</v>
      </c>
    </row>
    <row r="325" spans="1:45" ht="24" x14ac:dyDescent="0.25">
      <c r="A325" s="134">
        <v>320</v>
      </c>
      <c r="B325" s="135">
        <v>373</v>
      </c>
      <c r="C325" s="10" t="s">
        <v>591</v>
      </c>
      <c r="D325" s="136" t="s">
        <v>935</v>
      </c>
      <c r="E325" s="136" t="s">
        <v>7</v>
      </c>
      <c r="F325" s="136" t="s">
        <v>7</v>
      </c>
      <c r="G325" s="136" t="s">
        <v>8</v>
      </c>
      <c r="H325" s="136" t="s">
        <v>7</v>
      </c>
      <c r="I325" s="137">
        <v>627029.81999999995</v>
      </c>
      <c r="J325" s="8">
        <v>1</v>
      </c>
      <c r="K325" s="8" t="s">
        <v>446</v>
      </c>
      <c r="L325" s="9">
        <v>627029.81999999995</v>
      </c>
      <c r="M325" s="9">
        <v>38.571428571428569</v>
      </c>
      <c r="N325" s="138">
        <f t="shared" si="32"/>
        <v>24185435.914285712</v>
      </c>
      <c r="O325" s="11" t="s">
        <v>3204</v>
      </c>
      <c r="P325" s="39">
        <v>7.3482649684067163E-4</v>
      </c>
      <c r="Q325" s="39">
        <v>1.1732655776869709E-3</v>
      </c>
      <c r="R325" s="26">
        <v>0.1837066242101679</v>
      </c>
      <c r="S325" s="26">
        <v>3.5197967330609127E-2</v>
      </c>
      <c r="T325" s="26">
        <v>0.21890459154077702</v>
      </c>
      <c r="U325" s="11"/>
      <c r="V325" s="28"/>
      <c r="W325" s="28"/>
      <c r="X325" s="29"/>
      <c r="Y325" s="108" t="str">
        <f t="shared" si="33"/>
        <v>NO OFERTADO</v>
      </c>
      <c r="Z325" s="108" t="str">
        <f t="shared" si="34"/>
        <v>CORRECTO</v>
      </c>
      <c r="AA325" s="29">
        <f t="shared" si="35"/>
        <v>0</v>
      </c>
      <c r="AB325" s="25">
        <v>6.6134384715660452E-2</v>
      </c>
      <c r="AC325" s="26">
        <v>1.7598983665304564E-2</v>
      </c>
      <c r="AD325" s="26">
        <v>8.3733368380965012E-2</v>
      </c>
      <c r="AE325" s="28"/>
      <c r="AF325" s="28"/>
      <c r="AG325" s="28"/>
      <c r="AH325" s="29"/>
      <c r="AI325" s="108" t="str">
        <f t="shared" si="36"/>
        <v>NO OFERTADO</v>
      </c>
      <c r="AJ325" s="108" t="str">
        <f t="shared" si="37"/>
        <v>CORRECTO</v>
      </c>
      <c r="AK325" s="27">
        <v>4.4089589810440297E-2</v>
      </c>
      <c r="AL325" s="26">
        <v>5.8663278884348545E-3</v>
      </c>
      <c r="AM325" s="26">
        <v>4.9955917698875155E-2</v>
      </c>
      <c r="AN325" s="28"/>
      <c r="AO325" s="28"/>
      <c r="AP325" s="28"/>
      <c r="AQ325" s="29"/>
      <c r="AR325" s="108" t="str">
        <f t="shared" si="38"/>
        <v>NO OFERTADO</v>
      </c>
      <c r="AS325" s="109" t="str">
        <f t="shared" si="39"/>
        <v>CORRECTO</v>
      </c>
    </row>
    <row r="326" spans="1:45" ht="24" x14ac:dyDescent="0.25">
      <c r="A326" s="134">
        <v>321</v>
      </c>
      <c r="B326" s="135">
        <v>157</v>
      </c>
      <c r="C326" s="10" t="s">
        <v>444</v>
      </c>
      <c r="D326" s="136" t="s">
        <v>445</v>
      </c>
      <c r="E326" s="136" t="s">
        <v>7</v>
      </c>
      <c r="F326" s="136" t="s">
        <v>7</v>
      </c>
      <c r="G326" s="136" t="s">
        <v>8</v>
      </c>
      <c r="H326" s="136" t="s">
        <v>7</v>
      </c>
      <c r="I326" s="137">
        <v>627029.81999999995</v>
      </c>
      <c r="J326" s="8">
        <v>1</v>
      </c>
      <c r="K326" s="8" t="s">
        <v>446</v>
      </c>
      <c r="L326" s="9">
        <v>627029.81999999995</v>
      </c>
      <c r="M326" s="9">
        <v>72.5</v>
      </c>
      <c r="N326" s="138">
        <f t="shared" ref="N326:N389" si="40">M326*L326</f>
        <v>45459661.949999996</v>
      </c>
      <c r="O326" s="11" t="s">
        <v>3204</v>
      </c>
      <c r="P326" s="39">
        <v>1.3812016560986696E-3</v>
      </c>
      <c r="Q326" s="39">
        <v>2.2053047432449547E-3</v>
      </c>
      <c r="R326" s="26">
        <v>0.34530041402466738</v>
      </c>
      <c r="S326" s="26">
        <v>6.6159142297348636E-2</v>
      </c>
      <c r="T326" s="26">
        <v>0.41145955632201603</v>
      </c>
      <c r="U326" s="11"/>
      <c r="V326" s="28"/>
      <c r="W326" s="28"/>
      <c r="X326" s="29"/>
      <c r="Y326" s="108" t="str">
        <f t="shared" ref="Y326:Y389" si="41">IF(U326=0,"NO OFERTADO",IF(V326=0,"NO OFERTADO",IF(W326=0,"NO OFERTADO",IF(X326&gt;0,"CORRECTO","NO OFERTADO"))))</f>
        <v>NO OFERTADO</v>
      </c>
      <c r="Z326" s="108" t="str">
        <f t="shared" ref="Z326:Z389" si="42">IF(X326=0,"CORRECTO",IF(X326&gt;I326,"SOBREPASA TECHO REGULADO","CORRECTO"))</f>
        <v>CORRECTO</v>
      </c>
      <c r="AA326" s="29">
        <f t="shared" ref="AA326:AA389" si="43">IF(AND(Y326="CORRECTO", Z326="CORRECTO"), X326*M326, 0)</f>
        <v>0</v>
      </c>
      <c r="AB326" s="25">
        <v>0.12430814904888027</v>
      </c>
      <c r="AC326" s="26">
        <v>3.3079571148674318E-2</v>
      </c>
      <c r="AD326" s="26">
        <v>0.15738772019755459</v>
      </c>
      <c r="AE326" s="28"/>
      <c r="AF326" s="28"/>
      <c r="AG326" s="28"/>
      <c r="AH326" s="29"/>
      <c r="AI326" s="108" t="str">
        <f t="shared" ref="AI326:AI389" si="44">IF(AE326=0,"NO OFERTADO",IF(AF326=0,"NO OFERTADO",IF(AG326=0,"NO OFERTADO",IF(AH326&gt;0,"CORRECTO","NO OFERTADO"))))</f>
        <v>NO OFERTADO</v>
      </c>
      <c r="AJ326" s="108" t="str">
        <f t="shared" ref="AJ326:AJ389" si="45">IF(AH326=0,"CORRECTO",IF(AH326&lt;X326,"PRECIO OPCION 1 MAYOR QUE OPCION 2",IF(AH326&gt;I326,"SOBREPASA TECHO REGULADO","CORRECTO")))</f>
        <v>CORRECTO</v>
      </c>
      <c r="AK326" s="27">
        <v>8.2872099365920174E-2</v>
      </c>
      <c r="AL326" s="26">
        <v>1.1026523716224774E-2</v>
      </c>
      <c r="AM326" s="26">
        <v>9.3898623082144944E-2</v>
      </c>
      <c r="AN326" s="28"/>
      <c r="AO326" s="28"/>
      <c r="AP326" s="28"/>
      <c r="AQ326" s="29"/>
      <c r="AR326" s="108" t="str">
        <f t="shared" ref="AR326:AR389" si="46">IF(AN326=0,"NO OFERTADO",IF(AO326=0,"NO OFERTADO",IF(AP326=0,"NO OFERTADO",IF(AQ326&gt;0,"CORRECTO","NO OFERTADO"))))</f>
        <v>NO OFERTADO</v>
      </c>
      <c r="AS326" s="109" t="str">
        <f t="shared" ref="AS326:AS389" si="47">IF(AQ326=0,"CORRECTO",IF(AQ326&lt;AH326,"PRECIO OPCION 2 MAYOR QUE OPCION 3",IF(AQ326&gt;I326,"SOBREPASA TECHO REGULADO","CORRECTO")))</f>
        <v>CORRECTO</v>
      </c>
    </row>
    <row r="327" spans="1:45" x14ac:dyDescent="0.25">
      <c r="A327" s="134">
        <v>322</v>
      </c>
      <c r="B327" s="135">
        <v>1730</v>
      </c>
      <c r="C327" s="10" t="s">
        <v>3019</v>
      </c>
      <c r="D327" s="136" t="s">
        <v>3020</v>
      </c>
      <c r="E327" s="136" t="s">
        <v>36</v>
      </c>
      <c r="F327" s="136" t="s">
        <v>16</v>
      </c>
      <c r="G327" s="136" t="s">
        <v>3021</v>
      </c>
      <c r="H327" s="136" t="s">
        <v>36</v>
      </c>
      <c r="I327" s="137">
        <v>109241.60000000001</v>
      </c>
      <c r="J327" s="8">
        <v>1</v>
      </c>
      <c r="K327" s="8" t="s">
        <v>3022</v>
      </c>
      <c r="L327" s="9">
        <v>14382.85</v>
      </c>
      <c r="M327" s="9">
        <v>9.7272727272727266</v>
      </c>
      <c r="N327" s="138">
        <f t="shared" si="40"/>
        <v>139905.90454545454</v>
      </c>
      <c r="O327" s="11" t="s">
        <v>3204</v>
      </c>
      <c r="P327" s="39">
        <v>4.2507633969804354E-6</v>
      </c>
      <c r="Q327" s="39">
        <v>6.7870094423803073E-6</v>
      </c>
      <c r="R327" s="26">
        <v>1.0626908492451089E-3</v>
      </c>
      <c r="S327" s="26">
        <v>2.0361028327140922E-4</v>
      </c>
      <c r="T327" s="26">
        <v>1.2663011325165182E-3</v>
      </c>
      <c r="U327" s="11"/>
      <c r="V327" s="28"/>
      <c r="W327" s="28"/>
      <c r="X327" s="29"/>
      <c r="Y327" s="108" t="str">
        <f t="shared" si="41"/>
        <v>NO OFERTADO</v>
      </c>
      <c r="Z327" s="108" t="str">
        <f t="shared" si="42"/>
        <v>CORRECTO</v>
      </c>
      <c r="AA327" s="29">
        <f t="shared" si="43"/>
        <v>0</v>
      </c>
      <c r="AB327" s="25">
        <v>3.8256870572823921E-4</v>
      </c>
      <c r="AC327" s="26">
        <v>1.0180514163570461E-4</v>
      </c>
      <c r="AD327" s="26">
        <v>4.8437384736394384E-4</v>
      </c>
      <c r="AE327" s="28"/>
      <c r="AF327" s="28"/>
      <c r="AG327" s="28"/>
      <c r="AH327" s="29"/>
      <c r="AI327" s="108" t="str">
        <f t="shared" si="44"/>
        <v>NO OFERTADO</v>
      </c>
      <c r="AJ327" s="108" t="str">
        <f t="shared" si="45"/>
        <v>CORRECTO</v>
      </c>
      <c r="AK327" s="27">
        <v>2.5504580381882614E-4</v>
      </c>
      <c r="AL327" s="26">
        <v>3.3935047211901536E-5</v>
      </c>
      <c r="AM327" s="26">
        <v>2.8898085103072765E-4</v>
      </c>
      <c r="AN327" s="28"/>
      <c r="AO327" s="28"/>
      <c r="AP327" s="28"/>
      <c r="AQ327" s="29"/>
      <c r="AR327" s="108" t="str">
        <f t="shared" si="46"/>
        <v>NO OFERTADO</v>
      </c>
      <c r="AS327" s="109" t="str">
        <f t="shared" si="47"/>
        <v>CORRECTO</v>
      </c>
    </row>
    <row r="328" spans="1:45" x14ac:dyDescent="0.25">
      <c r="A328" s="134">
        <v>323</v>
      </c>
      <c r="B328" s="135">
        <v>409</v>
      </c>
      <c r="C328" s="10" t="s">
        <v>1003</v>
      </c>
      <c r="D328" s="136" t="s">
        <v>1004</v>
      </c>
      <c r="E328" s="136" t="s">
        <v>820</v>
      </c>
      <c r="F328" s="136" t="s">
        <v>241</v>
      </c>
      <c r="G328" s="136" t="s">
        <v>242</v>
      </c>
      <c r="H328" s="136" t="s">
        <v>243</v>
      </c>
      <c r="I328" s="137" t="s">
        <v>45</v>
      </c>
      <c r="J328" s="8">
        <v>60</v>
      </c>
      <c r="K328" s="8" t="s">
        <v>1005</v>
      </c>
      <c r="L328" s="9">
        <v>682</v>
      </c>
      <c r="M328" s="9">
        <v>41616.923076923078</v>
      </c>
      <c r="N328" s="138">
        <f t="shared" si="40"/>
        <v>28382741.53846154</v>
      </c>
      <c r="O328" s="11" t="s">
        <v>3204</v>
      </c>
      <c r="P328" s="39">
        <v>8.6235330259739403E-4</v>
      </c>
      <c r="Q328" s="39"/>
      <c r="R328" s="26">
        <v>0.21558832564934852</v>
      </c>
      <c r="S328" s="7"/>
      <c r="T328" s="26">
        <v>0.21558832564934852</v>
      </c>
      <c r="U328" s="11"/>
      <c r="V328" s="28"/>
      <c r="W328" s="28"/>
      <c r="X328" s="29"/>
      <c r="Y328" s="108" t="str">
        <f t="shared" si="41"/>
        <v>NO OFERTADO</v>
      </c>
      <c r="Z328" s="108" t="str">
        <f t="shared" si="42"/>
        <v>CORRECTO</v>
      </c>
      <c r="AA328" s="29">
        <f t="shared" si="43"/>
        <v>0</v>
      </c>
      <c r="AB328" s="25">
        <v>7.7611797233765462E-2</v>
      </c>
      <c r="AC328" s="7"/>
      <c r="AD328" s="26">
        <v>7.7611797233765462E-2</v>
      </c>
      <c r="AE328" s="28"/>
      <c r="AF328" s="28"/>
      <c r="AG328" s="28"/>
      <c r="AH328" s="29"/>
      <c r="AI328" s="108" t="str">
        <f t="shared" si="44"/>
        <v>NO OFERTADO</v>
      </c>
      <c r="AJ328" s="108" t="str">
        <f t="shared" si="45"/>
        <v>CORRECTO</v>
      </c>
      <c r="AK328" s="27">
        <v>5.1741198155843639E-2</v>
      </c>
      <c r="AL328" s="7"/>
      <c r="AM328" s="26">
        <v>5.1741198155843639E-2</v>
      </c>
      <c r="AN328" s="28"/>
      <c r="AO328" s="28"/>
      <c r="AP328" s="28"/>
      <c r="AQ328" s="29"/>
      <c r="AR328" s="108" t="str">
        <f t="shared" si="46"/>
        <v>NO OFERTADO</v>
      </c>
      <c r="AS328" s="109" t="str">
        <f t="shared" si="47"/>
        <v>CORRECTO</v>
      </c>
    </row>
    <row r="329" spans="1:45" ht="24" x14ac:dyDescent="0.25">
      <c r="A329" s="134">
        <v>324</v>
      </c>
      <c r="B329" s="135">
        <v>1785</v>
      </c>
      <c r="C329" s="10" t="s">
        <v>3110</v>
      </c>
      <c r="D329" s="136" t="s">
        <v>3111</v>
      </c>
      <c r="E329" s="136" t="s">
        <v>7</v>
      </c>
      <c r="F329" s="136" t="s">
        <v>7</v>
      </c>
      <c r="G329" s="136" t="s">
        <v>8</v>
      </c>
      <c r="H329" s="136" t="s">
        <v>7</v>
      </c>
      <c r="I329" s="137" t="s">
        <v>45</v>
      </c>
      <c r="J329" s="8">
        <v>1</v>
      </c>
      <c r="K329" s="8" t="s">
        <v>3112</v>
      </c>
      <c r="L329" s="9">
        <v>42040</v>
      </c>
      <c r="M329" s="9">
        <v>3.2727272727272729</v>
      </c>
      <c r="N329" s="138">
        <f t="shared" si="40"/>
        <v>137585.45454545456</v>
      </c>
      <c r="O329" s="11" t="s">
        <v>3204</v>
      </c>
      <c r="P329" s="39">
        <v>4.1802611264967868E-6</v>
      </c>
      <c r="Q329" s="39"/>
      <c r="R329" s="26">
        <v>1.0450652816241966E-3</v>
      </c>
      <c r="S329" s="7"/>
      <c r="T329" s="26">
        <v>1.0450652816241966E-3</v>
      </c>
      <c r="U329" s="11"/>
      <c r="V329" s="28"/>
      <c r="W329" s="28"/>
      <c r="X329" s="29"/>
      <c r="Y329" s="108" t="str">
        <f t="shared" si="41"/>
        <v>NO OFERTADO</v>
      </c>
      <c r="Z329" s="108" t="str">
        <f t="shared" si="42"/>
        <v>CORRECTO</v>
      </c>
      <c r="AA329" s="29">
        <f t="shared" si="43"/>
        <v>0</v>
      </c>
      <c r="AB329" s="25">
        <v>3.7622350138471079E-4</v>
      </c>
      <c r="AC329" s="7"/>
      <c r="AD329" s="26">
        <v>3.7622350138471079E-4</v>
      </c>
      <c r="AE329" s="28"/>
      <c r="AF329" s="28"/>
      <c r="AG329" s="28"/>
      <c r="AH329" s="29"/>
      <c r="AI329" s="108" t="str">
        <f t="shared" si="44"/>
        <v>NO OFERTADO</v>
      </c>
      <c r="AJ329" s="108" t="str">
        <f t="shared" si="45"/>
        <v>CORRECTO</v>
      </c>
      <c r="AK329" s="27">
        <v>2.5081566758980721E-4</v>
      </c>
      <c r="AL329" s="7"/>
      <c r="AM329" s="26">
        <v>2.5081566758980721E-4</v>
      </c>
      <c r="AN329" s="28"/>
      <c r="AO329" s="28"/>
      <c r="AP329" s="28"/>
      <c r="AQ329" s="29"/>
      <c r="AR329" s="108" t="str">
        <f t="shared" si="46"/>
        <v>NO OFERTADO</v>
      </c>
      <c r="AS329" s="109" t="str">
        <f t="shared" si="47"/>
        <v>CORRECTO</v>
      </c>
    </row>
    <row r="330" spans="1:45" x14ac:dyDescent="0.25">
      <c r="A330" s="134">
        <v>325</v>
      </c>
      <c r="B330" s="135">
        <v>1131</v>
      </c>
      <c r="C330" s="10" t="s">
        <v>2127</v>
      </c>
      <c r="D330" s="136" t="s">
        <v>3506</v>
      </c>
      <c r="E330" s="136" t="s">
        <v>36</v>
      </c>
      <c r="F330" s="136" t="s">
        <v>16</v>
      </c>
      <c r="G330" s="136" t="s">
        <v>17</v>
      </c>
      <c r="H330" s="136" t="s">
        <v>36</v>
      </c>
      <c r="I330" s="137" t="s">
        <v>45</v>
      </c>
      <c r="J330" s="8">
        <v>1</v>
      </c>
      <c r="K330" s="8" t="s">
        <v>2128</v>
      </c>
      <c r="L330" s="9">
        <v>1658.48</v>
      </c>
      <c r="M330" s="9">
        <v>1397.6153846153845</v>
      </c>
      <c r="N330" s="138">
        <f t="shared" si="40"/>
        <v>2317917.1630769228</v>
      </c>
      <c r="O330" s="11" t="s">
        <v>3204</v>
      </c>
      <c r="P330" s="39">
        <v>7.0425315257791448E-5</v>
      </c>
      <c r="Q330" s="39"/>
      <c r="R330" s="26">
        <v>1.7606328814447861E-2</v>
      </c>
      <c r="S330" s="7"/>
      <c r="T330" s="26">
        <v>1.7606328814447861E-2</v>
      </c>
      <c r="U330" s="11"/>
      <c r="V330" s="28"/>
      <c r="W330" s="28"/>
      <c r="X330" s="29"/>
      <c r="Y330" s="108" t="str">
        <f t="shared" si="41"/>
        <v>NO OFERTADO</v>
      </c>
      <c r="Z330" s="108" t="str">
        <f t="shared" si="42"/>
        <v>CORRECTO</v>
      </c>
      <c r="AA330" s="29">
        <f t="shared" si="43"/>
        <v>0</v>
      </c>
      <c r="AB330" s="25">
        <v>6.3382783732012305E-3</v>
      </c>
      <c r="AC330" s="7"/>
      <c r="AD330" s="26">
        <v>6.3382783732012305E-3</v>
      </c>
      <c r="AE330" s="28"/>
      <c r="AF330" s="28"/>
      <c r="AG330" s="28"/>
      <c r="AH330" s="29"/>
      <c r="AI330" s="108" t="str">
        <f t="shared" si="44"/>
        <v>NO OFERTADO</v>
      </c>
      <c r="AJ330" s="108" t="str">
        <f t="shared" si="45"/>
        <v>CORRECTO</v>
      </c>
      <c r="AK330" s="27">
        <v>4.2255189154674867E-3</v>
      </c>
      <c r="AL330" s="7"/>
      <c r="AM330" s="26">
        <v>4.2255189154674867E-3</v>
      </c>
      <c r="AN330" s="28"/>
      <c r="AO330" s="28"/>
      <c r="AP330" s="28"/>
      <c r="AQ330" s="29"/>
      <c r="AR330" s="108" t="str">
        <f t="shared" si="46"/>
        <v>NO OFERTADO</v>
      </c>
      <c r="AS330" s="109" t="str">
        <f t="shared" si="47"/>
        <v>CORRECTO</v>
      </c>
    </row>
    <row r="331" spans="1:45" x14ac:dyDescent="0.25">
      <c r="A331" s="134">
        <v>326</v>
      </c>
      <c r="B331" s="135">
        <v>1697</v>
      </c>
      <c r="C331" s="10" t="s">
        <v>2964</v>
      </c>
      <c r="D331" s="136" t="s">
        <v>562</v>
      </c>
      <c r="E331" s="136" t="s">
        <v>230</v>
      </c>
      <c r="F331" s="136" t="s">
        <v>230</v>
      </c>
      <c r="G331" s="136" t="s">
        <v>8</v>
      </c>
      <c r="H331" s="136" t="s">
        <v>231</v>
      </c>
      <c r="I331" s="137" t="s">
        <v>45</v>
      </c>
      <c r="J331" s="8">
        <v>1</v>
      </c>
      <c r="K331" s="8" t="s">
        <v>303</v>
      </c>
      <c r="L331" s="9">
        <v>1705.3</v>
      </c>
      <c r="M331" s="9">
        <v>65.454545454545453</v>
      </c>
      <c r="N331" s="138">
        <f t="shared" si="40"/>
        <v>111619.63636363635</v>
      </c>
      <c r="O331" s="11" t="s">
        <v>3204</v>
      </c>
      <c r="P331" s="39">
        <v>3.3913412459633535E-6</v>
      </c>
      <c r="Q331" s="39"/>
      <c r="R331" s="26">
        <v>8.4783531149083835E-4</v>
      </c>
      <c r="S331" s="7"/>
      <c r="T331" s="26">
        <v>8.4783531149083835E-4</v>
      </c>
      <c r="U331" s="11"/>
      <c r="V331" s="28"/>
      <c r="W331" s="28"/>
      <c r="X331" s="29"/>
      <c r="Y331" s="108" t="str">
        <f t="shared" si="41"/>
        <v>NO OFERTADO</v>
      </c>
      <c r="Z331" s="108" t="str">
        <f t="shared" si="42"/>
        <v>CORRECTO</v>
      </c>
      <c r="AA331" s="29">
        <f t="shared" si="43"/>
        <v>0</v>
      </c>
      <c r="AB331" s="25">
        <v>3.052207121367018E-4</v>
      </c>
      <c r="AC331" s="7"/>
      <c r="AD331" s="26">
        <v>3.052207121367018E-4</v>
      </c>
      <c r="AE331" s="28"/>
      <c r="AF331" s="28"/>
      <c r="AG331" s="28"/>
      <c r="AH331" s="29"/>
      <c r="AI331" s="108" t="str">
        <f t="shared" si="44"/>
        <v>NO OFERTADO</v>
      </c>
      <c r="AJ331" s="108" t="str">
        <f t="shared" si="45"/>
        <v>CORRECTO</v>
      </c>
      <c r="AK331" s="27">
        <v>2.0348047475780121E-4</v>
      </c>
      <c r="AL331" s="7"/>
      <c r="AM331" s="26">
        <v>2.0348047475780121E-4</v>
      </c>
      <c r="AN331" s="28"/>
      <c r="AO331" s="28"/>
      <c r="AP331" s="28"/>
      <c r="AQ331" s="29"/>
      <c r="AR331" s="108" t="str">
        <f t="shared" si="46"/>
        <v>NO OFERTADO</v>
      </c>
      <c r="AS331" s="109" t="str">
        <f t="shared" si="47"/>
        <v>CORRECTO</v>
      </c>
    </row>
    <row r="332" spans="1:45" ht="24" x14ac:dyDescent="0.25">
      <c r="A332" s="134">
        <v>327</v>
      </c>
      <c r="B332" s="135">
        <v>2111</v>
      </c>
      <c r="C332" s="10" t="s">
        <v>3650</v>
      </c>
      <c r="D332" s="136" t="s">
        <v>3651</v>
      </c>
      <c r="E332" s="136" t="s">
        <v>6</v>
      </c>
      <c r="F332" s="136" t="s">
        <v>101</v>
      </c>
      <c r="G332" s="136" t="s">
        <v>8</v>
      </c>
      <c r="H332" s="136" t="s">
        <v>7</v>
      </c>
      <c r="I332" s="137" t="s">
        <v>45</v>
      </c>
      <c r="J332" s="8">
        <v>1</v>
      </c>
      <c r="K332" s="8" t="s">
        <v>303</v>
      </c>
      <c r="L332" s="9">
        <v>2113.31</v>
      </c>
      <c r="M332" s="138">
        <v>1370.5</v>
      </c>
      <c r="N332" s="138">
        <f t="shared" si="40"/>
        <v>2896291.355</v>
      </c>
      <c r="O332" s="11" t="s">
        <v>3204</v>
      </c>
      <c r="P332" s="39">
        <v>8.7998067835835738E-5</v>
      </c>
      <c r="Q332" s="39"/>
      <c r="R332" s="26">
        <v>2.1999516958958933E-2</v>
      </c>
      <c r="S332" s="7"/>
      <c r="T332" s="26">
        <v>2.1999516958958933E-2</v>
      </c>
      <c r="U332" s="11"/>
      <c r="V332" s="28"/>
      <c r="W332" s="28"/>
      <c r="X332" s="29"/>
      <c r="Y332" s="108" t="str">
        <f t="shared" si="41"/>
        <v>NO OFERTADO</v>
      </c>
      <c r="Z332" s="108" t="str">
        <f t="shared" si="42"/>
        <v>CORRECTO</v>
      </c>
      <c r="AA332" s="29">
        <f t="shared" si="43"/>
        <v>0</v>
      </c>
      <c r="AB332" s="25">
        <v>7.919826105225217E-3</v>
      </c>
      <c r="AC332" s="7"/>
      <c r="AD332" s="26">
        <v>7.919826105225217E-3</v>
      </c>
      <c r="AE332" s="28"/>
      <c r="AF332" s="28"/>
      <c r="AG332" s="28"/>
      <c r="AH332" s="29"/>
      <c r="AI332" s="108" t="str">
        <f t="shared" si="44"/>
        <v>NO OFERTADO</v>
      </c>
      <c r="AJ332" s="108" t="str">
        <f t="shared" si="45"/>
        <v>CORRECTO</v>
      </c>
      <c r="AK332" s="27">
        <v>5.2798840701501447E-3</v>
      </c>
      <c r="AL332" s="7"/>
      <c r="AM332" s="26">
        <v>5.2798840701501447E-3</v>
      </c>
      <c r="AN332" s="28"/>
      <c r="AO332" s="28"/>
      <c r="AP332" s="28"/>
      <c r="AQ332" s="29"/>
      <c r="AR332" s="108" t="str">
        <f t="shared" si="46"/>
        <v>NO OFERTADO</v>
      </c>
      <c r="AS332" s="109" t="str">
        <f t="shared" si="47"/>
        <v>CORRECTO</v>
      </c>
    </row>
    <row r="333" spans="1:45" ht="24" x14ac:dyDescent="0.25">
      <c r="A333" s="134">
        <v>328</v>
      </c>
      <c r="B333" s="135">
        <v>839</v>
      </c>
      <c r="C333" s="10" t="s">
        <v>1728</v>
      </c>
      <c r="D333" s="136" t="s">
        <v>1729</v>
      </c>
      <c r="E333" s="136" t="s">
        <v>6</v>
      </c>
      <c r="F333" s="136" t="s">
        <v>7</v>
      </c>
      <c r="G333" s="136" t="s">
        <v>8</v>
      </c>
      <c r="H333" s="136" t="s">
        <v>7</v>
      </c>
      <c r="I333" s="137" t="s">
        <v>45</v>
      </c>
      <c r="J333" s="8">
        <v>1</v>
      </c>
      <c r="K333" s="8" t="s">
        <v>1730</v>
      </c>
      <c r="L333" s="9">
        <v>128</v>
      </c>
      <c r="M333" s="9">
        <v>33263.461538461539</v>
      </c>
      <c r="N333" s="138">
        <f t="shared" si="40"/>
        <v>4257723.076923077</v>
      </c>
      <c r="O333" s="11" t="s">
        <v>3204</v>
      </c>
      <c r="P333" s="39">
        <v>1.2936247021642621E-4</v>
      </c>
      <c r="Q333" s="39"/>
      <c r="R333" s="26">
        <v>3.2340617554106554E-2</v>
      </c>
      <c r="S333" s="7"/>
      <c r="T333" s="26">
        <v>3.2340617554106554E-2</v>
      </c>
      <c r="U333" s="11"/>
      <c r="V333" s="28"/>
      <c r="W333" s="28"/>
      <c r="X333" s="29"/>
      <c r="Y333" s="108" t="str">
        <f t="shared" si="41"/>
        <v>NO OFERTADO</v>
      </c>
      <c r="Z333" s="108" t="str">
        <f t="shared" si="42"/>
        <v>CORRECTO</v>
      </c>
      <c r="AA333" s="29">
        <f t="shared" si="43"/>
        <v>0</v>
      </c>
      <c r="AB333" s="25">
        <v>1.1642622319478359E-2</v>
      </c>
      <c r="AC333" s="7"/>
      <c r="AD333" s="26">
        <v>1.1642622319478359E-2</v>
      </c>
      <c r="AE333" s="28"/>
      <c r="AF333" s="28"/>
      <c r="AG333" s="28"/>
      <c r="AH333" s="29"/>
      <c r="AI333" s="108" t="str">
        <f t="shared" si="44"/>
        <v>NO OFERTADO</v>
      </c>
      <c r="AJ333" s="108" t="str">
        <f t="shared" si="45"/>
        <v>CORRECTO</v>
      </c>
      <c r="AK333" s="27">
        <v>7.7617482129855725E-3</v>
      </c>
      <c r="AL333" s="7"/>
      <c r="AM333" s="26">
        <v>7.7617482129855725E-3</v>
      </c>
      <c r="AN333" s="28"/>
      <c r="AO333" s="28"/>
      <c r="AP333" s="28"/>
      <c r="AQ333" s="29"/>
      <c r="AR333" s="108" t="str">
        <f t="shared" si="46"/>
        <v>NO OFERTADO</v>
      </c>
      <c r="AS333" s="109" t="str">
        <f t="shared" si="47"/>
        <v>CORRECTO</v>
      </c>
    </row>
    <row r="334" spans="1:45" x14ac:dyDescent="0.25">
      <c r="A334" s="134">
        <v>329</v>
      </c>
      <c r="B334" s="135">
        <v>97</v>
      </c>
      <c r="C334" s="10" t="s">
        <v>301</v>
      </c>
      <c r="D334" s="136" t="s">
        <v>302</v>
      </c>
      <c r="E334" s="136" t="s">
        <v>230</v>
      </c>
      <c r="F334" s="136" t="s">
        <v>230</v>
      </c>
      <c r="G334" s="136" t="s">
        <v>8</v>
      </c>
      <c r="H334" s="136" t="s">
        <v>231</v>
      </c>
      <c r="I334" s="137" t="s">
        <v>45</v>
      </c>
      <c r="J334" s="8">
        <v>1</v>
      </c>
      <c r="K334" s="8" t="s">
        <v>303</v>
      </c>
      <c r="L334" s="9">
        <v>925.46</v>
      </c>
      <c r="M334" s="9">
        <v>103647.69230769231</v>
      </c>
      <c r="N334" s="138">
        <f t="shared" si="40"/>
        <v>95921793.323076934</v>
      </c>
      <c r="O334" s="11" t="s">
        <v>3204</v>
      </c>
      <c r="P334" s="39">
        <v>2.9143934228879191E-3</v>
      </c>
      <c r="Q334" s="39"/>
      <c r="R334" s="26">
        <v>0.72859835572197973</v>
      </c>
      <c r="S334" s="7"/>
      <c r="T334" s="26">
        <v>0.72859835572197973</v>
      </c>
      <c r="U334" s="11"/>
      <c r="V334" s="28"/>
      <c r="W334" s="28"/>
      <c r="X334" s="29"/>
      <c r="Y334" s="108" t="str">
        <f t="shared" si="41"/>
        <v>NO OFERTADO</v>
      </c>
      <c r="Z334" s="108" t="str">
        <f t="shared" si="42"/>
        <v>CORRECTO</v>
      </c>
      <c r="AA334" s="29">
        <f t="shared" si="43"/>
        <v>0</v>
      </c>
      <c r="AB334" s="25">
        <v>0.26229540805991269</v>
      </c>
      <c r="AC334" s="7"/>
      <c r="AD334" s="26">
        <v>0.26229540805991269</v>
      </c>
      <c r="AE334" s="28"/>
      <c r="AF334" s="28"/>
      <c r="AG334" s="28"/>
      <c r="AH334" s="29"/>
      <c r="AI334" s="108" t="str">
        <f t="shared" si="44"/>
        <v>NO OFERTADO</v>
      </c>
      <c r="AJ334" s="108" t="str">
        <f t="shared" si="45"/>
        <v>CORRECTO</v>
      </c>
      <c r="AK334" s="27">
        <v>0.17486360537327514</v>
      </c>
      <c r="AL334" s="7"/>
      <c r="AM334" s="26">
        <v>0.17486360537327514</v>
      </c>
      <c r="AN334" s="28"/>
      <c r="AO334" s="28"/>
      <c r="AP334" s="28"/>
      <c r="AQ334" s="29"/>
      <c r="AR334" s="108" t="str">
        <f t="shared" si="46"/>
        <v>NO OFERTADO</v>
      </c>
      <c r="AS334" s="109" t="str">
        <f t="shared" si="47"/>
        <v>CORRECTO</v>
      </c>
    </row>
    <row r="335" spans="1:45" ht="24" x14ac:dyDescent="0.25">
      <c r="A335" s="134">
        <v>330</v>
      </c>
      <c r="B335" s="135">
        <v>504</v>
      </c>
      <c r="C335" s="10" t="s">
        <v>301</v>
      </c>
      <c r="D335" s="136" t="s">
        <v>1187</v>
      </c>
      <c r="E335" s="136" t="s">
        <v>6</v>
      </c>
      <c r="F335" s="136" t="s">
        <v>7</v>
      </c>
      <c r="G335" s="136" t="s">
        <v>8</v>
      </c>
      <c r="H335" s="136" t="s">
        <v>7</v>
      </c>
      <c r="I335" s="137" t="s">
        <v>45</v>
      </c>
      <c r="J335" s="8">
        <v>1</v>
      </c>
      <c r="K335" s="8" t="s">
        <v>303</v>
      </c>
      <c r="L335" s="9">
        <v>190</v>
      </c>
      <c r="M335" s="9">
        <v>81748</v>
      </c>
      <c r="N335" s="138">
        <f t="shared" si="40"/>
        <v>15532120</v>
      </c>
      <c r="O335" s="11" t="s">
        <v>3204</v>
      </c>
      <c r="P335" s="39">
        <v>4.7191265721066962E-4</v>
      </c>
      <c r="Q335" s="39"/>
      <c r="R335" s="26">
        <v>0.1179781643026674</v>
      </c>
      <c r="S335" s="7"/>
      <c r="T335" s="26">
        <v>0.1179781643026674</v>
      </c>
      <c r="U335" s="11"/>
      <c r="V335" s="28"/>
      <c r="W335" s="28"/>
      <c r="X335" s="29"/>
      <c r="Y335" s="108" t="str">
        <f t="shared" si="41"/>
        <v>NO OFERTADO</v>
      </c>
      <c r="Z335" s="108" t="str">
        <f t="shared" si="42"/>
        <v>CORRECTO</v>
      </c>
      <c r="AA335" s="29">
        <f t="shared" si="43"/>
        <v>0</v>
      </c>
      <c r="AB335" s="25">
        <v>4.2472139148960267E-2</v>
      </c>
      <c r="AC335" s="7"/>
      <c r="AD335" s="26">
        <v>4.2472139148960267E-2</v>
      </c>
      <c r="AE335" s="28"/>
      <c r="AF335" s="28"/>
      <c r="AG335" s="28"/>
      <c r="AH335" s="29"/>
      <c r="AI335" s="108" t="str">
        <f t="shared" si="44"/>
        <v>NO OFERTADO</v>
      </c>
      <c r="AJ335" s="108" t="str">
        <f t="shared" si="45"/>
        <v>CORRECTO</v>
      </c>
      <c r="AK335" s="27">
        <v>2.8314759432640179E-2</v>
      </c>
      <c r="AL335" s="7"/>
      <c r="AM335" s="26">
        <v>2.8314759432640179E-2</v>
      </c>
      <c r="AN335" s="28"/>
      <c r="AO335" s="28"/>
      <c r="AP335" s="28"/>
      <c r="AQ335" s="29"/>
      <c r="AR335" s="108" t="str">
        <f t="shared" si="46"/>
        <v>NO OFERTADO</v>
      </c>
      <c r="AS335" s="109" t="str">
        <f t="shared" si="47"/>
        <v>CORRECTO</v>
      </c>
    </row>
    <row r="336" spans="1:45" ht="24" x14ac:dyDescent="0.25">
      <c r="A336" s="134">
        <v>331</v>
      </c>
      <c r="B336" s="135">
        <v>2521</v>
      </c>
      <c r="C336" s="148" t="s">
        <v>4666</v>
      </c>
      <c r="D336" s="136" t="s">
        <v>4231</v>
      </c>
      <c r="E336" s="136" t="s">
        <v>4232</v>
      </c>
      <c r="F336" s="136" t="s">
        <v>101</v>
      </c>
      <c r="G336" s="136" t="s">
        <v>8</v>
      </c>
      <c r="H336" s="136" t="s">
        <v>7</v>
      </c>
      <c r="I336" s="137" t="s">
        <v>45</v>
      </c>
      <c r="J336" s="8">
        <v>1</v>
      </c>
      <c r="K336" s="8" t="s">
        <v>2268</v>
      </c>
      <c r="L336" s="9">
        <v>1473.5</v>
      </c>
      <c r="M336" s="9">
        <v>4911.6000000000004</v>
      </c>
      <c r="N336" s="138">
        <f t="shared" si="40"/>
        <v>7237242.6000000006</v>
      </c>
      <c r="O336" s="11" t="s">
        <v>4504</v>
      </c>
      <c r="P336" s="39">
        <v>2.1988926085069236E-4</v>
      </c>
      <c r="Q336" s="39"/>
      <c r="R336" s="26">
        <v>5.4972315212673088E-2</v>
      </c>
      <c r="S336" s="7"/>
      <c r="T336" s="26">
        <v>5.4972315212673088E-2</v>
      </c>
      <c r="U336" s="11"/>
      <c r="V336" s="28"/>
      <c r="W336" s="28"/>
      <c r="X336" s="29"/>
      <c r="Y336" s="108" t="str">
        <f t="shared" si="41"/>
        <v>NO OFERTADO</v>
      </c>
      <c r="Z336" s="108" t="str">
        <f t="shared" si="42"/>
        <v>CORRECTO</v>
      </c>
      <c r="AA336" s="29">
        <f t="shared" si="43"/>
        <v>0</v>
      </c>
      <c r="AB336" s="25">
        <v>1.9790033476562312E-2</v>
      </c>
      <c r="AC336" s="7"/>
      <c r="AD336" s="26">
        <v>1.9790033476562312E-2</v>
      </c>
      <c r="AE336" s="28"/>
      <c r="AF336" s="28"/>
      <c r="AG336" s="28"/>
      <c r="AH336" s="29"/>
      <c r="AI336" s="108" t="str">
        <f t="shared" si="44"/>
        <v>NO OFERTADO</v>
      </c>
      <c r="AJ336" s="108" t="str">
        <f t="shared" si="45"/>
        <v>CORRECTO</v>
      </c>
      <c r="AK336" s="27">
        <v>1.3193355651041542E-2</v>
      </c>
      <c r="AL336" s="7"/>
      <c r="AM336" s="26">
        <v>1.3193355651041542E-2</v>
      </c>
      <c r="AN336" s="28"/>
      <c r="AO336" s="28"/>
      <c r="AP336" s="28"/>
      <c r="AQ336" s="29"/>
      <c r="AR336" s="108" t="str">
        <f t="shared" si="46"/>
        <v>NO OFERTADO</v>
      </c>
      <c r="AS336" s="109" t="str">
        <f t="shared" si="47"/>
        <v>CORRECTO</v>
      </c>
    </row>
    <row r="337" spans="1:45" ht="36" x14ac:dyDescent="0.25">
      <c r="A337" s="134">
        <v>332</v>
      </c>
      <c r="B337" s="135">
        <v>726</v>
      </c>
      <c r="C337" s="10" t="s">
        <v>1543</v>
      </c>
      <c r="D337" s="136" t="s">
        <v>1544</v>
      </c>
      <c r="E337" s="136" t="s">
        <v>559</v>
      </c>
      <c r="F337" s="136" t="s">
        <v>166</v>
      </c>
      <c r="G337" s="136" t="s">
        <v>8</v>
      </c>
      <c r="H337" s="136" t="s">
        <v>81</v>
      </c>
      <c r="I337" s="137" t="s">
        <v>45</v>
      </c>
      <c r="J337" s="8">
        <v>180</v>
      </c>
      <c r="K337" s="8" t="s">
        <v>303</v>
      </c>
      <c r="L337" s="9">
        <v>190</v>
      </c>
      <c r="M337" s="9">
        <v>54816.923076923078</v>
      </c>
      <c r="N337" s="138">
        <f t="shared" si="40"/>
        <v>10415215.384615384</v>
      </c>
      <c r="O337" s="11" t="s">
        <v>3204</v>
      </c>
      <c r="P337" s="39">
        <v>3.164456601916089E-4</v>
      </c>
      <c r="Q337" s="39"/>
      <c r="R337" s="26">
        <v>7.9111415047902228E-2</v>
      </c>
      <c r="S337" s="7"/>
      <c r="T337" s="26">
        <v>7.9111415047902228E-2</v>
      </c>
      <c r="U337" s="11"/>
      <c r="V337" s="28"/>
      <c r="W337" s="28"/>
      <c r="X337" s="29"/>
      <c r="Y337" s="108" t="str">
        <f t="shared" si="41"/>
        <v>NO OFERTADO</v>
      </c>
      <c r="Z337" s="108" t="str">
        <f t="shared" si="42"/>
        <v>CORRECTO</v>
      </c>
      <c r="AA337" s="29">
        <f t="shared" si="43"/>
        <v>0</v>
      </c>
      <c r="AB337" s="25">
        <v>2.8480109417244801E-2</v>
      </c>
      <c r="AC337" s="7"/>
      <c r="AD337" s="26">
        <v>2.8480109417244801E-2</v>
      </c>
      <c r="AE337" s="28"/>
      <c r="AF337" s="28"/>
      <c r="AG337" s="28"/>
      <c r="AH337" s="29"/>
      <c r="AI337" s="108" t="str">
        <f t="shared" si="44"/>
        <v>NO OFERTADO</v>
      </c>
      <c r="AJ337" s="108" t="str">
        <f t="shared" si="45"/>
        <v>CORRECTO</v>
      </c>
      <c r="AK337" s="27">
        <v>1.8986739611496533E-2</v>
      </c>
      <c r="AL337" s="7"/>
      <c r="AM337" s="26">
        <v>1.8986739611496533E-2</v>
      </c>
      <c r="AN337" s="28"/>
      <c r="AO337" s="28"/>
      <c r="AP337" s="28"/>
      <c r="AQ337" s="29"/>
      <c r="AR337" s="108" t="str">
        <f t="shared" si="46"/>
        <v>NO OFERTADO</v>
      </c>
      <c r="AS337" s="109" t="str">
        <f t="shared" si="47"/>
        <v>CORRECTO</v>
      </c>
    </row>
    <row r="338" spans="1:45" ht="24" x14ac:dyDescent="0.25">
      <c r="A338" s="134">
        <v>333</v>
      </c>
      <c r="B338" s="135">
        <v>123</v>
      </c>
      <c r="C338" s="10" t="s">
        <v>361</v>
      </c>
      <c r="D338" s="136" t="s">
        <v>362</v>
      </c>
      <c r="E338" s="136" t="s">
        <v>6</v>
      </c>
      <c r="F338" s="136" t="s">
        <v>7</v>
      </c>
      <c r="G338" s="136" t="s">
        <v>8</v>
      </c>
      <c r="H338" s="136" t="s">
        <v>7</v>
      </c>
      <c r="I338" s="137" t="s">
        <v>45</v>
      </c>
      <c r="J338" s="8">
        <v>1</v>
      </c>
      <c r="K338" s="8" t="s">
        <v>303</v>
      </c>
      <c r="L338" s="9">
        <v>846.06</v>
      </c>
      <c r="M338" s="9">
        <v>61487.846153846156</v>
      </c>
      <c r="N338" s="138">
        <f t="shared" si="40"/>
        <v>52022407.116923079</v>
      </c>
      <c r="O338" s="11" t="s">
        <v>3204</v>
      </c>
      <c r="P338" s="39">
        <v>1.5805976503556773E-3</v>
      </c>
      <c r="Q338" s="39"/>
      <c r="R338" s="26">
        <v>0.39514941258891934</v>
      </c>
      <c r="S338" s="7"/>
      <c r="T338" s="26">
        <v>0.39514941258891934</v>
      </c>
      <c r="U338" s="11"/>
      <c r="V338" s="28"/>
      <c r="W338" s="28"/>
      <c r="X338" s="29"/>
      <c r="Y338" s="108" t="str">
        <f t="shared" si="41"/>
        <v>NO OFERTADO</v>
      </c>
      <c r="Z338" s="108" t="str">
        <f t="shared" si="42"/>
        <v>CORRECTO</v>
      </c>
      <c r="AA338" s="29">
        <f t="shared" si="43"/>
        <v>0</v>
      </c>
      <c r="AB338" s="25">
        <v>0.14225378853201096</v>
      </c>
      <c r="AC338" s="7"/>
      <c r="AD338" s="26">
        <v>0.14225378853201096</v>
      </c>
      <c r="AE338" s="28"/>
      <c r="AF338" s="28"/>
      <c r="AG338" s="28"/>
      <c r="AH338" s="29"/>
      <c r="AI338" s="108" t="str">
        <f t="shared" si="44"/>
        <v>NO OFERTADO</v>
      </c>
      <c r="AJ338" s="108" t="str">
        <f t="shared" si="45"/>
        <v>CORRECTO</v>
      </c>
      <c r="AK338" s="27">
        <v>9.4835859021340632E-2</v>
      </c>
      <c r="AL338" s="7"/>
      <c r="AM338" s="26">
        <v>9.4835859021340632E-2</v>
      </c>
      <c r="AN338" s="28"/>
      <c r="AO338" s="28"/>
      <c r="AP338" s="28"/>
      <c r="AQ338" s="29"/>
      <c r="AR338" s="108" t="str">
        <f t="shared" si="46"/>
        <v>NO OFERTADO</v>
      </c>
      <c r="AS338" s="109" t="str">
        <f t="shared" si="47"/>
        <v>CORRECTO</v>
      </c>
    </row>
    <row r="339" spans="1:45" ht="24" x14ac:dyDescent="0.25">
      <c r="A339" s="134">
        <v>334</v>
      </c>
      <c r="B339" s="135">
        <v>247</v>
      </c>
      <c r="C339" s="10" t="s">
        <v>361</v>
      </c>
      <c r="D339" s="136" t="s">
        <v>670</v>
      </c>
      <c r="E339" s="136" t="s">
        <v>6</v>
      </c>
      <c r="F339" s="136" t="s">
        <v>7</v>
      </c>
      <c r="G339" s="136" t="s">
        <v>8</v>
      </c>
      <c r="H339" s="136" t="s">
        <v>7</v>
      </c>
      <c r="I339" s="137" t="s">
        <v>45</v>
      </c>
      <c r="J339" s="8">
        <v>1</v>
      </c>
      <c r="K339" s="8" t="s">
        <v>303</v>
      </c>
      <c r="L339" s="9">
        <v>1371.56</v>
      </c>
      <c r="M339" s="9">
        <v>22241.76923076923</v>
      </c>
      <c r="N339" s="138">
        <f t="shared" si="40"/>
        <v>30505921.006153844</v>
      </c>
      <c r="O339" s="11" t="s">
        <v>3204</v>
      </c>
      <c r="P339" s="39">
        <v>9.2686189925604784E-4</v>
      </c>
      <c r="Q339" s="39"/>
      <c r="R339" s="26">
        <v>0.23171547481401197</v>
      </c>
      <c r="S339" s="7"/>
      <c r="T339" s="26">
        <v>0.23171547481401197</v>
      </c>
      <c r="U339" s="11"/>
      <c r="V339" s="28"/>
      <c r="W339" s="28"/>
      <c r="X339" s="29"/>
      <c r="Y339" s="108" t="str">
        <f t="shared" si="41"/>
        <v>NO OFERTADO</v>
      </c>
      <c r="Z339" s="108" t="str">
        <f t="shared" si="42"/>
        <v>CORRECTO</v>
      </c>
      <c r="AA339" s="29">
        <f t="shared" si="43"/>
        <v>0</v>
      </c>
      <c r="AB339" s="25">
        <v>8.3417570933044305E-2</v>
      </c>
      <c r="AC339" s="7"/>
      <c r="AD339" s="26">
        <v>8.3417570933044305E-2</v>
      </c>
      <c r="AE339" s="28"/>
      <c r="AF339" s="28"/>
      <c r="AG339" s="28"/>
      <c r="AH339" s="29"/>
      <c r="AI339" s="108" t="str">
        <f t="shared" si="44"/>
        <v>NO OFERTADO</v>
      </c>
      <c r="AJ339" s="108" t="str">
        <f t="shared" si="45"/>
        <v>CORRECTO</v>
      </c>
      <c r="AK339" s="27">
        <v>5.5611713955362872E-2</v>
      </c>
      <c r="AL339" s="7"/>
      <c r="AM339" s="26">
        <v>5.5611713955362872E-2</v>
      </c>
      <c r="AN339" s="28"/>
      <c r="AO339" s="28"/>
      <c r="AP339" s="28"/>
      <c r="AQ339" s="29"/>
      <c r="AR339" s="108" t="str">
        <f t="shared" si="46"/>
        <v>NO OFERTADO</v>
      </c>
      <c r="AS339" s="109" t="str">
        <f t="shared" si="47"/>
        <v>CORRECTO</v>
      </c>
    </row>
    <row r="340" spans="1:45" ht="24" x14ac:dyDescent="0.25">
      <c r="A340" s="134">
        <v>335</v>
      </c>
      <c r="B340" s="135">
        <v>1403</v>
      </c>
      <c r="C340" s="10" t="s">
        <v>2533</v>
      </c>
      <c r="D340" s="136" t="s">
        <v>494</v>
      </c>
      <c r="E340" s="136" t="s">
        <v>6</v>
      </c>
      <c r="F340" s="136" t="s">
        <v>101</v>
      </c>
      <c r="G340" s="136" t="s">
        <v>8</v>
      </c>
      <c r="H340" s="136" t="s">
        <v>7</v>
      </c>
      <c r="I340" s="137" t="s">
        <v>45</v>
      </c>
      <c r="J340" s="8">
        <v>1</v>
      </c>
      <c r="K340" s="8" t="s">
        <v>2534</v>
      </c>
      <c r="L340" s="9">
        <v>13092.25</v>
      </c>
      <c r="M340" s="9">
        <v>106.36363636363636</v>
      </c>
      <c r="N340" s="138">
        <f t="shared" si="40"/>
        <v>1392539.3181818181</v>
      </c>
      <c r="O340" s="11" t="s">
        <v>3204</v>
      </c>
      <c r="P340" s="39">
        <v>4.2309544988933638E-5</v>
      </c>
      <c r="Q340" s="39"/>
      <c r="R340" s="26">
        <v>1.057738624723341E-2</v>
      </c>
      <c r="S340" s="7"/>
      <c r="T340" s="26">
        <v>1.057738624723341E-2</v>
      </c>
      <c r="U340" s="11"/>
      <c r="V340" s="28"/>
      <c r="W340" s="28"/>
      <c r="X340" s="29"/>
      <c r="Y340" s="108" t="str">
        <f t="shared" si="41"/>
        <v>NO OFERTADO</v>
      </c>
      <c r="Z340" s="108" t="str">
        <f t="shared" si="42"/>
        <v>CORRECTO</v>
      </c>
      <c r="AA340" s="29">
        <f t="shared" si="43"/>
        <v>0</v>
      </c>
      <c r="AB340" s="25">
        <v>3.8078590490040276E-3</v>
      </c>
      <c r="AC340" s="7"/>
      <c r="AD340" s="26">
        <v>3.8078590490040276E-3</v>
      </c>
      <c r="AE340" s="28"/>
      <c r="AF340" s="28"/>
      <c r="AG340" s="28"/>
      <c r="AH340" s="29"/>
      <c r="AI340" s="108" t="str">
        <f t="shared" si="44"/>
        <v>NO OFERTADO</v>
      </c>
      <c r="AJ340" s="108" t="str">
        <f t="shared" si="45"/>
        <v>CORRECTO</v>
      </c>
      <c r="AK340" s="27">
        <v>2.5385726993360181E-3</v>
      </c>
      <c r="AL340" s="7"/>
      <c r="AM340" s="26">
        <v>2.5385726993360181E-3</v>
      </c>
      <c r="AN340" s="28"/>
      <c r="AO340" s="28"/>
      <c r="AP340" s="28"/>
      <c r="AQ340" s="29"/>
      <c r="AR340" s="108" t="str">
        <f t="shared" si="46"/>
        <v>NO OFERTADO</v>
      </c>
      <c r="AS340" s="109" t="str">
        <f t="shared" si="47"/>
        <v>CORRECTO</v>
      </c>
    </row>
    <row r="341" spans="1:45" ht="24" x14ac:dyDescent="0.25">
      <c r="A341" s="134">
        <v>336</v>
      </c>
      <c r="B341" s="135">
        <v>2496</v>
      </c>
      <c r="C341" s="10" t="s">
        <v>4191</v>
      </c>
      <c r="D341" s="136" t="s">
        <v>4192</v>
      </c>
      <c r="E341" s="136" t="s">
        <v>3894</v>
      </c>
      <c r="F341" s="136" t="s">
        <v>101</v>
      </c>
      <c r="G341" s="136" t="s">
        <v>8</v>
      </c>
      <c r="H341" s="136" t="s">
        <v>7</v>
      </c>
      <c r="I341" s="137" t="s">
        <v>45</v>
      </c>
      <c r="J341" s="8">
        <v>1</v>
      </c>
      <c r="K341" s="8" t="s">
        <v>4193</v>
      </c>
      <c r="L341" s="9">
        <v>1371.56</v>
      </c>
      <c r="M341" s="9">
        <v>14728.5</v>
      </c>
      <c r="N341" s="138">
        <f t="shared" si="40"/>
        <v>20201021.460000001</v>
      </c>
      <c r="O341" s="11" t="s">
        <v>4504</v>
      </c>
      <c r="P341" s="39">
        <v>6.1376796699731662E-4</v>
      </c>
      <c r="Q341" s="39"/>
      <c r="R341" s="26">
        <v>0.15344199174932915</v>
      </c>
      <c r="S341" s="7"/>
      <c r="T341" s="26">
        <v>0.15344199174932915</v>
      </c>
      <c r="U341" s="11"/>
      <c r="V341" s="28"/>
      <c r="W341" s="28"/>
      <c r="X341" s="29"/>
      <c r="Y341" s="108" t="str">
        <f t="shared" si="41"/>
        <v>NO OFERTADO</v>
      </c>
      <c r="Z341" s="108" t="str">
        <f t="shared" si="42"/>
        <v>CORRECTO</v>
      </c>
      <c r="AA341" s="29">
        <f t="shared" si="43"/>
        <v>0</v>
      </c>
      <c r="AB341" s="25">
        <v>5.5239117029758499E-2</v>
      </c>
      <c r="AC341" s="7"/>
      <c r="AD341" s="26">
        <v>5.5239117029758499E-2</v>
      </c>
      <c r="AE341" s="28"/>
      <c r="AF341" s="28"/>
      <c r="AG341" s="28"/>
      <c r="AH341" s="29"/>
      <c r="AI341" s="108" t="str">
        <f t="shared" si="44"/>
        <v>NO OFERTADO</v>
      </c>
      <c r="AJ341" s="108" t="str">
        <f t="shared" si="45"/>
        <v>CORRECTO</v>
      </c>
      <c r="AK341" s="27">
        <v>3.6826078019838997E-2</v>
      </c>
      <c r="AL341" s="7"/>
      <c r="AM341" s="26">
        <v>3.6826078019838997E-2</v>
      </c>
      <c r="AN341" s="28"/>
      <c r="AO341" s="28"/>
      <c r="AP341" s="28"/>
      <c r="AQ341" s="29"/>
      <c r="AR341" s="108" t="str">
        <f t="shared" si="46"/>
        <v>NO OFERTADO</v>
      </c>
      <c r="AS341" s="109" t="str">
        <f t="shared" si="47"/>
        <v>CORRECTO</v>
      </c>
    </row>
    <row r="342" spans="1:45" x14ac:dyDescent="0.25">
      <c r="A342" s="134">
        <v>337</v>
      </c>
      <c r="B342" s="135">
        <v>322</v>
      </c>
      <c r="C342" s="10" t="s">
        <v>818</v>
      </c>
      <c r="D342" s="136" t="s">
        <v>819</v>
      </c>
      <c r="E342" s="136" t="s">
        <v>820</v>
      </c>
      <c r="F342" s="136" t="s">
        <v>241</v>
      </c>
      <c r="G342" s="136" t="s">
        <v>242</v>
      </c>
      <c r="H342" s="136" t="s">
        <v>243</v>
      </c>
      <c r="I342" s="137" t="s">
        <v>45</v>
      </c>
      <c r="J342" s="8">
        <v>30</v>
      </c>
      <c r="K342" s="8" t="s">
        <v>821</v>
      </c>
      <c r="L342" s="9">
        <v>7005</v>
      </c>
      <c r="M342" s="9">
        <v>3805.3846153846152</v>
      </c>
      <c r="N342" s="138">
        <f t="shared" si="40"/>
        <v>26656719.230769228</v>
      </c>
      <c r="O342" s="11" t="s">
        <v>3204</v>
      </c>
      <c r="P342" s="39">
        <v>8.0991153845779351E-4</v>
      </c>
      <c r="Q342" s="39"/>
      <c r="R342" s="26">
        <v>0.20247788461444838</v>
      </c>
      <c r="S342" s="7"/>
      <c r="T342" s="26">
        <v>0.20247788461444838</v>
      </c>
      <c r="U342" s="11"/>
      <c r="V342" s="28"/>
      <c r="W342" s="28"/>
      <c r="X342" s="29"/>
      <c r="Y342" s="108" t="str">
        <f t="shared" si="41"/>
        <v>NO OFERTADO</v>
      </c>
      <c r="Z342" s="108" t="str">
        <f t="shared" si="42"/>
        <v>CORRECTO</v>
      </c>
      <c r="AA342" s="29">
        <f t="shared" si="43"/>
        <v>0</v>
      </c>
      <c r="AB342" s="25">
        <v>7.2892038461201417E-2</v>
      </c>
      <c r="AC342" s="7"/>
      <c r="AD342" s="26">
        <v>7.2892038461201417E-2</v>
      </c>
      <c r="AE342" s="28"/>
      <c r="AF342" s="28"/>
      <c r="AG342" s="28"/>
      <c r="AH342" s="29"/>
      <c r="AI342" s="108" t="str">
        <f t="shared" si="44"/>
        <v>NO OFERTADO</v>
      </c>
      <c r="AJ342" s="108" t="str">
        <f t="shared" si="45"/>
        <v>CORRECTO</v>
      </c>
      <c r="AK342" s="27">
        <v>4.8594692307467609E-2</v>
      </c>
      <c r="AL342" s="7"/>
      <c r="AM342" s="26">
        <v>4.8594692307467609E-2</v>
      </c>
      <c r="AN342" s="28"/>
      <c r="AO342" s="28"/>
      <c r="AP342" s="28"/>
      <c r="AQ342" s="29"/>
      <c r="AR342" s="108" t="str">
        <f t="shared" si="46"/>
        <v>NO OFERTADO</v>
      </c>
      <c r="AS342" s="109" t="str">
        <f t="shared" si="47"/>
        <v>CORRECTO</v>
      </c>
    </row>
    <row r="343" spans="1:45" ht="24" x14ac:dyDescent="0.25">
      <c r="A343" s="134">
        <v>338</v>
      </c>
      <c r="B343" s="135">
        <v>777</v>
      </c>
      <c r="C343" s="10" t="s">
        <v>1631</v>
      </c>
      <c r="D343" s="136" t="s">
        <v>1632</v>
      </c>
      <c r="E343" s="136" t="s">
        <v>6</v>
      </c>
      <c r="F343" s="136" t="s">
        <v>7</v>
      </c>
      <c r="G343" s="136" t="s">
        <v>8</v>
      </c>
      <c r="H343" s="136" t="s">
        <v>7</v>
      </c>
      <c r="I343" s="137" t="s">
        <v>45</v>
      </c>
      <c r="J343" s="8">
        <v>1</v>
      </c>
      <c r="K343" s="8" t="s">
        <v>1633</v>
      </c>
      <c r="L343" s="9">
        <v>171</v>
      </c>
      <c r="M343" s="9">
        <v>47062.769230769234</v>
      </c>
      <c r="N343" s="138">
        <f t="shared" si="40"/>
        <v>8047733.538461539</v>
      </c>
      <c r="O343" s="11" t="s">
        <v>3204</v>
      </c>
      <c r="P343" s="39">
        <v>2.4451442035335871E-4</v>
      </c>
      <c r="Q343" s="39"/>
      <c r="R343" s="26">
        <v>6.1128605088339678E-2</v>
      </c>
      <c r="S343" s="7"/>
      <c r="T343" s="26">
        <v>6.1128605088339678E-2</v>
      </c>
      <c r="U343" s="11"/>
      <c r="V343" s="28"/>
      <c r="W343" s="28"/>
      <c r="X343" s="29"/>
      <c r="Y343" s="108" t="str">
        <f t="shared" si="41"/>
        <v>NO OFERTADO</v>
      </c>
      <c r="Z343" s="108" t="str">
        <f t="shared" si="42"/>
        <v>CORRECTO</v>
      </c>
      <c r="AA343" s="29">
        <f t="shared" si="43"/>
        <v>0</v>
      </c>
      <c r="AB343" s="25">
        <v>2.2006297831802284E-2</v>
      </c>
      <c r="AC343" s="7"/>
      <c r="AD343" s="26">
        <v>2.2006297831802284E-2</v>
      </c>
      <c r="AE343" s="28"/>
      <c r="AF343" s="28"/>
      <c r="AG343" s="28"/>
      <c r="AH343" s="29"/>
      <c r="AI343" s="108" t="str">
        <f t="shared" si="44"/>
        <v>NO OFERTADO</v>
      </c>
      <c r="AJ343" s="108" t="str">
        <f t="shared" si="45"/>
        <v>CORRECTO</v>
      </c>
      <c r="AK343" s="27">
        <v>1.4670865221201522E-2</v>
      </c>
      <c r="AL343" s="7"/>
      <c r="AM343" s="26">
        <v>1.4670865221201522E-2</v>
      </c>
      <c r="AN343" s="28"/>
      <c r="AO343" s="28"/>
      <c r="AP343" s="28"/>
      <c r="AQ343" s="29"/>
      <c r="AR343" s="108" t="str">
        <f t="shared" si="46"/>
        <v>NO OFERTADO</v>
      </c>
      <c r="AS343" s="109" t="str">
        <f t="shared" si="47"/>
        <v>CORRECTO</v>
      </c>
    </row>
    <row r="344" spans="1:45" ht="24" x14ac:dyDescent="0.25">
      <c r="A344" s="134">
        <v>339</v>
      </c>
      <c r="B344" s="135">
        <v>897</v>
      </c>
      <c r="C344" s="10" t="s">
        <v>1631</v>
      </c>
      <c r="D344" s="136" t="s">
        <v>1813</v>
      </c>
      <c r="E344" s="136" t="s">
        <v>6</v>
      </c>
      <c r="F344" s="136" t="s">
        <v>7</v>
      </c>
      <c r="G344" s="136" t="s">
        <v>8</v>
      </c>
      <c r="H344" s="136" t="s">
        <v>7</v>
      </c>
      <c r="I344" s="137" t="s">
        <v>45</v>
      </c>
      <c r="J344" s="8">
        <v>1</v>
      </c>
      <c r="K344" s="8" t="s">
        <v>1633</v>
      </c>
      <c r="L344" s="9">
        <v>201.08</v>
      </c>
      <c r="M344" s="9">
        <v>25256.846153846152</v>
      </c>
      <c r="N344" s="138">
        <f t="shared" si="40"/>
        <v>5078646.6246153843</v>
      </c>
      <c r="O344" s="11" t="s">
        <v>3204</v>
      </c>
      <c r="P344" s="39">
        <v>1.5430460385679767E-4</v>
      </c>
      <c r="Q344" s="39"/>
      <c r="R344" s="26">
        <v>3.8576150964199418E-2</v>
      </c>
      <c r="S344" s="7"/>
      <c r="T344" s="26">
        <v>3.8576150964199418E-2</v>
      </c>
      <c r="U344" s="11"/>
      <c r="V344" s="28"/>
      <c r="W344" s="28"/>
      <c r="X344" s="29"/>
      <c r="Y344" s="108" t="str">
        <f t="shared" si="41"/>
        <v>NO OFERTADO</v>
      </c>
      <c r="Z344" s="108" t="str">
        <f t="shared" si="42"/>
        <v>CORRECTO</v>
      </c>
      <c r="AA344" s="29">
        <f t="shared" si="43"/>
        <v>0</v>
      </c>
      <c r="AB344" s="25">
        <v>1.3887414347111791E-2</v>
      </c>
      <c r="AC344" s="7"/>
      <c r="AD344" s="26">
        <v>1.3887414347111791E-2</v>
      </c>
      <c r="AE344" s="28"/>
      <c r="AF344" s="28"/>
      <c r="AG344" s="28"/>
      <c r="AH344" s="29"/>
      <c r="AI344" s="108" t="str">
        <f t="shared" si="44"/>
        <v>NO OFERTADO</v>
      </c>
      <c r="AJ344" s="108" t="str">
        <f t="shared" si="45"/>
        <v>CORRECTO</v>
      </c>
      <c r="AK344" s="27">
        <v>9.2582762314078609E-3</v>
      </c>
      <c r="AL344" s="7"/>
      <c r="AM344" s="26">
        <v>9.2582762314078609E-3</v>
      </c>
      <c r="AN344" s="28"/>
      <c r="AO344" s="28"/>
      <c r="AP344" s="28"/>
      <c r="AQ344" s="29"/>
      <c r="AR344" s="108" t="str">
        <f t="shared" si="46"/>
        <v>NO OFERTADO</v>
      </c>
      <c r="AS344" s="109" t="str">
        <f t="shared" si="47"/>
        <v>CORRECTO</v>
      </c>
    </row>
    <row r="345" spans="1:45" ht="24" x14ac:dyDescent="0.25">
      <c r="A345" s="134">
        <v>340</v>
      </c>
      <c r="B345" s="135">
        <v>92</v>
      </c>
      <c r="C345" s="10" t="s">
        <v>289</v>
      </c>
      <c r="D345" s="136" t="s">
        <v>222</v>
      </c>
      <c r="E345" s="136" t="s">
        <v>192</v>
      </c>
      <c r="F345" s="136" t="s">
        <v>36</v>
      </c>
      <c r="G345" s="136" t="s">
        <v>17</v>
      </c>
      <c r="H345" s="136" t="s">
        <v>36</v>
      </c>
      <c r="I345" s="137">
        <v>40732866</v>
      </c>
      <c r="J345" s="8">
        <v>1</v>
      </c>
      <c r="K345" s="8" t="s">
        <v>290</v>
      </c>
      <c r="L345" s="9">
        <v>39088123.009999998</v>
      </c>
      <c r="M345" s="9">
        <v>2</v>
      </c>
      <c r="N345" s="138">
        <f t="shared" si="40"/>
        <v>78176246.019999996</v>
      </c>
      <c r="O345" s="11" t="s">
        <v>3204</v>
      </c>
      <c r="P345" s="39">
        <v>2.3752301675529957E-3</v>
      </c>
      <c r="Q345" s="39">
        <v>3.792426928880638E-3</v>
      </c>
      <c r="R345" s="26">
        <v>0.59380754188824891</v>
      </c>
      <c r="S345" s="26">
        <v>0.11377280786641913</v>
      </c>
      <c r="T345" s="26">
        <v>0.70758034975466799</v>
      </c>
      <c r="U345" s="11"/>
      <c r="V345" s="28"/>
      <c r="W345" s="28"/>
      <c r="X345" s="29"/>
      <c r="Y345" s="108" t="str">
        <f t="shared" si="41"/>
        <v>NO OFERTADO</v>
      </c>
      <c r="Z345" s="108" t="str">
        <f t="shared" si="42"/>
        <v>CORRECTO</v>
      </c>
      <c r="AA345" s="29">
        <f t="shared" si="43"/>
        <v>0</v>
      </c>
      <c r="AB345" s="25">
        <v>0.21377071507976961</v>
      </c>
      <c r="AC345" s="26">
        <v>5.6886403933209567E-2</v>
      </c>
      <c r="AD345" s="26">
        <v>0.27065711901297917</v>
      </c>
      <c r="AE345" s="28"/>
      <c r="AF345" s="28"/>
      <c r="AG345" s="28"/>
      <c r="AH345" s="29"/>
      <c r="AI345" s="108" t="str">
        <f t="shared" si="44"/>
        <v>NO OFERTADO</v>
      </c>
      <c r="AJ345" s="108" t="str">
        <f t="shared" si="45"/>
        <v>CORRECTO</v>
      </c>
      <c r="AK345" s="27">
        <v>0.14251381005317973</v>
      </c>
      <c r="AL345" s="26">
        <v>1.8962134644403189E-2</v>
      </c>
      <c r="AM345" s="26">
        <v>0.16147594469758292</v>
      </c>
      <c r="AN345" s="28"/>
      <c r="AO345" s="28"/>
      <c r="AP345" s="28"/>
      <c r="AQ345" s="29"/>
      <c r="AR345" s="108" t="str">
        <f t="shared" si="46"/>
        <v>NO OFERTADO</v>
      </c>
      <c r="AS345" s="109" t="str">
        <f t="shared" si="47"/>
        <v>CORRECTO</v>
      </c>
    </row>
    <row r="346" spans="1:45" ht="24" x14ac:dyDescent="0.25">
      <c r="A346" s="134">
        <v>341</v>
      </c>
      <c r="B346" s="135">
        <v>840</v>
      </c>
      <c r="C346" s="10" t="s">
        <v>1731</v>
      </c>
      <c r="D346" s="136" t="s">
        <v>1732</v>
      </c>
      <c r="E346" s="136" t="s">
        <v>6</v>
      </c>
      <c r="F346" s="136" t="s">
        <v>7</v>
      </c>
      <c r="G346" s="136" t="s">
        <v>8</v>
      </c>
      <c r="H346" s="136" t="s">
        <v>7</v>
      </c>
      <c r="I346" s="137">
        <v>1039.68</v>
      </c>
      <c r="J346" s="8">
        <v>1</v>
      </c>
      <c r="K346" s="8" t="s">
        <v>1733</v>
      </c>
      <c r="L346" s="9">
        <v>625</v>
      </c>
      <c r="M346" s="9">
        <v>5604.0769230769229</v>
      </c>
      <c r="N346" s="138">
        <f t="shared" si="40"/>
        <v>3502548.076923077</v>
      </c>
      <c r="O346" s="11" t="s">
        <v>3204</v>
      </c>
      <c r="P346" s="39">
        <v>1.0641797578108399E-4</v>
      </c>
      <c r="Q346" s="39">
        <v>1.6991296362866941E-4</v>
      </c>
      <c r="R346" s="26">
        <v>2.6604493945270997E-2</v>
      </c>
      <c r="S346" s="26">
        <v>5.0973889088600823E-3</v>
      </c>
      <c r="T346" s="26">
        <v>3.1701882854131079E-2</v>
      </c>
      <c r="U346" s="11"/>
      <c r="V346" s="28"/>
      <c r="W346" s="28"/>
      <c r="X346" s="29"/>
      <c r="Y346" s="108" t="str">
        <f t="shared" si="41"/>
        <v>NO OFERTADO</v>
      </c>
      <c r="Z346" s="108" t="str">
        <f t="shared" si="42"/>
        <v>CORRECTO</v>
      </c>
      <c r="AA346" s="29">
        <f t="shared" si="43"/>
        <v>0</v>
      </c>
      <c r="AB346" s="25">
        <v>9.5776178202975591E-3</v>
      </c>
      <c r="AC346" s="26">
        <v>2.5486944544300411E-3</v>
      </c>
      <c r="AD346" s="26">
        <v>1.21263122747276E-2</v>
      </c>
      <c r="AE346" s="28"/>
      <c r="AF346" s="28"/>
      <c r="AG346" s="28"/>
      <c r="AH346" s="29"/>
      <c r="AI346" s="108" t="str">
        <f t="shared" si="44"/>
        <v>NO OFERTADO</v>
      </c>
      <c r="AJ346" s="108" t="str">
        <f t="shared" si="45"/>
        <v>CORRECTO</v>
      </c>
      <c r="AK346" s="27">
        <v>6.38507854686504E-3</v>
      </c>
      <c r="AL346" s="26">
        <v>8.4956481814334704E-4</v>
      </c>
      <c r="AM346" s="26">
        <v>7.234643365008387E-3</v>
      </c>
      <c r="AN346" s="28"/>
      <c r="AO346" s="28"/>
      <c r="AP346" s="28"/>
      <c r="AQ346" s="29"/>
      <c r="AR346" s="108" t="str">
        <f t="shared" si="46"/>
        <v>NO OFERTADO</v>
      </c>
      <c r="AS346" s="109" t="str">
        <f t="shared" si="47"/>
        <v>CORRECTO</v>
      </c>
    </row>
    <row r="347" spans="1:45" ht="24" x14ac:dyDescent="0.25">
      <c r="A347" s="134">
        <v>342</v>
      </c>
      <c r="B347" s="135">
        <v>1128</v>
      </c>
      <c r="C347" s="10" t="s">
        <v>1731</v>
      </c>
      <c r="D347" s="136" t="s">
        <v>2124</v>
      </c>
      <c r="E347" s="136" t="s">
        <v>6</v>
      </c>
      <c r="F347" s="136" t="s">
        <v>7</v>
      </c>
      <c r="G347" s="136" t="s">
        <v>8</v>
      </c>
      <c r="H347" s="136" t="s">
        <v>7</v>
      </c>
      <c r="I347" s="137">
        <v>2079.36</v>
      </c>
      <c r="J347" s="8">
        <v>1</v>
      </c>
      <c r="K347" s="8" t="s">
        <v>1733</v>
      </c>
      <c r="L347" s="9">
        <v>2079.36</v>
      </c>
      <c r="M347" s="9">
        <v>1217.3076923076924</v>
      </c>
      <c r="N347" s="138">
        <f t="shared" si="40"/>
        <v>2531220.9230769235</v>
      </c>
      <c r="O347" s="11" t="s">
        <v>3204</v>
      </c>
      <c r="P347" s="39">
        <v>7.6906126903247918E-5</v>
      </c>
      <c r="Q347" s="39">
        <v>1.2279267527334553E-4</v>
      </c>
      <c r="R347" s="26">
        <v>1.9226531725811978E-2</v>
      </c>
      <c r="S347" s="26">
        <v>3.6837802582003658E-3</v>
      </c>
      <c r="T347" s="26">
        <v>2.2910311984012343E-2</v>
      </c>
      <c r="U347" s="11"/>
      <c r="V347" s="28"/>
      <c r="W347" s="28"/>
      <c r="X347" s="29"/>
      <c r="Y347" s="108" t="str">
        <f t="shared" si="41"/>
        <v>NO OFERTADO</v>
      </c>
      <c r="Z347" s="108" t="str">
        <f t="shared" si="42"/>
        <v>CORRECTO</v>
      </c>
      <c r="AA347" s="29">
        <f t="shared" si="43"/>
        <v>0</v>
      </c>
      <c r="AB347" s="25">
        <v>6.9215514212923124E-3</v>
      </c>
      <c r="AC347" s="26">
        <v>1.8418901291001829E-3</v>
      </c>
      <c r="AD347" s="26">
        <v>8.7634415503924958E-3</v>
      </c>
      <c r="AE347" s="28"/>
      <c r="AF347" s="28"/>
      <c r="AG347" s="28"/>
      <c r="AH347" s="29"/>
      <c r="AI347" s="108" t="str">
        <f t="shared" si="44"/>
        <v>NO OFERTADO</v>
      </c>
      <c r="AJ347" s="108" t="str">
        <f t="shared" si="45"/>
        <v>CORRECTO</v>
      </c>
      <c r="AK347" s="27">
        <v>4.6143676141948749E-3</v>
      </c>
      <c r="AL347" s="26">
        <v>6.1396337636672764E-4</v>
      </c>
      <c r="AM347" s="26">
        <v>5.228330990561603E-3</v>
      </c>
      <c r="AN347" s="28"/>
      <c r="AO347" s="28"/>
      <c r="AP347" s="28"/>
      <c r="AQ347" s="29"/>
      <c r="AR347" s="108" t="str">
        <f t="shared" si="46"/>
        <v>NO OFERTADO</v>
      </c>
      <c r="AS347" s="109" t="str">
        <f t="shared" si="47"/>
        <v>CORRECTO</v>
      </c>
    </row>
    <row r="348" spans="1:45" ht="24" x14ac:dyDescent="0.25">
      <c r="A348" s="134">
        <v>343</v>
      </c>
      <c r="B348" s="135">
        <v>1316</v>
      </c>
      <c r="C348" s="10" t="s">
        <v>1731</v>
      </c>
      <c r="D348" s="136" t="s">
        <v>933</v>
      </c>
      <c r="E348" s="136" t="s">
        <v>6</v>
      </c>
      <c r="F348" s="136" t="s">
        <v>7</v>
      </c>
      <c r="G348" s="136" t="s">
        <v>8</v>
      </c>
      <c r="H348" s="136" t="s">
        <v>7</v>
      </c>
      <c r="I348" s="137">
        <v>519.84</v>
      </c>
      <c r="J348" s="8">
        <v>1</v>
      </c>
      <c r="K348" s="8" t="s">
        <v>1733</v>
      </c>
      <c r="L348" s="9">
        <v>322.66000000000003</v>
      </c>
      <c r="M348" s="9">
        <v>3576.4615384615386</v>
      </c>
      <c r="N348" s="138">
        <f t="shared" si="40"/>
        <v>1153981.08</v>
      </c>
      <c r="O348" s="11" t="s">
        <v>3204</v>
      </c>
      <c r="P348" s="39">
        <v>3.5061426117853739E-5</v>
      </c>
      <c r="Q348" s="39">
        <v>5.598105749527985E-5</v>
      </c>
      <c r="R348" s="26">
        <v>8.7653565294634351E-3</v>
      </c>
      <c r="S348" s="26">
        <v>1.6794317248583954E-3</v>
      </c>
      <c r="T348" s="26">
        <v>1.0444788254321831E-2</v>
      </c>
      <c r="U348" s="11"/>
      <c r="V348" s="28"/>
      <c r="W348" s="28"/>
      <c r="X348" s="29"/>
      <c r="Y348" s="108" t="str">
        <f t="shared" si="41"/>
        <v>NO OFERTADO</v>
      </c>
      <c r="Z348" s="108" t="str">
        <f t="shared" si="42"/>
        <v>CORRECTO</v>
      </c>
      <c r="AA348" s="29">
        <f t="shared" si="43"/>
        <v>0</v>
      </c>
      <c r="AB348" s="25">
        <v>3.1555283506068364E-3</v>
      </c>
      <c r="AC348" s="26">
        <v>8.3971586242919771E-4</v>
      </c>
      <c r="AD348" s="26">
        <v>3.9952442130360344E-3</v>
      </c>
      <c r="AE348" s="28"/>
      <c r="AF348" s="28"/>
      <c r="AG348" s="28"/>
      <c r="AH348" s="29"/>
      <c r="AI348" s="108" t="str">
        <f t="shared" si="44"/>
        <v>NO OFERTADO</v>
      </c>
      <c r="AJ348" s="108" t="str">
        <f t="shared" si="45"/>
        <v>CORRECTO</v>
      </c>
      <c r="AK348" s="27">
        <v>2.1036855670712243E-3</v>
      </c>
      <c r="AL348" s="26">
        <v>2.7990528747639924E-4</v>
      </c>
      <c r="AM348" s="26">
        <v>2.3835908545476233E-3</v>
      </c>
      <c r="AN348" s="28"/>
      <c r="AO348" s="28"/>
      <c r="AP348" s="28"/>
      <c r="AQ348" s="29"/>
      <c r="AR348" s="108" t="str">
        <f t="shared" si="46"/>
        <v>NO OFERTADO</v>
      </c>
      <c r="AS348" s="109" t="str">
        <f t="shared" si="47"/>
        <v>CORRECTO</v>
      </c>
    </row>
    <row r="349" spans="1:45" ht="24" x14ac:dyDescent="0.25">
      <c r="A349" s="134">
        <v>344</v>
      </c>
      <c r="B349" s="135">
        <v>1510</v>
      </c>
      <c r="C349" s="10" t="s">
        <v>2696</v>
      </c>
      <c r="D349" s="136" t="s">
        <v>2697</v>
      </c>
      <c r="E349" s="136" t="s">
        <v>6</v>
      </c>
      <c r="F349" s="136" t="s">
        <v>7</v>
      </c>
      <c r="G349" s="136" t="s">
        <v>8</v>
      </c>
      <c r="H349" s="136" t="s">
        <v>7</v>
      </c>
      <c r="I349" s="137" t="s">
        <v>45</v>
      </c>
      <c r="J349" s="8">
        <v>1</v>
      </c>
      <c r="K349" s="8" t="s">
        <v>2698</v>
      </c>
      <c r="L349" s="9">
        <v>3892.18</v>
      </c>
      <c r="M349" s="9">
        <v>217</v>
      </c>
      <c r="N349" s="138">
        <f t="shared" si="40"/>
        <v>844603.05999999994</v>
      </c>
      <c r="O349" s="11" t="s">
        <v>3204</v>
      </c>
      <c r="P349" s="39">
        <v>2.5661588651958819E-5</v>
      </c>
      <c r="Q349" s="39"/>
      <c r="R349" s="26">
        <v>6.4153971629897048E-3</v>
      </c>
      <c r="S349" s="7"/>
      <c r="T349" s="26">
        <v>6.4153971629897048E-3</v>
      </c>
      <c r="U349" s="11"/>
      <c r="V349" s="28"/>
      <c r="W349" s="28"/>
      <c r="X349" s="29"/>
      <c r="Y349" s="108" t="str">
        <f t="shared" si="41"/>
        <v>NO OFERTADO</v>
      </c>
      <c r="Z349" s="108" t="str">
        <f t="shared" si="42"/>
        <v>CORRECTO</v>
      </c>
      <c r="AA349" s="29">
        <f t="shared" si="43"/>
        <v>0</v>
      </c>
      <c r="AB349" s="25">
        <v>2.3095429786762936E-3</v>
      </c>
      <c r="AC349" s="7"/>
      <c r="AD349" s="26">
        <v>2.3095429786762936E-3</v>
      </c>
      <c r="AE349" s="28"/>
      <c r="AF349" s="28"/>
      <c r="AG349" s="28"/>
      <c r="AH349" s="29"/>
      <c r="AI349" s="108" t="str">
        <f t="shared" si="44"/>
        <v>NO OFERTADO</v>
      </c>
      <c r="AJ349" s="108" t="str">
        <f t="shared" si="45"/>
        <v>CORRECTO</v>
      </c>
      <c r="AK349" s="27">
        <v>1.5396953191175291E-3</v>
      </c>
      <c r="AL349" s="7"/>
      <c r="AM349" s="26">
        <v>1.5396953191175291E-3</v>
      </c>
      <c r="AN349" s="28"/>
      <c r="AO349" s="28"/>
      <c r="AP349" s="28"/>
      <c r="AQ349" s="29"/>
      <c r="AR349" s="108" t="str">
        <f t="shared" si="46"/>
        <v>NO OFERTADO</v>
      </c>
      <c r="AS349" s="109" t="str">
        <f t="shared" si="47"/>
        <v>CORRECTO</v>
      </c>
    </row>
    <row r="350" spans="1:45" ht="24" x14ac:dyDescent="0.25">
      <c r="A350" s="134">
        <v>345</v>
      </c>
      <c r="B350" s="135">
        <v>1655</v>
      </c>
      <c r="C350" s="10" t="s">
        <v>2696</v>
      </c>
      <c r="D350" s="136" t="s">
        <v>2913</v>
      </c>
      <c r="E350" s="136" t="s">
        <v>6</v>
      </c>
      <c r="F350" s="136" t="s">
        <v>7</v>
      </c>
      <c r="G350" s="136" t="s">
        <v>8</v>
      </c>
      <c r="H350" s="136" t="s">
        <v>7</v>
      </c>
      <c r="I350" s="137" t="s">
        <v>45</v>
      </c>
      <c r="J350" s="8">
        <v>1</v>
      </c>
      <c r="K350" s="8" t="s">
        <v>2698</v>
      </c>
      <c r="L350" s="9">
        <v>3523</v>
      </c>
      <c r="M350" s="9">
        <v>102.8</v>
      </c>
      <c r="N350" s="138">
        <f t="shared" si="40"/>
        <v>362164.39999999997</v>
      </c>
      <c r="O350" s="11" t="s">
        <v>3204</v>
      </c>
      <c r="P350" s="39">
        <v>1.1003646916912041E-5</v>
      </c>
      <c r="Q350" s="39"/>
      <c r="R350" s="26">
        <v>2.75091172922801E-3</v>
      </c>
      <c r="S350" s="7"/>
      <c r="T350" s="26">
        <v>2.75091172922801E-3</v>
      </c>
      <c r="U350" s="11"/>
      <c r="V350" s="28"/>
      <c r="W350" s="28"/>
      <c r="X350" s="29"/>
      <c r="Y350" s="108" t="str">
        <f t="shared" si="41"/>
        <v>NO OFERTADO</v>
      </c>
      <c r="Z350" s="108" t="str">
        <f t="shared" si="42"/>
        <v>CORRECTO</v>
      </c>
      <c r="AA350" s="29">
        <f t="shared" si="43"/>
        <v>0</v>
      </c>
      <c r="AB350" s="25">
        <v>9.9032822252208361E-4</v>
      </c>
      <c r="AC350" s="7"/>
      <c r="AD350" s="26">
        <v>9.9032822252208361E-4</v>
      </c>
      <c r="AE350" s="28"/>
      <c r="AF350" s="28"/>
      <c r="AG350" s="28"/>
      <c r="AH350" s="29"/>
      <c r="AI350" s="108" t="str">
        <f t="shared" si="44"/>
        <v>NO OFERTADO</v>
      </c>
      <c r="AJ350" s="108" t="str">
        <f t="shared" si="45"/>
        <v>CORRECTO</v>
      </c>
      <c r="AK350" s="27">
        <v>6.6021881501472245E-4</v>
      </c>
      <c r="AL350" s="7"/>
      <c r="AM350" s="26">
        <v>6.6021881501472245E-4</v>
      </c>
      <c r="AN350" s="28"/>
      <c r="AO350" s="28"/>
      <c r="AP350" s="28"/>
      <c r="AQ350" s="29"/>
      <c r="AR350" s="108" t="str">
        <f t="shared" si="46"/>
        <v>NO OFERTADO</v>
      </c>
      <c r="AS350" s="109" t="str">
        <f t="shared" si="47"/>
        <v>CORRECTO</v>
      </c>
    </row>
    <row r="351" spans="1:45" ht="24" x14ac:dyDescent="0.25">
      <c r="A351" s="134">
        <v>346</v>
      </c>
      <c r="B351" s="135">
        <v>1725</v>
      </c>
      <c r="C351" s="10" t="s">
        <v>3014</v>
      </c>
      <c r="D351" s="136" t="s">
        <v>3015</v>
      </c>
      <c r="E351" s="136" t="s">
        <v>6</v>
      </c>
      <c r="F351" s="136" t="s">
        <v>7</v>
      </c>
      <c r="G351" s="136" t="s">
        <v>8</v>
      </c>
      <c r="H351" s="136" t="s">
        <v>7</v>
      </c>
      <c r="I351" s="137" t="s">
        <v>45</v>
      </c>
      <c r="J351" s="8">
        <v>1</v>
      </c>
      <c r="K351" s="8" t="s">
        <v>3016</v>
      </c>
      <c r="L351" s="9">
        <v>4806.6899999999996</v>
      </c>
      <c r="M351" s="9">
        <v>30</v>
      </c>
      <c r="N351" s="138">
        <f t="shared" si="40"/>
        <v>144200.69999999998</v>
      </c>
      <c r="O351" s="11" t="s">
        <v>3204</v>
      </c>
      <c r="P351" s="39">
        <v>4.3812522378553992E-6</v>
      </c>
      <c r="Q351" s="39"/>
      <c r="R351" s="26">
        <v>1.0953130594638497E-3</v>
      </c>
      <c r="S351" s="7"/>
      <c r="T351" s="26">
        <v>1.0953130594638497E-3</v>
      </c>
      <c r="U351" s="11"/>
      <c r="V351" s="28"/>
      <c r="W351" s="28"/>
      <c r="X351" s="29"/>
      <c r="Y351" s="108" t="str">
        <f t="shared" si="41"/>
        <v>NO OFERTADO</v>
      </c>
      <c r="Z351" s="108" t="str">
        <f t="shared" si="42"/>
        <v>CORRECTO</v>
      </c>
      <c r="AA351" s="29">
        <f t="shared" si="43"/>
        <v>0</v>
      </c>
      <c r="AB351" s="25">
        <v>3.9431270140698595E-4</v>
      </c>
      <c r="AC351" s="7"/>
      <c r="AD351" s="26">
        <v>3.9431270140698595E-4</v>
      </c>
      <c r="AE351" s="28"/>
      <c r="AF351" s="28"/>
      <c r="AG351" s="28"/>
      <c r="AH351" s="29"/>
      <c r="AI351" s="108" t="str">
        <f t="shared" si="44"/>
        <v>NO OFERTADO</v>
      </c>
      <c r="AJ351" s="108" t="str">
        <f t="shared" si="45"/>
        <v>CORRECTO</v>
      </c>
      <c r="AK351" s="27">
        <v>2.6287513427132396E-4</v>
      </c>
      <c r="AL351" s="7"/>
      <c r="AM351" s="26">
        <v>2.6287513427132396E-4</v>
      </c>
      <c r="AN351" s="28"/>
      <c r="AO351" s="28"/>
      <c r="AP351" s="28"/>
      <c r="AQ351" s="29"/>
      <c r="AR351" s="108" t="str">
        <f t="shared" si="46"/>
        <v>NO OFERTADO</v>
      </c>
      <c r="AS351" s="109" t="str">
        <f t="shared" si="47"/>
        <v>CORRECTO</v>
      </c>
    </row>
    <row r="352" spans="1:45" ht="24" x14ac:dyDescent="0.25">
      <c r="A352" s="134">
        <v>347</v>
      </c>
      <c r="B352" s="135">
        <v>1377</v>
      </c>
      <c r="C352" s="10" t="s">
        <v>2496</v>
      </c>
      <c r="D352" s="136" t="s">
        <v>2497</v>
      </c>
      <c r="E352" s="136" t="s">
        <v>6</v>
      </c>
      <c r="F352" s="136" t="s">
        <v>7</v>
      </c>
      <c r="G352" s="136" t="s">
        <v>8</v>
      </c>
      <c r="H352" s="136" t="s">
        <v>7</v>
      </c>
      <c r="I352" s="137" t="s">
        <v>45</v>
      </c>
      <c r="J352" s="8">
        <v>1</v>
      </c>
      <c r="K352" s="8" t="s">
        <v>1892</v>
      </c>
      <c r="L352" s="9">
        <v>3374.85</v>
      </c>
      <c r="M352" s="9">
        <v>565</v>
      </c>
      <c r="N352" s="138">
        <f t="shared" si="40"/>
        <v>1906790.25</v>
      </c>
      <c r="O352" s="11" t="s">
        <v>3204</v>
      </c>
      <c r="P352" s="39">
        <v>5.7934039501426535E-5</v>
      </c>
      <c r="Q352" s="39"/>
      <c r="R352" s="26">
        <v>1.4483509875356633E-2</v>
      </c>
      <c r="S352" s="7"/>
      <c r="T352" s="26">
        <v>1.4483509875356633E-2</v>
      </c>
      <c r="U352" s="11"/>
      <c r="V352" s="28"/>
      <c r="W352" s="28"/>
      <c r="X352" s="29"/>
      <c r="Y352" s="108" t="str">
        <f t="shared" si="41"/>
        <v>NO OFERTADO</v>
      </c>
      <c r="Z352" s="108" t="str">
        <f t="shared" si="42"/>
        <v>CORRECTO</v>
      </c>
      <c r="AA352" s="29">
        <f t="shared" si="43"/>
        <v>0</v>
      </c>
      <c r="AB352" s="25">
        <v>5.2140635551283883E-3</v>
      </c>
      <c r="AC352" s="7"/>
      <c r="AD352" s="26">
        <v>5.2140635551283883E-3</v>
      </c>
      <c r="AE352" s="28"/>
      <c r="AF352" s="28"/>
      <c r="AG352" s="28"/>
      <c r="AH352" s="29"/>
      <c r="AI352" s="108" t="str">
        <f t="shared" si="44"/>
        <v>NO OFERTADO</v>
      </c>
      <c r="AJ352" s="108" t="str">
        <f t="shared" si="45"/>
        <v>CORRECTO</v>
      </c>
      <c r="AK352" s="27">
        <v>3.4760423700855919E-3</v>
      </c>
      <c r="AL352" s="7"/>
      <c r="AM352" s="26">
        <v>3.4760423700855919E-3</v>
      </c>
      <c r="AN352" s="28"/>
      <c r="AO352" s="28"/>
      <c r="AP352" s="28"/>
      <c r="AQ352" s="29"/>
      <c r="AR352" s="108" t="str">
        <f t="shared" si="46"/>
        <v>NO OFERTADO</v>
      </c>
      <c r="AS352" s="109" t="str">
        <f t="shared" si="47"/>
        <v>CORRECTO</v>
      </c>
    </row>
    <row r="353" spans="1:45" ht="24" x14ac:dyDescent="0.25">
      <c r="A353" s="134">
        <v>348</v>
      </c>
      <c r="B353" s="135">
        <v>952</v>
      </c>
      <c r="C353" s="10" t="s">
        <v>1890</v>
      </c>
      <c r="D353" s="136" t="s">
        <v>1891</v>
      </c>
      <c r="E353" s="136" t="s">
        <v>7</v>
      </c>
      <c r="F353" s="136" t="s">
        <v>7</v>
      </c>
      <c r="G353" s="136" t="s">
        <v>8</v>
      </c>
      <c r="H353" s="136" t="s">
        <v>7</v>
      </c>
      <c r="I353" s="137" t="s">
        <v>45</v>
      </c>
      <c r="J353" s="8">
        <v>1</v>
      </c>
      <c r="K353" s="8" t="s">
        <v>1892</v>
      </c>
      <c r="L353" s="9">
        <v>4882.1099999999997</v>
      </c>
      <c r="M353" s="9">
        <v>354</v>
      </c>
      <c r="N353" s="138">
        <f t="shared" si="40"/>
        <v>1728266.94</v>
      </c>
      <c r="O353" s="11" t="s">
        <v>3204</v>
      </c>
      <c r="P353" s="39">
        <v>5.2509962839892622E-5</v>
      </c>
      <c r="Q353" s="39"/>
      <c r="R353" s="26">
        <v>1.3127490709973155E-2</v>
      </c>
      <c r="S353" s="7"/>
      <c r="T353" s="26">
        <v>1.3127490709973155E-2</v>
      </c>
      <c r="U353" s="11"/>
      <c r="V353" s="28"/>
      <c r="W353" s="28"/>
      <c r="X353" s="29"/>
      <c r="Y353" s="108" t="str">
        <f t="shared" si="41"/>
        <v>NO OFERTADO</v>
      </c>
      <c r="Z353" s="108" t="str">
        <f t="shared" si="42"/>
        <v>CORRECTO</v>
      </c>
      <c r="AA353" s="29">
        <f t="shared" si="43"/>
        <v>0</v>
      </c>
      <c r="AB353" s="25">
        <v>4.7258966555903358E-3</v>
      </c>
      <c r="AC353" s="7"/>
      <c r="AD353" s="26">
        <v>4.7258966555903358E-3</v>
      </c>
      <c r="AE353" s="28"/>
      <c r="AF353" s="28"/>
      <c r="AG353" s="28"/>
      <c r="AH353" s="29"/>
      <c r="AI353" s="108" t="str">
        <f t="shared" si="44"/>
        <v>NO OFERTADO</v>
      </c>
      <c r="AJ353" s="108" t="str">
        <f t="shared" si="45"/>
        <v>CORRECTO</v>
      </c>
      <c r="AK353" s="27">
        <v>3.1505977703935573E-3</v>
      </c>
      <c r="AL353" s="7"/>
      <c r="AM353" s="26">
        <v>3.1505977703935573E-3</v>
      </c>
      <c r="AN353" s="28"/>
      <c r="AO353" s="28"/>
      <c r="AP353" s="28"/>
      <c r="AQ353" s="29"/>
      <c r="AR353" s="108" t="str">
        <f t="shared" si="46"/>
        <v>NO OFERTADO</v>
      </c>
      <c r="AS353" s="109" t="str">
        <f t="shared" si="47"/>
        <v>CORRECTO</v>
      </c>
    </row>
    <row r="354" spans="1:45" x14ac:dyDescent="0.25">
      <c r="A354" s="134">
        <v>349</v>
      </c>
      <c r="B354" s="135">
        <v>2787</v>
      </c>
      <c r="C354" s="10" t="s">
        <v>680</v>
      </c>
      <c r="D354" s="136" t="s">
        <v>133</v>
      </c>
      <c r="E354" s="136" t="s">
        <v>81</v>
      </c>
      <c r="F354" s="136" t="s">
        <v>166</v>
      </c>
      <c r="G354" s="136" t="s">
        <v>8</v>
      </c>
      <c r="H354" s="136" t="s">
        <v>2906</v>
      </c>
      <c r="I354" s="137" t="s">
        <v>45</v>
      </c>
      <c r="J354" s="8">
        <v>100</v>
      </c>
      <c r="K354" s="11" t="s">
        <v>681</v>
      </c>
      <c r="L354" s="9">
        <v>4635</v>
      </c>
      <c r="M354" s="9">
        <v>9391.6666666666679</v>
      </c>
      <c r="N354" s="138">
        <f t="shared" si="40"/>
        <v>43530375.000000007</v>
      </c>
      <c r="O354" s="11" t="s">
        <v>3204</v>
      </c>
      <c r="P354" s="39">
        <v>1.3225840989914389E-3</v>
      </c>
      <c r="Q354" s="39"/>
      <c r="R354" s="26">
        <v>0.3306460247478597</v>
      </c>
      <c r="S354" s="7"/>
      <c r="T354" s="26">
        <v>0.3306460247478597</v>
      </c>
      <c r="U354" s="11"/>
      <c r="V354" s="28"/>
      <c r="W354" s="28"/>
      <c r="X354" s="29"/>
      <c r="Y354" s="108" t="str">
        <f t="shared" si="41"/>
        <v>NO OFERTADO</v>
      </c>
      <c r="Z354" s="108" t="str">
        <f t="shared" si="42"/>
        <v>CORRECTO</v>
      </c>
      <c r="AA354" s="29">
        <f t="shared" si="43"/>
        <v>0</v>
      </c>
      <c r="AB354" s="25">
        <v>0.1190325689092295</v>
      </c>
      <c r="AC354" s="7"/>
      <c r="AD354" s="26">
        <v>0.1190325689092295</v>
      </c>
      <c r="AE354" s="28"/>
      <c r="AF354" s="28"/>
      <c r="AG354" s="28"/>
      <c r="AH354" s="29"/>
      <c r="AI354" s="108" t="str">
        <f t="shared" si="44"/>
        <v>NO OFERTADO</v>
      </c>
      <c r="AJ354" s="108" t="str">
        <f t="shared" si="45"/>
        <v>CORRECTO</v>
      </c>
      <c r="AK354" s="27">
        <v>7.9355045939486335E-2</v>
      </c>
      <c r="AL354" s="7"/>
      <c r="AM354" s="26">
        <v>7.9355045939486335E-2</v>
      </c>
      <c r="AN354" s="28"/>
      <c r="AO354" s="28"/>
      <c r="AP354" s="28"/>
      <c r="AQ354" s="29"/>
      <c r="AR354" s="108" t="str">
        <f t="shared" si="46"/>
        <v>NO OFERTADO</v>
      </c>
      <c r="AS354" s="109" t="str">
        <f t="shared" si="47"/>
        <v>CORRECTO</v>
      </c>
    </row>
    <row r="355" spans="1:45" x14ac:dyDescent="0.25">
      <c r="A355" s="134">
        <v>350</v>
      </c>
      <c r="B355" s="135">
        <v>253</v>
      </c>
      <c r="C355" s="10" t="s">
        <v>680</v>
      </c>
      <c r="D355" s="136" t="s">
        <v>133</v>
      </c>
      <c r="E355" s="136" t="s">
        <v>81</v>
      </c>
      <c r="F355" s="136" t="s">
        <v>166</v>
      </c>
      <c r="G355" s="136" t="s">
        <v>8</v>
      </c>
      <c r="H355" s="136" t="s">
        <v>4566</v>
      </c>
      <c r="I355" s="137" t="s">
        <v>45</v>
      </c>
      <c r="J355" s="8">
        <v>100</v>
      </c>
      <c r="K355" s="8" t="s">
        <v>681</v>
      </c>
      <c r="L355" s="9">
        <v>5511.67</v>
      </c>
      <c r="M355" s="9">
        <v>7053.8461538461534</v>
      </c>
      <c r="N355" s="138">
        <f t="shared" si="40"/>
        <v>38878472.230769232</v>
      </c>
      <c r="O355" s="11" t="s">
        <v>3204</v>
      </c>
      <c r="P355" s="39">
        <v>1.1812452607057851E-3</v>
      </c>
      <c r="Q355" s="39"/>
      <c r="R355" s="26">
        <v>0.29531131517644627</v>
      </c>
      <c r="S355" s="7"/>
      <c r="T355" s="26">
        <v>0.29531131517644627</v>
      </c>
      <c r="U355" s="11"/>
      <c r="V355" s="28"/>
      <c r="W355" s="28"/>
      <c r="X355" s="29"/>
      <c r="Y355" s="108" t="str">
        <f t="shared" si="41"/>
        <v>NO OFERTADO</v>
      </c>
      <c r="Z355" s="108" t="str">
        <f t="shared" si="42"/>
        <v>CORRECTO</v>
      </c>
      <c r="AA355" s="29">
        <f t="shared" si="43"/>
        <v>0</v>
      </c>
      <c r="AB355" s="25">
        <v>0.10631207346352066</v>
      </c>
      <c r="AC355" s="7"/>
      <c r="AD355" s="26">
        <v>0.10631207346352066</v>
      </c>
      <c r="AE355" s="28"/>
      <c r="AF355" s="28"/>
      <c r="AG355" s="28"/>
      <c r="AH355" s="29"/>
      <c r="AI355" s="108" t="str">
        <f t="shared" si="44"/>
        <v>NO OFERTADO</v>
      </c>
      <c r="AJ355" s="108" t="str">
        <f t="shared" si="45"/>
        <v>CORRECTO</v>
      </c>
      <c r="AK355" s="27">
        <v>7.0874715642347111E-2</v>
      </c>
      <c r="AL355" s="7"/>
      <c r="AM355" s="26">
        <v>7.0874715642347111E-2</v>
      </c>
      <c r="AN355" s="28"/>
      <c r="AO355" s="28"/>
      <c r="AP355" s="28"/>
      <c r="AQ355" s="29"/>
      <c r="AR355" s="108" t="str">
        <f t="shared" si="46"/>
        <v>NO OFERTADO</v>
      </c>
      <c r="AS355" s="109" t="str">
        <f t="shared" si="47"/>
        <v>CORRECTO</v>
      </c>
    </row>
    <row r="356" spans="1:45" x14ac:dyDescent="0.25">
      <c r="A356" s="134">
        <v>351</v>
      </c>
      <c r="B356" s="135">
        <v>1815</v>
      </c>
      <c r="C356" s="10" t="s">
        <v>3161</v>
      </c>
      <c r="D356" s="136" t="s">
        <v>3162</v>
      </c>
      <c r="E356" s="136" t="s">
        <v>559</v>
      </c>
      <c r="F356" s="136" t="s">
        <v>166</v>
      </c>
      <c r="G356" s="136" t="s">
        <v>8</v>
      </c>
      <c r="H356" s="136" t="s">
        <v>81</v>
      </c>
      <c r="I356" s="137" t="s">
        <v>45</v>
      </c>
      <c r="J356" s="8">
        <v>120</v>
      </c>
      <c r="K356" s="8" t="s">
        <v>3163</v>
      </c>
      <c r="L356" s="9">
        <v>147.88999999999999</v>
      </c>
      <c r="M356" s="9">
        <v>666.66666666666663</v>
      </c>
      <c r="N356" s="138">
        <f t="shared" si="40"/>
        <v>98593.333333333314</v>
      </c>
      <c r="O356" s="11" t="s">
        <v>3204</v>
      </c>
      <c r="P356" s="39">
        <v>2.9955628669229063E-6</v>
      </c>
      <c r="Q356" s="39"/>
      <c r="R356" s="26">
        <v>7.4889071673072652E-4</v>
      </c>
      <c r="S356" s="7"/>
      <c r="T356" s="26">
        <v>7.4889071673072652E-4</v>
      </c>
      <c r="U356" s="11"/>
      <c r="V356" s="28"/>
      <c r="W356" s="28"/>
      <c r="X356" s="29"/>
      <c r="Y356" s="108" t="str">
        <f t="shared" si="41"/>
        <v>NO OFERTADO</v>
      </c>
      <c r="Z356" s="108" t="str">
        <f t="shared" si="42"/>
        <v>CORRECTO</v>
      </c>
      <c r="AA356" s="29">
        <f t="shared" si="43"/>
        <v>0</v>
      </c>
      <c r="AB356" s="25">
        <v>2.6960065802306154E-4</v>
      </c>
      <c r="AC356" s="7"/>
      <c r="AD356" s="26">
        <v>2.6960065802306154E-4</v>
      </c>
      <c r="AE356" s="28"/>
      <c r="AF356" s="28"/>
      <c r="AG356" s="28"/>
      <c r="AH356" s="29"/>
      <c r="AI356" s="108" t="str">
        <f t="shared" si="44"/>
        <v>NO OFERTADO</v>
      </c>
      <c r="AJ356" s="108" t="str">
        <f t="shared" si="45"/>
        <v>CORRECTO</v>
      </c>
      <c r="AK356" s="27">
        <v>1.7973377201537438E-4</v>
      </c>
      <c r="AL356" s="7"/>
      <c r="AM356" s="26">
        <v>1.7973377201537438E-4</v>
      </c>
      <c r="AN356" s="28"/>
      <c r="AO356" s="28"/>
      <c r="AP356" s="28"/>
      <c r="AQ356" s="29"/>
      <c r="AR356" s="108" t="str">
        <f t="shared" si="46"/>
        <v>NO OFERTADO</v>
      </c>
      <c r="AS356" s="109" t="str">
        <f t="shared" si="47"/>
        <v>CORRECTO</v>
      </c>
    </row>
    <row r="357" spans="1:45" ht="24" x14ac:dyDescent="0.25">
      <c r="A357" s="134">
        <v>352</v>
      </c>
      <c r="B357" s="135">
        <v>438</v>
      </c>
      <c r="C357" s="10" t="s">
        <v>1067</v>
      </c>
      <c r="D357" s="136" t="s">
        <v>494</v>
      </c>
      <c r="E357" s="136" t="s">
        <v>6</v>
      </c>
      <c r="F357" s="136" t="s">
        <v>7</v>
      </c>
      <c r="G357" s="136" t="s">
        <v>8</v>
      </c>
      <c r="H357" s="136" t="s">
        <v>7</v>
      </c>
      <c r="I357" s="137">
        <v>6230</v>
      </c>
      <c r="J357" s="8">
        <v>1</v>
      </c>
      <c r="K357" s="8" t="s">
        <v>1068</v>
      </c>
      <c r="L357" s="9">
        <v>1677.4</v>
      </c>
      <c r="M357" s="9">
        <v>3539.3846153846152</v>
      </c>
      <c r="N357" s="138">
        <f t="shared" si="40"/>
        <v>5936963.7538461536</v>
      </c>
      <c r="O357" s="11" t="s">
        <v>3204</v>
      </c>
      <c r="P357" s="39">
        <v>1.8038286729956827E-4</v>
      </c>
      <c r="Q357" s="39">
        <v>2.8800949600616847E-4</v>
      </c>
      <c r="R357" s="26">
        <v>4.5095716824892065E-2</v>
      </c>
      <c r="S357" s="26">
        <v>8.6402848801850549E-3</v>
      </c>
      <c r="T357" s="26">
        <v>5.373600170507712E-2</v>
      </c>
      <c r="U357" s="11"/>
      <c r="V357" s="28"/>
      <c r="W357" s="28"/>
      <c r="X357" s="29"/>
      <c r="Y357" s="108" t="str">
        <f t="shared" si="41"/>
        <v>NO OFERTADO</v>
      </c>
      <c r="Z357" s="108" t="str">
        <f t="shared" si="42"/>
        <v>CORRECTO</v>
      </c>
      <c r="AA357" s="29">
        <f t="shared" si="43"/>
        <v>0</v>
      </c>
      <c r="AB357" s="25">
        <v>1.6234458056961144E-2</v>
      </c>
      <c r="AC357" s="26">
        <v>4.3201424400925274E-3</v>
      </c>
      <c r="AD357" s="26">
        <v>2.0554600497053672E-2</v>
      </c>
      <c r="AE357" s="28"/>
      <c r="AF357" s="28"/>
      <c r="AG357" s="28"/>
      <c r="AH357" s="29"/>
      <c r="AI357" s="108" t="str">
        <f t="shared" si="44"/>
        <v>NO OFERTADO</v>
      </c>
      <c r="AJ357" s="108" t="str">
        <f t="shared" si="45"/>
        <v>CORRECTO</v>
      </c>
      <c r="AK357" s="27">
        <v>1.0822972037974096E-2</v>
      </c>
      <c r="AL357" s="26">
        <v>1.4400474800308424E-3</v>
      </c>
      <c r="AM357" s="26">
        <v>1.2263019518004939E-2</v>
      </c>
      <c r="AN357" s="28"/>
      <c r="AO357" s="28"/>
      <c r="AP357" s="28"/>
      <c r="AQ357" s="29"/>
      <c r="AR357" s="108" t="str">
        <f t="shared" si="46"/>
        <v>NO OFERTADO</v>
      </c>
      <c r="AS357" s="109" t="str">
        <f t="shared" si="47"/>
        <v>CORRECTO</v>
      </c>
    </row>
    <row r="358" spans="1:45" x14ac:dyDescent="0.25">
      <c r="A358" s="134">
        <v>353</v>
      </c>
      <c r="B358" s="135">
        <v>807</v>
      </c>
      <c r="C358" s="10" t="s">
        <v>1676</v>
      </c>
      <c r="D358" s="136" t="s">
        <v>1677</v>
      </c>
      <c r="E358" s="136" t="s">
        <v>536</v>
      </c>
      <c r="F358" s="136" t="s">
        <v>241</v>
      </c>
      <c r="G358" s="136" t="s">
        <v>242</v>
      </c>
      <c r="H358" s="136" t="s">
        <v>243</v>
      </c>
      <c r="I358" s="137" t="s">
        <v>45</v>
      </c>
      <c r="J358" s="8">
        <v>20</v>
      </c>
      <c r="K358" s="8" t="s">
        <v>1678</v>
      </c>
      <c r="L358" s="9">
        <v>5935.79</v>
      </c>
      <c r="M358" s="9">
        <v>890.76923076923083</v>
      </c>
      <c r="N358" s="138">
        <f t="shared" si="40"/>
        <v>5287419.0923076924</v>
      </c>
      <c r="O358" s="11" t="s">
        <v>3204</v>
      </c>
      <c r="P358" s="39">
        <v>1.6064774117360348E-4</v>
      </c>
      <c r="Q358" s="39"/>
      <c r="R358" s="26">
        <v>4.0161935293400869E-2</v>
      </c>
      <c r="S358" s="7"/>
      <c r="T358" s="26">
        <v>4.0161935293400869E-2</v>
      </c>
      <c r="U358" s="11"/>
      <c r="V358" s="28"/>
      <c r="W358" s="28"/>
      <c r="X358" s="29"/>
      <c r="Y358" s="108" t="str">
        <f t="shared" si="41"/>
        <v>NO OFERTADO</v>
      </c>
      <c r="Z358" s="108" t="str">
        <f t="shared" si="42"/>
        <v>CORRECTO</v>
      </c>
      <c r="AA358" s="29">
        <f t="shared" si="43"/>
        <v>0</v>
      </c>
      <c r="AB358" s="25">
        <v>1.4458296705624313E-2</v>
      </c>
      <c r="AC358" s="7"/>
      <c r="AD358" s="26">
        <v>1.4458296705624313E-2</v>
      </c>
      <c r="AE358" s="28"/>
      <c r="AF358" s="28"/>
      <c r="AG358" s="28"/>
      <c r="AH358" s="29"/>
      <c r="AI358" s="108" t="str">
        <f t="shared" si="44"/>
        <v>NO OFERTADO</v>
      </c>
      <c r="AJ358" s="108" t="str">
        <f t="shared" si="45"/>
        <v>CORRECTO</v>
      </c>
      <c r="AK358" s="27">
        <v>9.6388644704162099E-3</v>
      </c>
      <c r="AL358" s="7"/>
      <c r="AM358" s="26">
        <v>9.6388644704162099E-3</v>
      </c>
      <c r="AN358" s="28"/>
      <c r="AO358" s="28"/>
      <c r="AP358" s="28"/>
      <c r="AQ358" s="29"/>
      <c r="AR358" s="108" t="str">
        <f t="shared" si="46"/>
        <v>NO OFERTADO</v>
      </c>
      <c r="AS358" s="109" t="str">
        <f t="shared" si="47"/>
        <v>CORRECTO</v>
      </c>
    </row>
    <row r="359" spans="1:45" x14ac:dyDescent="0.25">
      <c r="A359" s="134">
        <v>354</v>
      </c>
      <c r="B359" s="135">
        <v>1166</v>
      </c>
      <c r="C359" s="10" t="s">
        <v>1676</v>
      </c>
      <c r="D359" s="136" t="s">
        <v>1868</v>
      </c>
      <c r="E359" s="136" t="s">
        <v>536</v>
      </c>
      <c r="F359" s="136" t="s">
        <v>241</v>
      </c>
      <c r="G359" s="136" t="s">
        <v>242</v>
      </c>
      <c r="H359" s="136" t="s">
        <v>243</v>
      </c>
      <c r="I359" s="137" t="s">
        <v>45</v>
      </c>
      <c r="J359" s="8">
        <v>20</v>
      </c>
      <c r="K359" s="8" t="s">
        <v>1678</v>
      </c>
      <c r="L359" s="9">
        <v>5766.65</v>
      </c>
      <c r="M359" s="9">
        <v>357.5</v>
      </c>
      <c r="N359" s="138">
        <f t="shared" si="40"/>
        <v>2061577.3749999998</v>
      </c>
      <c r="O359" s="11" t="s">
        <v>3204</v>
      </c>
      <c r="P359" s="39">
        <v>6.2636939264031381E-5</v>
      </c>
      <c r="Q359" s="39"/>
      <c r="R359" s="26">
        <v>1.5659234816007846E-2</v>
      </c>
      <c r="S359" s="7"/>
      <c r="T359" s="26">
        <v>1.5659234816007846E-2</v>
      </c>
      <c r="U359" s="11"/>
      <c r="V359" s="28"/>
      <c r="W359" s="28"/>
      <c r="X359" s="29"/>
      <c r="Y359" s="108" t="str">
        <f t="shared" si="41"/>
        <v>NO OFERTADO</v>
      </c>
      <c r="Z359" s="108" t="str">
        <f t="shared" si="42"/>
        <v>CORRECTO</v>
      </c>
      <c r="AA359" s="29">
        <f t="shared" si="43"/>
        <v>0</v>
      </c>
      <c r="AB359" s="25">
        <v>5.6373245337628247E-3</v>
      </c>
      <c r="AC359" s="7"/>
      <c r="AD359" s="26">
        <v>5.6373245337628247E-3</v>
      </c>
      <c r="AE359" s="28"/>
      <c r="AF359" s="28"/>
      <c r="AG359" s="28"/>
      <c r="AH359" s="29"/>
      <c r="AI359" s="108" t="str">
        <f t="shared" si="44"/>
        <v>NO OFERTADO</v>
      </c>
      <c r="AJ359" s="108" t="str">
        <f t="shared" si="45"/>
        <v>CORRECTO</v>
      </c>
      <c r="AK359" s="27">
        <v>3.7582163558418829E-3</v>
      </c>
      <c r="AL359" s="7"/>
      <c r="AM359" s="26">
        <v>3.7582163558418829E-3</v>
      </c>
      <c r="AN359" s="28"/>
      <c r="AO359" s="28"/>
      <c r="AP359" s="28"/>
      <c r="AQ359" s="29"/>
      <c r="AR359" s="108" t="str">
        <f t="shared" si="46"/>
        <v>NO OFERTADO</v>
      </c>
      <c r="AS359" s="109" t="str">
        <f t="shared" si="47"/>
        <v>CORRECTO</v>
      </c>
    </row>
    <row r="360" spans="1:45" ht="24" x14ac:dyDescent="0.25">
      <c r="A360" s="134">
        <v>355</v>
      </c>
      <c r="B360" s="135">
        <v>1487</v>
      </c>
      <c r="C360" s="10" t="s">
        <v>2652</v>
      </c>
      <c r="D360" s="136" t="s">
        <v>1060</v>
      </c>
      <c r="E360" s="136" t="s">
        <v>6</v>
      </c>
      <c r="F360" s="136" t="s">
        <v>7</v>
      </c>
      <c r="G360" s="136" t="s">
        <v>8</v>
      </c>
      <c r="H360" s="136" t="s">
        <v>7</v>
      </c>
      <c r="I360" s="137" t="s">
        <v>45</v>
      </c>
      <c r="J360" s="8">
        <v>1</v>
      </c>
      <c r="K360" s="8" t="s">
        <v>2653</v>
      </c>
      <c r="L360" s="9">
        <v>106</v>
      </c>
      <c r="M360" s="9">
        <v>5909.5384615384619</v>
      </c>
      <c r="N360" s="138">
        <f t="shared" si="40"/>
        <v>626411.07692307699</v>
      </c>
      <c r="O360" s="11" t="s">
        <v>3204</v>
      </c>
      <c r="P360" s="39">
        <v>1.9032258044424485E-5</v>
      </c>
      <c r="Q360" s="39"/>
      <c r="R360" s="26">
        <v>4.7580645111061212E-3</v>
      </c>
      <c r="S360" s="7"/>
      <c r="T360" s="26">
        <v>4.7580645111061212E-3</v>
      </c>
      <c r="U360" s="11"/>
      <c r="V360" s="28"/>
      <c r="W360" s="28"/>
      <c r="X360" s="29"/>
      <c r="Y360" s="108" t="str">
        <f t="shared" si="41"/>
        <v>NO OFERTADO</v>
      </c>
      <c r="Z360" s="108" t="str">
        <f t="shared" si="42"/>
        <v>CORRECTO</v>
      </c>
      <c r="AA360" s="29">
        <f t="shared" si="43"/>
        <v>0</v>
      </c>
      <c r="AB360" s="25">
        <v>1.7129032239982037E-3</v>
      </c>
      <c r="AC360" s="7"/>
      <c r="AD360" s="26">
        <v>1.7129032239982037E-3</v>
      </c>
      <c r="AE360" s="28"/>
      <c r="AF360" s="28"/>
      <c r="AG360" s="28"/>
      <c r="AH360" s="29"/>
      <c r="AI360" s="108" t="str">
        <f t="shared" si="44"/>
        <v>NO OFERTADO</v>
      </c>
      <c r="AJ360" s="108" t="str">
        <f t="shared" si="45"/>
        <v>CORRECTO</v>
      </c>
      <c r="AK360" s="27">
        <v>1.1419354826654692E-3</v>
      </c>
      <c r="AL360" s="7"/>
      <c r="AM360" s="26">
        <v>1.1419354826654692E-3</v>
      </c>
      <c r="AN360" s="28"/>
      <c r="AO360" s="28"/>
      <c r="AP360" s="28"/>
      <c r="AQ360" s="29"/>
      <c r="AR360" s="108" t="str">
        <f t="shared" si="46"/>
        <v>NO OFERTADO</v>
      </c>
      <c r="AS360" s="109" t="str">
        <f t="shared" si="47"/>
        <v>CORRECTO</v>
      </c>
    </row>
    <row r="361" spans="1:45" ht="24" x14ac:dyDescent="0.25">
      <c r="A361" s="134">
        <v>356</v>
      </c>
      <c r="B361" s="135">
        <v>1681</v>
      </c>
      <c r="C361" s="10" t="s">
        <v>2652</v>
      </c>
      <c r="D361" s="136" t="s">
        <v>633</v>
      </c>
      <c r="E361" s="136" t="s">
        <v>6</v>
      </c>
      <c r="F361" s="136" t="s">
        <v>7</v>
      </c>
      <c r="G361" s="136" t="s">
        <v>8</v>
      </c>
      <c r="H361" s="136" t="s">
        <v>7</v>
      </c>
      <c r="I361" s="137" t="s">
        <v>45</v>
      </c>
      <c r="J361" s="8">
        <v>1</v>
      </c>
      <c r="K361" s="8" t="s">
        <v>2653</v>
      </c>
      <c r="L361" s="9">
        <v>114</v>
      </c>
      <c r="M361" s="9">
        <v>1667.0769230769231</v>
      </c>
      <c r="N361" s="138">
        <f t="shared" si="40"/>
        <v>190046.76923076922</v>
      </c>
      <c r="O361" s="11" t="s">
        <v>3204</v>
      </c>
      <c r="P361" s="39">
        <v>5.774194112715794E-6</v>
      </c>
      <c r="Q361" s="39"/>
      <c r="R361" s="26">
        <v>1.4435485281789485E-3</v>
      </c>
      <c r="S361" s="7"/>
      <c r="T361" s="26">
        <v>1.4435485281789485E-3</v>
      </c>
      <c r="U361" s="11"/>
      <c r="V361" s="28"/>
      <c r="W361" s="28"/>
      <c r="X361" s="29"/>
      <c r="Y361" s="108" t="str">
        <f t="shared" si="41"/>
        <v>NO OFERTADO</v>
      </c>
      <c r="Z361" s="108" t="str">
        <f t="shared" si="42"/>
        <v>CORRECTO</v>
      </c>
      <c r="AA361" s="29">
        <f t="shared" si="43"/>
        <v>0</v>
      </c>
      <c r="AB361" s="25">
        <v>5.1967747014442151E-4</v>
      </c>
      <c r="AC361" s="7"/>
      <c r="AD361" s="26">
        <v>5.1967747014442151E-4</v>
      </c>
      <c r="AE361" s="28"/>
      <c r="AF361" s="28"/>
      <c r="AG361" s="28"/>
      <c r="AH361" s="29"/>
      <c r="AI361" s="108" t="str">
        <f t="shared" si="44"/>
        <v>NO OFERTADO</v>
      </c>
      <c r="AJ361" s="108" t="str">
        <f t="shared" si="45"/>
        <v>CORRECTO</v>
      </c>
      <c r="AK361" s="27">
        <v>3.4645164676294762E-4</v>
      </c>
      <c r="AL361" s="7"/>
      <c r="AM361" s="26">
        <v>3.4645164676294762E-4</v>
      </c>
      <c r="AN361" s="28"/>
      <c r="AO361" s="28"/>
      <c r="AP361" s="28"/>
      <c r="AQ361" s="29"/>
      <c r="AR361" s="108" t="str">
        <f t="shared" si="46"/>
        <v>NO OFERTADO</v>
      </c>
      <c r="AS361" s="109" t="str">
        <f t="shared" si="47"/>
        <v>CORRECTO</v>
      </c>
    </row>
    <row r="362" spans="1:45" x14ac:dyDescent="0.25">
      <c r="A362" s="134">
        <v>357</v>
      </c>
      <c r="B362" s="135">
        <v>1577</v>
      </c>
      <c r="C362" s="10" t="s">
        <v>2786</v>
      </c>
      <c r="D362" s="136" t="s">
        <v>1738</v>
      </c>
      <c r="E362" s="136" t="s">
        <v>559</v>
      </c>
      <c r="F362" s="136" t="s">
        <v>166</v>
      </c>
      <c r="G362" s="136" t="s">
        <v>8</v>
      </c>
      <c r="H362" s="136" t="s">
        <v>81</v>
      </c>
      <c r="I362" s="137">
        <v>69</v>
      </c>
      <c r="J362" s="8">
        <v>120</v>
      </c>
      <c r="K362" s="8" t="s">
        <v>2787</v>
      </c>
      <c r="L362" s="9">
        <v>66.02</v>
      </c>
      <c r="M362" s="9">
        <v>27258.461538461539</v>
      </c>
      <c r="N362" s="138">
        <f t="shared" si="40"/>
        <v>1799603.6307692307</v>
      </c>
      <c r="O362" s="11" t="s">
        <v>3204</v>
      </c>
      <c r="P362" s="39">
        <v>5.4677386687862088E-5</v>
      </c>
      <c r="Q362" s="39">
        <v>8.7301010448807939E-5</v>
      </c>
      <c r="R362" s="26">
        <v>1.3669346671965522E-2</v>
      </c>
      <c r="S362" s="26">
        <v>2.6190303134642381E-3</v>
      </c>
      <c r="T362" s="26">
        <v>1.6288376985429759E-2</v>
      </c>
      <c r="U362" s="11"/>
      <c r="V362" s="28"/>
      <c r="W362" s="28"/>
      <c r="X362" s="29"/>
      <c r="Y362" s="108" t="str">
        <f t="shared" si="41"/>
        <v>NO OFERTADO</v>
      </c>
      <c r="Z362" s="108" t="str">
        <f t="shared" si="42"/>
        <v>CORRECTO</v>
      </c>
      <c r="AA362" s="29">
        <f t="shared" si="43"/>
        <v>0</v>
      </c>
      <c r="AB362" s="25">
        <v>4.920964801907588E-3</v>
      </c>
      <c r="AC362" s="26">
        <v>1.3095151567321191E-3</v>
      </c>
      <c r="AD362" s="26">
        <v>6.2304799586397073E-3</v>
      </c>
      <c r="AE362" s="28"/>
      <c r="AF362" s="28"/>
      <c r="AG362" s="28"/>
      <c r="AH362" s="29"/>
      <c r="AI362" s="108" t="str">
        <f t="shared" si="44"/>
        <v>NO OFERTADO</v>
      </c>
      <c r="AJ362" s="108" t="str">
        <f t="shared" si="45"/>
        <v>CORRECTO</v>
      </c>
      <c r="AK362" s="27">
        <v>3.2806432012717252E-3</v>
      </c>
      <c r="AL362" s="26">
        <v>4.3650505224403972E-4</v>
      </c>
      <c r="AM362" s="26">
        <v>3.7171482535157648E-3</v>
      </c>
      <c r="AN362" s="28"/>
      <c r="AO362" s="28"/>
      <c r="AP362" s="28"/>
      <c r="AQ362" s="29"/>
      <c r="AR362" s="108" t="str">
        <f t="shared" si="46"/>
        <v>NO OFERTADO</v>
      </c>
      <c r="AS362" s="109" t="str">
        <f t="shared" si="47"/>
        <v>CORRECTO</v>
      </c>
    </row>
    <row r="363" spans="1:45" x14ac:dyDescent="0.25">
      <c r="A363" s="134">
        <v>358</v>
      </c>
      <c r="B363" s="135">
        <v>2571</v>
      </c>
      <c r="C363" s="141" t="s">
        <v>4324</v>
      </c>
      <c r="D363" s="145" t="s">
        <v>1738</v>
      </c>
      <c r="E363" s="145" t="s">
        <v>559</v>
      </c>
      <c r="F363" s="145" t="s">
        <v>166</v>
      </c>
      <c r="G363" s="136" t="s">
        <v>8</v>
      </c>
      <c r="H363" s="145" t="s">
        <v>81</v>
      </c>
      <c r="I363" s="137">
        <v>69</v>
      </c>
      <c r="J363" s="8">
        <v>100</v>
      </c>
      <c r="K363" s="8" t="s">
        <v>4325</v>
      </c>
      <c r="L363" s="9">
        <v>69</v>
      </c>
      <c r="M363" s="9">
        <v>13015.384615384615</v>
      </c>
      <c r="N363" s="138">
        <f t="shared" si="40"/>
        <v>898061.5384615385</v>
      </c>
      <c r="O363" s="11" t="s">
        <v>4504</v>
      </c>
      <c r="P363" s="39">
        <v>2.7285818481577958E-5</v>
      </c>
      <c r="Q363" s="39">
        <v>4.356608222633499E-5</v>
      </c>
      <c r="R363" s="26">
        <v>6.8214546203944895E-3</v>
      </c>
      <c r="S363" s="26">
        <v>1.3069824667900497E-3</v>
      </c>
      <c r="T363" s="26">
        <v>8.1284370871845396E-3</v>
      </c>
      <c r="U363" s="11"/>
      <c r="V363" s="28"/>
      <c r="W363" s="28"/>
      <c r="X363" s="29"/>
      <c r="Y363" s="108" t="str">
        <f t="shared" si="41"/>
        <v>NO OFERTADO</v>
      </c>
      <c r="Z363" s="108" t="str">
        <f t="shared" si="42"/>
        <v>CORRECTO</v>
      </c>
      <c r="AA363" s="29">
        <f t="shared" si="43"/>
        <v>0</v>
      </c>
      <c r="AB363" s="25">
        <v>2.4557236633420162E-3</v>
      </c>
      <c r="AC363" s="26">
        <v>6.5349123339502485E-4</v>
      </c>
      <c r="AD363" s="26">
        <v>3.1092148967370413E-3</v>
      </c>
      <c r="AE363" s="28"/>
      <c r="AF363" s="28"/>
      <c r="AG363" s="28"/>
      <c r="AH363" s="29"/>
      <c r="AI363" s="108" t="str">
        <f t="shared" si="44"/>
        <v>NO OFERTADO</v>
      </c>
      <c r="AJ363" s="108" t="str">
        <f t="shared" si="45"/>
        <v>CORRECTO</v>
      </c>
      <c r="AK363" s="27">
        <v>1.6371491088946774E-3</v>
      </c>
      <c r="AL363" s="26">
        <v>2.1783041113167495E-4</v>
      </c>
      <c r="AM363" s="26">
        <v>1.8549795200263524E-3</v>
      </c>
      <c r="AN363" s="28"/>
      <c r="AO363" s="28"/>
      <c r="AP363" s="28"/>
      <c r="AQ363" s="29"/>
      <c r="AR363" s="108" t="str">
        <f t="shared" si="46"/>
        <v>NO OFERTADO</v>
      </c>
      <c r="AS363" s="109" t="str">
        <f t="shared" si="47"/>
        <v>CORRECTO</v>
      </c>
    </row>
    <row r="364" spans="1:45" ht="24" x14ac:dyDescent="0.25">
      <c r="A364" s="134">
        <v>359</v>
      </c>
      <c r="B364" s="135">
        <v>2514</v>
      </c>
      <c r="C364" s="10" t="s">
        <v>4224</v>
      </c>
      <c r="D364" s="136" t="s">
        <v>1126</v>
      </c>
      <c r="E364" s="136" t="s">
        <v>7</v>
      </c>
      <c r="F364" s="136" t="s">
        <v>7</v>
      </c>
      <c r="G364" s="136" t="s">
        <v>8</v>
      </c>
      <c r="H364" s="136" t="s">
        <v>474</v>
      </c>
      <c r="I364" s="137">
        <v>736</v>
      </c>
      <c r="J364" s="8">
        <v>1</v>
      </c>
      <c r="K364" s="8" t="s">
        <v>2787</v>
      </c>
      <c r="L364" s="9">
        <v>736</v>
      </c>
      <c r="M364" s="9">
        <v>12893.538461538461</v>
      </c>
      <c r="N364" s="138">
        <f t="shared" si="40"/>
        <v>9489644.307692308</v>
      </c>
      <c r="O364" s="11" t="s">
        <v>4504</v>
      </c>
      <c r="P364" s="39">
        <v>2.883240189508697E-4</v>
      </c>
      <c r="Q364" s="39">
        <v>4.603544484444045E-4</v>
      </c>
      <c r="R364" s="26">
        <v>7.2081004737717419E-2</v>
      </c>
      <c r="S364" s="26">
        <v>1.3810633453332135E-2</v>
      </c>
      <c r="T364" s="26">
        <v>8.5891638191049557E-2</v>
      </c>
      <c r="U364" s="11"/>
      <c r="V364" s="28"/>
      <c r="W364" s="28"/>
      <c r="X364" s="29"/>
      <c r="Y364" s="108" t="str">
        <f t="shared" si="41"/>
        <v>NO OFERTADO</v>
      </c>
      <c r="Z364" s="108" t="str">
        <f t="shared" si="42"/>
        <v>CORRECTO</v>
      </c>
      <c r="AA364" s="29">
        <f t="shared" si="43"/>
        <v>0</v>
      </c>
      <c r="AB364" s="25">
        <v>2.5949161705578271E-2</v>
      </c>
      <c r="AC364" s="26">
        <v>6.9053167266660675E-3</v>
      </c>
      <c r="AD364" s="26">
        <v>3.2854478432244337E-2</v>
      </c>
      <c r="AE364" s="28"/>
      <c r="AF364" s="28"/>
      <c r="AG364" s="28"/>
      <c r="AH364" s="29"/>
      <c r="AI364" s="108" t="str">
        <f t="shared" si="44"/>
        <v>NO OFERTADO</v>
      </c>
      <c r="AJ364" s="108" t="str">
        <f t="shared" si="45"/>
        <v>CORRECTO</v>
      </c>
      <c r="AK364" s="27">
        <v>1.7299441137052181E-2</v>
      </c>
      <c r="AL364" s="26">
        <v>2.3017722422220225E-3</v>
      </c>
      <c r="AM364" s="26">
        <v>1.9601213379274202E-2</v>
      </c>
      <c r="AN364" s="28"/>
      <c r="AO364" s="28"/>
      <c r="AP364" s="28"/>
      <c r="AQ364" s="29"/>
      <c r="AR364" s="108" t="str">
        <f t="shared" si="46"/>
        <v>NO OFERTADO</v>
      </c>
      <c r="AS364" s="109" t="str">
        <f t="shared" si="47"/>
        <v>CORRECTO</v>
      </c>
    </row>
    <row r="365" spans="1:45" ht="24" x14ac:dyDescent="0.25">
      <c r="A365" s="134">
        <v>360</v>
      </c>
      <c r="B365" s="135">
        <v>2535</v>
      </c>
      <c r="C365" s="10" t="s">
        <v>4224</v>
      </c>
      <c r="D365" s="136" t="s">
        <v>126</v>
      </c>
      <c r="E365" s="136" t="s">
        <v>6</v>
      </c>
      <c r="F365" s="136" t="s">
        <v>7</v>
      </c>
      <c r="G365" s="136" t="s">
        <v>8</v>
      </c>
      <c r="H365" s="136" t="s">
        <v>474</v>
      </c>
      <c r="I365" s="137">
        <v>368</v>
      </c>
      <c r="J365" s="8">
        <v>1</v>
      </c>
      <c r="K365" s="8" t="s">
        <v>2787</v>
      </c>
      <c r="L365" s="9">
        <v>368</v>
      </c>
      <c r="M365" s="9">
        <v>8102.9230769230771</v>
      </c>
      <c r="N365" s="138">
        <f t="shared" si="40"/>
        <v>2981875.6923076925</v>
      </c>
      <c r="O365" s="11" t="s">
        <v>4504</v>
      </c>
      <c r="P365" s="39">
        <v>9.0598378162725258E-5</v>
      </c>
      <c r="Q365" s="39">
        <v>1.4465449864642003E-4</v>
      </c>
      <c r="R365" s="26">
        <v>2.2649594540681314E-2</v>
      </c>
      <c r="S365" s="26">
        <v>4.3396349593926012E-3</v>
      </c>
      <c r="T365" s="26">
        <v>2.6989229500073916E-2</v>
      </c>
      <c r="U365" s="11"/>
      <c r="V365" s="28"/>
      <c r="W365" s="28"/>
      <c r="X365" s="29"/>
      <c r="Y365" s="108" t="str">
        <f t="shared" si="41"/>
        <v>NO OFERTADO</v>
      </c>
      <c r="Z365" s="108" t="str">
        <f t="shared" si="42"/>
        <v>CORRECTO</v>
      </c>
      <c r="AA365" s="29">
        <f t="shared" si="43"/>
        <v>0</v>
      </c>
      <c r="AB365" s="25">
        <v>8.1538540346452731E-3</v>
      </c>
      <c r="AC365" s="26">
        <v>2.1698174796963006E-3</v>
      </c>
      <c r="AD365" s="26">
        <v>1.0323671514341574E-2</v>
      </c>
      <c r="AE365" s="28"/>
      <c r="AF365" s="28"/>
      <c r="AG365" s="28"/>
      <c r="AH365" s="29"/>
      <c r="AI365" s="108" t="str">
        <f t="shared" si="44"/>
        <v>NO OFERTADO</v>
      </c>
      <c r="AJ365" s="108" t="str">
        <f t="shared" si="45"/>
        <v>CORRECTO</v>
      </c>
      <c r="AK365" s="27">
        <v>5.4359026897635157E-3</v>
      </c>
      <c r="AL365" s="26">
        <v>7.2327249323210019E-4</v>
      </c>
      <c r="AM365" s="26">
        <v>6.1591751829956163E-3</v>
      </c>
      <c r="AN365" s="28"/>
      <c r="AO365" s="28"/>
      <c r="AP365" s="28"/>
      <c r="AQ365" s="29"/>
      <c r="AR365" s="108" t="str">
        <f t="shared" si="46"/>
        <v>NO OFERTADO</v>
      </c>
      <c r="AS365" s="109" t="str">
        <f t="shared" si="47"/>
        <v>CORRECTO</v>
      </c>
    </row>
    <row r="366" spans="1:45" x14ac:dyDescent="0.25">
      <c r="A366" s="134">
        <v>361</v>
      </c>
      <c r="B366" s="135">
        <v>1777</v>
      </c>
      <c r="C366" s="10" t="s">
        <v>3095</v>
      </c>
      <c r="D366" s="136" t="s">
        <v>3096</v>
      </c>
      <c r="E366" s="136" t="s">
        <v>748</v>
      </c>
      <c r="F366" s="136" t="s">
        <v>166</v>
      </c>
      <c r="G366" s="136" t="s">
        <v>1042</v>
      </c>
      <c r="H366" s="136" t="s">
        <v>81</v>
      </c>
      <c r="I366" s="137" t="s">
        <v>45</v>
      </c>
      <c r="J366" s="8">
        <v>15</v>
      </c>
      <c r="K366" s="8" t="s">
        <v>3097</v>
      </c>
      <c r="L366" s="9">
        <v>5896.67</v>
      </c>
      <c r="M366" s="9">
        <v>15</v>
      </c>
      <c r="N366" s="138">
        <f t="shared" si="40"/>
        <v>88450.05</v>
      </c>
      <c r="O366" s="11" t="s">
        <v>3204</v>
      </c>
      <c r="P366" s="39">
        <v>2.6873793227142589E-6</v>
      </c>
      <c r="Q366" s="39"/>
      <c r="R366" s="26">
        <v>6.7184483067856467E-4</v>
      </c>
      <c r="S366" s="7"/>
      <c r="T366" s="26">
        <v>6.7184483067856467E-4</v>
      </c>
      <c r="U366" s="11"/>
      <c r="V366" s="28"/>
      <c r="W366" s="28"/>
      <c r="X366" s="29"/>
      <c r="Y366" s="108" t="str">
        <f t="shared" si="41"/>
        <v>NO OFERTADO</v>
      </c>
      <c r="Z366" s="108" t="str">
        <f t="shared" si="42"/>
        <v>CORRECTO</v>
      </c>
      <c r="AA366" s="29">
        <f t="shared" si="43"/>
        <v>0</v>
      </c>
      <c r="AB366" s="25">
        <v>2.418641390442833E-4</v>
      </c>
      <c r="AC366" s="7"/>
      <c r="AD366" s="26">
        <v>2.418641390442833E-4</v>
      </c>
      <c r="AE366" s="28"/>
      <c r="AF366" s="28"/>
      <c r="AG366" s="28"/>
      <c r="AH366" s="29"/>
      <c r="AI366" s="108" t="str">
        <f t="shared" si="44"/>
        <v>NO OFERTADO</v>
      </c>
      <c r="AJ366" s="108" t="str">
        <f t="shared" si="45"/>
        <v>CORRECTO</v>
      </c>
      <c r="AK366" s="27">
        <v>1.6124275936285553E-4</v>
      </c>
      <c r="AL366" s="7"/>
      <c r="AM366" s="26">
        <v>1.6124275936285553E-4</v>
      </c>
      <c r="AN366" s="28"/>
      <c r="AO366" s="28"/>
      <c r="AP366" s="28"/>
      <c r="AQ366" s="29"/>
      <c r="AR366" s="108" t="str">
        <f t="shared" si="46"/>
        <v>NO OFERTADO</v>
      </c>
      <c r="AS366" s="109" t="str">
        <f t="shared" si="47"/>
        <v>CORRECTO</v>
      </c>
    </row>
    <row r="367" spans="1:45" x14ac:dyDescent="0.25">
      <c r="A367" s="134">
        <v>362</v>
      </c>
      <c r="B367" s="135">
        <v>1654</v>
      </c>
      <c r="C367" s="10" t="s">
        <v>2910</v>
      </c>
      <c r="D367" s="136" t="s">
        <v>2911</v>
      </c>
      <c r="E367" s="136" t="s">
        <v>36</v>
      </c>
      <c r="F367" s="136" t="s">
        <v>16</v>
      </c>
      <c r="G367" s="136" t="s">
        <v>17</v>
      </c>
      <c r="H367" s="136" t="s">
        <v>18</v>
      </c>
      <c r="I367" s="137">
        <v>84479.974000000002</v>
      </c>
      <c r="J367" s="8">
        <v>1</v>
      </c>
      <c r="K367" s="8" t="s">
        <v>2912</v>
      </c>
      <c r="L367" s="9">
        <v>84479.97</v>
      </c>
      <c r="M367" s="9">
        <v>2.8333333333333335</v>
      </c>
      <c r="N367" s="138">
        <f t="shared" si="40"/>
        <v>239359.91500000001</v>
      </c>
      <c r="O367" s="11" t="s">
        <v>3204</v>
      </c>
      <c r="P367" s="39">
        <v>7.2724762310212657E-6</v>
      </c>
      <c r="Q367" s="39">
        <v>1.1611647188947237E-5</v>
      </c>
      <c r="R367" s="26">
        <v>1.8181190577553164E-3</v>
      </c>
      <c r="S367" s="26">
        <v>3.4834941566841713E-4</v>
      </c>
      <c r="T367" s="26">
        <v>2.1664684734237333E-3</v>
      </c>
      <c r="U367" s="11"/>
      <c r="V367" s="28"/>
      <c r="W367" s="28"/>
      <c r="X367" s="29"/>
      <c r="Y367" s="108" t="str">
        <f t="shared" si="41"/>
        <v>NO OFERTADO</v>
      </c>
      <c r="Z367" s="108" t="str">
        <f t="shared" si="42"/>
        <v>CORRECTO</v>
      </c>
      <c r="AA367" s="29">
        <f t="shared" si="43"/>
        <v>0</v>
      </c>
      <c r="AB367" s="25">
        <v>6.5452286079191392E-4</v>
      </c>
      <c r="AC367" s="26">
        <v>1.7417470783420857E-4</v>
      </c>
      <c r="AD367" s="26">
        <v>8.2869756862612252E-4</v>
      </c>
      <c r="AE367" s="28"/>
      <c r="AF367" s="28"/>
      <c r="AG367" s="28"/>
      <c r="AH367" s="29"/>
      <c r="AI367" s="108" t="str">
        <f t="shared" si="44"/>
        <v>NO OFERTADO</v>
      </c>
      <c r="AJ367" s="108" t="str">
        <f t="shared" si="45"/>
        <v>CORRECTO</v>
      </c>
      <c r="AK367" s="27">
        <v>4.3634857386127597E-4</v>
      </c>
      <c r="AL367" s="26">
        <v>5.8058235944736187E-5</v>
      </c>
      <c r="AM367" s="26">
        <v>4.9440680980601215E-4</v>
      </c>
      <c r="AN367" s="28"/>
      <c r="AO367" s="28"/>
      <c r="AP367" s="28"/>
      <c r="AQ367" s="29"/>
      <c r="AR367" s="108" t="str">
        <f t="shared" si="46"/>
        <v>NO OFERTADO</v>
      </c>
      <c r="AS367" s="109" t="str">
        <f t="shared" si="47"/>
        <v>CORRECTO</v>
      </c>
    </row>
    <row r="368" spans="1:45" x14ac:dyDescent="0.25">
      <c r="A368" s="134">
        <v>364</v>
      </c>
      <c r="B368" s="135">
        <v>1813</v>
      </c>
      <c r="C368" s="10" t="s">
        <v>3157</v>
      </c>
      <c r="D368" s="136" t="s">
        <v>1492</v>
      </c>
      <c r="E368" s="136" t="s">
        <v>165</v>
      </c>
      <c r="F368" s="136" t="s">
        <v>166</v>
      </c>
      <c r="G368" s="136" t="s">
        <v>8</v>
      </c>
      <c r="H368" s="136" t="s">
        <v>3160</v>
      </c>
      <c r="I368" s="137" t="s">
        <v>45</v>
      </c>
      <c r="J368" s="8">
        <v>250</v>
      </c>
      <c r="K368" s="8" t="s">
        <v>3159</v>
      </c>
      <c r="L368" s="9">
        <v>306.79000000000002</v>
      </c>
      <c r="M368" s="9">
        <v>1875</v>
      </c>
      <c r="N368" s="138">
        <f t="shared" si="40"/>
        <v>575231.25</v>
      </c>
      <c r="O368" s="11" t="s">
        <v>3204</v>
      </c>
      <c r="P368" s="39">
        <v>1.7477260521945172E-5</v>
      </c>
      <c r="Q368" s="39"/>
      <c r="R368" s="26">
        <v>4.3693151304862931E-3</v>
      </c>
      <c r="S368" s="7"/>
      <c r="T368" s="26">
        <v>4.3693151304862931E-3</v>
      </c>
      <c r="U368" s="11"/>
      <c r="V368" s="28"/>
      <c r="W368" s="28"/>
      <c r="X368" s="29"/>
      <c r="Y368" s="108" t="str">
        <f t="shared" si="41"/>
        <v>NO OFERTADO</v>
      </c>
      <c r="Z368" s="108" t="str">
        <f t="shared" si="42"/>
        <v>CORRECTO</v>
      </c>
      <c r="AA368" s="29">
        <f t="shared" si="43"/>
        <v>0</v>
      </c>
      <c r="AB368" s="25">
        <v>1.5729534469750654E-3</v>
      </c>
      <c r="AC368" s="7"/>
      <c r="AD368" s="26">
        <v>1.5729534469750654E-3</v>
      </c>
      <c r="AE368" s="28"/>
      <c r="AF368" s="28"/>
      <c r="AG368" s="28"/>
      <c r="AH368" s="29"/>
      <c r="AI368" s="108" t="str">
        <f t="shared" si="44"/>
        <v>NO OFERTADO</v>
      </c>
      <c r="AJ368" s="108" t="str">
        <f t="shared" si="45"/>
        <v>CORRECTO</v>
      </c>
      <c r="AK368" s="27">
        <v>1.0486356313167103E-3</v>
      </c>
      <c r="AL368" s="7"/>
      <c r="AM368" s="26">
        <v>1.0486356313167103E-3</v>
      </c>
      <c r="AN368" s="28"/>
      <c r="AO368" s="28"/>
      <c r="AP368" s="28"/>
      <c r="AQ368" s="29"/>
      <c r="AR368" s="108" t="str">
        <f t="shared" si="46"/>
        <v>NO OFERTADO</v>
      </c>
      <c r="AS368" s="109" t="str">
        <f t="shared" si="47"/>
        <v>CORRECTO</v>
      </c>
    </row>
    <row r="369" spans="1:45" ht="36" x14ac:dyDescent="0.25">
      <c r="A369" s="134">
        <v>365</v>
      </c>
      <c r="B369" s="135">
        <v>1812</v>
      </c>
      <c r="C369" s="10" t="s">
        <v>3157</v>
      </c>
      <c r="D369" s="136" t="s">
        <v>1492</v>
      </c>
      <c r="E369" s="136" t="s">
        <v>3158</v>
      </c>
      <c r="F369" s="136" t="s">
        <v>241</v>
      </c>
      <c r="G369" s="136" t="s">
        <v>8</v>
      </c>
      <c r="H369" s="136" t="s">
        <v>81</v>
      </c>
      <c r="I369" s="137" t="s">
        <v>45</v>
      </c>
      <c r="J369" s="8">
        <v>20</v>
      </c>
      <c r="K369" s="8" t="s">
        <v>3159</v>
      </c>
      <c r="L369" s="9">
        <v>274.69</v>
      </c>
      <c r="M369" s="9">
        <v>150</v>
      </c>
      <c r="N369" s="138">
        <f t="shared" si="40"/>
        <v>41203.5</v>
      </c>
      <c r="O369" s="11" t="s">
        <v>3204</v>
      </c>
      <c r="P369" s="39">
        <v>1.2518866176272026E-6</v>
      </c>
      <c r="Q369" s="39"/>
      <c r="R369" s="26">
        <v>3.1297165440680066E-4</v>
      </c>
      <c r="S369" s="7"/>
      <c r="T369" s="26">
        <v>3.1297165440680066E-4</v>
      </c>
      <c r="U369" s="11"/>
      <c r="V369" s="28"/>
      <c r="W369" s="28"/>
      <c r="X369" s="29"/>
      <c r="Y369" s="108" t="str">
        <f t="shared" si="41"/>
        <v>NO OFERTADO</v>
      </c>
      <c r="Z369" s="108" t="str">
        <f t="shared" si="42"/>
        <v>CORRECTO</v>
      </c>
      <c r="AA369" s="29">
        <f t="shared" si="43"/>
        <v>0</v>
      </c>
      <c r="AB369" s="25">
        <v>1.1266979558644823E-4</v>
      </c>
      <c r="AC369" s="7"/>
      <c r="AD369" s="26">
        <v>1.1266979558644823E-4</v>
      </c>
      <c r="AE369" s="28"/>
      <c r="AF369" s="28"/>
      <c r="AG369" s="28"/>
      <c r="AH369" s="29"/>
      <c r="AI369" s="108" t="str">
        <f t="shared" si="44"/>
        <v>NO OFERTADO</v>
      </c>
      <c r="AJ369" s="108" t="str">
        <f t="shared" si="45"/>
        <v>CORRECTO</v>
      </c>
      <c r="AK369" s="27">
        <v>7.5113197057632159E-5</v>
      </c>
      <c r="AL369" s="7"/>
      <c r="AM369" s="26">
        <v>7.5113197057632159E-5</v>
      </c>
      <c r="AN369" s="28"/>
      <c r="AO369" s="28"/>
      <c r="AP369" s="28"/>
      <c r="AQ369" s="29"/>
      <c r="AR369" s="108" t="str">
        <f t="shared" si="46"/>
        <v>NO OFERTADO</v>
      </c>
      <c r="AS369" s="109" t="str">
        <f t="shared" si="47"/>
        <v>CORRECTO</v>
      </c>
    </row>
    <row r="370" spans="1:45" ht="24" x14ac:dyDescent="0.25">
      <c r="A370" s="134">
        <v>366</v>
      </c>
      <c r="B370" s="135">
        <v>1703</v>
      </c>
      <c r="C370" s="10" t="s">
        <v>2977</v>
      </c>
      <c r="D370" s="136" t="s">
        <v>2978</v>
      </c>
      <c r="E370" s="136" t="s">
        <v>6</v>
      </c>
      <c r="F370" s="136" t="s">
        <v>101</v>
      </c>
      <c r="G370" s="136" t="s">
        <v>8</v>
      </c>
      <c r="H370" s="136" t="s">
        <v>7</v>
      </c>
      <c r="I370" s="137" t="s">
        <v>45</v>
      </c>
      <c r="J370" s="8">
        <v>1</v>
      </c>
      <c r="K370" s="8" t="s">
        <v>2979</v>
      </c>
      <c r="L370" s="9">
        <v>1687</v>
      </c>
      <c r="M370" s="9">
        <v>20</v>
      </c>
      <c r="N370" s="138">
        <f t="shared" si="40"/>
        <v>33740</v>
      </c>
      <c r="O370" s="11" t="s">
        <v>3204</v>
      </c>
      <c r="P370" s="39">
        <v>1.0251229744740573E-6</v>
      </c>
      <c r="Q370" s="39"/>
      <c r="R370" s="26">
        <v>2.5628074361851432E-4</v>
      </c>
      <c r="S370" s="7"/>
      <c r="T370" s="26">
        <v>2.5628074361851432E-4</v>
      </c>
      <c r="U370" s="11"/>
      <c r="V370" s="28"/>
      <c r="W370" s="28"/>
      <c r="X370" s="29"/>
      <c r="Y370" s="108" t="str">
        <f t="shared" si="41"/>
        <v>NO OFERTADO</v>
      </c>
      <c r="Z370" s="108" t="str">
        <f t="shared" si="42"/>
        <v>CORRECTO</v>
      </c>
      <c r="AA370" s="29">
        <f t="shared" si="43"/>
        <v>0</v>
      </c>
      <c r="AB370" s="25">
        <v>9.226106770266516E-5</v>
      </c>
      <c r="AC370" s="7"/>
      <c r="AD370" s="26">
        <v>9.226106770266516E-5</v>
      </c>
      <c r="AE370" s="28"/>
      <c r="AF370" s="28"/>
      <c r="AG370" s="28"/>
      <c r="AH370" s="29"/>
      <c r="AI370" s="108" t="str">
        <f t="shared" si="44"/>
        <v>NO OFERTADO</v>
      </c>
      <c r="AJ370" s="108" t="str">
        <f t="shared" si="45"/>
        <v>CORRECTO</v>
      </c>
      <c r="AK370" s="27">
        <v>6.150737846844344E-5</v>
      </c>
      <c r="AL370" s="7"/>
      <c r="AM370" s="26">
        <v>6.150737846844344E-5</v>
      </c>
      <c r="AN370" s="28"/>
      <c r="AO370" s="28"/>
      <c r="AP370" s="28"/>
      <c r="AQ370" s="29"/>
      <c r="AR370" s="108" t="str">
        <f t="shared" si="46"/>
        <v>NO OFERTADO</v>
      </c>
      <c r="AS370" s="109" t="str">
        <f t="shared" si="47"/>
        <v>CORRECTO</v>
      </c>
    </row>
    <row r="371" spans="1:45" x14ac:dyDescent="0.25">
      <c r="A371" s="134">
        <v>367</v>
      </c>
      <c r="B371" s="135">
        <v>812</v>
      </c>
      <c r="C371" s="10" t="s">
        <v>1686</v>
      </c>
      <c r="D371" s="136" t="s">
        <v>1687</v>
      </c>
      <c r="E371" s="136" t="s">
        <v>36</v>
      </c>
      <c r="F371" s="136" t="s">
        <v>16</v>
      </c>
      <c r="G371" s="136" t="s">
        <v>17</v>
      </c>
      <c r="H371" s="136" t="s">
        <v>36</v>
      </c>
      <c r="I371" s="137" t="s">
        <v>45</v>
      </c>
      <c r="J371" s="8">
        <v>1</v>
      </c>
      <c r="K371" s="8" t="s">
        <v>1688</v>
      </c>
      <c r="L371" s="9">
        <v>168411.71</v>
      </c>
      <c r="M371" s="9">
        <v>25.384615384615383</v>
      </c>
      <c r="N371" s="138">
        <f t="shared" si="40"/>
        <v>4275066.4846153846</v>
      </c>
      <c r="O371" s="11" t="s">
        <v>3204</v>
      </c>
      <c r="P371" s="39">
        <v>1.2988941525735845E-4</v>
      </c>
      <c r="Q371" s="39"/>
      <c r="R371" s="26">
        <v>3.2472353814339612E-2</v>
      </c>
      <c r="S371" s="7"/>
      <c r="T371" s="26">
        <v>3.2472353814339612E-2</v>
      </c>
      <c r="U371" s="11"/>
      <c r="V371" s="28"/>
      <c r="W371" s="28"/>
      <c r="X371" s="29"/>
      <c r="Y371" s="108" t="str">
        <f t="shared" si="41"/>
        <v>NO OFERTADO</v>
      </c>
      <c r="Z371" s="108" t="str">
        <f t="shared" si="42"/>
        <v>CORRECTO</v>
      </c>
      <c r="AA371" s="29">
        <f t="shared" si="43"/>
        <v>0</v>
      </c>
      <c r="AB371" s="25">
        <v>1.169004737316226E-2</v>
      </c>
      <c r="AC371" s="7"/>
      <c r="AD371" s="26">
        <v>1.169004737316226E-2</v>
      </c>
      <c r="AE371" s="28"/>
      <c r="AF371" s="28"/>
      <c r="AG371" s="28"/>
      <c r="AH371" s="29"/>
      <c r="AI371" s="108" t="str">
        <f t="shared" si="44"/>
        <v>NO OFERTADO</v>
      </c>
      <c r="AJ371" s="108" t="str">
        <f t="shared" si="45"/>
        <v>CORRECTO</v>
      </c>
      <c r="AK371" s="27">
        <v>7.793364915441507E-3</v>
      </c>
      <c r="AL371" s="7"/>
      <c r="AM371" s="26">
        <v>7.793364915441507E-3</v>
      </c>
      <c r="AN371" s="28"/>
      <c r="AO371" s="28"/>
      <c r="AP371" s="28"/>
      <c r="AQ371" s="29"/>
      <c r="AR371" s="108" t="str">
        <f t="shared" si="46"/>
        <v>NO OFERTADO</v>
      </c>
      <c r="AS371" s="109" t="str">
        <f t="shared" si="47"/>
        <v>CORRECTO</v>
      </c>
    </row>
    <row r="372" spans="1:45" x14ac:dyDescent="0.25">
      <c r="A372" s="134">
        <v>368</v>
      </c>
      <c r="B372" s="135">
        <v>184</v>
      </c>
      <c r="C372" s="10" t="s">
        <v>514</v>
      </c>
      <c r="D372" s="136" t="s">
        <v>515</v>
      </c>
      <c r="E372" s="136" t="s">
        <v>36</v>
      </c>
      <c r="F372" s="136" t="s">
        <v>16</v>
      </c>
      <c r="G372" s="136" t="s">
        <v>17</v>
      </c>
      <c r="H372" s="136" t="s">
        <v>18</v>
      </c>
      <c r="I372" s="137">
        <v>413930</v>
      </c>
      <c r="J372" s="8">
        <v>1</v>
      </c>
      <c r="K372" s="8" t="s">
        <v>516</v>
      </c>
      <c r="L372" s="9">
        <v>413930</v>
      </c>
      <c r="M372" s="9">
        <v>125.61538461538461</v>
      </c>
      <c r="N372" s="138">
        <f t="shared" si="40"/>
        <v>51995976.153846152</v>
      </c>
      <c r="O372" s="11" t="s">
        <v>3204</v>
      </c>
      <c r="P372" s="39">
        <v>1.5797945979701517E-3</v>
      </c>
      <c r="Q372" s="39">
        <v>2.5223894750437859E-3</v>
      </c>
      <c r="R372" s="26">
        <v>0.39494864949253794</v>
      </c>
      <c r="S372" s="26">
        <v>7.567168425131357E-2</v>
      </c>
      <c r="T372" s="26">
        <v>0.47062033374385148</v>
      </c>
      <c r="U372" s="11"/>
      <c r="V372" s="28"/>
      <c r="W372" s="28"/>
      <c r="X372" s="29"/>
      <c r="Y372" s="108" t="str">
        <f t="shared" si="41"/>
        <v>NO OFERTADO</v>
      </c>
      <c r="Z372" s="108" t="str">
        <f t="shared" si="42"/>
        <v>CORRECTO</v>
      </c>
      <c r="AA372" s="29">
        <f t="shared" si="43"/>
        <v>0</v>
      </c>
      <c r="AB372" s="25">
        <v>0.14218151381731364</v>
      </c>
      <c r="AC372" s="26">
        <v>3.7835842125656785E-2</v>
      </c>
      <c r="AD372" s="26">
        <v>0.18001735594297041</v>
      </c>
      <c r="AE372" s="28"/>
      <c r="AF372" s="28"/>
      <c r="AG372" s="28"/>
      <c r="AH372" s="29"/>
      <c r="AI372" s="108" t="str">
        <f t="shared" si="44"/>
        <v>NO OFERTADO</v>
      </c>
      <c r="AJ372" s="108" t="str">
        <f t="shared" si="45"/>
        <v>CORRECTO</v>
      </c>
      <c r="AK372" s="27">
        <v>9.4787675878209104E-2</v>
      </c>
      <c r="AL372" s="26">
        <v>1.2611947375218929E-2</v>
      </c>
      <c r="AM372" s="26">
        <v>0.10739962325342803</v>
      </c>
      <c r="AN372" s="28"/>
      <c r="AO372" s="28"/>
      <c r="AP372" s="28"/>
      <c r="AQ372" s="29"/>
      <c r="AR372" s="108" t="str">
        <f t="shared" si="46"/>
        <v>NO OFERTADO</v>
      </c>
      <c r="AS372" s="109" t="str">
        <f t="shared" si="47"/>
        <v>CORRECTO</v>
      </c>
    </row>
    <row r="373" spans="1:45" ht="24" x14ac:dyDescent="0.25">
      <c r="A373" s="134">
        <v>369</v>
      </c>
      <c r="B373" s="135">
        <v>1474</v>
      </c>
      <c r="C373" s="10" t="s">
        <v>2629</v>
      </c>
      <c r="D373" s="136" t="s">
        <v>2630</v>
      </c>
      <c r="E373" s="136" t="s">
        <v>165</v>
      </c>
      <c r="F373" s="136" t="s">
        <v>166</v>
      </c>
      <c r="G373" s="136" t="s">
        <v>167</v>
      </c>
      <c r="H373" s="136" t="s">
        <v>2631</v>
      </c>
      <c r="I373" s="137" t="s">
        <v>45</v>
      </c>
      <c r="J373" s="8">
        <v>0.4</v>
      </c>
      <c r="K373" s="8" t="s">
        <v>168</v>
      </c>
      <c r="L373" s="9">
        <v>7427.73</v>
      </c>
      <c r="M373" s="9">
        <v>8.6769230769230781</v>
      </c>
      <c r="N373" s="138">
        <f t="shared" si="40"/>
        <v>64449.841846153853</v>
      </c>
      <c r="O373" s="11" t="s">
        <v>3204</v>
      </c>
      <c r="P373" s="39">
        <v>1.9581806039630055E-6</v>
      </c>
      <c r="Q373" s="39"/>
      <c r="R373" s="26">
        <v>4.8954515099075134E-4</v>
      </c>
      <c r="S373" s="7"/>
      <c r="T373" s="26">
        <v>4.8954515099075134E-4</v>
      </c>
      <c r="U373" s="11"/>
      <c r="V373" s="28"/>
      <c r="W373" s="28"/>
      <c r="X373" s="29"/>
      <c r="Y373" s="108" t="str">
        <f t="shared" si="41"/>
        <v>NO OFERTADO</v>
      </c>
      <c r="Z373" s="108" t="str">
        <f t="shared" si="42"/>
        <v>CORRECTO</v>
      </c>
      <c r="AA373" s="29">
        <f t="shared" si="43"/>
        <v>0</v>
      </c>
      <c r="AB373" s="25">
        <v>1.7623625435667049E-4</v>
      </c>
      <c r="AC373" s="7"/>
      <c r="AD373" s="26">
        <v>1.7623625435667049E-4</v>
      </c>
      <c r="AE373" s="28"/>
      <c r="AF373" s="28"/>
      <c r="AG373" s="28"/>
      <c r="AH373" s="29"/>
      <c r="AI373" s="108" t="str">
        <f t="shared" si="44"/>
        <v>NO OFERTADO</v>
      </c>
      <c r="AJ373" s="108" t="str">
        <f t="shared" si="45"/>
        <v>CORRECTO</v>
      </c>
      <c r="AK373" s="27">
        <v>1.1749083623778033E-4</v>
      </c>
      <c r="AL373" s="7"/>
      <c r="AM373" s="26">
        <v>1.1749083623778033E-4</v>
      </c>
      <c r="AN373" s="28"/>
      <c r="AO373" s="28"/>
      <c r="AP373" s="28"/>
      <c r="AQ373" s="29"/>
      <c r="AR373" s="108" t="str">
        <f t="shared" si="46"/>
        <v>NO OFERTADO</v>
      </c>
      <c r="AS373" s="109" t="str">
        <f t="shared" si="47"/>
        <v>CORRECTO</v>
      </c>
    </row>
    <row r="374" spans="1:45" x14ac:dyDescent="0.25">
      <c r="A374" s="134">
        <v>370</v>
      </c>
      <c r="B374" s="135">
        <v>845</v>
      </c>
      <c r="C374" s="10" t="s">
        <v>1741</v>
      </c>
      <c r="D374" s="136" t="s">
        <v>1742</v>
      </c>
      <c r="E374" s="136" t="s">
        <v>165</v>
      </c>
      <c r="F374" s="136" t="s">
        <v>166</v>
      </c>
      <c r="G374" s="136" t="s">
        <v>167</v>
      </c>
      <c r="H374" s="136" t="s">
        <v>552</v>
      </c>
      <c r="I374" s="137" t="s">
        <v>45</v>
      </c>
      <c r="J374" s="8">
        <v>10</v>
      </c>
      <c r="K374" s="8" t="s">
        <v>168</v>
      </c>
      <c r="L374" s="9">
        <v>10839.49</v>
      </c>
      <c r="M374" s="9">
        <v>662.72727272727263</v>
      </c>
      <c r="N374" s="138">
        <f t="shared" si="40"/>
        <v>7183625.6454545446</v>
      </c>
      <c r="O374" s="11" t="s">
        <v>3204</v>
      </c>
      <c r="P374" s="39">
        <v>2.1826021603961121E-4</v>
      </c>
      <c r="Q374" s="39"/>
      <c r="R374" s="26">
        <v>5.4565054009902803E-2</v>
      </c>
      <c r="S374" s="7"/>
      <c r="T374" s="26">
        <v>5.4565054009902803E-2</v>
      </c>
      <c r="U374" s="11"/>
      <c r="V374" s="28"/>
      <c r="W374" s="28"/>
      <c r="X374" s="29"/>
      <c r="Y374" s="108" t="str">
        <f t="shared" si="41"/>
        <v>NO OFERTADO</v>
      </c>
      <c r="Z374" s="108" t="str">
        <f t="shared" si="42"/>
        <v>CORRECTO</v>
      </c>
      <c r="AA374" s="29">
        <f t="shared" si="43"/>
        <v>0</v>
      </c>
      <c r="AB374" s="25">
        <v>1.964341944356501E-2</v>
      </c>
      <c r="AC374" s="7"/>
      <c r="AD374" s="26">
        <v>1.964341944356501E-2</v>
      </c>
      <c r="AE374" s="28"/>
      <c r="AF374" s="28"/>
      <c r="AG374" s="28"/>
      <c r="AH374" s="29"/>
      <c r="AI374" s="108" t="str">
        <f t="shared" si="44"/>
        <v>NO OFERTADO</v>
      </c>
      <c r="AJ374" s="108" t="str">
        <f t="shared" si="45"/>
        <v>CORRECTO</v>
      </c>
      <c r="AK374" s="27">
        <v>1.3095612962376673E-2</v>
      </c>
      <c r="AL374" s="7"/>
      <c r="AM374" s="26">
        <v>1.3095612962376673E-2</v>
      </c>
      <c r="AN374" s="28"/>
      <c r="AO374" s="28"/>
      <c r="AP374" s="28"/>
      <c r="AQ374" s="29"/>
      <c r="AR374" s="108" t="str">
        <f t="shared" si="46"/>
        <v>NO OFERTADO</v>
      </c>
      <c r="AS374" s="109" t="str">
        <f t="shared" si="47"/>
        <v>CORRECTO</v>
      </c>
    </row>
    <row r="375" spans="1:45" x14ac:dyDescent="0.25">
      <c r="A375" s="134">
        <v>371</v>
      </c>
      <c r="B375" s="135">
        <v>186</v>
      </c>
      <c r="C375" s="10" t="s">
        <v>519</v>
      </c>
      <c r="D375" s="136" t="s">
        <v>91</v>
      </c>
      <c r="E375" s="136" t="s">
        <v>165</v>
      </c>
      <c r="F375" s="136" t="s">
        <v>166</v>
      </c>
      <c r="G375" s="136" t="s">
        <v>167</v>
      </c>
      <c r="H375" s="136" t="s">
        <v>81</v>
      </c>
      <c r="I375" s="137" t="s">
        <v>45</v>
      </c>
      <c r="J375" s="8">
        <v>15</v>
      </c>
      <c r="K375" s="8" t="s">
        <v>168</v>
      </c>
      <c r="L375" s="9">
        <v>973.64</v>
      </c>
      <c r="M375" s="9">
        <v>32742.692307692309</v>
      </c>
      <c r="N375" s="138">
        <f t="shared" si="40"/>
        <v>31879594.938461538</v>
      </c>
      <c r="O375" s="11" t="s">
        <v>3204</v>
      </c>
      <c r="P375" s="39">
        <v>9.6859825691593935E-4</v>
      </c>
      <c r="Q375" s="39"/>
      <c r="R375" s="26">
        <v>0.24214956422898484</v>
      </c>
      <c r="S375" s="7"/>
      <c r="T375" s="26">
        <v>0.24214956422898484</v>
      </c>
      <c r="U375" s="11"/>
      <c r="V375" s="28"/>
      <c r="W375" s="28"/>
      <c r="X375" s="29"/>
      <c r="Y375" s="108" t="str">
        <f t="shared" si="41"/>
        <v>NO OFERTADO</v>
      </c>
      <c r="Z375" s="108" t="str">
        <f t="shared" si="42"/>
        <v>CORRECTO</v>
      </c>
      <c r="AA375" s="29">
        <f t="shared" si="43"/>
        <v>0</v>
      </c>
      <c r="AB375" s="25">
        <v>8.7173843122434536E-2</v>
      </c>
      <c r="AC375" s="7"/>
      <c r="AD375" s="26">
        <v>8.7173843122434536E-2</v>
      </c>
      <c r="AE375" s="28"/>
      <c r="AF375" s="28"/>
      <c r="AG375" s="28"/>
      <c r="AH375" s="29"/>
      <c r="AI375" s="108" t="str">
        <f t="shared" si="44"/>
        <v>NO OFERTADO</v>
      </c>
      <c r="AJ375" s="108" t="str">
        <f t="shared" si="45"/>
        <v>CORRECTO</v>
      </c>
      <c r="AK375" s="27">
        <v>5.8115895414956362E-2</v>
      </c>
      <c r="AL375" s="7"/>
      <c r="AM375" s="26">
        <v>5.8115895414956362E-2</v>
      </c>
      <c r="AN375" s="28"/>
      <c r="AO375" s="28"/>
      <c r="AP375" s="28"/>
      <c r="AQ375" s="29"/>
      <c r="AR375" s="108" t="str">
        <f t="shared" si="46"/>
        <v>NO OFERTADO</v>
      </c>
      <c r="AS375" s="109" t="str">
        <f t="shared" si="47"/>
        <v>CORRECTO</v>
      </c>
    </row>
    <row r="376" spans="1:45" x14ac:dyDescent="0.25">
      <c r="A376" s="134">
        <v>372</v>
      </c>
      <c r="B376" s="135">
        <v>646</v>
      </c>
      <c r="C376" s="10" t="s">
        <v>519</v>
      </c>
      <c r="D376" s="136" t="s">
        <v>1410</v>
      </c>
      <c r="E376" s="136" t="s">
        <v>165</v>
      </c>
      <c r="F376" s="136" t="s">
        <v>166</v>
      </c>
      <c r="G376" s="136" t="s">
        <v>167</v>
      </c>
      <c r="H376" s="136" t="s">
        <v>81</v>
      </c>
      <c r="I376" s="137" t="s">
        <v>45</v>
      </c>
      <c r="J376" s="8">
        <v>15</v>
      </c>
      <c r="K376" s="8" t="s">
        <v>168</v>
      </c>
      <c r="L376" s="9">
        <v>504.51</v>
      </c>
      <c r="M376" s="9">
        <v>21084.23076923077</v>
      </c>
      <c r="N376" s="138">
        <f t="shared" si="40"/>
        <v>10637205.265384614</v>
      </c>
      <c r="O376" s="11" t="s">
        <v>3204</v>
      </c>
      <c r="P376" s="39">
        <v>3.2319038238714224E-4</v>
      </c>
      <c r="Q376" s="39"/>
      <c r="R376" s="26">
        <v>8.0797595596785565E-2</v>
      </c>
      <c r="S376" s="7"/>
      <c r="T376" s="26">
        <v>8.0797595596785565E-2</v>
      </c>
      <c r="U376" s="11"/>
      <c r="V376" s="28"/>
      <c r="W376" s="28"/>
      <c r="X376" s="29"/>
      <c r="Y376" s="108" t="str">
        <f t="shared" si="41"/>
        <v>NO OFERTADO</v>
      </c>
      <c r="Z376" s="108" t="str">
        <f t="shared" si="42"/>
        <v>CORRECTO</v>
      </c>
      <c r="AA376" s="29">
        <f t="shared" si="43"/>
        <v>0</v>
      </c>
      <c r="AB376" s="25">
        <v>2.9087134414842803E-2</v>
      </c>
      <c r="AC376" s="7"/>
      <c r="AD376" s="26">
        <v>2.9087134414842803E-2</v>
      </c>
      <c r="AE376" s="28"/>
      <c r="AF376" s="28"/>
      <c r="AG376" s="28"/>
      <c r="AH376" s="29"/>
      <c r="AI376" s="108" t="str">
        <f t="shared" si="44"/>
        <v>NO OFERTADO</v>
      </c>
      <c r="AJ376" s="108" t="str">
        <f t="shared" si="45"/>
        <v>CORRECTO</v>
      </c>
      <c r="AK376" s="27">
        <v>1.9391422943228535E-2</v>
      </c>
      <c r="AL376" s="7"/>
      <c r="AM376" s="26">
        <v>1.9391422943228535E-2</v>
      </c>
      <c r="AN376" s="28"/>
      <c r="AO376" s="28"/>
      <c r="AP376" s="28"/>
      <c r="AQ376" s="29"/>
      <c r="AR376" s="108" t="str">
        <f t="shared" si="46"/>
        <v>NO OFERTADO</v>
      </c>
      <c r="AS376" s="109" t="str">
        <f t="shared" si="47"/>
        <v>CORRECTO</v>
      </c>
    </row>
    <row r="377" spans="1:45" x14ac:dyDescent="0.25">
      <c r="A377" s="134">
        <v>373</v>
      </c>
      <c r="B377" s="135">
        <v>347</v>
      </c>
      <c r="C377" s="10" t="s">
        <v>872</v>
      </c>
      <c r="D377" s="136" t="s">
        <v>873</v>
      </c>
      <c r="E377" s="136" t="s">
        <v>165</v>
      </c>
      <c r="F377" s="136" t="s">
        <v>166</v>
      </c>
      <c r="G377" s="136" t="s">
        <v>167</v>
      </c>
      <c r="H377" s="136" t="s">
        <v>81</v>
      </c>
      <c r="I377" s="137" t="s">
        <v>45</v>
      </c>
      <c r="J377" s="8">
        <v>15</v>
      </c>
      <c r="K377" s="8" t="s">
        <v>168</v>
      </c>
      <c r="L377" s="9">
        <v>3738.1</v>
      </c>
      <c r="M377" s="9">
        <v>8346.9230769230762</v>
      </c>
      <c r="N377" s="138">
        <f t="shared" si="40"/>
        <v>31201633.153846152</v>
      </c>
      <c r="O377" s="11" t="s">
        <v>3204</v>
      </c>
      <c r="P377" s="39">
        <v>9.4799973287252898E-4</v>
      </c>
      <c r="Q377" s="39"/>
      <c r="R377" s="26">
        <v>0.23699993321813226</v>
      </c>
      <c r="S377" s="7"/>
      <c r="T377" s="26">
        <v>0.23699993321813226</v>
      </c>
      <c r="U377" s="11"/>
      <c r="V377" s="28"/>
      <c r="W377" s="28"/>
      <c r="X377" s="29"/>
      <c r="Y377" s="108" t="str">
        <f t="shared" si="41"/>
        <v>NO OFERTADO</v>
      </c>
      <c r="Z377" s="108" t="str">
        <f t="shared" si="42"/>
        <v>CORRECTO</v>
      </c>
      <c r="AA377" s="29">
        <f t="shared" si="43"/>
        <v>0</v>
      </c>
      <c r="AB377" s="25">
        <v>8.5319975958527611E-2</v>
      </c>
      <c r="AC377" s="7"/>
      <c r="AD377" s="26">
        <v>8.5319975958527611E-2</v>
      </c>
      <c r="AE377" s="28"/>
      <c r="AF377" s="28"/>
      <c r="AG377" s="28"/>
      <c r="AH377" s="29"/>
      <c r="AI377" s="108" t="str">
        <f t="shared" si="44"/>
        <v>NO OFERTADO</v>
      </c>
      <c r="AJ377" s="108" t="str">
        <f t="shared" si="45"/>
        <v>CORRECTO</v>
      </c>
      <c r="AK377" s="27">
        <v>5.6879983972351736E-2</v>
      </c>
      <c r="AL377" s="7"/>
      <c r="AM377" s="26">
        <v>5.6879983972351736E-2</v>
      </c>
      <c r="AN377" s="28"/>
      <c r="AO377" s="28"/>
      <c r="AP377" s="28"/>
      <c r="AQ377" s="29"/>
      <c r="AR377" s="108" t="str">
        <f t="shared" si="46"/>
        <v>NO OFERTADO</v>
      </c>
      <c r="AS377" s="109" t="str">
        <f t="shared" si="47"/>
        <v>CORRECTO</v>
      </c>
    </row>
    <row r="378" spans="1:45" ht="24" x14ac:dyDescent="0.25">
      <c r="A378" s="134">
        <v>374</v>
      </c>
      <c r="B378" s="135">
        <v>2504</v>
      </c>
      <c r="C378" s="10" t="s">
        <v>4210</v>
      </c>
      <c r="D378" s="136" t="s">
        <v>4211</v>
      </c>
      <c r="E378" s="136" t="s">
        <v>524</v>
      </c>
      <c r="F378" s="136" t="s">
        <v>267</v>
      </c>
      <c r="G378" s="136" t="s">
        <v>167</v>
      </c>
      <c r="H378" s="136" t="s">
        <v>552</v>
      </c>
      <c r="I378" s="137" t="s">
        <v>45</v>
      </c>
      <c r="J378" s="8">
        <v>1</v>
      </c>
      <c r="K378" s="8" t="s">
        <v>168</v>
      </c>
      <c r="L378" s="9">
        <v>53778.99</v>
      </c>
      <c r="M378" s="9">
        <v>330.46153846153845</v>
      </c>
      <c r="N378" s="138">
        <f t="shared" si="40"/>
        <v>17771887.77230769</v>
      </c>
      <c r="O378" s="11" t="s">
        <v>4504</v>
      </c>
      <c r="P378" s="39">
        <v>5.399635582444335E-4</v>
      </c>
      <c r="Q378" s="39"/>
      <c r="R378" s="26">
        <v>0.13499088956110838</v>
      </c>
      <c r="S378" s="7"/>
      <c r="T378" s="26">
        <v>0.13499088956110838</v>
      </c>
      <c r="U378" s="11"/>
      <c r="V378" s="28"/>
      <c r="W378" s="28"/>
      <c r="X378" s="29"/>
      <c r="Y378" s="108" t="str">
        <f t="shared" si="41"/>
        <v>NO OFERTADO</v>
      </c>
      <c r="Z378" s="108" t="str">
        <f t="shared" si="42"/>
        <v>CORRECTO</v>
      </c>
      <c r="AA378" s="29">
        <f t="shared" si="43"/>
        <v>0</v>
      </c>
      <c r="AB378" s="25">
        <v>4.8596720241999014E-2</v>
      </c>
      <c r="AC378" s="7"/>
      <c r="AD378" s="26">
        <v>4.8596720241999014E-2</v>
      </c>
      <c r="AE378" s="28"/>
      <c r="AF378" s="28"/>
      <c r="AG378" s="28"/>
      <c r="AH378" s="29"/>
      <c r="AI378" s="108" t="str">
        <f t="shared" si="44"/>
        <v>NO OFERTADO</v>
      </c>
      <c r="AJ378" s="108" t="str">
        <f t="shared" si="45"/>
        <v>CORRECTO</v>
      </c>
      <c r="AK378" s="27">
        <v>3.2397813494666007E-2</v>
      </c>
      <c r="AL378" s="7"/>
      <c r="AM378" s="26">
        <v>3.2397813494666007E-2</v>
      </c>
      <c r="AN378" s="28"/>
      <c r="AO378" s="28"/>
      <c r="AP378" s="28"/>
      <c r="AQ378" s="29"/>
      <c r="AR378" s="108" t="str">
        <f t="shared" si="46"/>
        <v>NO OFERTADO</v>
      </c>
      <c r="AS378" s="109" t="str">
        <f t="shared" si="47"/>
        <v>CORRECTO</v>
      </c>
    </row>
    <row r="379" spans="1:45" x14ac:dyDescent="0.25">
      <c r="A379" s="134">
        <v>375</v>
      </c>
      <c r="B379" s="135">
        <v>421</v>
      </c>
      <c r="C379" s="10" t="s">
        <v>1033</v>
      </c>
      <c r="D379" s="136" t="s">
        <v>32</v>
      </c>
      <c r="E379" s="136" t="s">
        <v>201</v>
      </c>
      <c r="F379" s="136" t="s">
        <v>16</v>
      </c>
      <c r="G379" s="136" t="s">
        <v>17</v>
      </c>
      <c r="H379" s="136" t="s">
        <v>18</v>
      </c>
      <c r="I379" s="137">
        <v>4647674.4000000004</v>
      </c>
      <c r="J379" s="8">
        <v>1</v>
      </c>
      <c r="K379" s="8" t="s">
        <v>1034</v>
      </c>
      <c r="L379" s="9">
        <v>2396280</v>
      </c>
      <c r="M379" s="9">
        <v>4.2727272727272725</v>
      </c>
      <c r="N379" s="138">
        <f t="shared" si="40"/>
        <v>10238650.909090908</v>
      </c>
      <c r="O379" s="11" t="s">
        <v>3204</v>
      </c>
      <c r="P379" s="39">
        <v>3.1108109883013581E-4</v>
      </c>
      <c r="Q379" s="39">
        <v>4.966896902815057E-4</v>
      </c>
      <c r="R379" s="26">
        <v>7.7770274707533948E-2</v>
      </c>
      <c r="S379" s="26">
        <v>1.4900690708445172E-2</v>
      </c>
      <c r="T379" s="26">
        <v>9.267096541597912E-2</v>
      </c>
      <c r="U379" s="11"/>
      <c r="V379" s="28"/>
      <c r="W379" s="28"/>
      <c r="X379" s="29"/>
      <c r="Y379" s="108" t="str">
        <f t="shared" si="41"/>
        <v>NO OFERTADO</v>
      </c>
      <c r="Z379" s="108" t="str">
        <f t="shared" si="42"/>
        <v>CORRECTO</v>
      </c>
      <c r="AA379" s="29">
        <f t="shared" si="43"/>
        <v>0</v>
      </c>
      <c r="AB379" s="25">
        <v>2.7997298894712221E-2</v>
      </c>
      <c r="AC379" s="26">
        <v>7.4503453542225859E-3</v>
      </c>
      <c r="AD379" s="26">
        <v>3.5447644248934804E-2</v>
      </c>
      <c r="AE379" s="28"/>
      <c r="AF379" s="28"/>
      <c r="AG379" s="28"/>
      <c r="AH379" s="29"/>
      <c r="AI379" s="108" t="str">
        <f t="shared" si="44"/>
        <v>NO OFERTADO</v>
      </c>
      <c r="AJ379" s="108" t="str">
        <f t="shared" si="45"/>
        <v>CORRECTO</v>
      </c>
      <c r="AK379" s="27">
        <v>1.866486592980815E-2</v>
      </c>
      <c r="AL379" s="26">
        <v>2.4834484514075286E-3</v>
      </c>
      <c r="AM379" s="26">
        <v>2.1148314381215678E-2</v>
      </c>
      <c r="AN379" s="28"/>
      <c r="AO379" s="28"/>
      <c r="AP379" s="28"/>
      <c r="AQ379" s="29"/>
      <c r="AR379" s="108" t="str">
        <f t="shared" si="46"/>
        <v>NO OFERTADO</v>
      </c>
      <c r="AS379" s="109" t="str">
        <f t="shared" si="47"/>
        <v>CORRECTO</v>
      </c>
    </row>
    <row r="380" spans="1:45" ht="24" x14ac:dyDescent="0.25">
      <c r="A380" s="134">
        <v>376</v>
      </c>
      <c r="B380" s="135">
        <v>700</v>
      </c>
      <c r="C380" s="10" t="s">
        <v>729</v>
      </c>
      <c r="D380" s="136" t="s">
        <v>1032</v>
      </c>
      <c r="E380" s="136" t="s">
        <v>6</v>
      </c>
      <c r="F380" s="136" t="s">
        <v>7</v>
      </c>
      <c r="G380" s="136" t="s">
        <v>8</v>
      </c>
      <c r="H380" s="136" t="s">
        <v>7</v>
      </c>
      <c r="I380" s="137">
        <v>550.375</v>
      </c>
      <c r="J380" s="8">
        <v>1</v>
      </c>
      <c r="K380" s="8" t="s">
        <v>730</v>
      </c>
      <c r="L380" s="9">
        <v>86.87</v>
      </c>
      <c r="M380" s="9">
        <v>85429.307692307688</v>
      </c>
      <c r="N380" s="138">
        <f t="shared" si="40"/>
        <v>7421243.9592307694</v>
      </c>
      <c r="O380" s="11" t="s">
        <v>3204</v>
      </c>
      <c r="P380" s="39">
        <v>2.254797771720295E-4</v>
      </c>
      <c r="Q380" s="39">
        <v>3.6001377489498868E-4</v>
      </c>
      <c r="R380" s="26">
        <v>5.6369944293007374E-2</v>
      </c>
      <c r="S380" s="26">
        <v>1.0800413246849661E-2</v>
      </c>
      <c r="T380" s="26">
        <v>6.7170357539857034E-2</v>
      </c>
      <c r="U380" s="11"/>
      <c r="V380" s="28"/>
      <c r="W380" s="28"/>
      <c r="X380" s="29"/>
      <c r="Y380" s="108" t="str">
        <f t="shared" si="41"/>
        <v>NO OFERTADO</v>
      </c>
      <c r="Z380" s="108" t="str">
        <f t="shared" si="42"/>
        <v>CORRECTO</v>
      </c>
      <c r="AA380" s="29">
        <f t="shared" si="43"/>
        <v>0</v>
      </c>
      <c r="AB380" s="25">
        <v>2.0293179945482655E-2</v>
      </c>
      <c r="AC380" s="26">
        <v>5.4002066234248303E-3</v>
      </c>
      <c r="AD380" s="26">
        <v>2.5693386568907486E-2</v>
      </c>
      <c r="AE380" s="28"/>
      <c r="AF380" s="28"/>
      <c r="AG380" s="28"/>
      <c r="AH380" s="29"/>
      <c r="AI380" s="108" t="str">
        <f t="shared" si="44"/>
        <v>NO OFERTADO</v>
      </c>
      <c r="AJ380" s="108" t="str">
        <f t="shared" si="45"/>
        <v>CORRECTO</v>
      </c>
      <c r="AK380" s="27">
        <v>1.352878663032177E-2</v>
      </c>
      <c r="AL380" s="26">
        <v>1.8000688744749433E-3</v>
      </c>
      <c r="AM380" s="26">
        <v>1.5328855504796714E-2</v>
      </c>
      <c r="AN380" s="28"/>
      <c r="AO380" s="28"/>
      <c r="AP380" s="28"/>
      <c r="AQ380" s="29"/>
      <c r="AR380" s="108" t="str">
        <f t="shared" si="46"/>
        <v>NO OFERTADO</v>
      </c>
      <c r="AS380" s="109" t="str">
        <f t="shared" si="47"/>
        <v>CORRECTO</v>
      </c>
    </row>
    <row r="381" spans="1:45" ht="24" x14ac:dyDescent="0.25">
      <c r="A381" s="134">
        <v>377</v>
      </c>
      <c r="B381" s="135">
        <v>280</v>
      </c>
      <c r="C381" s="10" t="s">
        <v>729</v>
      </c>
      <c r="D381" s="136" t="s">
        <v>148</v>
      </c>
      <c r="E381" s="136" t="s">
        <v>6</v>
      </c>
      <c r="F381" s="136" t="s">
        <v>7</v>
      </c>
      <c r="G381" s="136" t="s">
        <v>8</v>
      </c>
      <c r="H381" s="136" t="s">
        <v>7</v>
      </c>
      <c r="I381" s="137">
        <v>1100.75</v>
      </c>
      <c r="J381" s="8">
        <v>1</v>
      </c>
      <c r="K381" s="8" t="s">
        <v>730</v>
      </c>
      <c r="L381" s="9">
        <v>137.16</v>
      </c>
      <c r="M381" s="9">
        <v>51397.153846153844</v>
      </c>
      <c r="N381" s="138">
        <f t="shared" si="40"/>
        <v>7049633.6215384612</v>
      </c>
      <c r="O381" s="11" t="s">
        <v>3204</v>
      </c>
      <c r="P381" s="39">
        <v>2.1418913417498006E-4</v>
      </c>
      <c r="Q381" s="39">
        <v>3.419864952101316E-4</v>
      </c>
      <c r="R381" s="26">
        <v>5.3547283543745015E-2</v>
      </c>
      <c r="S381" s="26">
        <v>1.0259594856303948E-2</v>
      </c>
      <c r="T381" s="26">
        <v>6.3806878400048964E-2</v>
      </c>
      <c r="U381" s="11"/>
      <c r="V381" s="28"/>
      <c r="W381" s="28"/>
      <c r="X381" s="29"/>
      <c r="Y381" s="108" t="str">
        <f t="shared" si="41"/>
        <v>NO OFERTADO</v>
      </c>
      <c r="Z381" s="108" t="str">
        <f t="shared" si="42"/>
        <v>CORRECTO</v>
      </c>
      <c r="AA381" s="29">
        <f t="shared" si="43"/>
        <v>0</v>
      </c>
      <c r="AB381" s="25">
        <v>1.9277022075748204E-2</v>
      </c>
      <c r="AC381" s="26">
        <v>5.1297974281519741E-3</v>
      </c>
      <c r="AD381" s="26">
        <v>2.4406819503900178E-2</v>
      </c>
      <c r="AE381" s="28"/>
      <c r="AF381" s="28"/>
      <c r="AG381" s="28"/>
      <c r="AH381" s="29"/>
      <c r="AI381" s="108" t="str">
        <f t="shared" si="44"/>
        <v>NO OFERTADO</v>
      </c>
      <c r="AJ381" s="108" t="str">
        <f t="shared" si="45"/>
        <v>CORRECTO</v>
      </c>
      <c r="AK381" s="27">
        <v>1.2851348050498803E-2</v>
      </c>
      <c r="AL381" s="26">
        <v>1.709932476050658E-3</v>
      </c>
      <c r="AM381" s="26">
        <v>1.4561280526549461E-2</v>
      </c>
      <c r="AN381" s="28"/>
      <c r="AO381" s="28"/>
      <c r="AP381" s="28"/>
      <c r="AQ381" s="29"/>
      <c r="AR381" s="108" t="str">
        <f t="shared" si="46"/>
        <v>NO OFERTADO</v>
      </c>
      <c r="AS381" s="109" t="str">
        <f t="shared" si="47"/>
        <v>CORRECTO</v>
      </c>
    </row>
    <row r="382" spans="1:45" ht="24" x14ac:dyDescent="0.25">
      <c r="A382" s="134">
        <v>378</v>
      </c>
      <c r="B382" s="135">
        <v>493</v>
      </c>
      <c r="C382" s="10" t="s">
        <v>729</v>
      </c>
      <c r="D382" s="136" t="s">
        <v>1167</v>
      </c>
      <c r="E382" s="136" t="s">
        <v>6</v>
      </c>
      <c r="F382" s="136" t="s">
        <v>7</v>
      </c>
      <c r="G382" s="136" t="s">
        <v>8</v>
      </c>
      <c r="H382" s="136" t="s">
        <v>7</v>
      </c>
      <c r="I382" s="137">
        <v>275.1875</v>
      </c>
      <c r="J382" s="8">
        <v>1</v>
      </c>
      <c r="K382" s="8" t="s">
        <v>730</v>
      </c>
      <c r="L382" s="9">
        <v>77</v>
      </c>
      <c r="M382" s="9">
        <v>94175.076923076922</v>
      </c>
      <c r="N382" s="138">
        <f t="shared" si="40"/>
        <v>7251480.923076923</v>
      </c>
      <c r="O382" s="11" t="s">
        <v>3204</v>
      </c>
      <c r="P382" s="39">
        <v>2.2032186405472726E-4</v>
      </c>
      <c r="Q382" s="39">
        <v>3.517783588624297E-4</v>
      </c>
      <c r="R382" s="26">
        <v>5.5080466013681814E-2</v>
      </c>
      <c r="S382" s="26">
        <v>1.0553350765872891E-2</v>
      </c>
      <c r="T382" s="26">
        <v>6.563381677955471E-2</v>
      </c>
      <c r="U382" s="11"/>
      <c r="V382" s="28"/>
      <c r="W382" s="28"/>
      <c r="X382" s="29"/>
      <c r="Y382" s="108" t="str">
        <f t="shared" si="41"/>
        <v>NO OFERTADO</v>
      </c>
      <c r="Z382" s="108" t="str">
        <f t="shared" si="42"/>
        <v>CORRECTO</v>
      </c>
      <c r="AA382" s="29">
        <f t="shared" si="43"/>
        <v>0</v>
      </c>
      <c r="AB382" s="25">
        <v>1.9828967764925452E-2</v>
      </c>
      <c r="AC382" s="26">
        <v>5.2766753829364453E-3</v>
      </c>
      <c r="AD382" s="26">
        <v>2.5105643147861897E-2</v>
      </c>
      <c r="AE382" s="28"/>
      <c r="AF382" s="28"/>
      <c r="AG382" s="28"/>
      <c r="AH382" s="29"/>
      <c r="AI382" s="108" t="str">
        <f t="shared" si="44"/>
        <v>NO OFERTADO</v>
      </c>
      <c r="AJ382" s="108" t="str">
        <f t="shared" si="45"/>
        <v>CORRECTO</v>
      </c>
      <c r="AK382" s="27">
        <v>1.3219311843283635E-2</v>
      </c>
      <c r="AL382" s="26">
        <v>1.7588917943121484E-3</v>
      </c>
      <c r="AM382" s="26">
        <v>1.4978203637595784E-2</v>
      </c>
      <c r="AN382" s="28"/>
      <c r="AO382" s="28"/>
      <c r="AP382" s="28"/>
      <c r="AQ382" s="29"/>
      <c r="AR382" s="108" t="str">
        <f t="shared" si="46"/>
        <v>NO OFERTADO</v>
      </c>
      <c r="AS382" s="109" t="str">
        <f t="shared" si="47"/>
        <v>CORRECTO</v>
      </c>
    </row>
    <row r="383" spans="1:45" x14ac:dyDescent="0.25">
      <c r="A383" s="134">
        <v>379</v>
      </c>
      <c r="B383" s="135">
        <v>198</v>
      </c>
      <c r="C383" s="10" t="s">
        <v>553</v>
      </c>
      <c r="D383" s="136" t="s">
        <v>51</v>
      </c>
      <c r="E383" s="136" t="s">
        <v>36</v>
      </c>
      <c r="F383" s="136" t="s">
        <v>16</v>
      </c>
      <c r="G383" s="136" t="s">
        <v>17</v>
      </c>
      <c r="H383" s="136" t="s">
        <v>36</v>
      </c>
      <c r="I383" s="137">
        <v>936539</v>
      </c>
      <c r="J383" s="8">
        <v>1</v>
      </c>
      <c r="K383" s="8" t="s">
        <v>554</v>
      </c>
      <c r="L383" s="9">
        <v>312500</v>
      </c>
      <c r="M383" s="9">
        <v>71</v>
      </c>
      <c r="N383" s="138">
        <f t="shared" si="40"/>
        <v>22187500</v>
      </c>
      <c r="O383" s="11" t="s">
        <v>3204</v>
      </c>
      <c r="P383" s="39">
        <v>6.7412317712338898E-4</v>
      </c>
      <c r="Q383" s="39">
        <v>1.0763432214820382E-3</v>
      </c>
      <c r="R383" s="26">
        <v>0.16853079428084725</v>
      </c>
      <c r="S383" s="26">
        <v>3.2290296644461147E-2</v>
      </c>
      <c r="T383" s="26">
        <v>0.20082109092530839</v>
      </c>
      <c r="U383" s="11"/>
      <c r="V383" s="28"/>
      <c r="W383" s="28"/>
      <c r="X383" s="29"/>
      <c r="Y383" s="108" t="str">
        <f t="shared" si="41"/>
        <v>NO OFERTADO</v>
      </c>
      <c r="Z383" s="108" t="str">
        <f t="shared" si="42"/>
        <v>CORRECTO</v>
      </c>
      <c r="AA383" s="29">
        <f t="shared" si="43"/>
        <v>0</v>
      </c>
      <c r="AB383" s="25">
        <v>6.0671085941105006E-2</v>
      </c>
      <c r="AC383" s="26">
        <v>1.6145148322230574E-2</v>
      </c>
      <c r="AD383" s="26">
        <v>7.6816234263335587E-2</v>
      </c>
      <c r="AE383" s="28"/>
      <c r="AF383" s="28"/>
      <c r="AG383" s="28"/>
      <c r="AH383" s="29"/>
      <c r="AI383" s="108" t="str">
        <f t="shared" si="44"/>
        <v>NO OFERTADO</v>
      </c>
      <c r="AJ383" s="108" t="str">
        <f t="shared" si="45"/>
        <v>CORRECTO</v>
      </c>
      <c r="AK383" s="27">
        <v>4.0447390627403337E-2</v>
      </c>
      <c r="AL383" s="26">
        <v>5.3817161074101909E-3</v>
      </c>
      <c r="AM383" s="26">
        <v>4.5829106734813531E-2</v>
      </c>
      <c r="AN383" s="28"/>
      <c r="AO383" s="28"/>
      <c r="AP383" s="28"/>
      <c r="AQ383" s="29"/>
      <c r="AR383" s="108" t="str">
        <f t="shared" si="46"/>
        <v>NO OFERTADO</v>
      </c>
      <c r="AS383" s="109" t="str">
        <f t="shared" si="47"/>
        <v>CORRECTO</v>
      </c>
    </row>
    <row r="384" spans="1:45" x14ac:dyDescent="0.25">
      <c r="A384" s="134">
        <v>380</v>
      </c>
      <c r="B384" s="135">
        <v>1328</v>
      </c>
      <c r="C384" s="10" t="s">
        <v>553</v>
      </c>
      <c r="D384" s="136" t="s">
        <v>1355</v>
      </c>
      <c r="E384" s="136" t="s">
        <v>36</v>
      </c>
      <c r="F384" s="136" t="s">
        <v>36</v>
      </c>
      <c r="G384" s="136" t="s">
        <v>17</v>
      </c>
      <c r="H384" s="136" t="s">
        <v>36</v>
      </c>
      <c r="I384" s="137">
        <v>1311154.5999999999</v>
      </c>
      <c r="J384" s="8">
        <v>1</v>
      </c>
      <c r="K384" s="8" t="s">
        <v>554</v>
      </c>
      <c r="L384" s="9">
        <v>337134.53</v>
      </c>
      <c r="M384" s="9">
        <v>11.125</v>
      </c>
      <c r="N384" s="138">
        <f t="shared" si="40"/>
        <v>3750621.6462500002</v>
      </c>
      <c r="O384" s="11" t="s">
        <v>3204</v>
      </c>
      <c r="P384" s="39">
        <v>1.13955199114718E-4</v>
      </c>
      <c r="Q384" s="39">
        <v>1.8194732102692915E-4</v>
      </c>
      <c r="R384" s="26">
        <v>2.8488799778679502E-2</v>
      </c>
      <c r="S384" s="26">
        <v>5.4584196308078746E-3</v>
      </c>
      <c r="T384" s="26">
        <v>3.3947219409487375E-2</v>
      </c>
      <c r="U384" s="11"/>
      <c r="V384" s="28"/>
      <c r="W384" s="28"/>
      <c r="X384" s="29"/>
      <c r="Y384" s="108" t="str">
        <f t="shared" si="41"/>
        <v>NO OFERTADO</v>
      </c>
      <c r="Z384" s="108" t="str">
        <f t="shared" si="42"/>
        <v>CORRECTO</v>
      </c>
      <c r="AA384" s="29">
        <f t="shared" si="43"/>
        <v>0</v>
      </c>
      <c r="AB384" s="25">
        <v>1.025596792032462E-2</v>
      </c>
      <c r="AC384" s="26">
        <v>2.7292098154039373E-3</v>
      </c>
      <c r="AD384" s="26">
        <v>1.2985177735728557E-2</v>
      </c>
      <c r="AE384" s="28"/>
      <c r="AF384" s="28"/>
      <c r="AG384" s="28"/>
      <c r="AH384" s="29"/>
      <c r="AI384" s="108" t="str">
        <f t="shared" si="44"/>
        <v>NO OFERTADO</v>
      </c>
      <c r="AJ384" s="108" t="str">
        <f t="shared" si="45"/>
        <v>CORRECTO</v>
      </c>
      <c r="AK384" s="27">
        <v>6.8373119468830802E-3</v>
      </c>
      <c r="AL384" s="26">
        <v>9.097366051346457E-4</v>
      </c>
      <c r="AM384" s="26">
        <v>7.7470485520177261E-3</v>
      </c>
      <c r="AN384" s="28"/>
      <c r="AO384" s="28"/>
      <c r="AP384" s="28"/>
      <c r="AQ384" s="29"/>
      <c r="AR384" s="108" t="str">
        <f t="shared" si="46"/>
        <v>NO OFERTADO</v>
      </c>
      <c r="AS384" s="109" t="str">
        <f t="shared" si="47"/>
        <v>CORRECTO</v>
      </c>
    </row>
    <row r="385" spans="1:45" x14ac:dyDescent="0.25">
      <c r="A385" s="134">
        <v>381</v>
      </c>
      <c r="B385" s="135">
        <v>1369</v>
      </c>
      <c r="C385" s="10" t="s">
        <v>2487</v>
      </c>
      <c r="D385" s="136" t="s">
        <v>2488</v>
      </c>
      <c r="E385" s="136" t="s">
        <v>559</v>
      </c>
      <c r="F385" s="136" t="s">
        <v>166</v>
      </c>
      <c r="G385" s="136" t="s">
        <v>8</v>
      </c>
      <c r="H385" s="136" t="s">
        <v>81</v>
      </c>
      <c r="I385" s="137" t="s">
        <v>45</v>
      </c>
      <c r="J385" s="8">
        <v>80</v>
      </c>
      <c r="K385" s="8" t="s">
        <v>2489</v>
      </c>
      <c r="L385" s="9">
        <v>1111.96</v>
      </c>
      <c r="M385" s="9">
        <v>633.84615384615381</v>
      </c>
      <c r="N385" s="138">
        <f t="shared" si="40"/>
        <v>704811.56923076918</v>
      </c>
      <c r="O385" s="11" t="s">
        <v>3204</v>
      </c>
      <c r="P385" s="39">
        <v>2.1414301490621638E-5</v>
      </c>
      <c r="Q385" s="39"/>
      <c r="R385" s="26">
        <v>5.3535753726554093E-3</v>
      </c>
      <c r="S385" s="7"/>
      <c r="T385" s="26">
        <v>5.3535753726554093E-3</v>
      </c>
      <c r="U385" s="11"/>
      <c r="V385" s="28"/>
      <c r="W385" s="28"/>
      <c r="X385" s="29"/>
      <c r="Y385" s="108" t="str">
        <f t="shared" si="41"/>
        <v>NO OFERTADO</v>
      </c>
      <c r="Z385" s="108" t="str">
        <f t="shared" si="42"/>
        <v>CORRECTO</v>
      </c>
      <c r="AA385" s="29">
        <f t="shared" si="43"/>
        <v>0</v>
      </c>
      <c r="AB385" s="25">
        <v>1.9272871341559474E-3</v>
      </c>
      <c r="AC385" s="7"/>
      <c r="AD385" s="26">
        <v>1.9272871341559474E-3</v>
      </c>
      <c r="AE385" s="28"/>
      <c r="AF385" s="28"/>
      <c r="AG385" s="28"/>
      <c r="AH385" s="29"/>
      <c r="AI385" s="108" t="str">
        <f t="shared" si="44"/>
        <v>NO OFERTADO</v>
      </c>
      <c r="AJ385" s="108" t="str">
        <f t="shared" si="45"/>
        <v>CORRECTO</v>
      </c>
      <c r="AK385" s="27">
        <v>1.2848580894372983E-3</v>
      </c>
      <c r="AL385" s="7"/>
      <c r="AM385" s="26">
        <v>1.2848580894372983E-3</v>
      </c>
      <c r="AN385" s="28"/>
      <c r="AO385" s="28"/>
      <c r="AP385" s="28"/>
      <c r="AQ385" s="29"/>
      <c r="AR385" s="108" t="str">
        <f t="shared" si="46"/>
        <v>NO OFERTADO</v>
      </c>
      <c r="AS385" s="109" t="str">
        <f t="shared" si="47"/>
        <v>CORRECTO</v>
      </c>
    </row>
    <row r="386" spans="1:45" ht="24" x14ac:dyDescent="0.25">
      <c r="A386" s="134">
        <v>382</v>
      </c>
      <c r="B386" s="135">
        <v>1450</v>
      </c>
      <c r="C386" s="10" t="s">
        <v>2487</v>
      </c>
      <c r="D386" s="136" t="s">
        <v>494</v>
      </c>
      <c r="E386" s="136" t="s">
        <v>6</v>
      </c>
      <c r="F386" s="136" t="s">
        <v>7</v>
      </c>
      <c r="G386" s="136" t="s">
        <v>8</v>
      </c>
      <c r="H386" s="136" t="s">
        <v>7</v>
      </c>
      <c r="I386" s="137" t="s">
        <v>45</v>
      </c>
      <c r="J386" s="8">
        <v>1</v>
      </c>
      <c r="K386" s="8" t="s">
        <v>2489</v>
      </c>
      <c r="L386" s="9">
        <v>847.32</v>
      </c>
      <c r="M386" s="9">
        <v>385.46153846153845</v>
      </c>
      <c r="N386" s="138">
        <f t="shared" si="40"/>
        <v>326609.27076923079</v>
      </c>
      <c r="O386" s="11" t="s">
        <v>3204</v>
      </c>
      <c r="P386" s="39">
        <v>9.9233748411901778E-6</v>
      </c>
      <c r="Q386" s="39"/>
      <c r="R386" s="26">
        <v>2.4808437102975442E-3</v>
      </c>
      <c r="S386" s="7"/>
      <c r="T386" s="26">
        <v>2.4808437102975442E-3</v>
      </c>
      <c r="U386" s="11"/>
      <c r="V386" s="28"/>
      <c r="W386" s="28"/>
      <c r="X386" s="29"/>
      <c r="Y386" s="108" t="str">
        <f t="shared" si="41"/>
        <v>NO OFERTADO</v>
      </c>
      <c r="Z386" s="108" t="str">
        <f t="shared" si="42"/>
        <v>CORRECTO</v>
      </c>
      <c r="AA386" s="29">
        <f t="shared" si="43"/>
        <v>0</v>
      </c>
      <c r="AB386" s="25">
        <v>8.9310373570711601E-4</v>
      </c>
      <c r="AC386" s="7"/>
      <c r="AD386" s="26">
        <v>8.9310373570711601E-4</v>
      </c>
      <c r="AE386" s="28"/>
      <c r="AF386" s="28"/>
      <c r="AG386" s="28"/>
      <c r="AH386" s="29"/>
      <c r="AI386" s="108" t="str">
        <f t="shared" si="44"/>
        <v>NO OFERTADO</v>
      </c>
      <c r="AJ386" s="108" t="str">
        <f t="shared" si="45"/>
        <v>CORRECTO</v>
      </c>
      <c r="AK386" s="27">
        <v>5.9540249047141064E-4</v>
      </c>
      <c r="AL386" s="7"/>
      <c r="AM386" s="26">
        <v>5.9540249047141064E-4</v>
      </c>
      <c r="AN386" s="28"/>
      <c r="AO386" s="28"/>
      <c r="AP386" s="28"/>
      <c r="AQ386" s="29"/>
      <c r="AR386" s="108" t="str">
        <f t="shared" si="46"/>
        <v>NO OFERTADO</v>
      </c>
      <c r="AS386" s="109" t="str">
        <f t="shared" si="47"/>
        <v>CORRECTO</v>
      </c>
    </row>
    <row r="387" spans="1:45" ht="24" x14ac:dyDescent="0.25">
      <c r="A387" s="134">
        <v>383</v>
      </c>
      <c r="B387" s="135">
        <v>249</v>
      </c>
      <c r="C387" s="10" t="s">
        <v>672</v>
      </c>
      <c r="D387" s="136" t="s">
        <v>494</v>
      </c>
      <c r="E387" s="136" t="s">
        <v>6</v>
      </c>
      <c r="F387" s="136" t="s">
        <v>7</v>
      </c>
      <c r="G387" s="136" t="s">
        <v>8</v>
      </c>
      <c r="H387" s="136" t="s">
        <v>7</v>
      </c>
      <c r="I387" s="137" t="s">
        <v>45</v>
      </c>
      <c r="J387" s="8">
        <v>1</v>
      </c>
      <c r="K387" s="8" t="s">
        <v>673</v>
      </c>
      <c r="L387" s="9">
        <v>417.56</v>
      </c>
      <c r="M387" s="9">
        <v>65524.461538461539</v>
      </c>
      <c r="N387" s="138">
        <f t="shared" si="40"/>
        <v>27360394.16</v>
      </c>
      <c r="O387" s="11" t="s">
        <v>3204</v>
      </c>
      <c r="P387" s="39">
        <v>8.3129130539661604E-4</v>
      </c>
      <c r="Q387" s="39"/>
      <c r="R387" s="26">
        <v>0.207822826349154</v>
      </c>
      <c r="S387" s="7"/>
      <c r="T387" s="26">
        <v>0.207822826349154</v>
      </c>
      <c r="U387" s="11"/>
      <c r="V387" s="28"/>
      <c r="W387" s="28"/>
      <c r="X387" s="29"/>
      <c r="Y387" s="108" t="str">
        <f t="shared" si="41"/>
        <v>NO OFERTADO</v>
      </c>
      <c r="Z387" s="108" t="str">
        <f t="shared" si="42"/>
        <v>CORRECTO</v>
      </c>
      <c r="AA387" s="29">
        <f t="shared" si="43"/>
        <v>0</v>
      </c>
      <c r="AB387" s="25">
        <v>7.4816217485695446E-2</v>
      </c>
      <c r="AC387" s="7"/>
      <c r="AD387" s="26">
        <v>7.4816217485695446E-2</v>
      </c>
      <c r="AE387" s="28"/>
      <c r="AF387" s="28"/>
      <c r="AG387" s="28"/>
      <c r="AH387" s="29"/>
      <c r="AI387" s="108" t="str">
        <f t="shared" si="44"/>
        <v>NO OFERTADO</v>
      </c>
      <c r="AJ387" s="108" t="str">
        <f t="shared" si="45"/>
        <v>CORRECTO</v>
      </c>
      <c r="AK387" s="27">
        <v>4.9877478323796964E-2</v>
      </c>
      <c r="AL387" s="7"/>
      <c r="AM387" s="26">
        <v>4.9877478323796964E-2</v>
      </c>
      <c r="AN387" s="28"/>
      <c r="AO387" s="28"/>
      <c r="AP387" s="28"/>
      <c r="AQ387" s="29"/>
      <c r="AR387" s="108" t="str">
        <f t="shared" si="46"/>
        <v>NO OFERTADO</v>
      </c>
      <c r="AS387" s="109" t="str">
        <f t="shared" si="47"/>
        <v>CORRECTO</v>
      </c>
    </row>
    <row r="388" spans="1:45" ht="24" x14ac:dyDescent="0.25">
      <c r="A388" s="134">
        <v>384</v>
      </c>
      <c r="B388" s="135">
        <v>815</v>
      </c>
      <c r="C388" s="10" t="s">
        <v>672</v>
      </c>
      <c r="D388" s="136" t="s">
        <v>333</v>
      </c>
      <c r="E388" s="136" t="s">
        <v>6</v>
      </c>
      <c r="F388" s="136" t="s">
        <v>101</v>
      </c>
      <c r="G388" s="136" t="s">
        <v>8</v>
      </c>
      <c r="H388" s="136" t="s">
        <v>7</v>
      </c>
      <c r="I388" s="137" t="s">
        <v>45</v>
      </c>
      <c r="J388" s="8">
        <v>1</v>
      </c>
      <c r="K388" s="8" t="s">
        <v>673</v>
      </c>
      <c r="L388" s="9">
        <v>15683.81</v>
      </c>
      <c r="M388" s="9">
        <v>343.66666666666669</v>
      </c>
      <c r="N388" s="138">
        <f t="shared" si="40"/>
        <v>5390002.7033333331</v>
      </c>
      <c r="O388" s="11" t="s">
        <v>3204</v>
      </c>
      <c r="P388" s="39">
        <v>1.6376454071322691E-4</v>
      </c>
      <c r="Q388" s="39"/>
      <c r="R388" s="26">
        <v>4.0941135178306727E-2</v>
      </c>
      <c r="S388" s="7"/>
      <c r="T388" s="26">
        <v>4.0941135178306727E-2</v>
      </c>
      <c r="U388" s="11"/>
      <c r="V388" s="28"/>
      <c r="W388" s="28"/>
      <c r="X388" s="29"/>
      <c r="Y388" s="108" t="str">
        <f t="shared" si="41"/>
        <v>NO OFERTADO</v>
      </c>
      <c r="Z388" s="108" t="str">
        <f t="shared" si="42"/>
        <v>CORRECTO</v>
      </c>
      <c r="AA388" s="29">
        <f t="shared" si="43"/>
        <v>0</v>
      </c>
      <c r="AB388" s="25">
        <v>1.4738808664190422E-2</v>
      </c>
      <c r="AC388" s="7"/>
      <c r="AD388" s="26">
        <v>1.4738808664190422E-2</v>
      </c>
      <c r="AE388" s="28"/>
      <c r="AF388" s="28"/>
      <c r="AG388" s="28"/>
      <c r="AH388" s="29"/>
      <c r="AI388" s="108" t="str">
        <f t="shared" si="44"/>
        <v>NO OFERTADO</v>
      </c>
      <c r="AJ388" s="108" t="str">
        <f t="shared" si="45"/>
        <v>CORRECTO</v>
      </c>
      <c r="AK388" s="27">
        <v>9.8258724427936137E-3</v>
      </c>
      <c r="AL388" s="7"/>
      <c r="AM388" s="26">
        <v>9.8258724427936137E-3</v>
      </c>
      <c r="AN388" s="28"/>
      <c r="AO388" s="28"/>
      <c r="AP388" s="28"/>
      <c r="AQ388" s="29"/>
      <c r="AR388" s="108" t="str">
        <f t="shared" si="46"/>
        <v>NO OFERTADO</v>
      </c>
      <c r="AS388" s="109" t="str">
        <f t="shared" si="47"/>
        <v>CORRECTO</v>
      </c>
    </row>
    <row r="389" spans="1:45" x14ac:dyDescent="0.25">
      <c r="A389" s="134">
        <v>385</v>
      </c>
      <c r="B389" s="135">
        <v>1049</v>
      </c>
      <c r="C389" s="10" t="s">
        <v>672</v>
      </c>
      <c r="D389" s="136" t="s">
        <v>1228</v>
      </c>
      <c r="E389" s="136" t="s">
        <v>201</v>
      </c>
      <c r="F389" s="136" t="s">
        <v>166</v>
      </c>
      <c r="G389" s="136" t="s">
        <v>8</v>
      </c>
      <c r="H389" s="136" t="s">
        <v>81</v>
      </c>
      <c r="I389" s="137" t="s">
        <v>45</v>
      </c>
      <c r="J389" s="8">
        <v>60</v>
      </c>
      <c r="K389" s="8" t="s">
        <v>673</v>
      </c>
      <c r="L389" s="9">
        <v>87.42</v>
      </c>
      <c r="M389" s="9">
        <v>38856.923076923078</v>
      </c>
      <c r="N389" s="138">
        <f t="shared" si="40"/>
        <v>3396872.2153846156</v>
      </c>
      <c r="O389" s="11" t="s">
        <v>3204</v>
      </c>
      <c r="P389" s="39">
        <v>1.0320722434331232E-4</v>
      </c>
      <c r="Q389" s="39"/>
      <c r="R389" s="26">
        <v>2.5801806085828081E-2</v>
      </c>
      <c r="S389" s="7"/>
      <c r="T389" s="26">
        <v>2.5801806085828081E-2</v>
      </c>
      <c r="U389" s="11"/>
      <c r="V389" s="28"/>
      <c r="W389" s="28"/>
      <c r="X389" s="29"/>
      <c r="Y389" s="108" t="str">
        <f t="shared" si="41"/>
        <v>NO OFERTADO</v>
      </c>
      <c r="Z389" s="108" t="str">
        <f t="shared" si="42"/>
        <v>CORRECTO</v>
      </c>
      <c r="AA389" s="29">
        <f t="shared" si="43"/>
        <v>0</v>
      </c>
      <c r="AB389" s="25">
        <v>9.2886501908981088E-3</v>
      </c>
      <c r="AC389" s="7"/>
      <c r="AD389" s="26">
        <v>9.2886501908981088E-3</v>
      </c>
      <c r="AE389" s="28"/>
      <c r="AF389" s="28"/>
      <c r="AG389" s="28"/>
      <c r="AH389" s="29"/>
      <c r="AI389" s="108" t="str">
        <f t="shared" si="44"/>
        <v>NO OFERTADO</v>
      </c>
      <c r="AJ389" s="108" t="str">
        <f t="shared" si="45"/>
        <v>CORRECTO</v>
      </c>
      <c r="AK389" s="27">
        <v>6.1924334605987395E-3</v>
      </c>
      <c r="AL389" s="7"/>
      <c r="AM389" s="26">
        <v>6.1924334605987395E-3</v>
      </c>
      <c r="AN389" s="28"/>
      <c r="AO389" s="28"/>
      <c r="AP389" s="28"/>
      <c r="AQ389" s="29"/>
      <c r="AR389" s="108" t="str">
        <f t="shared" si="46"/>
        <v>NO OFERTADO</v>
      </c>
      <c r="AS389" s="109" t="str">
        <f t="shared" si="47"/>
        <v>CORRECTO</v>
      </c>
    </row>
    <row r="390" spans="1:45" x14ac:dyDescent="0.25">
      <c r="A390" s="134">
        <v>386</v>
      </c>
      <c r="B390" s="135">
        <v>1068</v>
      </c>
      <c r="C390" s="10" t="s">
        <v>2052</v>
      </c>
      <c r="D390" s="136" t="s">
        <v>341</v>
      </c>
      <c r="E390" s="136" t="s">
        <v>36</v>
      </c>
      <c r="F390" s="136" t="s">
        <v>16</v>
      </c>
      <c r="G390" s="136" t="s">
        <v>17</v>
      </c>
      <c r="H390" s="136" t="s">
        <v>36</v>
      </c>
      <c r="I390" s="137" t="s">
        <v>45</v>
      </c>
      <c r="J390" s="8">
        <v>1</v>
      </c>
      <c r="K390" s="8" t="s">
        <v>2053</v>
      </c>
      <c r="L390" s="9">
        <v>3058</v>
      </c>
      <c r="M390" s="9">
        <v>515</v>
      </c>
      <c r="N390" s="138">
        <f t="shared" ref="N390:N453" si="48">M390*L390</f>
        <v>1574870</v>
      </c>
      <c r="O390" s="11" t="s">
        <v>3204</v>
      </c>
      <c r="P390" s="39">
        <v>4.7849301090988691E-5</v>
      </c>
      <c r="Q390" s="39"/>
      <c r="R390" s="26">
        <v>1.1962325272747173E-2</v>
      </c>
      <c r="S390" s="7"/>
      <c r="T390" s="26">
        <v>1.1962325272747173E-2</v>
      </c>
      <c r="U390" s="11"/>
      <c r="V390" s="28"/>
      <c r="W390" s="28"/>
      <c r="X390" s="29"/>
      <c r="Y390" s="108" t="str">
        <f t="shared" ref="Y390:Y453" si="49">IF(U390=0,"NO OFERTADO",IF(V390=0,"NO OFERTADO",IF(W390=0,"NO OFERTADO",IF(X390&gt;0,"CORRECTO","NO OFERTADO"))))</f>
        <v>NO OFERTADO</v>
      </c>
      <c r="Z390" s="108" t="str">
        <f t="shared" ref="Z390:Z453" si="50">IF(X390=0,"CORRECTO",IF(X390&gt;I390,"SOBREPASA TECHO REGULADO","CORRECTO"))</f>
        <v>CORRECTO</v>
      </c>
      <c r="AA390" s="29">
        <f t="shared" ref="AA390:AA453" si="51">IF(AND(Y390="CORRECTO", Z390="CORRECTO"), X390*M390, 0)</f>
        <v>0</v>
      </c>
      <c r="AB390" s="25">
        <v>4.3064370981889819E-3</v>
      </c>
      <c r="AC390" s="7"/>
      <c r="AD390" s="26">
        <v>4.3064370981889819E-3</v>
      </c>
      <c r="AE390" s="28"/>
      <c r="AF390" s="28"/>
      <c r="AG390" s="28"/>
      <c r="AH390" s="29"/>
      <c r="AI390" s="108" t="str">
        <f t="shared" ref="AI390:AI453" si="52">IF(AE390=0,"NO OFERTADO",IF(AF390=0,"NO OFERTADO",IF(AG390=0,"NO OFERTADO",IF(AH390&gt;0,"CORRECTO","NO OFERTADO"))))</f>
        <v>NO OFERTADO</v>
      </c>
      <c r="AJ390" s="108" t="str">
        <f t="shared" ref="AJ390:AJ453" si="53">IF(AH390=0,"CORRECTO",IF(AH390&lt;X390,"PRECIO OPCION 1 MAYOR QUE OPCION 2",IF(AH390&gt;I390,"SOBREPASA TECHO REGULADO","CORRECTO")))</f>
        <v>CORRECTO</v>
      </c>
      <c r="AK390" s="27">
        <v>2.8709580654593214E-3</v>
      </c>
      <c r="AL390" s="7"/>
      <c r="AM390" s="26">
        <v>2.8709580654593214E-3</v>
      </c>
      <c r="AN390" s="28"/>
      <c r="AO390" s="28"/>
      <c r="AP390" s="28"/>
      <c r="AQ390" s="29"/>
      <c r="AR390" s="108" t="str">
        <f t="shared" ref="AR390:AR453" si="54">IF(AN390=0,"NO OFERTADO",IF(AO390=0,"NO OFERTADO",IF(AP390=0,"NO OFERTADO",IF(AQ390&gt;0,"CORRECTO","NO OFERTADO"))))</f>
        <v>NO OFERTADO</v>
      </c>
      <c r="AS390" s="109" t="str">
        <f t="shared" ref="AS390:AS453" si="55">IF(AQ390=0,"CORRECTO",IF(AQ390&lt;AH390,"PRECIO OPCION 2 MAYOR QUE OPCION 3",IF(AQ390&gt;I390,"SOBREPASA TECHO REGULADO","CORRECTO")))</f>
        <v>CORRECTO</v>
      </c>
    </row>
    <row r="391" spans="1:45" x14ac:dyDescent="0.25">
      <c r="A391" s="134">
        <v>387</v>
      </c>
      <c r="B391" s="135">
        <v>399</v>
      </c>
      <c r="C391" s="10" t="s">
        <v>984</v>
      </c>
      <c r="D391" s="136" t="s">
        <v>341</v>
      </c>
      <c r="E391" s="136" t="s">
        <v>36</v>
      </c>
      <c r="F391" s="136" t="s">
        <v>16</v>
      </c>
      <c r="G391" s="136" t="s">
        <v>17</v>
      </c>
      <c r="H391" s="136" t="s">
        <v>36</v>
      </c>
      <c r="I391" s="137" t="s">
        <v>45</v>
      </c>
      <c r="J391" s="8">
        <v>1</v>
      </c>
      <c r="K391" s="8" t="s">
        <v>985</v>
      </c>
      <c r="L391" s="9">
        <v>3216.06</v>
      </c>
      <c r="M391" s="9">
        <v>3670.7692307692309</v>
      </c>
      <c r="N391" s="138">
        <f t="shared" si="48"/>
        <v>11805414.092307692</v>
      </c>
      <c r="O391" s="11" t="s">
        <v>3204</v>
      </c>
      <c r="P391" s="39">
        <v>3.5868409037357479E-4</v>
      </c>
      <c r="Q391" s="39"/>
      <c r="R391" s="26">
        <v>8.9671022593393698E-2</v>
      </c>
      <c r="S391" s="7"/>
      <c r="T391" s="26">
        <v>8.9671022593393698E-2</v>
      </c>
      <c r="U391" s="11"/>
      <c r="V391" s="28"/>
      <c r="W391" s="28"/>
      <c r="X391" s="29"/>
      <c r="Y391" s="108" t="str">
        <f t="shared" si="49"/>
        <v>NO OFERTADO</v>
      </c>
      <c r="Z391" s="108" t="str">
        <f t="shared" si="50"/>
        <v>CORRECTO</v>
      </c>
      <c r="AA391" s="29">
        <f t="shared" si="51"/>
        <v>0</v>
      </c>
      <c r="AB391" s="25">
        <v>3.2281568133621728E-2</v>
      </c>
      <c r="AC391" s="7"/>
      <c r="AD391" s="26">
        <v>3.2281568133621728E-2</v>
      </c>
      <c r="AE391" s="28"/>
      <c r="AF391" s="28"/>
      <c r="AG391" s="28"/>
      <c r="AH391" s="29"/>
      <c r="AI391" s="108" t="str">
        <f t="shared" si="52"/>
        <v>NO OFERTADO</v>
      </c>
      <c r="AJ391" s="108" t="str">
        <f t="shared" si="53"/>
        <v>CORRECTO</v>
      </c>
      <c r="AK391" s="27">
        <v>2.1521045422414488E-2</v>
      </c>
      <c r="AL391" s="7"/>
      <c r="AM391" s="26">
        <v>2.1521045422414488E-2</v>
      </c>
      <c r="AN391" s="28"/>
      <c r="AO391" s="28"/>
      <c r="AP391" s="28"/>
      <c r="AQ391" s="29"/>
      <c r="AR391" s="108" t="str">
        <f t="shared" si="54"/>
        <v>NO OFERTADO</v>
      </c>
      <c r="AS391" s="109" t="str">
        <f t="shared" si="55"/>
        <v>CORRECTO</v>
      </c>
    </row>
    <row r="392" spans="1:45" x14ac:dyDescent="0.25">
      <c r="A392" s="134">
        <v>388</v>
      </c>
      <c r="B392" s="135">
        <v>567</v>
      </c>
      <c r="C392" s="10" t="s">
        <v>1305</v>
      </c>
      <c r="D392" s="136" t="s">
        <v>341</v>
      </c>
      <c r="E392" s="136" t="s">
        <v>36</v>
      </c>
      <c r="F392" s="136" t="s">
        <v>16</v>
      </c>
      <c r="G392" s="136" t="s">
        <v>17</v>
      </c>
      <c r="H392" s="136" t="s">
        <v>36</v>
      </c>
      <c r="I392" s="137" t="s">
        <v>45</v>
      </c>
      <c r="J392" s="8">
        <v>1</v>
      </c>
      <c r="K392" s="8" t="s">
        <v>1306</v>
      </c>
      <c r="L392" s="9">
        <v>5391.63</v>
      </c>
      <c r="M392" s="9">
        <v>1513.6153846153845</v>
      </c>
      <c r="N392" s="138">
        <f t="shared" si="48"/>
        <v>8160854.1161538456</v>
      </c>
      <c r="O392" s="11" t="s">
        <v>3204</v>
      </c>
      <c r="P392" s="39">
        <v>2.4795136472437711E-4</v>
      </c>
      <c r="Q392" s="39"/>
      <c r="R392" s="26">
        <v>6.198784118109428E-2</v>
      </c>
      <c r="S392" s="7"/>
      <c r="T392" s="26">
        <v>6.198784118109428E-2</v>
      </c>
      <c r="U392" s="11"/>
      <c r="V392" s="28"/>
      <c r="W392" s="28"/>
      <c r="X392" s="29"/>
      <c r="Y392" s="108" t="str">
        <f t="shared" si="49"/>
        <v>NO OFERTADO</v>
      </c>
      <c r="Z392" s="108" t="str">
        <f t="shared" si="50"/>
        <v>CORRECTO</v>
      </c>
      <c r="AA392" s="29">
        <f t="shared" si="51"/>
        <v>0</v>
      </c>
      <c r="AB392" s="25">
        <v>2.2315622825193941E-2</v>
      </c>
      <c r="AC392" s="7"/>
      <c r="AD392" s="26">
        <v>2.2315622825193941E-2</v>
      </c>
      <c r="AE392" s="28"/>
      <c r="AF392" s="28"/>
      <c r="AG392" s="28"/>
      <c r="AH392" s="29"/>
      <c r="AI392" s="108" t="str">
        <f t="shared" si="52"/>
        <v>NO OFERTADO</v>
      </c>
      <c r="AJ392" s="108" t="str">
        <f t="shared" si="53"/>
        <v>CORRECTO</v>
      </c>
      <c r="AK392" s="27">
        <v>1.4877081883462626E-2</v>
      </c>
      <c r="AL392" s="7"/>
      <c r="AM392" s="26">
        <v>1.4877081883462626E-2</v>
      </c>
      <c r="AN392" s="28"/>
      <c r="AO392" s="28"/>
      <c r="AP392" s="28"/>
      <c r="AQ392" s="29"/>
      <c r="AR392" s="108" t="str">
        <f t="shared" si="54"/>
        <v>NO OFERTADO</v>
      </c>
      <c r="AS392" s="109" t="str">
        <f t="shared" si="55"/>
        <v>CORRECTO</v>
      </c>
    </row>
    <row r="393" spans="1:45" x14ac:dyDescent="0.25">
      <c r="A393" s="134">
        <v>389</v>
      </c>
      <c r="B393" s="135">
        <v>1766</v>
      </c>
      <c r="C393" s="10" t="s">
        <v>3080</v>
      </c>
      <c r="D393" s="136" t="s">
        <v>341</v>
      </c>
      <c r="E393" s="136" t="s">
        <v>36</v>
      </c>
      <c r="F393" s="136" t="s">
        <v>16</v>
      </c>
      <c r="G393" s="136" t="s">
        <v>17</v>
      </c>
      <c r="H393" s="136" t="s">
        <v>36</v>
      </c>
      <c r="I393" s="137" t="s">
        <v>45</v>
      </c>
      <c r="J393" s="8">
        <v>1</v>
      </c>
      <c r="K393" s="8" t="s">
        <v>3081</v>
      </c>
      <c r="L393" s="9">
        <v>5417</v>
      </c>
      <c r="M393" s="9">
        <v>12.5</v>
      </c>
      <c r="N393" s="138">
        <f t="shared" si="48"/>
        <v>67712.5</v>
      </c>
      <c r="O393" s="11" t="s">
        <v>3204</v>
      </c>
      <c r="P393" s="39">
        <v>2.0573100002689567E-6</v>
      </c>
      <c r="Q393" s="39"/>
      <c r="R393" s="26">
        <v>5.1432750006723922E-4</v>
      </c>
      <c r="S393" s="7"/>
      <c r="T393" s="26">
        <v>5.1432750006723922E-4</v>
      </c>
      <c r="U393" s="11"/>
      <c r="V393" s="28"/>
      <c r="W393" s="28"/>
      <c r="X393" s="29"/>
      <c r="Y393" s="108" t="str">
        <f t="shared" si="49"/>
        <v>NO OFERTADO</v>
      </c>
      <c r="Z393" s="108" t="str">
        <f t="shared" si="50"/>
        <v>CORRECTO</v>
      </c>
      <c r="AA393" s="29">
        <f t="shared" si="51"/>
        <v>0</v>
      </c>
      <c r="AB393" s="25">
        <v>1.851579000242061E-4</v>
      </c>
      <c r="AC393" s="7"/>
      <c r="AD393" s="26">
        <v>1.851579000242061E-4</v>
      </c>
      <c r="AE393" s="28"/>
      <c r="AF393" s="28"/>
      <c r="AG393" s="28"/>
      <c r="AH393" s="29"/>
      <c r="AI393" s="108" t="str">
        <f t="shared" si="52"/>
        <v>NO OFERTADO</v>
      </c>
      <c r="AJ393" s="108" t="str">
        <f t="shared" si="53"/>
        <v>CORRECTO</v>
      </c>
      <c r="AK393" s="27">
        <v>1.2343860001613741E-4</v>
      </c>
      <c r="AL393" s="7"/>
      <c r="AM393" s="26">
        <v>1.2343860001613741E-4</v>
      </c>
      <c r="AN393" s="28"/>
      <c r="AO393" s="28"/>
      <c r="AP393" s="28"/>
      <c r="AQ393" s="29"/>
      <c r="AR393" s="108" t="str">
        <f t="shared" si="54"/>
        <v>NO OFERTADO</v>
      </c>
      <c r="AS393" s="109" t="str">
        <f t="shared" si="55"/>
        <v>CORRECTO</v>
      </c>
    </row>
    <row r="394" spans="1:45" ht="24" x14ac:dyDescent="0.25">
      <c r="A394" s="134">
        <v>390</v>
      </c>
      <c r="B394" s="135">
        <v>1666</v>
      </c>
      <c r="C394" s="10" t="s">
        <v>2926</v>
      </c>
      <c r="D394" s="136" t="s">
        <v>69</v>
      </c>
      <c r="E394" s="136" t="s">
        <v>6</v>
      </c>
      <c r="F394" s="136" t="s">
        <v>7</v>
      </c>
      <c r="G394" s="136" t="s">
        <v>8</v>
      </c>
      <c r="H394" s="136" t="s">
        <v>7</v>
      </c>
      <c r="I394" s="137" t="s">
        <v>45</v>
      </c>
      <c r="J394" s="8">
        <v>1</v>
      </c>
      <c r="K394" s="8" t="s">
        <v>2927</v>
      </c>
      <c r="L394" s="9">
        <v>6484.41</v>
      </c>
      <c r="M394" s="9">
        <v>28</v>
      </c>
      <c r="N394" s="138">
        <f t="shared" si="48"/>
        <v>181563.47999999998</v>
      </c>
      <c r="O394" s="11" t="s">
        <v>3204</v>
      </c>
      <c r="P394" s="39">
        <v>5.5164461966052454E-6</v>
      </c>
      <c r="Q394" s="39"/>
      <c r="R394" s="26">
        <v>1.3791115491513114E-3</v>
      </c>
      <c r="S394" s="7"/>
      <c r="T394" s="26">
        <v>1.3791115491513114E-3</v>
      </c>
      <c r="U394" s="11"/>
      <c r="V394" s="28"/>
      <c r="W394" s="28"/>
      <c r="X394" s="29"/>
      <c r="Y394" s="108" t="str">
        <f t="shared" si="49"/>
        <v>NO OFERTADO</v>
      </c>
      <c r="Z394" s="108" t="str">
        <f t="shared" si="50"/>
        <v>CORRECTO</v>
      </c>
      <c r="AA394" s="29">
        <f t="shared" si="51"/>
        <v>0</v>
      </c>
      <c r="AB394" s="25">
        <v>4.9648015769447205E-4</v>
      </c>
      <c r="AC394" s="7"/>
      <c r="AD394" s="26">
        <v>4.9648015769447205E-4</v>
      </c>
      <c r="AE394" s="28"/>
      <c r="AF394" s="28"/>
      <c r="AG394" s="28"/>
      <c r="AH394" s="29"/>
      <c r="AI394" s="108" t="str">
        <f t="shared" si="52"/>
        <v>NO OFERTADO</v>
      </c>
      <c r="AJ394" s="108" t="str">
        <f t="shared" si="53"/>
        <v>CORRECTO</v>
      </c>
      <c r="AK394" s="27">
        <v>3.309867717963147E-4</v>
      </c>
      <c r="AL394" s="7"/>
      <c r="AM394" s="26">
        <v>3.309867717963147E-4</v>
      </c>
      <c r="AN394" s="28"/>
      <c r="AO394" s="28"/>
      <c r="AP394" s="28"/>
      <c r="AQ394" s="29"/>
      <c r="AR394" s="108" t="str">
        <f t="shared" si="54"/>
        <v>NO OFERTADO</v>
      </c>
      <c r="AS394" s="109" t="str">
        <f t="shared" si="55"/>
        <v>CORRECTO</v>
      </c>
    </row>
    <row r="395" spans="1:45" x14ac:dyDescent="0.25">
      <c r="A395" s="134">
        <v>391</v>
      </c>
      <c r="B395" s="135">
        <v>1757</v>
      </c>
      <c r="C395" s="10" t="s">
        <v>2926</v>
      </c>
      <c r="D395" s="136" t="s">
        <v>3068</v>
      </c>
      <c r="E395" s="136" t="s">
        <v>559</v>
      </c>
      <c r="F395" s="136" t="s">
        <v>166</v>
      </c>
      <c r="G395" s="136" t="s">
        <v>8</v>
      </c>
      <c r="H395" s="136" t="s">
        <v>81</v>
      </c>
      <c r="I395" s="137" t="s">
        <v>45</v>
      </c>
      <c r="J395" s="8">
        <v>100</v>
      </c>
      <c r="K395" s="8" t="s">
        <v>2927</v>
      </c>
      <c r="L395" s="9">
        <v>849.21</v>
      </c>
      <c r="M395" s="9">
        <v>100</v>
      </c>
      <c r="N395" s="138">
        <f t="shared" si="48"/>
        <v>84921</v>
      </c>
      <c r="O395" s="11" t="s">
        <v>3204</v>
      </c>
      <c r="P395" s="39">
        <v>2.5801561385688032E-6</v>
      </c>
      <c r="Q395" s="39"/>
      <c r="R395" s="26">
        <v>6.4503903464220081E-4</v>
      </c>
      <c r="S395" s="7"/>
      <c r="T395" s="26">
        <v>6.4503903464220081E-4</v>
      </c>
      <c r="U395" s="11"/>
      <c r="V395" s="28"/>
      <c r="W395" s="28"/>
      <c r="X395" s="29"/>
      <c r="Y395" s="108" t="str">
        <f t="shared" si="49"/>
        <v>NO OFERTADO</v>
      </c>
      <c r="Z395" s="108" t="str">
        <f t="shared" si="50"/>
        <v>CORRECTO</v>
      </c>
      <c r="AA395" s="29">
        <f t="shared" si="51"/>
        <v>0</v>
      </c>
      <c r="AB395" s="25">
        <v>2.3221405247119228E-4</v>
      </c>
      <c r="AC395" s="7"/>
      <c r="AD395" s="26">
        <v>2.3221405247119228E-4</v>
      </c>
      <c r="AE395" s="28"/>
      <c r="AF395" s="28"/>
      <c r="AG395" s="28"/>
      <c r="AH395" s="29"/>
      <c r="AI395" s="108" t="str">
        <f t="shared" si="52"/>
        <v>NO OFERTADO</v>
      </c>
      <c r="AJ395" s="108" t="str">
        <f t="shared" si="53"/>
        <v>CORRECTO</v>
      </c>
      <c r="AK395" s="27">
        <v>1.5480936831412819E-4</v>
      </c>
      <c r="AL395" s="7"/>
      <c r="AM395" s="26">
        <v>1.5480936831412819E-4</v>
      </c>
      <c r="AN395" s="28"/>
      <c r="AO395" s="28"/>
      <c r="AP395" s="28"/>
      <c r="AQ395" s="29"/>
      <c r="AR395" s="108" t="str">
        <f t="shared" si="54"/>
        <v>NO OFERTADO</v>
      </c>
      <c r="AS395" s="109" t="str">
        <f t="shared" si="55"/>
        <v>CORRECTO</v>
      </c>
    </row>
    <row r="396" spans="1:45" ht="24" x14ac:dyDescent="0.25">
      <c r="A396" s="134">
        <v>392</v>
      </c>
      <c r="B396" s="135">
        <v>1224</v>
      </c>
      <c r="C396" s="10" t="s">
        <v>2260</v>
      </c>
      <c r="D396" s="136" t="s">
        <v>494</v>
      </c>
      <c r="E396" s="136" t="s">
        <v>6</v>
      </c>
      <c r="F396" s="136" t="s">
        <v>7</v>
      </c>
      <c r="G396" s="136" t="s">
        <v>8</v>
      </c>
      <c r="H396" s="136" t="s">
        <v>7</v>
      </c>
      <c r="I396" s="137" t="s">
        <v>45</v>
      </c>
      <c r="J396" s="8">
        <v>1</v>
      </c>
      <c r="K396" s="8" t="s">
        <v>2261</v>
      </c>
      <c r="L396" s="9">
        <v>594</v>
      </c>
      <c r="M396" s="9">
        <v>2048.9230769230771</v>
      </c>
      <c r="N396" s="138">
        <f t="shared" si="48"/>
        <v>1217060.3076923077</v>
      </c>
      <c r="O396" s="11" t="s">
        <v>3204</v>
      </c>
      <c r="P396" s="39">
        <v>3.6977963329456131E-5</v>
      </c>
      <c r="Q396" s="39"/>
      <c r="R396" s="26">
        <v>9.2444908323640329E-3</v>
      </c>
      <c r="S396" s="7"/>
      <c r="T396" s="26">
        <v>9.2444908323640329E-3</v>
      </c>
      <c r="U396" s="11"/>
      <c r="V396" s="28"/>
      <c r="W396" s="28"/>
      <c r="X396" s="29"/>
      <c r="Y396" s="108" t="str">
        <f t="shared" si="49"/>
        <v>NO OFERTADO</v>
      </c>
      <c r="Z396" s="108" t="str">
        <f t="shared" si="50"/>
        <v>CORRECTO</v>
      </c>
      <c r="AA396" s="29">
        <f t="shared" si="51"/>
        <v>0</v>
      </c>
      <c r="AB396" s="25">
        <v>3.328016699651052E-3</v>
      </c>
      <c r="AC396" s="7"/>
      <c r="AD396" s="26">
        <v>3.328016699651052E-3</v>
      </c>
      <c r="AE396" s="28"/>
      <c r="AF396" s="28"/>
      <c r="AG396" s="28"/>
      <c r="AH396" s="29"/>
      <c r="AI396" s="108" t="str">
        <f t="shared" si="52"/>
        <v>NO OFERTADO</v>
      </c>
      <c r="AJ396" s="108" t="str">
        <f t="shared" si="53"/>
        <v>CORRECTO</v>
      </c>
      <c r="AK396" s="27">
        <v>2.2186777997673678E-3</v>
      </c>
      <c r="AL396" s="7"/>
      <c r="AM396" s="26">
        <v>2.2186777997673678E-3</v>
      </c>
      <c r="AN396" s="28"/>
      <c r="AO396" s="28"/>
      <c r="AP396" s="28"/>
      <c r="AQ396" s="29"/>
      <c r="AR396" s="108" t="str">
        <f t="shared" si="54"/>
        <v>NO OFERTADO</v>
      </c>
      <c r="AS396" s="109" t="str">
        <f t="shared" si="55"/>
        <v>CORRECTO</v>
      </c>
    </row>
    <row r="397" spans="1:45" x14ac:dyDescent="0.25">
      <c r="A397" s="134">
        <v>393</v>
      </c>
      <c r="B397" s="135">
        <v>1546</v>
      </c>
      <c r="C397" s="10" t="s">
        <v>2747</v>
      </c>
      <c r="D397" s="136" t="s">
        <v>666</v>
      </c>
      <c r="E397" s="136" t="s">
        <v>36</v>
      </c>
      <c r="F397" s="136" t="s">
        <v>16</v>
      </c>
      <c r="G397" s="136" t="s">
        <v>17</v>
      </c>
      <c r="H397" s="136" t="s">
        <v>36</v>
      </c>
      <c r="I397" s="137" t="s">
        <v>45</v>
      </c>
      <c r="J397" s="8">
        <v>1</v>
      </c>
      <c r="K397" s="8" t="s">
        <v>2748</v>
      </c>
      <c r="L397" s="9">
        <v>15737.81</v>
      </c>
      <c r="M397" s="9">
        <v>38.18181818181818</v>
      </c>
      <c r="N397" s="138">
        <f t="shared" si="48"/>
        <v>600898.19999999995</v>
      </c>
      <c r="O397" s="11" t="s">
        <v>3204</v>
      </c>
      <c r="P397" s="39">
        <v>1.8257099885598902E-5</v>
      </c>
      <c r="Q397" s="39"/>
      <c r="R397" s="26">
        <v>4.5642749713997255E-3</v>
      </c>
      <c r="S397" s="7"/>
      <c r="T397" s="26">
        <v>4.5642749713997255E-3</v>
      </c>
      <c r="U397" s="11"/>
      <c r="V397" s="28"/>
      <c r="W397" s="28"/>
      <c r="X397" s="29"/>
      <c r="Y397" s="108" t="str">
        <f t="shared" si="49"/>
        <v>NO OFERTADO</v>
      </c>
      <c r="Z397" s="108" t="str">
        <f t="shared" si="50"/>
        <v>CORRECTO</v>
      </c>
      <c r="AA397" s="29">
        <f t="shared" si="51"/>
        <v>0</v>
      </c>
      <c r="AB397" s="25">
        <v>1.6431389897039012E-3</v>
      </c>
      <c r="AC397" s="7"/>
      <c r="AD397" s="26">
        <v>1.6431389897039012E-3</v>
      </c>
      <c r="AE397" s="28"/>
      <c r="AF397" s="28"/>
      <c r="AG397" s="28"/>
      <c r="AH397" s="29"/>
      <c r="AI397" s="108" t="str">
        <f t="shared" si="52"/>
        <v>NO OFERTADO</v>
      </c>
      <c r="AJ397" s="108" t="str">
        <f t="shared" si="53"/>
        <v>CORRECTO</v>
      </c>
      <c r="AK397" s="27">
        <v>1.0954259931359341E-3</v>
      </c>
      <c r="AL397" s="7"/>
      <c r="AM397" s="26">
        <v>1.0954259931359341E-3</v>
      </c>
      <c r="AN397" s="28"/>
      <c r="AO397" s="28"/>
      <c r="AP397" s="28"/>
      <c r="AQ397" s="29"/>
      <c r="AR397" s="108" t="str">
        <f t="shared" si="54"/>
        <v>NO OFERTADO</v>
      </c>
      <c r="AS397" s="109" t="str">
        <f t="shared" si="55"/>
        <v>CORRECTO</v>
      </c>
    </row>
    <row r="398" spans="1:45" ht="24" x14ac:dyDescent="0.25">
      <c r="A398" s="134">
        <v>394</v>
      </c>
      <c r="B398" s="135">
        <v>2805</v>
      </c>
      <c r="C398" s="10" t="s">
        <v>4618</v>
      </c>
      <c r="D398" s="136" t="s">
        <v>515</v>
      </c>
      <c r="E398" s="136" t="s">
        <v>4612</v>
      </c>
      <c r="F398" s="136" t="s">
        <v>81</v>
      </c>
      <c r="G398" s="136" t="s">
        <v>167</v>
      </c>
      <c r="H398" s="136" t="s">
        <v>552</v>
      </c>
      <c r="I398" s="137" t="s">
        <v>45</v>
      </c>
      <c r="J398" s="8">
        <v>1</v>
      </c>
      <c r="K398" s="11" t="s">
        <v>1312</v>
      </c>
      <c r="L398" s="9">
        <v>227250</v>
      </c>
      <c r="M398" s="9">
        <v>3.5</v>
      </c>
      <c r="N398" s="138">
        <f t="shared" si="48"/>
        <v>795375</v>
      </c>
      <c r="O398" s="11" t="s">
        <v>3204</v>
      </c>
      <c r="P398" s="39">
        <v>2.4165891695978164E-5</v>
      </c>
      <c r="Q398" s="39"/>
      <c r="R398" s="26">
        <v>6.0414729239945406E-3</v>
      </c>
      <c r="S398" s="7"/>
      <c r="T398" s="26">
        <v>6.0414729239945406E-3</v>
      </c>
      <c r="U398" s="11"/>
      <c r="V398" s="28"/>
      <c r="W398" s="28"/>
      <c r="X398" s="29"/>
      <c r="Y398" s="108" t="str">
        <f t="shared" si="49"/>
        <v>NO OFERTADO</v>
      </c>
      <c r="Z398" s="108" t="str">
        <f t="shared" si="50"/>
        <v>CORRECTO</v>
      </c>
      <c r="AA398" s="29">
        <f t="shared" si="51"/>
        <v>0</v>
      </c>
      <c r="AB398" s="25">
        <v>2.1749302526380349E-3</v>
      </c>
      <c r="AC398" s="7"/>
      <c r="AD398" s="26">
        <v>2.1749302526380349E-3</v>
      </c>
      <c r="AE398" s="28"/>
      <c r="AF398" s="28"/>
      <c r="AG398" s="28"/>
      <c r="AH398" s="29"/>
      <c r="AI398" s="108" t="str">
        <f t="shared" si="52"/>
        <v>NO OFERTADO</v>
      </c>
      <c r="AJ398" s="108" t="str">
        <f t="shared" si="53"/>
        <v>CORRECTO</v>
      </c>
      <c r="AK398" s="27">
        <v>1.4499535017586899E-3</v>
      </c>
      <c r="AL398" s="7"/>
      <c r="AM398" s="26">
        <v>1.4499535017586899E-3</v>
      </c>
      <c r="AN398" s="28"/>
      <c r="AO398" s="28"/>
      <c r="AP398" s="28"/>
      <c r="AQ398" s="29"/>
      <c r="AR398" s="108" t="str">
        <f t="shared" si="54"/>
        <v>NO OFERTADO</v>
      </c>
      <c r="AS398" s="109" t="str">
        <f t="shared" si="55"/>
        <v>CORRECTO</v>
      </c>
    </row>
    <row r="399" spans="1:45" x14ac:dyDescent="0.25">
      <c r="A399" s="134">
        <v>395</v>
      </c>
      <c r="B399" s="135">
        <v>321</v>
      </c>
      <c r="C399" s="10" t="s">
        <v>815</v>
      </c>
      <c r="D399" s="136" t="s">
        <v>816</v>
      </c>
      <c r="E399" s="136" t="s">
        <v>16</v>
      </c>
      <c r="F399" s="136" t="s">
        <v>16</v>
      </c>
      <c r="G399" s="136" t="s">
        <v>17</v>
      </c>
      <c r="H399" s="136" t="s">
        <v>16</v>
      </c>
      <c r="I399" s="137">
        <v>403980</v>
      </c>
      <c r="J399" s="8">
        <v>1</v>
      </c>
      <c r="K399" s="8" t="s">
        <v>817</v>
      </c>
      <c r="L399" s="9">
        <v>403980</v>
      </c>
      <c r="M399" s="9">
        <v>123</v>
      </c>
      <c r="N399" s="138">
        <f t="shared" si="48"/>
        <v>49689540</v>
      </c>
      <c r="O399" s="11" t="s">
        <v>3204</v>
      </c>
      <c r="P399" s="39">
        <v>1.5097181104044945E-3</v>
      </c>
      <c r="Q399" s="39">
        <v>2.4105013885097732E-3</v>
      </c>
      <c r="R399" s="26">
        <v>0.37742952760112364</v>
      </c>
      <c r="S399" s="26">
        <v>7.2315041655293191E-2</v>
      </c>
      <c r="T399" s="26">
        <v>0.44974456925641682</v>
      </c>
      <c r="U399" s="11"/>
      <c r="V399" s="28"/>
      <c r="W399" s="28"/>
      <c r="X399" s="29"/>
      <c r="Y399" s="108" t="str">
        <f t="shared" si="49"/>
        <v>NO OFERTADO</v>
      </c>
      <c r="Z399" s="108" t="str">
        <f t="shared" si="50"/>
        <v>CORRECTO</v>
      </c>
      <c r="AA399" s="29">
        <f t="shared" si="51"/>
        <v>0</v>
      </c>
      <c r="AB399" s="25">
        <v>0.13587462993640451</v>
      </c>
      <c r="AC399" s="26">
        <v>3.6157520827646596E-2</v>
      </c>
      <c r="AD399" s="26">
        <v>0.17203215076405109</v>
      </c>
      <c r="AE399" s="28"/>
      <c r="AF399" s="28"/>
      <c r="AG399" s="28"/>
      <c r="AH399" s="29"/>
      <c r="AI399" s="108" t="str">
        <f t="shared" si="52"/>
        <v>NO OFERTADO</v>
      </c>
      <c r="AJ399" s="108" t="str">
        <f t="shared" si="53"/>
        <v>CORRECTO</v>
      </c>
      <c r="AK399" s="27">
        <v>9.0583086624269671E-2</v>
      </c>
      <c r="AL399" s="26">
        <v>1.2052506942548866E-2</v>
      </c>
      <c r="AM399" s="26">
        <v>0.10263559356681853</v>
      </c>
      <c r="AN399" s="28"/>
      <c r="AO399" s="28"/>
      <c r="AP399" s="28"/>
      <c r="AQ399" s="29"/>
      <c r="AR399" s="108" t="str">
        <f t="shared" si="54"/>
        <v>NO OFERTADO</v>
      </c>
      <c r="AS399" s="109" t="str">
        <f t="shared" si="55"/>
        <v>CORRECTO</v>
      </c>
    </row>
    <row r="400" spans="1:45" x14ac:dyDescent="0.25">
      <c r="A400" s="134">
        <v>396</v>
      </c>
      <c r="B400" s="135">
        <v>590</v>
      </c>
      <c r="C400" s="10" t="s">
        <v>1339</v>
      </c>
      <c r="D400" s="136" t="s">
        <v>1340</v>
      </c>
      <c r="E400" s="136" t="s">
        <v>201</v>
      </c>
      <c r="F400" s="136" t="s">
        <v>15</v>
      </c>
      <c r="G400" s="136" t="s">
        <v>17</v>
      </c>
      <c r="H400" s="136" t="s">
        <v>18</v>
      </c>
      <c r="I400" s="137">
        <v>294390</v>
      </c>
      <c r="J400" s="8">
        <v>1</v>
      </c>
      <c r="K400" s="8" t="s">
        <v>1341</v>
      </c>
      <c r="L400" s="9">
        <v>294390</v>
      </c>
      <c r="M400" s="9">
        <v>31.8</v>
      </c>
      <c r="N400" s="138">
        <f t="shared" si="48"/>
        <v>9361602</v>
      </c>
      <c r="O400" s="11" t="s">
        <v>3204</v>
      </c>
      <c r="P400" s="39">
        <v>2.844337074120416E-4</v>
      </c>
      <c r="Q400" s="39">
        <v>4.5414295684113539E-4</v>
      </c>
      <c r="R400" s="26">
        <v>7.1108426853010401E-2</v>
      </c>
      <c r="S400" s="26">
        <v>1.3624288705234062E-2</v>
      </c>
      <c r="T400" s="26">
        <v>8.4732715558244465E-2</v>
      </c>
      <c r="U400" s="11"/>
      <c r="V400" s="28"/>
      <c r="W400" s="28"/>
      <c r="X400" s="29"/>
      <c r="Y400" s="108" t="str">
        <f t="shared" si="49"/>
        <v>NO OFERTADO</v>
      </c>
      <c r="Z400" s="108" t="str">
        <f t="shared" si="50"/>
        <v>CORRECTO</v>
      </c>
      <c r="AA400" s="29">
        <f t="shared" si="51"/>
        <v>0</v>
      </c>
      <c r="AB400" s="25">
        <v>2.5599033667083743E-2</v>
      </c>
      <c r="AC400" s="26">
        <v>6.8121443526170311E-3</v>
      </c>
      <c r="AD400" s="26">
        <v>3.2411178019700775E-2</v>
      </c>
      <c r="AE400" s="28"/>
      <c r="AF400" s="28"/>
      <c r="AG400" s="28"/>
      <c r="AH400" s="29"/>
      <c r="AI400" s="108" t="str">
        <f t="shared" si="52"/>
        <v>NO OFERTADO</v>
      </c>
      <c r="AJ400" s="108" t="str">
        <f t="shared" si="53"/>
        <v>CORRECTO</v>
      </c>
      <c r="AK400" s="27">
        <v>1.7066022444722495E-2</v>
      </c>
      <c r="AL400" s="26">
        <v>2.270714784205677E-3</v>
      </c>
      <c r="AM400" s="26">
        <v>1.9336737228928171E-2</v>
      </c>
      <c r="AN400" s="28"/>
      <c r="AO400" s="28"/>
      <c r="AP400" s="28"/>
      <c r="AQ400" s="29"/>
      <c r="AR400" s="108" t="str">
        <f t="shared" si="54"/>
        <v>NO OFERTADO</v>
      </c>
      <c r="AS400" s="109" t="str">
        <f t="shared" si="55"/>
        <v>CORRECTO</v>
      </c>
    </row>
    <row r="401" spans="1:45" x14ac:dyDescent="0.25">
      <c r="A401" s="134">
        <v>397</v>
      </c>
      <c r="B401" s="135">
        <v>825</v>
      </c>
      <c r="C401" s="10" t="s">
        <v>1706</v>
      </c>
      <c r="D401" s="136" t="s">
        <v>341</v>
      </c>
      <c r="E401" s="136" t="s">
        <v>36</v>
      </c>
      <c r="F401" s="136" t="s">
        <v>16</v>
      </c>
      <c r="G401" s="136" t="s">
        <v>17</v>
      </c>
      <c r="H401" s="136" t="s">
        <v>36</v>
      </c>
      <c r="I401" s="137" t="s">
        <v>45</v>
      </c>
      <c r="J401" s="8">
        <v>1</v>
      </c>
      <c r="K401" s="8" t="s">
        <v>1707</v>
      </c>
      <c r="L401" s="9">
        <v>3601.78</v>
      </c>
      <c r="M401" s="9">
        <v>1513</v>
      </c>
      <c r="N401" s="138">
        <f t="shared" si="48"/>
        <v>5449493.1400000006</v>
      </c>
      <c r="O401" s="11" t="s">
        <v>3204</v>
      </c>
      <c r="P401" s="39">
        <v>1.6557203962812005E-4</v>
      </c>
      <c r="Q401" s="39"/>
      <c r="R401" s="26">
        <v>4.1393009907030015E-2</v>
      </c>
      <c r="S401" s="7"/>
      <c r="T401" s="26">
        <v>4.1393009907030015E-2</v>
      </c>
      <c r="U401" s="11"/>
      <c r="V401" s="28"/>
      <c r="W401" s="28"/>
      <c r="X401" s="29"/>
      <c r="Y401" s="108" t="str">
        <f t="shared" si="49"/>
        <v>NO OFERTADO</v>
      </c>
      <c r="Z401" s="108" t="str">
        <f t="shared" si="50"/>
        <v>CORRECTO</v>
      </c>
      <c r="AA401" s="29">
        <f t="shared" si="51"/>
        <v>0</v>
      </c>
      <c r="AB401" s="25">
        <v>1.4901483566530805E-2</v>
      </c>
      <c r="AC401" s="7"/>
      <c r="AD401" s="26">
        <v>1.4901483566530805E-2</v>
      </c>
      <c r="AE401" s="28"/>
      <c r="AF401" s="28"/>
      <c r="AG401" s="28"/>
      <c r="AH401" s="29"/>
      <c r="AI401" s="108" t="str">
        <f t="shared" si="52"/>
        <v>NO OFERTADO</v>
      </c>
      <c r="AJ401" s="108" t="str">
        <f t="shared" si="53"/>
        <v>CORRECTO</v>
      </c>
      <c r="AK401" s="27">
        <v>9.9343223776872033E-3</v>
      </c>
      <c r="AL401" s="7"/>
      <c r="AM401" s="26">
        <v>9.9343223776872033E-3</v>
      </c>
      <c r="AN401" s="28"/>
      <c r="AO401" s="28"/>
      <c r="AP401" s="28"/>
      <c r="AQ401" s="29"/>
      <c r="AR401" s="108" t="str">
        <f t="shared" si="54"/>
        <v>NO OFERTADO</v>
      </c>
      <c r="AS401" s="109" t="str">
        <f t="shared" si="55"/>
        <v>CORRECTO</v>
      </c>
    </row>
    <row r="402" spans="1:45" ht="24" x14ac:dyDescent="0.25">
      <c r="A402" s="134">
        <v>398</v>
      </c>
      <c r="B402" s="135">
        <v>723</v>
      </c>
      <c r="C402" s="10" t="s">
        <v>1537</v>
      </c>
      <c r="D402" s="136" t="s">
        <v>765</v>
      </c>
      <c r="E402" s="136" t="s">
        <v>6</v>
      </c>
      <c r="F402" s="136" t="s">
        <v>7</v>
      </c>
      <c r="G402" s="136" t="s">
        <v>8</v>
      </c>
      <c r="H402" s="136" t="s">
        <v>7</v>
      </c>
      <c r="I402" s="137">
        <v>4059.9999999999995</v>
      </c>
      <c r="J402" s="8">
        <v>1</v>
      </c>
      <c r="K402" s="8" t="s">
        <v>1538</v>
      </c>
      <c r="L402" s="9">
        <v>2698</v>
      </c>
      <c r="M402" s="9">
        <v>2092.5384615384614</v>
      </c>
      <c r="N402" s="138">
        <f t="shared" si="48"/>
        <v>5645668.769230769</v>
      </c>
      <c r="O402" s="11" t="s">
        <v>3204</v>
      </c>
      <c r="P402" s="39">
        <v>1.7153244699493587E-4</v>
      </c>
      <c r="Q402" s="39">
        <v>2.7387841399411289E-4</v>
      </c>
      <c r="R402" s="26">
        <v>4.2883111748733965E-2</v>
      </c>
      <c r="S402" s="26">
        <v>8.2163524198233858E-3</v>
      </c>
      <c r="T402" s="26">
        <v>5.1099464168557353E-2</v>
      </c>
      <c r="U402" s="11"/>
      <c r="V402" s="28"/>
      <c r="W402" s="28"/>
      <c r="X402" s="29"/>
      <c r="Y402" s="108" t="str">
        <f t="shared" si="49"/>
        <v>NO OFERTADO</v>
      </c>
      <c r="Z402" s="108" t="str">
        <f t="shared" si="50"/>
        <v>CORRECTO</v>
      </c>
      <c r="AA402" s="29">
        <f t="shared" si="51"/>
        <v>0</v>
      </c>
      <c r="AB402" s="25">
        <v>1.5437920229544228E-2</v>
      </c>
      <c r="AC402" s="26">
        <v>4.1081762099116929E-3</v>
      </c>
      <c r="AD402" s="26">
        <v>1.9546096439455922E-2</v>
      </c>
      <c r="AE402" s="28"/>
      <c r="AF402" s="28"/>
      <c r="AG402" s="28"/>
      <c r="AH402" s="29"/>
      <c r="AI402" s="108" t="str">
        <f t="shared" si="52"/>
        <v>NO OFERTADO</v>
      </c>
      <c r="AJ402" s="108" t="str">
        <f t="shared" si="53"/>
        <v>CORRECTO</v>
      </c>
      <c r="AK402" s="27">
        <v>1.0291946819696153E-2</v>
      </c>
      <c r="AL402" s="26">
        <v>1.3693920699705644E-3</v>
      </c>
      <c r="AM402" s="26">
        <v>1.1661338889666717E-2</v>
      </c>
      <c r="AN402" s="28"/>
      <c r="AO402" s="28"/>
      <c r="AP402" s="28"/>
      <c r="AQ402" s="29"/>
      <c r="AR402" s="108" t="str">
        <f t="shared" si="54"/>
        <v>NO OFERTADO</v>
      </c>
      <c r="AS402" s="109" t="str">
        <f t="shared" si="55"/>
        <v>CORRECTO</v>
      </c>
    </row>
    <row r="403" spans="1:45" x14ac:dyDescent="0.25">
      <c r="A403" s="134">
        <v>399</v>
      </c>
      <c r="B403" s="135">
        <v>1501</v>
      </c>
      <c r="C403" s="10" t="s">
        <v>1537</v>
      </c>
      <c r="D403" s="136" t="s">
        <v>2676</v>
      </c>
      <c r="E403" s="136" t="s">
        <v>559</v>
      </c>
      <c r="F403" s="136" t="s">
        <v>166</v>
      </c>
      <c r="G403" s="136" t="s">
        <v>8</v>
      </c>
      <c r="H403" s="136" t="s">
        <v>81</v>
      </c>
      <c r="I403" s="137">
        <v>1147.5</v>
      </c>
      <c r="J403" s="8">
        <v>70</v>
      </c>
      <c r="K403" s="8" t="s">
        <v>1538</v>
      </c>
      <c r="L403" s="9">
        <v>1147.5</v>
      </c>
      <c r="M403" s="9">
        <v>490</v>
      </c>
      <c r="N403" s="138">
        <f t="shared" si="48"/>
        <v>562275</v>
      </c>
      <c r="O403" s="11" t="s">
        <v>3204</v>
      </c>
      <c r="P403" s="39">
        <v>1.7083610565275654E-5</v>
      </c>
      <c r="Q403" s="39">
        <v>2.7276659599270444E-5</v>
      </c>
      <c r="R403" s="26">
        <v>4.2709026413189138E-3</v>
      </c>
      <c r="S403" s="26">
        <v>8.1829978797811329E-4</v>
      </c>
      <c r="T403" s="26">
        <v>5.0892024292970269E-3</v>
      </c>
      <c r="U403" s="11"/>
      <c r="V403" s="28"/>
      <c r="W403" s="28"/>
      <c r="X403" s="29"/>
      <c r="Y403" s="108" t="str">
        <f t="shared" si="49"/>
        <v>NO OFERTADO</v>
      </c>
      <c r="Z403" s="108" t="str">
        <f t="shared" si="50"/>
        <v>CORRECTO</v>
      </c>
      <c r="AA403" s="29">
        <f t="shared" si="51"/>
        <v>0</v>
      </c>
      <c r="AB403" s="25">
        <v>1.537524950874809E-3</v>
      </c>
      <c r="AC403" s="26">
        <v>4.0914989398905665E-4</v>
      </c>
      <c r="AD403" s="26">
        <v>1.9466748448638657E-3</v>
      </c>
      <c r="AE403" s="28"/>
      <c r="AF403" s="28"/>
      <c r="AG403" s="28"/>
      <c r="AH403" s="29"/>
      <c r="AI403" s="108" t="str">
        <f t="shared" si="52"/>
        <v>NO OFERTADO</v>
      </c>
      <c r="AJ403" s="108" t="str">
        <f t="shared" si="53"/>
        <v>CORRECTO</v>
      </c>
      <c r="AK403" s="27">
        <v>1.0250166339165392E-3</v>
      </c>
      <c r="AL403" s="26">
        <v>1.3638329799635222E-4</v>
      </c>
      <c r="AM403" s="26">
        <v>1.1613999319128915E-3</v>
      </c>
      <c r="AN403" s="28"/>
      <c r="AO403" s="28"/>
      <c r="AP403" s="28"/>
      <c r="AQ403" s="29"/>
      <c r="AR403" s="108" t="str">
        <f t="shared" si="54"/>
        <v>NO OFERTADO</v>
      </c>
      <c r="AS403" s="109" t="str">
        <f t="shared" si="55"/>
        <v>CORRECTO</v>
      </c>
    </row>
    <row r="404" spans="1:45" x14ac:dyDescent="0.25">
      <c r="A404" s="134">
        <v>400</v>
      </c>
      <c r="B404" s="135">
        <v>1216</v>
      </c>
      <c r="C404" s="10" t="s">
        <v>2248</v>
      </c>
      <c r="D404" s="136" t="s">
        <v>2249</v>
      </c>
      <c r="E404" s="136" t="s">
        <v>36</v>
      </c>
      <c r="F404" s="136" t="s">
        <v>16</v>
      </c>
      <c r="G404" s="136" t="s">
        <v>17</v>
      </c>
      <c r="H404" s="136" t="s">
        <v>36</v>
      </c>
      <c r="I404" s="137">
        <v>7080</v>
      </c>
      <c r="J404" s="8">
        <v>1</v>
      </c>
      <c r="K404" s="8" t="s">
        <v>1538</v>
      </c>
      <c r="L404" s="9">
        <v>6923</v>
      </c>
      <c r="M404" s="9">
        <v>284.53846153846155</v>
      </c>
      <c r="N404" s="138">
        <f t="shared" si="48"/>
        <v>1969859.7692307692</v>
      </c>
      <c r="O404" s="11" t="s">
        <v>3204</v>
      </c>
      <c r="P404" s="39">
        <v>5.9850281740682458E-5</v>
      </c>
      <c r="Q404" s="39">
        <v>9.5560347487626387E-5</v>
      </c>
      <c r="R404" s="26">
        <v>1.4962570435170615E-2</v>
      </c>
      <c r="S404" s="26">
        <v>2.8668104246287918E-3</v>
      </c>
      <c r="T404" s="26">
        <v>1.7829380859799408E-2</v>
      </c>
      <c r="U404" s="11"/>
      <c r="V404" s="28"/>
      <c r="W404" s="28"/>
      <c r="X404" s="29"/>
      <c r="Y404" s="108" t="str">
        <f t="shared" si="49"/>
        <v>NO OFERTADO</v>
      </c>
      <c r="Z404" s="108" t="str">
        <f t="shared" si="50"/>
        <v>CORRECTO</v>
      </c>
      <c r="AA404" s="29">
        <f t="shared" si="51"/>
        <v>0</v>
      </c>
      <c r="AB404" s="25">
        <v>5.3865253566614214E-3</v>
      </c>
      <c r="AC404" s="26">
        <v>1.4334052123143959E-3</v>
      </c>
      <c r="AD404" s="26">
        <v>6.8199305689758171E-3</v>
      </c>
      <c r="AE404" s="28"/>
      <c r="AF404" s="28"/>
      <c r="AG404" s="28"/>
      <c r="AH404" s="29"/>
      <c r="AI404" s="108" t="str">
        <f t="shared" si="52"/>
        <v>NO OFERTADO</v>
      </c>
      <c r="AJ404" s="108" t="str">
        <f t="shared" si="53"/>
        <v>CORRECTO</v>
      </c>
      <c r="AK404" s="27">
        <v>3.5910169044409473E-3</v>
      </c>
      <c r="AL404" s="26">
        <v>4.7780173743813196E-4</v>
      </c>
      <c r="AM404" s="26">
        <v>4.0688186418790795E-3</v>
      </c>
      <c r="AN404" s="28"/>
      <c r="AO404" s="28"/>
      <c r="AP404" s="28"/>
      <c r="AQ404" s="29"/>
      <c r="AR404" s="108" t="str">
        <f t="shared" si="54"/>
        <v>NO OFERTADO</v>
      </c>
      <c r="AS404" s="109" t="str">
        <f t="shared" si="55"/>
        <v>CORRECTO</v>
      </c>
    </row>
    <row r="405" spans="1:45" ht="24" x14ac:dyDescent="0.25">
      <c r="A405" s="134">
        <v>401</v>
      </c>
      <c r="B405" s="135">
        <v>932</v>
      </c>
      <c r="C405" s="10" t="s">
        <v>1864</v>
      </c>
      <c r="D405" s="136" t="s">
        <v>126</v>
      </c>
      <c r="E405" s="136" t="s">
        <v>6</v>
      </c>
      <c r="F405" s="136" t="s">
        <v>7</v>
      </c>
      <c r="G405" s="136" t="s">
        <v>8</v>
      </c>
      <c r="H405" s="136" t="s">
        <v>7</v>
      </c>
      <c r="I405" s="137">
        <v>1492</v>
      </c>
      <c r="J405" s="8">
        <v>1</v>
      </c>
      <c r="K405" s="8" t="s">
        <v>1865</v>
      </c>
      <c r="L405" s="9">
        <v>454.14</v>
      </c>
      <c r="M405" s="9">
        <v>5654.6153846153848</v>
      </c>
      <c r="N405" s="138">
        <f t="shared" si="48"/>
        <v>2567987.0307692308</v>
      </c>
      <c r="O405" s="11" t="s">
        <v>3204</v>
      </c>
      <c r="P405" s="39">
        <v>7.8023192157467586E-5</v>
      </c>
      <c r="Q405" s="39">
        <v>1.2457624488663652E-4</v>
      </c>
      <c r="R405" s="26">
        <v>1.9505798039366896E-2</v>
      </c>
      <c r="S405" s="26">
        <v>3.7372873465990955E-3</v>
      </c>
      <c r="T405" s="26">
        <v>2.3243085385965992E-2</v>
      </c>
      <c r="U405" s="11"/>
      <c r="V405" s="28"/>
      <c r="W405" s="28"/>
      <c r="X405" s="29"/>
      <c r="Y405" s="108" t="str">
        <f t="shared" si="49"/>
        <v>NO OFERTADO</v>
      </c>
      <c r="Z405" s="108" t="str">
        <f t="shared" si="50"/>
        <v>CORRECTO</v>
      </c>
      <c r="AA405" s="29">
        <f t="shared" si="51"/>
        <v>0</v>
      </c>
      <c r="AB405" s="25">
        <v>7.0220872941720823E-3</v>
      </c>
      <c r="AC405" s="26">
        <v>1.8686436732995478E-3</v>
      </c>
      <c r="AD405" s="26">
        <v>8.8907309674716301E-3</v>
      </c>
      <c r="AE405" s="28"/>
      <c r="AF405" s="28"/>
      <c r="AG405" s="28"/>
      <c r="AH405" s="29"/>
      <c r="AI405" s="108" t="str">
        <f t="shared" si="52"/>
        <v>NO OFERTADO</v>
      </c>
      <c r="AJ405" s="108" t="str">
        <f t="shared" si="53"/>
        <v>CORRECTO</v>
      </c>
      <c r="AK405" s="27">
        <v>4.6813915294480549E-3</v>
      </c>
      <c r="AL405" s="26">
        <v>6.2288122443318258E-4</v>
      </c>
      <c r="AM405" s="26">
        <v>5.3042727538812375E-3</v>
      </c>
      <c r="AN405" s="28"/>
      <c r="AO405" s="28"/>
      <c r="AP405" s="28"/>
      <c r="AQ405" s="29"/>
      <c r="AR405" s="108" t="str">
        <f t="shared" si="54"/>
        <v>NO OFERTADO</v>
      </c>
      <c r="AS405" s="109" t="str">
        <f t="shared" si="55"/>
        <v>CORRECTO</v>
      </c>
    </row>
    <row r="406" spans="1:45" ht="24" x14ac:dyDescent="0.25">
      <c r="A406" s="134">
        <v>402</v>
      </c>
      <c r="B406" s="135">
        <v>2635</v>
      </c>
      <c r="C406" s="10" t="s">
        <v>4432</v>
      </c>
      <c r="D406" s="136" t="s">
        <v>69</v>
      </c>
      <c r="E406" s="136" t="s">
        <v>6</v>
      </c>
      <c r="F406" s="136" t="s">
        <v>7</v>
      </c>
      <c r="G406" s="136" t="s">
        <v>8</v>
      </c>
      <c r="H406" s="136" t="s">
        <v>7</v>
      </c>
      <c r="I406" s="137">
        <v>746</v>
      </c>
      <c r="J406" s="8">
        <v>1</v>
      </c>
      <c r="K406" s="160" t="s">
        <v>4433</v>
      </c>
      <c r="L406" s="9">
        <v>746</v>
      </c>
      <c r="M406" s="9">
        <v>264.5</v>
      </c>
      <c r="N406" s="138">
        <f t="shared" si="48"/>
        <v>197317</v>
      </c>
      <c r="O406" s="11" t="s">
        <v>4504</v>
      </c>
      <c r="P406" s="39">
        <v>5.9950856536543439E-6</v>
      </c>
      <c r="Q406" s="39">
        <v>9.5720930899457496E-6</v>
      </c>
      <c r="R406" s="26">
        <v>1.498771413413586E-3</v>
      </c>
      <c r="S406" s="26">
        <v>2.8716279269837248E-4</v>
      </c>
      <c r="T406" s="26">
        <v>1.7859342061119585E-3</v>
      </c>
      <c r="U406" s="11"/>
      <c r="V406" s="28"/>
      <c r="W406" s="28"/>
      <c r="X406" s="29"/>
      <c r="Y406" s="108" t="str">
        <f t="shared" si="49"/>
        <v>NO OFERTADO</v>
      </c>
      <c r="Z406" s="108" t="str">
        <f t="shared" si="50"/>
        <v>CORRECTO</v>
      </c>
      <c r="AA406" s="29">
        <f t="shared" si="51"/>
        <v>0</v>
      </c>
      <c r="AB406" s="25">
        <v>5.3955770882889095E-4</v>
      </c>
      <c r="AC406" s="26">
        <v>1.4358139634918624E-4</v>
      </c>
      <c r="AD406" s="26">
        <v>6.8313910517807722E-4</v>
      </c>
      <c r="AE406" s="28"/>
      <c r="AF406" s="28"/>
      <c r="AG406" s="28"/>
      <c r="AH406" s="29"/>
      <c r="AI406" s="108" t="str">
        <f t="shared" si="52"/>
        <v>NO OFERTADO</v>
      </c>
      <c r="AJ406" s="108" t="str">
        <f t="shared" si="53"/>
        <v>CORRECTO</v>
      </c>
      <c r="AK406" s="27">
        <v>3.5970513921926062E-4</v>
      </c>
      <c r="AL406" s="26">
        <v>4.7860465449728746E-5</v>
      </c>
      <c r="AM406" s="26">
        <v>4.0756560466898939E-4</v>
      </c>
      <c r="AN406" s="28"/>
      <c r="AO406" s="28"/>
      <c r="AP406" s="28"/>
      <c r="AQ406" s="29"/>
      <c r="AR406" s="108" t="str">
        <f t="shared" si="54"/>
        <v>NO OFERTADO</v>
      </c>
      <c r="AS406" s="109" t="str">
        <f t="shared" si="55"/>
        <v>CORRECTO</v>
      </c>
    </row>
    <row r="407" spans="1:45" x14ac:dyDescent="0.25">
      <c r="A407" s="134">
        <v>403</v>
      </c>
      <c r="B407" s="135">
        <v>31</v>
      </c>
      <c r="C407" s="10" t="s">
        <v>107</v>
      </c>
      <c r="D407" s="136" t="s">
        <v>108</v>
      </c>
      <c r="E407" s="136" t="s">
        <v>16</v>
      </c>
      <c r="F407" s="136" t="s">
        <v>109</v>
      </c>
      <c r="G407" s="136" t="s">
        <v>110</v>
      </c>
      <c r="H407" s="136" t="s">
        <v>109</v>
      </c>
      <c r="I407" s="137">
        <v>82480755</v>
      </c>
      <c r="J407" s="8">
        <v>0.5</v>
      </c>
      <c r="K407" s="8" t="s">
        <v>111</v>
      </c>
      <c r="L407" s="9">
        <v>81736031.319999993</v>
      </c>
      <c r="M407" s="9">
        <v>1.9230769230769231</v>
      </c>
      <c r="N407" s="138">
        <f t="shared" si="48"/>
        <v>157184675.61538461</v>
      </c>
      <c r="O407" s="11" t="s">
        <v>3204</v>
      </c>
      <c r="P407" s="39">
        <v>4.7757445823527825E-3</v>
      </c>
      <c r="Q407" s="39">
        <v>7.6252241180607208E-3</v>
      </c>
      <c r="R407" s="26">
        <v>1.1939361455881956</v>
      </c>
      <c r="S407" s="26">
        <v>0.22875672354182164</v>
      </c>
      <c r="T407" s="26">
        <v>1.4226928691300174</v>
      </c>
      <c r="U407" s="11"/>
      <c r="V407" s="28"/>
      <c r="W407" s="28"/>
      <c r="X407" s="29"/>
      <c r="Y407" s="108" t="str">
        <f t="shared" si="49"/>
        <v>NO OFERTADO</v>
      </c>
      <c r="Z407" s="108" t="str">
        <f t="shared" si="50"/>
        <v>CORRECTO</v>
      </c>
      <c r="AA407" s="29">
        <f t="shared" si="51"/>
        <v>0</v>
      </c>
      <c r="AB407" s="25">
        <v>0.42981701241175041</v>
      </c>
      <c r="AC407" s="26">
        <v>0.11437836177091082</v>
      </c>
      <c r="AD407" s="26">
        <v>0.54419537418266128</v>
      </c>
      <c r="AE407" s="28"/>
      <c r="AF407" s="28"/>
      <c r="AG407" s="28"/>
      <c r="AH407" s="29"/>
      <c r="AI407" s="108" t="str">
        <f t="shared" si="52"/>
        <v>NO OFERTADO</v>
      </c>
      <c r="AJ407" s="108" t="str">
        <f t="shared" si="53"/>
        <v>CORRECTO</v>
      </c>
      <c r="AK407" s="27">
        <v>0.28654467494116698</v>
      </c>
      <c r="AL407" s="26">
        <v>3.8126120590303604E-2</v>
      </c>
      <c r="AM407" s="26">
        <v>0.3246707955314706</v>
      </c>
      <c r="AN407" s="28"/>
      <c r="AO407" s="28"/>
      <c r="AP407" s="28"/>
      <c r="AQ407" s="29"/>
      <c r="AR407" s="108" t="str">
        <f t="shared" si="54"/>
        <v>NO OFERTADO</v>
      </c>
      <c r="AS407" s="109" t="str">
        <f t="shared" si="55"/>
        <v>CORRECTO</v>
      </c>
    </row>
    <row r="408" spans="1:45" x14ac:dyDescent="0.25">
      <c r="A408" s="134">
        <v>404</v>
      </c>
      <c r="B408" s="135">
        <v>37</v>
      </c>
      <c r="C408" s="10" t="s">
        <v>125</v>
      </c>
      <c r="D408" s="136" t="s">
        <v>126</v>
      </c>
      <c r="E408" s="136" t="s">
        <v>36</v>
      </c>
      <c r="F408" s="136" t="s">
        <v>16</v>
      </c>
      <c r="G408" s="136" t="s">
        <v>17</v>
      </c>
      <c r="H408" s="136" t="s">
        <v>18</v>
      </c>
      <c r="I408" s="137">
        <v>1365514</v>
      </c>
      <c r="J408" s="8">
        <v>1</v>
      </c>
      <c r="K408" s="8" t="s">
        <v>127</v>
      </c>
      <c r="L408" s="9">
        <v>1365514</v>
      </c>
      <c r="M408" s="9">
        <v>120.69230769230769</v>
      </c>
      <c r="N408" s="138">
        <f t="shared" si="48"/>
        <v>164807035.84615386</v>
      </c>
      <c r="O408" s="11" t="s">
        <v>3204</v>
      </c>
      <c r="P408" s="39">
        <v>5.0073348785080558E-3</v>
      </c>
      <c r="Q408" s="39">
        <v>7.9949942934334634E-3</v>
      </c>
      <c r="R408" s="26">
        <v>1.251833719627014</v>
      </c>
      <c r="S408" s="26">
        <v>0.2398498288030039</v>
      </c>
      <c r="T408" s="26">
        <v>1.4916835484300179</v>
      </c>
      <c r="U408" s="11"/>
      <c r="V408" s="28"/>
      <c r="W408" s="28"/>
      <c r="X408" s="29"/>
      <c r="Y408" s="108" t="str">
        <f t="shared" si="49"/>
        <v>NO OFERTADO</v>
      </c>
      <c r="Z408" s="108" t="str">
        <f t="shared" si="50"/>
        <v>CORRECTO</v>
      </c>
      <c r="AA408" s="29">
        <f t="shared" si="51"/>
        <v>0</v>
      </c>
      <c r="AB408" s="25">
        <v>0.450660139065725</v>
      </c>
      <c r="AC408" s="26">
        <v>0.11992491440150195</v>
      </c>
      <c r="AD408" s="26">
        <v>0.57058505346722699</v>
      </c>
      <c r="AE408" s="28"/>
      <c r="AF408" s="28"/>
      <c r="AG408" s="28"/>
      <c r="AH408" s="29"/>
      <c r="AI408" s="108" t="str">
        <f t="shared" si="52"/>
        <v>NO OFERTADO</v>
      </c>
      <c r="AJ408" s="108" t="str">
        <f t="shared" si="53"/>
        <v>CORRECTO</v>
      </c>
      <c r="AK408" s="27">
        <v>0.30044009271048333</v>
      </c>
      <c r="AL408" s="26">
        <v>3.9974971467167317E-2</v>
      </c>
      <c r="AM408" s="26">
        <v>0.34041506417765066</v>
      </c>
      <c r="AN408" s="28"/>
      <c r="AO408" s="28"/>
      <c r="AP408" s="28"/>
      <c r="AQ408" s="29"/>
      <c r="AR408" s="108" t="str">
        <f t="shared" si="54"/>
        <v>NO OFERTADO</v>
      </c>
      <c r="AS408" s="109" t="str">
        <f t="shared" si="55"/>
        <v>CORRECTO</v>
      </c>
    </row>
    <row r="409" spans="1:45" x14ac:dyDescent="0.25">
      <c r="A409" s="134">
        <v>405</v>
      </c>
      <c r="B409" s="135">
        <v>938</v>
      </c>
      <c r="C409" s="10" t="s">
        <v>1873</v>
      </c>
      <c r="D409" s="136" t="s">
        <v>1874</v>
      </c>
      <c r="E409" s="136" t="s">
        <v>165</v>
      </c>
      <c r="F409" s="136" t="s">
        <v>166</v>
      </c>
      <c r="G409" s="136" t="s">
        <v>8</v>
      </c>
      <c r="H409" s="136" t="s">
        <v>81</v>
      </c>
      <c r="I409" s="137" t="s">
        <v>45</v>
      </c>
      <c r="J409" s="8">
        <v>60</v>
      </c>
      <c r="K409" s="8" t="s">
        <v>1875</v>
      </c>
      <c r="L409" s="9">
        <v>56.3</v>
      </c>
      <c r="M409" s="9">
        <v>78101.538461538454</v>
      </c>
      <c r="N409" s="138">
        <f t="shared" si="48"/>
        <v>4397116.615384615</v>
      </c>
      <c r="O409" s="11" t="s">
        <v>3204</v>
      </c>
      <c r="P409" s="39">
        <v>1.3359766638625892E-4</v>
      </c>
      <c r="Q409" s="39"/>
      <c r="R409" s="26">
        <v>3.3399416596564729E-2</v>
      </c>
      <c r="S409" s="7"/>
      <c r="T409" s="26">
        <v>3.3399416596564729E-2</v>
      </c>
      <c r="U409" s="11"/>
      <c r="V409" s="28"/>
      <c r="W409" s="28"/>
      <c r="X409" s="29"/>
      <c r="Y409" s="108" t="str">
        <f t="shared" si="49"/>
        <v>NO OFERTADO</v>
      </c>
      <c r="Z409" s="108" t="str">
        <f t="shared" si="50"/>
        <v>CORRECTO</v>
      </c>
      <c r="AA409" s="29">
        <f t="shared" si="51"/>
        <v>0</v>
      </c>
      <c r="AB409" s="25">
        <v>1.2023789974763303E-2</v>
      </c>
      <c r="AC409" s="7"/>
      <c r="AD409" s="26">
        <v>1.2023789974763303E-2</v>
      </c>
      <c r="AE409" s="28"/>
      <c r="AF409" s="28"/>
      <c r="AG409" s="28"/>
      <c r="AH409" s="29"/>
      <c r="AI409" s="108" t="str">
        <f t="shared" si="52"/>
        <v>NO OFERTADO</v>
      </c>
      <c r="AJ409" s="108" t="str">
        <f t="shared" si="53"/>
        <v>CORRECTO</v>
      </c>
      <c r="AK409" s="27">
        <v>8.015859983175536E-3</v>
      </c>
      <c r="AL409" s="7"/>
      <c r="AM409" s="26">
        <v>8.015859983175536E-3</v>
      </c>
      <c r="AN409" s="28"/>
      <c r="AO409" s="28"/>
      <c r="AP409" s="28"/>
      <c r="AQ409" s="29"/>
      <c r="AR409" s="108" t="str">
        <f t="shared" si="54"/>
        <v>NO OFERTADO</v>
      </c>
      <c r="AS409" s="109" t="str">
        <f t="shared" si="55"/>
        <v>CORRECTO</v>
      </c>
    </row>
    <row r="410" spans="1:45" ht="24" x14ac:dyDescent="0.25">
      <c r="A410" s="134">
        <v>406</v>
      </c>
      <c r="B410" s="135">
        <v>1021</v>
      </c>
      <c r="C410" s="10" t="s">
        <v>1873</v>
      </c>
      <c r="D410" s="136" t="s">
        <v>5</v>
      </c>
      <c r="E410" s="136" t="s">
        <v>6</v>
      </c>
      <c r="F410" s="136" t="s">
        <v>7</v>
      </c>
      <c r="G410" s="136" t="s">
        <v>8</v>
      </c>
      <c r="H410" s="136" t="s">
        <v>7</v>
      </c>
      <c r="I410" s="137" t="s">
        <v>45</v>
      </c>
      <c r="J410" s="8">
        <v>1</v>
      </c>
      <c r="K410" s="8" t="s">
        <v>1875</v>
      </c>
      <c r="L410" s="9">
        <v>60.96</v>
      </c>
      <c r="M410" s="9">
        <v>35626.692307692305</v>
      </c>
      <c r="N410" s="138">
        <f t="shared" si="48"/>
        <v>2171803.1630769228</v>
      </c>
      <c r="O410" s="11" t="s">
        <v>3204</v>
      </c>
      <c r="P410" s="39">
        <v>6.5985931194593398E-5</v>
      </c>
      <c r="Q410" s="39"/>
      <c r="R410" s="26">
        <v>1.6496482798648349E-2</v>
      </c>
      <c r="S410" s="7"/>
      <c r="T410" s="26">
        <v>1.6496482798648349E-2</v>
      </c>
      <c r="U410" s="11"/>
      <c r="V410" s="28"/>
      <c r="W410" s="28"/>
      <c r="X410" s="29"/>
      <c r="Y410" s="108" t="str">
        <f t="shared" si="49"/>
        <v>NO OFERTADO</v>
      </c>
      <c r="Z410" s="108" t="str">
        <f t="shared" si="50"/>
        <v>CORRECTO</v>
      </c>
      <c r="AA410" s="29">
        <f t="shared" si="51"/>
        <v>0</v>
      </c>
      <c r="AB410" s="25">
        <v>5.9387338075134058E-3</v>
      </c>
      <c r="AC410" s="7"/>
      <c r="AD410" s="26">
        <v>5.9387338075134058E-3</v>
      </c>
      <c r="AE410" s="28"/>
      <c r="AF410" s="28"/>
      <c r="AG410" s="28"/>
      <c r="AH410" s="29"/>
      <c r="AI410" s="108" t="str">
        <f t="shared" si="52"/>
        <v>NO OFERTADO</v>
      </c>
      <c r="AJ410" s="108" t="str">
        <f t="shared" si="53"/>
        <v>CORRECTO</v>
      </c>
      <c r="AK410" s="27">
        <v>3.9591558716756039E-3</v>
      </c>
      <c r="AL410" s="7"/>
      <c r="AM410" s="26">
        <v>3.9591558716756039E-3</v>
      </c>
      <c r="AN410" s="28"/>
      <c r="AO410" s="28"/>
      <c r="AP410" s="28"/>
      <c r="AQ410" s="29"/>
      <c r="AR410" s="108" t="str">
        <f t="shared" si="54"/>
        <v>NO OFERTADO</v>
      </c>
      <c r="AS410" s="109" t="str">
        <f t="shared" si="55"/>
        <v>CORRECTO</v>
      </c>
    </row>
    <row r="411" spans="1:45" x14ac:dyDescent="0.25">
      <c r="A411" s="134">
        <v>407</v>
      </c>
      <c r="B411" s="135">
        <v>999</v>
      </c>
      <c r="C411" s="10" t="s">
        <v>1873</v>
      </c>
      <c r="D411" s="136" t="s">
        <v>91</v>
      </c>
      <c r="E411" s="136" t="s">
        <v>1634</v>
      </c>
      <c r="F411" s="136" t="s">
        <v>166</v>
      </c>
      <c r="G411" s="136" t="s">
        <v>8</v>
      </c>
      <c r="H411" s="136" t="s">
        <v>81</v>
      </c>
      <c r="I411" s="137" t="s">
        <v>45</v>
      </c>
      <c r="J411" s="8">
        <v>15</v>
      </c>
      <c r="K411" s="8" t="s">
        <v>1875</v>
      </c>
      <c r="L411" s="9">
        <v>415.43</v>
      </c>
      <c r="M411" s="9">
        <v>3304.6153846153848</v>
      </c>
      <c r="N411" s="138">
        <f t="shared" si="48"/>
        <v>1372836.3692307693</v>
      </c>
      <c r="O411" s="11" t="s">
        <v>3204</v>
      </c>
      <c r="P411" s="39">
        <v>4.1710909967160975E-5</v>
      </c>
      <c r="Q411" s="39"/>
      <c r="R411" s="26">
        <v>1.0427727491790243E-2</v>
      </c>
      <c r="S411" s="7"/>
      <c r="T411" s="26">
        <v>1.0427727491790243E-2</v>
      </c>
      <c r="U411" s="11"/>
      <c r="V411" s="28"/>
      <c r="W411" s="28"/>
      <c r="X411" s="29"/>
      <c r="Y411" s="108" t="str">
        <f t="shared" si="49"/>
        <v>NO OFERTADO</v>
      </c>
      <c r="Z411" s="108" t="str">
        <f t="shared" si="50"/>
        <v>CORRECTO</v>
      </c>
      <c r="AA411" s="29">
        <f t="shared" si="51"/>
        <v>0</v>
      </c>
      <c r="AB411" s="25">
        <v>3.7539818970444877E-3</v>
      </c>
      <c r="AC411" s="7"/>
      <c r="AD411" s="26">
        <v>3.7539818970444877E-3</v>
      </c>
      <c r="AE411" s="28"/>
      <c r="AF411" s="28"/>
      <c r="AG411" s="28"/>
      <c r="AH411" s="29"/>
      <c r="AI411" s="108" t="str">
        <f t="shared" si="52"/>
        <v>NO OFERTADO</v>
      </c>
      <c r="AJ411" s="108" t="str">
        <f t="shared" si="53"/>
        <v>CORRECTO</v>
      </c>
      <c r="AK411" s="27">
        <v>2.5026545980296583E-3</v>
      </c>
      <c r="AL411" s="7"/>
      <c r="AM411" s="26">
        <v>2.5026545980296583E-3</v>
      </c>
      <c r="AN411" s="28"/>
      <c r="AO411" s="28"/>
      <c r="AP411" s="28"/>
      <c r="AQ411" s="29"/>
      <c r="AR411" s="108" t="str">
        <f t="shared" si="54"/>
        <v>NO OFERTADO</v>
      </c>
      <c r="AS411" s="109" t="str">
        <f t="shared" si="55"/>
        <v>CORRECTO</v>
      </c>
    </row>
    <row r="412" spans="1:45" ht="24" x14ac:dyDescent="0.25">
      <c r="A412" s="134">
        <v>408</v>
      </c>
      <c r="B412" s="135">
        <v>314</v>
      </c>
      <c r="C412" s="10" t="s">
        <v>802</v>
      </c>
      <c r="D412" s="136" t="s">
        <v>803</v>
      </c>
      <c r="E412" s="136" t="s">
        <v>192</v>
      </c>
      <c r="F412" s="136" t="s">
        <v>16</v>
      </c>
      <c r="G412" s="136" t="s">
        <v>17</v>
      </c>
      <c r="H412" s="136" t="s">
        <v>16</v>
      </c>
      <c r="I412" s="137">
        <v>698911</v>
      </c>
      <c r="J412" s="8">
        <v>1</v>
      </c>
      <c r="K412" s="8" t="s">
        <v>804</v>
      </c>
      <c r="L412" s="9">
        <v>698911</v>
      </c>
      <c r="M412" s="9">
        <v>38.307692307692307</v>
      </c>
      <c r="N412" s="138">
        <f t="shared" si="48"/>
        <v>26773667.538461536</v>
      </c>
      <c r="O412" s="11" t="s">
        <v>3204</v>
      </c>
      <c r="P412" s="39">
        <v>8.1346478081230583E-4</v>
      </c>
      <c r="Q412" s="39">
        <v>1.2988239129796851E-3</v>
      </c>
      <c r="R412" s="26">
        <v>0.20336619520307647</v>
      </c>
      <c r="S412" s="26">
        <v>3.896471738939055E-2</v>
      </c>
      <c r="T412" s="26">
        <v>0.24233091259246703</v>
      </c>
      <c r="U412" s="11"/>
      <c r="V412" s="28"/>
      <c r="W412" s="28"/>
      <c r="X412" s="29"/>
      <c r="Y412" s="108" t="str">
        <f t="shared" si="49"/>
        <v>NO OFERTADO</v>
      </c>
      <c r="Z412" s="108" t="str">
        <f t="shared" si="50"/>
        <v>CORRECTO</v>
      </c>
      <c r="AA412" s="29">
        <f t="shared" si="51"/>
        <v>0</v>
      </c>
      <c r="AB412" s="25">
        <v>7.3211830273107528E-2</v>
      </c>
      <c r="AC412" s="26">
        <v>1.9482358694695275E-2</v>
      </c>
      <c r="AD412" s="26">
        <v>9.2694188967802807E-2</v>
      </c>
      <c r="AE412" s="28"/>
      <c r="AF412" s="28"/>
      <c r="AG412" s="28"/>
      <c r="AH412" s="29"/>
      <c r="AI412" s="108" t="str">
        <f t="shared" si="52"/>
        <v>NO OFERTADO</v>
      </c>
      <c r="AJ412" s="108" t="str">
        <f t="shared" si="53"/>
        <v>CORRECTO</v>
      </c>
      <c r="AK412" s="27">
        <v>4.8807886848738352E-2</v>
      </c>
      <c r="AL412" s="26">
        <v>6.4941195648984254E-3</v>
      </c>
      <c r="AM412" s="26">
        <v>5.5302006413636778E-2</v>
      </c>
      <c r="AN412" s="28"/>
      <c r="AO412" s="28"/>
      <c r="AP412" s="28"/>
      <c r="AQ412" s="29"/>
      <c r="AR412" s="108" t="str">
        <f t="shared" si="54"/>
        <v>NO OFERTADO</v>
      </c>
      <c r="AS412" s="109" t="str">
        <f t="shared" si="55"/>
        <v>CORRECTO</v>
      </c>
    </row>
    <row r="413" spans="1:45" ht="24" x14ac:dyDescent="0.25">
      <c r="A413" s="134">
        <v>409</v>
      </c>
      <c r="B413" s="135">
        <v>329</v>
      </c>
      <c r="C413" s="10" t="s">
        <v>835</v>
      </c>
      <c r="D413" s="136" t="s">
        <v>660</v>
      </c>
      <c r="E413" s="136" t="s">
        <v>6</v>
      </c>
      <c r="F413" s="136" t="s">
        <v>7</v>
      </c>
      <c r="G413" s="136" t="s">
        <v>8</v>
      </c>
      <c r="H413" s="136" t="s">
        <v>7</v>
      </c>
      <c r="I413" s="137" t="s">
        <v>45</v>
      </c>
      <c r="J413" s="8">
        <v>1</v>
      </c>
      <c r="K413" s="8" t="s">
        <v>836</v>
      </c>
      <c r="L413" s="9">
        <v>10180</v>
      </c>
      <c r="M413" s="9">
        <v>2517.6923076923076</v>
      </c>
      <c r="N413" s="138">
        <f t="shared" si="48"/>
        <v>25630107.692307692</v>
      </c>
      <c r="O413" s="11" t="s">
        <v>3204</v>
      </c>
      <c r="P413" s="39">
        <v>7.7871998321365967E-4</v>
      </c>
      <c r="Q413" s="39"/>
      <c r="R413" s="26">
        <v>0.19467999580341491</v>
      </c>
      <c r="S413" s="7"/>
      <c r="T413" s="26">
        <v>0.19467999580341491</v>
      </c>
      <c r="U413" s="11"/>
      <c r="V413" s="28"/>
      <c r="W413" s="28"/>
      <c r="X413" s="29"/>
      <c r="Y413" s="108" t="str">
        <f t="shared" si="49"/>
        <v>NO OFERTADO</v>
      </c>
      <c r="Z413" s="108" t="str">
        <f t="shared" si="50"/>
        <v>CORRECTO</v>
      </c>
      <c r="AA413" s="29">
        <f t="shared" si="51"/>
        <v>0</v>
      </c>
      <c r="AB413" s="25">
        <v>7.0084798489229369E-2</v>
      </c>
      <c r="AC413" s="7"/>
      <c r="AD413" s="26">
        <v>7.0084798489229369E-2</v>
      </c>
      <c r="AE413" s="28"/>
      <c r="AF413" s="28"/>
      <c r="AG413" s="28"/>
      <c r="AH413" s="29"/>
      <c r="AI413" s="108" t="str">
        <f t="shared" si="52"/>
        <v>NO OFERTADO</v>
      </c>
      <c r="AJ413" s="108" t="str">
        <f t="shared" si="53"/>
        <v>CORRECTO</v>
      </c>
      <c r="AK413" s="27">
        <v>4.6723198992819577E-2</v>
      </c>
      <c r="AL413" s="7"/>
      <c r="AM413" s="26">
        <v>4.6723198992819577E-2</v>
      </c>
      <c r="AN413" s="28"/>
      <c r="AO413" s="28"/>
      <c r="AP413" s="28"/>
      <c r="AQ413" s="29"/>
      <c r="AR413" s="108" t="str">
        <f t="shared" si="54"/>
        <v>NO OFERTADO</v>
      </c>
      <c r="AS413" s="109" t="str">
        <f t="shared" si="55"/>
        <v>CORRECTO</v>
      </c>
    </row>
    <row r="414" spans="1:45" ht="24" x14ac:dyDescent="0.25">
      <c r="A414" s="134">
        <v>410</v>
      </c>
      <c r="B414" s="135">
        <v>425</v>
      </c>
      <c r="C414" s="10" t="s">
        <v>835</v>
      </c>
      <c r="D414" s="136" t="s">
        <v>66</v>
      </c>
      <c r="E414" s="136" t="s">
        <v>6</v>
      </c>
      <c r="F414" s="136" t="s">
        <v>7</v>
      </c>
      <c r="G414" s="136" t="s">
        <v>8</v>
      </c>
      <c r="H414" s="136" t="s">
        <v>7</v>
      </c>
      <c r="I414" s="137" t="s">
        <v>45</v>
      </c>
      <c r="J414" s="8">
        <v>1</v>
      </c>
      <c r="K414" s="8" t="s">
        <v>836</v>
      </c>
      <c r="L414" s="9">
        <v>1086.58</v>
      </c>
      <c r="M414" s="9">
        <v>9851</v>
      </c>
      <c r="N414" s="138">
        <f t="shared" si="48"/>
        <v>10703899.58</v>
      </c>
      <c r="O414" s="11" t="s">
        <v>3204</v>
      </c>
      <c r="P414" s="39">
        <v>3.252167568441379E-4</v>
      </c>
      <c r="Q414" s="39"/>
      <c r="R414" s="26">
        <v>8.130418921103448E-2</v>
      </c>
      <c r="S414" s="7"/>
      <c r="T414" s="26">
        <v>8.130418921103448E-2</v>
      </c>
      <c r="U414" s="11"/>
      <c r="V414" s="28"/>
      <c r="W414" s="28"/>
      <c r="X414" s="29"/>
      <c r="Y414" s="108" t="str">
        <f t="shared" si="49"/>
        <v>NO OFERTADO</v>
      </c>
      <c r="Z414" s="108" t="str">
        <f t="shared" si="50"/>
        <v>CORRECTO</v>
      </c>
      <c r="AA414" s="29">
        <f t="shared" si="51"/>
        <v>0</v>
      </c>
      <c r="AB414" s="25">
        <v>2.9269508115972412E-2</v>
      </c>
      <c r="AC414" s="7"/>
      <c r="AD414" s="26">
        <v>2.9269508115972412E-2</v>
      </c>
      <c r="AE414" s="28"/>
      <c r="AF414" s="28"/>
      <c r="AG414" s="28"/>
      <c r="AH414" s="29"/>
      <c r="AI414" s="108" t="str">
        <f t="shared" si="52"/>
        <v>NO OFERTADO</v>
      </c>
      <c r="AJ414" s="108" t="str">
        <f t="shared" si="53"/>
        <v>CORRECTO</v>
      </c>
      <c r="AK414" s="27">
        <v>1.9513005410648272E-2</v>
      </c>
      <c r="AL414" s="7"/>
      <c r="AM414" s="26">
        <v>1.9513005410648272E-2</v>
      </c>
      <c r="AN414" s="28"/>
      <c r="AO414" s="28"/>
      <c r="AP414" s="28"/>
      <c r="AQ414" s="29"/>
      <c r="AR414" s="108" t="str">
        <f t="shared" si="54"/>
        <v>NO OFERTADO</v>
      </c>
      <c r="AS414" s="109" t="str">
        <f t="shared" si="55"/>
        <v>CORRECTO</v>
      </c>
    </row>
    <row r="415" spans="1:45" ht="24" x14ac:dyDescent="0.25">
      <c r="A415" s="134">
        <v>411</v>
      </c>
      <c r="B415" s="135">
        <v>887</v>
      </c>
      <c r="C415" s="10" t="s">
        <v>835</v>
      </c>
      <c r="D415" s="136" t="s">
        <v>5</v>
      </c>
      <c r="E415" s="136" t="s">
        <v>6</v>
      </c>
      <c r="F415" s="136" t="s">
        <v>7</v>
      </c>
      <c r="G415" s="136" t="s">
        <v>8</v>
      </c>
      <c r="H415" s="136" t="s">
        <v>7</v>
      </c>
      <c r="I415" s="137" t="s">
        <v>45</v>
      </c>
      <c r="J415" s="8">
        <v>1</v>
      </c>
      <c r="K415" s="8" t="s">
        <v>836</v>
      </c>
      <c r="L415" s="9">
        <v>651</v>
      </c>
      <c r="M415" s="9">
        <v>6636.3076923076924</v>
      </c>
      <c r="N415" s="138">
        <f t="shared" si="48"/>
        <v>4320236.307692308</v>
      </c>
      <c r="O415" s="11" t="s">
        <v>3204</v>
      </c>
      <c r="P415" s="39">
        <v>1.312618107342133E-4</v>
      </c>
      <c r="Q415" s="39"/>
      <c r="R415" s="26">
        <v>3.2815452683553327E-2</v>
      </c>
      <c r="S415" s="7"/>
      <c r="T415" s="26">
        <v>3.2815452683553327E-2</v>
      </c>
      <c r="U415" s="11"/>
      <c r="V415" s="28"/>
      <c r="W415" s="28"/>
      <c r="X415" s="29"/>
      <c r="Y415" s="108" t="str">
        <f t="shared" si="49"/>
        <v>NO OFERTADO</v>
      </c>
      <c r="Z415" s="108" t="str">
        <f t="shared" si="50"/>
        <v>CORRECTO</v>
      </c>
      <c r="AA415" s="29">
        <f t="shared" si="51"/>
        <v>0</v>
      </c>
      <c r="AB415" s="25">
        <v>1.1813562966079197E-2</v>
      </c>
      <c r="AC415" s="7"/>
      <c r="AD415" s="26">
        <v>1.1813562966079197E-2</v>
      </c>
      <c r="AE415" s="28"/>
      <c r="AF415" s="28"/>
      <c r="AG415" s="28"/>
      <c r="AH415" s="29"/>
      <c r="AI415" s="108" t="str">
        <f t="shared" si="52"/>
        <v>NO OFERTADO</v>
      </c>
      <c r="AJ415" s="108" t="str">
        <f t="shared" si="53"/>
        <v>CORRECTO</v>
      </c>
      <c r="AK415" s="27">
        <v>7.8757086440527976E-3</v>
      </c>
      <c r="AL415" s="7"/>
      <c r="AM415" s="26">
        <v>7.8757086440527976E-3</v>
      </c>
      <c r="AN415" s="28"/>
      <c r="AO415" s="28"/>
      <c r="AP415" s="28"/>
      <c r="AQ415" s="29"/>
      <c r="AR415" s="108" t="str">
        <f t="shared" si="54"/>
        <v>NO OFERTADO</v>
      </c>
      <c r="AS415" s="109" t="str">
        <f t="shared" si="55"/>
        <v>CORRECTO</v>
      </c>
    </row>
    <row r="416" spans="1:45" ht="24" x14ac:dyDescent="0.25">
      <c r="A416" s="134">
        <v>412</v>
      </c>
      <c r="B416" s="135">
        <v>850</v>
      </c>
      <c r="C416" s="10" t="s">
        <v>1745</v>
      </c>
      <c r="D416" s="136" t="s">
        <v>1746</v>
      </c>
      <c r="E416" s="136" t="s">
        <v>6</v>
      </c>
      <c r="F416" s="136" t="s">
        <v>7</v>
      </c>
      <c r="G416" s="136" t="s">
        <v>8</v>
      </c>
      <c r="H416" s="136" t="s">
        <v>7</v>
      </c>
      <c r="I416" s="137" t="s">
        <v>45</v>
      </c>
      <c r="J416" s="8">
        <v>1</v>
      </c>
      <c r="K416" s="8" t="s">
        <v>836</v>
      </c>
      <c r="L416" s="9">
        <v>1991</v>
      </c>
      <c r="M416" s="9">
        <v>2953.4615384615386</v>
      </c>
      <c r="N416" s="138">
        <f t="shared" si="48"/>
        <v>5880341.923076923</v>
      </c>
      <c r="O416" s="11" t="s">
        <v>3204</v>
      </c>
      <c r="P416" s="39">
        <v>1.7866252528479884E-4</v>
      </c>
      <c r="Q416" s="39"/>
      <c r="R416" s="26">
        <v>4.466563132119971E-2</v>
      </c>
      <c r="S416" s="7"/>
      <c r="T416" s="26">
        <v>4.466563132119971E-2</v>
      </c>
      <c r="U416" s="11"/>
      <c r="V416" s="28"/>
      <c r="W416" s="28"/>
      <c r="X416" s="29"/>
      <c r="Y416" s="108" t="str">
        <f t="shared" si="49"/>
        <v>NO OFERTADO</v>
      </c>
      <c r="Z416" s="108" t="str">
        <f t="shared" si="50"/>
        <v>CORRECTO</v>
      </c>
      <c r="AA416" s="29">
        <f t="shared" si="51"/>
        <v>0</v>
      </c>
      <c r="AB416" s="25">
        <v>1.6079627275631895E-2</v>
      </c>
      <c r="AC416" s="7"/>
      <c r="AD416" s="26">
        <v>1.6079627275631895E-2</v>
      </c>
      <c r="AE416" s="28"/>
      <c r="AF416" s="28"/>
      <c r="AG416" s="28"/>
      <c r="AH416" s="29"/>
      <c r="AI416" s="108" t="str">
        <f t="shared" si="52"/>
        <v>NO OFERTADO</v>
      </c>
      <c r="AJ416" s="108" t="str">
        <f t="shared" si="53"/>
        <v>CORRECTO</v>
      </c>
      <c r="AK416" s="27">
        <v>1.0719751517087931E-2</v>
      </c>
      <c r="AL416" s="7"/>
      <c r="AM416" s="26">
        <v>1.0719751517087931E-2</v>
      </c>
      <c r="AN416" s="28"/>
      <c r="AO416" s="28"/>
      <c r="AP416" s="28"/>
      <c r="AQ416" s="29"/>
      <c r="AR416" s="108" t="str">
        <f t="shared" si="54"/>
        <v>NO OFERTADO</v>
      </c>
      <c r="AS416" s="109" t="str">
        <f t="shared" si="55"/>
        <v>CORRECTO</v>
      </c>
    </row>
    <row r="417" spans="1:45" x14ac:dyDescent="0.25">
      <c r="A417" s="134">
        <v>413</v>
      </c>
      <c r="B417" s="135">
        <v>1257</v>
      </c>
      <c r="C417" s="10" t="s">
        <v>2307</v>
      </c>
      <c r="D417" s="136" t="s">
        <v>494</v>
      </c>
      <c r="E417" s="136" t="s">
        <v>36</v>
      </c>
      <c r="F417" s="136" t="s">
        <v>16</v>
      </c>
      <c r="G417" s="136" t="s">
        <v>17</v>
      </c>
      <c r="H417" s="136" t="s">
        <v>36</v>
      </c>
      <c r="I417" s="137" t="s">
        <v>45</v>
      </c>
      <c r="J417" s="8">
        <v>1</v>
      </c>
      <c r="K417" s="8" t="s">
        <v>2308</v>
      </c>
      <c r="L417" s="9">
        <v>72762</v>
      </c>
      <c r="M417" s="9">
        <v>24.846153846153847</v>
      </c>
      <c r="N417" s="138">
        <f t="shared" si="48"/>
        <v>1807855.8461538462</v>
      </c>
      <c r="O417" s="11" t="s">
        <v>3204</v>
      </c>
      <c r="P417" s="39">
        <v>5.4928113883507544E-5</v>
      </c>
      <c r="Q417" s="39"/>
      <c r="R417" s="26">
        <v>1.3732028470876886E-2</v>
      </c>
      <c r="S417" s="7"/>
      <c r="T417" s="26">
        <v>1.3732028470876886E-2</v>
      </c>
      <c r="U417" s="11"/>
      <c r="V417" s="28"/>
      <c r="W417" s="28"/>
      <c r="X417" s="29"/>
      <c r="Y417" s="108" t="str">
        <f t="shared" si="49"/>
        <v>NO OFERTADO</v>
      </c>
      <c r="Z417" s="108" t="str">
        <f t="shared" si="50"/>
        <v>CORRECTO</v>
      </c>
      <c r="AA417" s="29">
        <f t="shared" si="51"/>
        <v>0</v>
      </c>
      <c r="AB417" s="25">
        <v>4.9435302495156788E-3</v>
      </c>
      <c r="AC417" s="7"/>
      <c r="AD417" s="26">
        <v>4.9435302495156788E-3</v>
      </c>
      <c r="AE417" s="28"/>
      <c r="AF417" s="28"/>
      <c r="AG417" s="28"/>
      <c r="AH417" s="29"/>
      <c r="AI417" s="108" t="str">
        <f t="shared" si="52"/>
        <v>NO OFERTADO</v>
      </c>
      <c r="AJ417" s="108" t="str">
        <f t="shared" si="53"/>
        <v>CORRECTO</v>
      </c>
      <c r="AK417" s="27">
        <v>3.2956868330104526E-3</v>
      </c>
      <c r="AL417" s="7"/>
      <c r="AM417" s="26">
        <v>3.2956868330104526E-3</v>
      </c>
      <c r="AN417" s="28"/>
      <c r="AO417" s="28"/>
      <c r="AP417" s="28"/>
      <c r="AQ417" s="29"/>
      <c r="AR417" s="108" t="str">
        <f t="shared" si="54"/>
        <v>NO OFERTADO</v>
      </c>
      <c r="AS417" s="109" t="str">
        <f t="shared" si="55"/>
        <v>CORRECTO</v>
      </c>
    </row>
    <row r="418" spans="1:45" ht="24" x14ac:dyDescent="0.25">
      <c r="A418" s="134">
        <v>414</v>
      </c>
      <c r="B418" s="135">
        <v>1467</v>
      </c>
      <c r="C418" s="10" t="s">
        <v>2307</v>
      </c>
      <c r="D418" s="136" t="s">
        <v>51</v>
      </c>
      <c r="E418" s="136" t="s">
        <v>6</v>
      </c>
      <c r="F418" s="136" t="s">
        <v>7</v>
      </c>
      <c r="G418" s="136" t="s">
        <v>8</v>
      </c>
      <c r="H418" s="136" t="s">
        <v>7</v>
      </c>
      <c r="I418" s="137" t="s">
        <v>45</v>
      </c>
      <c r="J418" s="8">
        <v>1</v>
      </c>
      <c r="K418" s="8" t="s">
        <v>2308</v>
      </c>
      <c r="L418" s="9">
        <v>3423</v>
      </c>
      <c r="M418" s="9">
        <v>183.84615384615384</v>
      </c>
      <c r="N418" s="138">
        <f t="shared" si="48"/>
        <v>629305.38461538462</v>
      </c>
      <c r="O418" s="11" t="s">
        <v>3204</v>
      </c>
      <c r="P418" s="39">
        <v>1.9120195842604141E-5</v>
      </c>
      <c r="Q418" s="39"/>
      <c r="R418" s="26">
        <v>4.7800489606510356E-3</v>
      </c>
      <c r="S418" s="7"/>
      <c r="T418" s="26">
        <v>4.7800489606510356E-3</v>
      </c>
      <c r="U418" s="11"/>
      <c r="V418" s="28"/>
      <c r="W418" s="28"/>
      <c r="X418" s="29"/>
      <c r="Y418" s="108" t="str">
        <f t="shared" si="49"/>
        <v>NO OFERTADO</v>
      </c>
      <c r="Z418" s="108" t="str">
        <f t="shared" si="50"/>
        <v>CORRECTO</v>
      </c>
      <c r="AA418" s="29">
        <f t="shared" si="51"/>
        <v>0</v>
      </c>
      <c r="AB418" s="25">
        <v>1.7208176258343727E-3</v>
      </c>
      <c r="AC418" s="7"/>
      <c r="AD418" s="26">
        <v>1.7208176258343727E-3</v>
      </c>
      <c r="AE418" s="28"/>
      <c r="AF418" s="28"/>
      <c r="AG418" s="28"/>
      <c r="AH418" s="29"/>
      <c r="AI418" s="108" t="str">
        <f t="shared" si="52"/>
        <v>NO OFERTADO</v>
      </c>
      <c r="AJ418" s="108" t="str">
        <f t="shared" si="53"/>
        <v>CORRECTO</v>
      </c>
      <c r="AK418" s="27">
        <v>1.1472117505562484E-3</v>
      </c>
      <c r="AL418" s="7"/>
      <c r="AM418" s="26">
        <v>1.1472117505562484E-3</v>
      </c>
      <c r="AN418" s="28"/>
      <c r="AO418" s="28"/>
      <c r="AP418" s="28"/>
      <c r="AQ418" s="29"/>
      <c r="AR418" s="108" t="str">
        <f t="shared" si="54"/>
        <v>NO OFERTADO</v>
      </c>
      <c r="AS418" s="109" t="str">
        <f t="shared" si="55"/>
        <v>CORRECTO</v>
      </c>
    </row>
    <row r="419" spans="1:45" ht="15" x14ac:dyDescent="0.25">
      <c r="A419" s="134">
        <v>415</v>
      </c>
      <c r="B419" s="135">
        <v>1452</v>
      </c>
      <c r="C419" s="10" t="s">
        <v>2307</v>
      </c>
      <c r="D419" s="136" t="s">
        <v>666</v>
      </c>
      <c r="E419" s="161" t="s">
        <v>201</v>
      </c>
      <c r="F419" s="136" t="s">
        <v>16</v>
      </c>
      <c r="G419" s="136" t="s">
        <v>17</v>
      </c>
      <c r="H419" s="136" t="s">
        <v>16</v>
      </c>
      <c r="I419" s="137" t="s">
        <v>45</v>
      </c>
      <c r="J419" s="8">
        <v>1</v>
      </c>
      <c r="K419" s="8" t="s">
        <v>2308</v>
      </c>
      <c r="L419" s="9">
        <v>53319.16</v>
      </c>
      <c r="M419" s="9">
        <v>9.6923076923076916</v>
      </c>
      <c r="N419" s="138">
        <f t="shared" si="48"/>
        <v>516785.70461538463</v>
      </c>
      <c r="O419" s="11" t="s">
        <v>3204</v>
      </c>
      <c r="P419" s="39">
        <v>1.5701508556046078E-5</v>
      </c>
      <c r="Q419" s="39"/>
      <c r="R419" s="26">
        <v>3.9253771390115192E-3</v>
      </c>
      <c r="S419" s="7"/>
      <c r="T419" s="26">
        <v>3.9253771390115192E-3</v>
      </c>
      <c r="U419" s="11"/>
      <c r="V419" s="28"/>
      <c r="W419" s="28"/>
      <c r="X419" s="29"/>
      <c r="Y419" s="108" t="str">
        <f t="shared" si="49"/>
        <v>NO OFERTADO</v>
      </c>
      <c r="Z419" s="108" t="str">
        <f t="shared" si="50"/>
        <v>CORRECTO</v>
      </c>
      <c r="AA419" s="29">
        <f t="shared" si="51"/>
        <v>0</v>
      </c>
      <c r="AB419" s="25">
        <v>1.413135770044147E-3</v>
      </c>
      <c r="AC419" s="7"/>
      <c r="AD419" s="26">
        <v>1.413135770044147E-3</v>
      </c>
      <c r="AE419" s="28"/>
      <c r="AF419" s="28"/>
      <c r="AG419" s="28"/>
      <c r="AH419" s="29"/>
      <c r="AI419" s="108" t="str">
        <f t="shared" si="52"/>
        <v>NO OFERTADO</v>
      </c>
      <c r="AJ419" s="108" t="str">
        <f t="shared" si="53"/>
        <v>CORRECTO</v>
      </c>
      <c r="AK419" s="27">
        <v>9.4209051336276465E-4</v>
      </c>
      <c r="AL419" s="7"/>
      <c r="AM419" s="26">
        <v>9.4209051336276465E-4</v>
      </c>
      <c r="AN419" s="28"/>
      <c r="AO419" s="28"/>
      <c r="AP419" s="28"/>
      <c r="AQ419" s="29"/>
      <c r="AR419" s="108" t="str">
        <f t="shared" si="54"/>
        <v>NO OFERTADO</v>
      </c>
      <c r="AS419" s="109" t="str">
        <f t="shared" si="55"/>
        <v>CORRECTO</v>
      </c>
    </row>
    <row r="420" spans="1:45" x14ac:dyDescent="0.25">
      <c r="A420" s="134">
        <v>416</v>
      </c>
      <c r="B420" s="135">
        <v>1693</v>
      </c>
      <c r="C420" s="10" t="s">
        <v>2958</v>
      </c>
      <c r="D420" s="136" t="s">
        <v>2797</v>
      </c>
      <c r="E420" s="136" t="s">
        <v>165</v>
      </c>
      <c r="F420" s="136" t="s">
        <v>166</v>
      </c>
      <c r="G420" s="136" t="s">
        <v>167</v>
      </c>
      <c r="H420" s="136" t="s">
        <v>81</v>
      </c>
      <c r="I420" s="137" t="s">
        <v>45</v>
      </c>
      <c r="J420" s="8">
        <v>15</v>
      </c>
      <c r="K420" s="8" t="s">
        <v>2959</v>
      </c>
      <c r="L420" s="9">
        <v>6160.69</v>
      </c>
      <c r="M420" s="9">
        <v>31.666666666666668</v>
      </c>
      <c r="N420" s="138">
        <f t="shared" si="48"/>
        <v>195088.51666666666</v>
      </c>
      <c r="O420" s="11" t="s">
        <v>3204</v>
      </c>
      <c r="P420" s="39">
        <v>5.9273776079153825E-6</v>
      </c>
      <c r="Q420" s="39"/>
      <c r="R420" s="26">
        <v>1.4818444019788456E-3</v>
      </c>
      <c r="S420" s="7"/>
      <c r="T420" s="26">
        <v>1.4818444019788456E-3</v>
      </c>
      <c r="U420" s="11"/>
      <c r="V420" s="28"/>
      <c r="W420" s="28"/>
      <c r="X420" s="29"/>
      <c r="Y420" s="108" t="str">
        <f t="shared" si="49"/>
        <v>NO OFERTADO</v>
      </c>
      <c r="Z420" s="108" t="str">
        <f t="shared" si="50"/>
        <v>CORRECTO</v>
      </c>
      <c r="AA420" s="29">
        <f t="shared" si="51"/>
        <v>0</v>
      </c>
      <c r="AB420" s="25">
        <v>5.3346398471238441E-4</v>
      </c>
      <c r="AC420" s="7"/>
      <c r="AD420" s="26">
        <v>5.3346398471238441E-4</v>
      </c>
      <c r="AE420" s="28"/>
      <c r="AF420" s="28"/>
      <c r="AG420" s="28"/>
      <c r="AH420" s="29"/>
      <c r="AI420" s="108" t="str">
        <f t="shared" si="52"/>
        <v>NO OFERTADO</v>
      </c>
      <c r="AJ420" s="108" t="str">
        <f t="shared" si="53"/>
        <v>CORRECTO</v>
      </c>
      <c r="AK420" s="27">
        <v>3.5564265647492296E-4</v>
      </c>
      <c r="AL420" s="7"/>
      <c r="AM420" s="26">
        <v>3.5564265647492296E-4</v>
      </c>
      <c r="AN420" s="28"/>
      <c r="AO420" s="28"/>
      <c r="AP420" s="28"/>
      <c r="AQ420" s="29"/>
      <c r="AR420" s="108" t="str">
        <f t="shared" si="54"/>
        <v>NO OFERTADO</v>
      </c>
      <c r="AS420" s="109" t="str">
        <f t="shared" si="55"/>
        <v>CORRECTO</v>
      </c>
    </row>
    <row r="421" spans="1:45" x14ac:dyDescent="0.25">
      <c r="A421" s="134">
        <v>417</v>
      </c>
      <c r="B421" s="135">
        <v>2593</v>
      </c>
      <c r="C421" s="10" t="s">
        <v>4364</v>
      </c>
      <c r="D421" s="136" t="s">
        <v>4363</v>
      </c>
      <c r="E421" s="136" t="s">
        <v>3809</v>
      </c>
      <c r="F421" s="136" t="s">
        <v>267</v>
      </c>
      <c r="G421" s="136" t="s">
        <v>1653</v>
      </c>
      <c r="H421" s="136" t="s">
        <v>81</v>
      </c>
      <c r="I421" s="137" t="s">
        <v>45</v>
      </c>
      <c r="J421" s="8">
        <v>1</v>
      </c>
      <c r="K421" s="8" t="s">
        <v>1603</v>
      </c>
      <c r="L421" s="9">
        <v>140250</v>
      </c>
      <c r="M421" s="9">
        <v>8.3333333333333339</v>
      </c>
      <c r="N421" s="138">
        <f t="shared" si="48"/>
        <v>1168750</v>
      </c>
      <c r="O421" s="11" t="s">
        <v>4504</v>
      </c>
      <c r="P421" s="39">
        <v>3.551015045692218E-5</v>
      </c>
      <c r="Q421" s="39"/>
      <c r="R421" s="26">
        <v>8.8775376142305445E-3</v>
      </c>
      <c r="S421" s="7"/>
      <c r="T421" s="26">
        <v>8.8775376142305445E-3</v>
      </c>
      <c r="U421" s="11"/>
      <c r="V421" s="28"/>
      <c r="W421" s="28"/>
      <c r="X421" s="29"/>
      <c r="Y421" s="108" t="str">
        <f t="shared" si="49"/>
        <v>NO OFERTADO</v>
      </c>
      <c r="Z421" s="108" t="str">
        <f t="shared" si="50"/>
        <v>CORRECTO</v>
      </c>
      <c r="AA421" s="29">
        <f t="shared" si="51"/>
        <v>0</v>
      </c>
      <c r="AB421" s="25">
        <v>3.1959135411229961E-3</v>
      </c>
      <c r="AC421" s="7"/>
      <c r="AD421" s="26">
        <v>3.1959135411229961E-3</v>
      </c>
      <c r="AE421" s="28"/>
      <c r="AF421" s="28"/>
      <c r="AG421" s="28"/>
      <c r="AH421" s="29"/>
      <c r="AI421" s="108" t="str">
        <f t="shared" si="52"/>
        <v>NO OFERTADO</v>
      </c>
      <c r="AJ421" s="108" t="str">
        <f t="shared" si="53"/>
        <v>CORRECTO</v>
      </c>
      <c r="AK421" s="27">
        <v>2.1306090274153307E-3</v>
      </c>
      <c r="AL421" s="7"/>
      <c r="AM421" s="26">
        <v>2.1306090274153307E-3</v>
      </c>
      <c r="AN421" s="28"/>
      <c r="AO421" s="28"/>
      <c r="AP421" s="28"/>
      <c r="AQ421" s="29"/>
      <c r="AR421" s="108" t="str">
        <f t="shared" si="54"/>
        <v>NO OFERTADO</v>
      </c>
      <c r="AS421" s="109" t="str">
        <f t="shared" si="55"/>
        <v>CORRECTO</v>
      </c>
    </row>
    <row r="422" spans="1:45" x14ac:dyDescent="0.25">
      <c r="A422" s="134">
        <v>418</v>
      </c>
      <c r="B422" s="135">
        <v>760</v>
      </c>
      <c r="C422" s="10" t="s">
        <v>1602</v>
      </c>
      <c r="D422" s="136" t="s">
        <v>2797</v>
      </c>
      <c r="E422" s="136" t="s">
        <v>820</v>
      </c>
      <c r="F422" s="136" t="s">
        <v>241</v>
      </c>
      <c r="G422" s="136" t="s">
        <v>242</v>
      </c>
      <c r="H422" s="136" t="s">
        <v>243</v>
      </c>
      <c r="I422" s="137" t="s">
        <v>45</v>
      </c>
      <c r="J422" s="8">
        <v>20</v>
      </c>
      <c r="K422" s="8" t="s">
        <v>1603</v>
      </c>
      <c r="L422" s="9">
        <v>3877</v>
      </c>
      <c r="M422" s="9">
        <v>1901.5384615384617</v>
      </c>
      <c r="N422" s="138">
        <f t="shared" si="48"/>
        <v>7372264.615384616</v>
      </c>
      <c r="O422" s="11" t="s">
        <v>3204</v>
      </c>
      <c r="P422" s="39">
        <v>2.2399163696303851E-4</v>
      </c>
      <c r="Q422" s="39"/>
      <c r="R422" s="26">
        <v>5.5997909240759626E-2</v>
      </c>
      <c r="S422" s="7"/>
      <c r="T422" s="26">
        <v>5.5997909240759626E-2</v>
      </c>
      <c r="U422" s="11"/>
      <c r="V422" s="28"/>
      <c r="W422" s="28"/>
      <c r="X422" s="29"/>
      <c r="Y422" s="108" t="str">
        <f t="shared" si="49"/>
        <v>NO OFERTADO</v>
      </c>
      <c r="Z422" s="108" t="str">
        <f t="shared" si="50"/>
        <v>CORRECTO</v>
      </c>
      <c r="AA422" s="29">
        <f t="shared" si="51"/>
        <v>0</v>
      </c>
      <c r="AB422" s="25">
        <v>2.0159247326673464E-2</v>
      </c>
      <c r="AC422" s="7"/>
      <c r="AD422" s="26">
        <v>2.0159247326673464E-2</v>
      </c>
      <c r="AE422" s="28"/>
      <c r="AF422" s="28"/>
      <c r="AG422" s="28"/>
      <c r="AH422" s="29"/>
      <c r="AI422" s="108" t="str">
        <f t="shared" si="52"/>
        <v>NO OFERTADO</v>
      </c>
      <c r="AJ422" s="108" t="str">
        <f t="shared" si="53"/>
        <v>CORRECTO</v>
      </c>
      <c r="AK422" s="27">
        <v>1.3439498217782311E-2</v>
      </c>
      <c r="AL422" s="7"/>
      <c r="AM422" s="26">
        <v>1.3439498217782311E-2</v>
      </c>
      <c r="AN422" s="28"/>
      <c r="AO422" s="28"/>
      <c r="AP422" s="28"/>
      <c r="AQ422" s="29"/>
      <c r="AR422" s="108" t="str">
        <f t="shared" si="54"/>
        <v>NO OFERTADO</v>
      </c>
      <c r="AS422" s="109" t="str">
        <f t="shared" si="55"/>
        <v>CORRECTO</v>
      </c>
    </row>
    <row r="423" spans="1:45" x14ac:dyDescent="0.25">
      <c r="A423" s="134">
        <v>419</v>
      </c>
      <c r="B423" s="135">
        <v>2540</v>
      </c>
      <c r="C423" s="139" t="s">
        <v>4265</v>
      </c>
      <c r="D423" s="145" t="s">
        <v>4266</v>
      </c>
      <c r="E423" s="145" t="s">
        <v>201</v>
      </c>
      <c r="F423" s="145" t="s">
        <v>230</v>
      </c>
      <c r="G423" s="136" t="s">
        <v>8</v>
      </c>
      <c r="H423" s="145" t="s">
        <v>230</v>
      </c>
      <c r="I423" s="137" t="s">
        <v>45</v>
      </c>
      <c r="J423" s="8">
        <v>1</v>
      </c>
      <c r="K423" s="8" t="s">
        <v>4267</v>
      </c>
      <c r="L423" s="9">
        <v>41471.57</v>
      </c>
      <c r="M423" s="9">
        <v>136.58333333333334</v>
      </c>
      <c r="N423" s="138">
        <f t="shared" si="48"/>
        <v>5664325.269166667</v>
      </c>
      <c r="O423" s="11" t="s">
        <v>4504</v>
      </c>
      <c r="P423" s="39">
        <v>1.7209928773908413E-4</v>
      </c>
      <c r="Q423" s="39"/>
      <c r="R423" s="26">
        <v>4.3024821934771029E-2</v>
      </c>
      <c r="S423" s="7"/>
      <c r="T423" s="26">
        <v>4.3024821934771029E-2</v>
      </c>
      <c r="U423" s="11"/>
      <c r="V423" s="28"/>
      <c r="W423" s="28"/>
      <c r="X423" s="29"/>
      <c r="Y423" s="108" t="str">
        <f t="shared" si="49"/>
        <v>NO OFERTADO</v>
      </c>
      <c r="Z423" s="108" t="str">
        <f t="shared" si="50"/>
        <v>CORRECTO</v>
      </c>
      <c r="AA423" s="29">
        <f t="shared" si="51"/>
        <v>0</v>
      </c>
      <c r="AB423" s="25">
        <v>1.5488935896517571E-2</v>
      </c>
      <c r="AC423" s="7"/>
      <c r="AD423" s="26">
        <v>1.5488935896517571E-2</v>
      </c>
      <c r="AE423" s="28"/>
      <c r="AF423" s="28"/>
      <c r="AG423" s="28"/>
      <c r="AH423" s="29"/>
      <c r="AI423" s="108" t="str">
        <f t="shared" si="52"/>
        <v>NO OFERTADO</v>
      </c>
      <c r="AJ423" s="108" t="str">
        <f t="shared" si="53"/>
        <v>CORRECTO</v>
      </c>
      <c r="AK423" s="27">
        <v>1.0325957264345048E-2</v>
      </c>
      <c r="AL423" s="7"/>
      <c r="AM423" s="26">
        <v>1.0325957264345048E-2</v>
      </c>
      <c r="AN423" s="28"/>
      <c r="AO423" s="28"/>
      <c r="AP423" s="28"/>
      <c r="AQ423" s="29"/>
      <c r="AR423" s="108" t="str">
        <f t="shared" si="54"/>
        <v>NO OFERTADO</v>
      </c>
      <c r="AS423" s="109" t="str">
        <f t="shared" si="55"/>
        <v>CORRECTO</v>
      </c>
    </row>
    <row r="424" spans="1:45" ht="15" x14ac:dyDescent="0.25">
      <c r="A424" s="134">
        <v>420</v>
      </c>
      <c r="B424" s="135">
        <v>2806</v>
      </c>
      <c r="C424" s="10" t="s">
        <v>4265</v>
      </c>
      <c r="D424" s="161" t="s">
        <v>4619</v>
      </c>
      <c r="E424" s="161" t="s">
        <v>201</v>
      </c>
      <c r="F424" s="161" t="s">
        <v>230</v>
      </c>
      <c r="G424" s="144" t="s">
        <v>8</v>
      </c>
      <c r="H424" s="161" t="s">
        <v>230</v>
      </c>
      <c r="I424" s="137" t="s">
        <v>45</v>
      </c>
      <c r="J424" s="8">
        <v>1</v>
      </c>
      <c r="K424" s="11"/>
      <c r="L424" s="9">
        <v>69594</v>
      </c>
      <c r="M424" s="9">
        <v>12</v>
      </c>
      <c r="N424" s="138">
        <f t="shared" si="48"/>
        <v>835128</v>
      </c>
      <c r="O424" s="11" t="s">
        <v>3204</v>
      </c>
      <c r="P424" s="39">
        <v>2.5373707748268241E-5</v>
      </c>
      <c r="Q424" s="39"/>
      <c r="R424" s="26">
        <v>6.3434269370670603E-3</v>
      </c>
      <c r="S424" s="7"/>
      <c r="T424" s="26">
        <v>6.3434269370670603E-3</v>
      </c>
      <c r="U424" s="11"/>
      <c r="V424" s="28"/>
      <c r="W424" s="28"/>
      <c r="X424" s="29"/>
      <c r="Y424" s="108" t="str">
        <f t="shared" si="49"/>
        <v>NO OFERTADO</v>
      </c>
      <c r="Z424" s="108" t="str">
        <f t="shared" si="50"/>
        <v>CORRECTO</v>
      </c>
      <c r="AA424" s="29">
        <f t="shared" si="51"/>
        <v>0</v>
      </c>
      <c r="AB424" s="25">
        <v>2.2836336973441418E-3</v>
      </c>
      <c r="AC424" s="7"/>
      <c r="AD424" s="26">
        <v>2.2836336973441418E-3</v>
      </c>
      <c r="AE424" s="28"/>
      <c r="AF424" s="28"/>
      <c r="AG424" s="28"/>
      <c r="AH424" s="29"/>
      <c r="AI424" s="108" t="str">
        <f t="shared" si="52"/>
        <v>NO OFERTADO</v>
      </c>
      <c r="AJ424" s="108" t="str">
        <f t="shared" si="53"/>
        <v>CORRECTO</v>
      </c>
      <c r="AK424" s="27">
        <v>1.5224224648960945E-3</v>
      </c>
      <c r="AL424" s="7"/>
      <c r="AM424" s="26">
        <v>1.5224224648960945E-3</v>
      </c>
      <c r="AN424" s="28"/>
      <c r="AO424" s="28"/>
      <c r="AP424" s="28"/>
      <c r="AQ424" s="29"/>
      <c r="AR424" s="108" t="str">
        <f t="shared" si="54"/>
        <v>NO OFERTADO</v>
      </c>
      <c r="AS424" s="109" t="str">
        <f t="shared" si="55"/>
        <v>CORRECTO</v>
      </c>
    </row>
    <row r="425" spans="1:45" x14ac:dyDescent="0.25">
      <c r="A425" s="134">
        <v>421</v>
      </c>
      <c r="B425" s="135">
        <v>402</v>
      </c>
      <c r="C425" s="10" t="s">
        <v>988</v>
      </c>
      <c r="D425" s="136" t="s">
        <v>989</v>
      </c>
      <c r="E425" s="136" t="s">
        <v>165</v>
      </c>
      <c r="F425" s="136" t="s">
        <v>4825</v>
      </c>
      <c r="G425" s="136" t="s">
        <v>167</v>
      </c>
      <c r="H425" s="136" t="s">
        <v>4826</v>
      </c>
      <c r="I425" s="137" t="s">
        <v>45</v>
      </c>
      <c r="J425" s="8">
        <v>1</v>
      </c>
      <c r="K425" s="8" t="s">
        <v>990</v>
      </c>
      <c r="L425" s="9">
        <v>8013.33</v>
      </c>
      <c r="M425" s="9">
        <v>2304</v>
      </c>
      <c r="N425" s="138">
        <f t="shared" si="48"/>
        <v>18462712.32</v>
      </c>
      <c r="O425" s="11" t="s">
        <v>3204</v>
      </c>
      <c r="P425" s="39">
        <v>5.6095289182979315E-4</v>
      </c>
      <c r="Q425" s="39"/>
      <c r="R425" s="26">
        <v>0.14023822295744828</v>
      </c>
      <c r="S425" s="7"/>
      <c r="T425" s="26">
        <v>0.14023822295744828</v>
      </c>
      <c r="U425" s="11"/>
      <c r="V425" s="28"/>
      <c r="W425" s="28"/>
      <c r="X425" s="29"/>
      <c r="Y425" s="108" t="str">
        <f t="shared" si="49"/>
        <v>NO OFERTADO</v>
      </c>
      <c r="Z425" s="108" t="str">
        <f t="shared" si="50"/>
        <v>CORRECTO</v>
      </c>
      <c r="AA425" s="29">
        <f t="shared" si="51"/>
        <v>0</v>
      </c>
      <c r="AB425" s="25">
        <v>5.0485760264681386E-2</v>
      </c>
      <c r="AC425" s="7"/>
      <c r="AD425" s="26">
        <v>5.0485760264681386E-2</v>
      </c>
      <c r="AE425" s="28"/>
      <c r="AF425" s="28"/>
      <c r="AG425" s="28"/>
      <c r="AH425" s="29"/>
      <c r="AI425" s="108" t="str">
        <f t="shared" si="52"/>
        <v>NO OFERTADO</v>
      </c>
      <c r="AJ425" s="108" t="str">
        <f t="shared" si="53"/>
        <v>CORRECTO</v>
      </c>
      <c r="AK425" s="27">
        <v>3.3657173509787586E-2</v>
      </c>
      <c r="AL425" s="7"/>
      <c r="AM425" s="26">
        <v>3.3657173509787586E-2</v>
      </c>
      <c r="AN425" s="28"/>
      <c r="AO425" s="28"/>
      <c r="AP425" s="28"/>
      <c r="AQ425" s="29"/>
      <c r="AR425" s="108" t="str">
        <f t="shared" si="54"/>
        <v>NO OFERTADO</v>
      </c>
      <c r="AS425" s="109" t="str">
        <f t="shared" si="55"/>
        <v>CORRECTO</v>
      </c>
    </row>
    <row r="426" spans="1:45" ht="24" x14ac:dyDescent="0.25">
      <c r="A426" s="134">
        <v>422</v>
      </c>
      <c r="B426" s="135">
        <v>609</v>
      </c>
      <c r="C426" s="10" t="s">
        <v>988</v>
      </c>
      <c r="D426" s="136" t="s">
        <v>51</v>
      </c>
      <c r="E426" s="136" t="s">
        <v>6</v>
      </c>
      <c r="F426" s="136" t="s">
        <v>7</v>
      </c>
      <c r="G426" s="136" t="s">
        <v>8</v>
      </c>
      <c r="H426" s="136" t="s">
        <v>7</v>
      </c>
      <c r="I426" s="137">
        <v>4571.5</v>
      </c>
      <c r="J426" s="8">
        <v>1</v>
      </c>
      <c r="K426" s="8" t="s">
        <v>990</v>
      </c>
      <c r="L426" s="9">
        <v>4266.26</v>
      </c>
      <c r="M426" s="9">
        <v>2289.6153846153848</v>
      </c>
      <c r="N426" s="138">
        <f t="shared" si="48"/>
        <v>9768094.5307692327</v>
      </c>
      <c r="O426" s="11" t="s">
        <v>3204</v>
      </c>
      <c r="P426" s="39">
        <v>2.9678417665459175E-4</v>
      </c>
      <c r="Q426" s="39">
        <v>4.738624150981063E-4</v>
      </c>
      <c r="R426" s="26">
        <v>7.4196044163647931E-2</v>
      </c>
      <c r="S426" s="26">
        <v>1.4215872452943189E-2</v>
      </c>
      <c r="T426" s="26">
        <v>8.8411916616591119E-2</v>
      </c>
      <c r="U426" s="11"/>
      <c r="V426" s="28"/>
      <c r="W426" s="28"/>
      <c r="X426" s="29"/>
      <c r="Y426" s="108" t="str">
        <f t="shared" si="49"/>
        <v>NO OFERTADO</v>
      </c>
      <c r="Z426" s="108" t="str">
        <f t="shared" si="50"/>
        <v>CORRECTO</v>
      </c>
      <c r="AA426" s="29">
        <f t="shared" si="51"/>
        <v>0</v>
      </c>
      <c r="AB426" s="25">
        <v>2.6710575898913257E-2</v>
      </c>
      <c r="AC426" s="26">
        <v>7.1079362264715945E-3</v>
      </c>
      <c r="AD426" s="26">
        <v>3.381851212538485E-2</v>
      </c>
      <c r="AE426" s="28"/>
      <c r="AF426" s="28"/>
      <c r="AG426" s="28"/>
      <c r="AH426" s="29"/>
      <c r="AI426" s="108" t="str">
        <f t="shared" si="52"/>
        <v>NO OFERTADO</v>
      </c>
      <c r="AJ426" s="108" t="str">
        <f t="shared" si="53"/>
        <v>CORRECTO</v>
      </c>
      <c r="AK426" s="27">
        <v>1.7807050599275506E-2</v>
      </c>
      <c r="AL426" s="26">
        <v>2.3693120754905315E-3</v>
      </c>
      <c r="AM426" s="26">
        <v>2.0176362674766038E-2</v>
      </c>
      <c r="AN426" s="28"/>
      <c r="AO426" s="28"/>
      <c r="AP426" s="28"/>
      <c r="AQ426" s="29"/>
      <c r="AR426" s="108" t="str">
        <f t="shared" si="54"/>
        <v>NO OFERTADO</v>
      </c>
      <c r="AS426" s="109" t="str">
        <f t="shared" si="55"/>
        <v>CORRECTO</v>
      </c>
    </row>
    <row r="427" spans="1:45" x14ac:dyDescent="0.25">
      <c r="A427" s="134">
        <v>423</v>
      </c>
      <c r="B427" s="135">
        <v>773</v>
      </c>
      <c r="C427" s="10" t="s">
        <v>988</v>
      </c>
      <c r="D427" s="136" t="s">
        <v>1168</v>
      </c>
      <c r="E427" s="136" t="s">
        <v>1493</v>
      </c>
      <c r="F427" s="136" t="s">
        <v>81</v>
      </c>
      <c r="G427" s="136" t="s">
        <v>8</v>
      </c>
      <c r="H427" s="136" t="s">
        <v>81</v>
      </c>
      <c r="I427" s="137" t="s">
        <v>45</v>
      </c>
      <c r="J427" s="8">
        <v>1</v>
      </c>
      <c r="K427" s="8" t="s">
        <v>990</v>
      </c>
      <c r="L427" s="9">
        <v>1761948.84</v>
      </c>
      <c r="M427" s="9">
        <v>5.384615384615385</v>
      </c>
      <c r="N427" s="138">
        <f t="shared" si="48"/>
        <v>9487416.8307692315</v>
      </c>
      <c r="O427" s="11" t="s">
        <v>3204</v>
      </c>
      <c r="P427" s="39">
        <v>2.8825634148291012E-4</v>
      </c>
      <c r="Q427" s="39"/>
      <c r="R427" s="26">
        <v>7.2064085370727532E-2</v>
      </c>
      <c r="S427" s="7"/>
      <c r="T427" s="26">
        <v>7.2064085370727532E-2</v>
      </c>
      <c r="U427" s="11"/>
      <c r="V427" s="28"/>
      <c r="W427" s="28"/>
      <c r="X427" s="29"/>
      <c r="Y427" s="108" t="str">
        <f t="shared" si="49"/>
        <v>NO OFERTADO</v>
      </c>
      <c r="Z427" s="108" t="str">
        <f t="shared" si="50"/>
        <v>CORRECTO</v>
      </c>
      <c r="AA427" s="29">
        <f t="shared" si="51"/>
        <v>0</v>
      </c>
      <c r="AB427" s="25">
        <v>2.5943070733461911E-2</v>
      </c>
      <c r="AC427" s="7"/>
      <c r="AD427" s="26">
        <v>2.5943070733461911E-2</v>
      </c>
      <c r="AE427" s="28"/>
      <c r="AF427" s="28"/>
      <c r="AG427" s="28"/>
      <c r="AH427" s="29"/>
      <c r="AI427" s="108" t="str">
        <f t="shared" si="52"/>
        <v>NO OFERTADO</v>
      </c>
      <c r="AJ427" s="108" t="str">
        <f t="shared" si="53"/>
        <v>CORRECTO</v>
      </c>
      <c r="AK427" s="27">
        <v>1.7295380488974606E-2</v>
      </c>
      <c r="AL427" s="7"/>
      <c r="AM427" s="26">
        <v>1.7295380488974606E-2</v>
      </c>
      <c r="AN427" s="28"/>
      <c r="AO427" s="28"/>
      <c r="AP427" s="28"/>
      <c r="AQ427" s="29"/>
      <c r="AR427" s="108" t="str">
        <f t="shared" si="54"/>
        <v>NO OFERTADO</v>
      </c>
      <c r="AS427" s="109" t="str">
        <f t="shared" si="55"/>
        <v>CORRECTO</v>
      </c>
    </row>
    <row r="428" spans="1:45" ht="24" x14ac:dyDescent="0.25">
      <c r="A428" s="134">
        <v>424</v>
      </c>
      <c r="B428" s="135">
        <v>717</v>
      </c>
      <c r="C428" s="10" t="s">
        <v>988</v>
      </c>
      <c r="D428" s="136" t="s">
        <v>69</v>
      </c>
      <c r="E428" s="136" t="s">
        <v>6</v>
      </c>
      <c r="F428" s="136" t="s">
        <v>7</v>
      </c>
      <c r="G428" s="136" t="s">
        <v>8</v>
      </c>
      <c r="H428" s="136" t="s">
        <v>7</v>
      </c>
      <c r="I428" s="137">
        <v>9143</v>
      </c>
      <c r="J428" s="8">
        <v>1</v>
      </c>
      <c r="K428" s="8" t="s">
        <v>990</v>
      </c>
      <c r="L428" s="9">
        <v>9143</v>
      </c>
      <c r="M428" s="9">
        <v>901.76923076923072</v>
      </c>
      <c r="N428" s="138">
        <f t="shared" si="48"/>
        <v>8244876.0769230761</v>
      </c>
      <c r="O428" s="11" t="s">
        <v>3204</v>
      </c>
      <c r="P428" s="39">
        <v>2.5050420533922286E-4</v>
      </c>
      <c r="Q428" s="39">
        <v>3.9996919334560327E-4</v>
      </c>
      <c r="R428" s="26">
        <v>6.2626051334805713E-2</v>
      </c>
      <c r="S428" s="26">
        <v>1.1999075800368098E-2</v>
      </c>
      <c r="T428" s="26">
        <v>7.4625127135173816E-2</v>
      </c>
      <c r="U428" s="11"/>
      <c r="V428" s="28"/>
      <c r="W428" s="28"/>
      <c r="X428" s="29"/>
      <c r="Y428" s="108" t="str">
        <f t="shared" si="49"/>
        <v>NO OFERTADO</v>
      </c>
      <c r="Z428" s="108" t="str">
        <f t="shared" si="50"/>
        <v>CORRECTO</v>
      </c>
      <c r="AA428" s="29">
        <f t="shared" si="51"/>
        <v>0</v>
      </c>
      <c r="AB428" s="25">
        <v>2.2545378480530058E-2</v>
      </c>
      <c r="AC428" s="26">
        <v>5.9995379001840489E-3</v>
      </c>
      <c r="AD428" s="26">
        <v>2.8544916380714106E-2</v>
      </c>
      <c r="AE428" s="28"/>
      <c r="AF428" s="28"/>
      <c r="AG428" s="28"/>
      <c r="AH428" s="29"/>
      <c r="AI428" s="108" t="str">
        <f t="shared" si="52"/>
        <v>NO OFERTADO</v>
      </c>
      <c r="AJ428" s="108" t="str">
        <f t="shared" si="53"/>
        <v>CORRECTO</v>
      </c>
      <c r="AK428" s="27">
        <v>1.5030252320353371E-2</v>
      </c>
      <c r="AL428" s="26">
        <v>1.9998459667280163E-3</v>
      </c>
      <c r="AM428" s="26">
        <v>1.7030098287081387E-2</v>
      </c>
      <c r="AN428" s="28"/>
      <c r="AO428" s="28"/>
      <c r="AP428" s="28"/>
      <c r="AQ428" s="29"/>
      <c r="AR428" s="108" t="str">
        <f t="shared" si="54"/>
        <v>NO OFERTADO</v>
      </c>
      <c r="AS428" s="109" t="str">
        <f t="shared" si="55"/>
        <v>CORRECTO</v>
      </c>
    </row>
    <row r="429" spans="1:45" ht="24" x14ac:dyDescent="0.25">
      <c r="A429" s="134">
        <v>425</v>
      </c>
      <c r="B429" s="135">
        <v>1291</v>
      </c>
      <c r="C429" s="10" t="s">
        <v>988</v>
      </c>
      <c r="D429" s="136" t="s">
        <v>148</v>
      </c>
      <c r="E429" s="136" t="s">
        <v>6</v>
      </c>
      <c r="F429" s="136" t="s">
        <v>7</v>
      </c>
      <c r="G429" s="136" t="s">
        <v>8</v>
      </c>
      <c r="H429" s="136" t="s">
        <v>7</v>
      </c>
      <c r="I429" s="137">
        <v>2285.75</v>
      </c>
      <c r="J429" s="8">
        <v>1</v>
      </c>
      <c r="K429" s="8" t="s">
        <v>990</v>
      </c>
      <c r="L429" s="9">
        <v>2285.75</v>
      </c>
      <c r="M429" s="9">
        <v>629.92307692307691</v>
      </c>
      <c r="N429" s="138">
        <f t="shared" si="48"/>
        <v>1439846.673076923</v>
      </c>
      <c r="O429" s="11" t="s">
        <v>3204</v>
      </c>
      <c r="P429" s="39">
        <v>4.3746885130147919E-5</v>
      </c>
      <c r="Q429" s="39">
        <v>6.9848752970808357E-5</v>
      </c>
      <c r="R429" s="26">
        <v>1.093672128253698E-2</v>
      </c>
      <c r="S429" s="26">
        <v>2.0954625891242509E-3</v>
      </c>
      <c r="T429" s="26">
        <v>1.303218387166123E-2</v>
      </c>
      <c r="U429" s="11"/>
      <c r="V429" s="28"/>
      <c r="W429" s="28"/>
      <c r="X429" s="29"/>
      <c r="Y429" s="108" t="str">
        <f t="shared" si="49"/>
        <v>NO OFERTADO</v>
      </c>
      <c r="Z429" s="108" t="str">
        <f t="shared" si="50"/>
        <v>CORRECTO</v>
      </c>
      <c r="AA429" s="29">
        <f t="shared" si="51"/>
        <v>0</v>
      </c>
      <c r="AB429" s="25">
        <v>3.9372196617133131E-3</v>
      </c>
      <c r="AC429" s="26">
        <v>1.0477312945621254E-3</v>
      </c>
      <c r="AD429" s="26">
        <v>4.9849509562754383E-3</v>
      </c>
      <c r="AE429" s="28"/>
      <c r="AF429" s="28"/>
      <c r="AG429" s="28"/>
      <c r="AH429" s="29"/>
      <c r="AI429" s="108" t="str">
        <f t="shared" si="52"/>
        <v>NO OFERTADO</v>
      </c>
      <c r="AJ429" s="108" t="str">
        <f t="shared" si="53"/>
        <v>CORRECTO</v>
      </c>
      <c r="AK429" s="27">
        <v>2.6248131078088753E-3</v>
      </c>
      <c r="AL429" s="26">
        <v>3.4924376485404181E-4</v>
      </c>
      <c r="AM429" s="26">
        <v>2.9740568726629169E-3</v>
      </c>
      <c r="AN429" s="28"/>
      <c r="AO429" s="28"/>
      <c r="AP429" s="28"/>
      <c r="AQ429" s="29"/>
      <c r="AR429" s="108" t="str">
        <f t="shared" si="54"/>
        <v>NO OFERTADO</v>
      </c>
      <c r="AS429" s="109" t="str">
        <f t="shared" si="55"/>
        <v>CORRECTO</v>
      </c>
    </row>
    <row r="430" spans="1:45" ht="24" x14ac:dyDescent="0.25">
      <c r="A430" s="134">
        <v>426</v>
      </c>
      <c r="B430" s="135">
        <v>2801</v>
      </c>
      <c r="C430" s="10" t="s">
        <v>4827</v>
      </c>
      <c r="D430" s="136" t="s">
        <v>91</v>
      </c>
      <c r="E430" s="136" t="s">
        <v>4612</v>
      </c>
      <c r="F430" s="136" t="s">
        <v>81</v>
      </c>
      <c r="G430" s="136" t="s">
        <v>167</v>
      </c>
      <c r="H430" s="136" t="s">
        <v>552</v>
      </c>
      <c r="I430" s="137" t="s">
        <v>45</v>
      </c>
      <c r="J430" s="8">
        <v>1</v>
      </c>
      <c r="K430" s="11"/>
      <c r="L430" s="9">
        <v>214302</v>
      </c>
      <c r="M430" s="9">
        <v>2</v>
      </c>
      <c r="N430" s="138">
        <f t="shared" si="48"/>
        <v>428604</v>
      </c>
      <c r="O430" s="11" t="s">
        <v>3204</v>
      </c>
      <c r="P430" s="39">
        <v>1.3022282375562503E-5</v>
      </c>
      <c r="Q430" s="39"/>
      <c r="R430" s="26">
        <v>3.2555705938906256E-3</v>
      </c>
      <c r="S430" s="7"/>
      <c r="T430" s="26">
        <v>3.2555705938906256E-3</v>
      </c>
      <c r="U430" s="11"/>
      <c r="V430" s="28"/>
      <c r="W430" s="28"/>
      <c r="X430" s="29"/>
      <c r="Y430" s="108" t="str">
        <f t="shared" si="49"/>
        <v>NO OFERTADO</v>
      </c>
      <c r="Z430" s="108" t="str">
        <f t="shared" si="50"/>
        <v>CORRECTO</v>
      </c>
      <c r="AA430" s="29">
        <f t="shared" si="51"/>
        <v>0</v>
      </c>
      <c r="AB430" s="25">
        <v>1.1720054138006253E-3</v>
      </c>
      <c r="AC430" s="7"/>
      <c r="AD430" s="26">
        <v>1.1720054138006253E-3</v>
      </c>
      <c r="AE430" s="28"/>
      <c r="AF430" s="28"/>
      <c r="AG430" s="28"/>
      <c r="AH430" s="29"/>
      <c r="AI430" s="108" t="str">
        <f t="shared" si="52"/>
        <v>NO OFERTADO</v>
      </c>
      <c r="AJ430" s="108" t="str">
        <f t="shared" si="53"/>
        <v>CORRECTO</v>
      </c>
      <c r="AK430" s="27">
        <v>7.8133694253375015E-4</v>
      </c>
      <c r="AL430" s="7"/>
      <c r="AM430" s="26">
        <v>7.8133694253375015E-4</v>
      </c>
      <c r="AN430" s="28"/>
      <c r="AO430" s="28"/>
      <c r="AP430" s="28"/>
      <c r="AQ430" s="29"/>
      <c r="AR430" s="108" t="str">
        <f t="shared" si="54"/>
        <v>NO OFERTADO</v>
      </c>
      <c r="AS430" s="109" t="str">
        <f t="shared" si="55"/>
        <v>CORRECTO</v>
      </c>
    </row>
    <row r="431" spans="1:45" x14ac:dyDescent="0.25">
      <c r="A431" s="134">
        <v>427</v>
      </c>
      <c r="B431" s="135">
        <v>1788</v>
      </c>
      <c r="C431" s="10" t="s">
        <v>988</v>
      </c>
      <c r="D431" s="136" t="s">
        <v>515</v>
      </c>
      <c r="E431" s="136" t="s">
        <v>36</v>
      </c>
      <c r="F431" s="136" t="s">
        <v>16</v>
      </c>
      <c r="G431" s="136" t="s">
        <v>17</v>
      </c>
      <c r="H431" s="136" t="s">
        <v>36</v>
      </c>
      <c r="I431" s="137" t="s">
        <v>45</v>
      </c>
      <c r="J431" s="8">
        <v>1</v>
      </c>
      <c r="K431" s="8" t="s">
        <v>990</v>
      </c>
      <c r="L431" s="9">
        <v>25087.26</v>
      </c>
      <c r="M431" s="9">
        <v>3</v>
      </c>
      <c r="N431" s="138">
        <f t="shared" si="48"/>
        <v>75261.78</v>
      </c>
      <c r="O431" s="11" t="s">
        <v>3204</v>
      </c>
      <c r="P431" s="39">
        <v>2.2866798985717877E-6</v>
      </c>
      <c r="Q431" s="39"/>
      <c r="R431" s="26">
        <v>5.7166997464294688E-4</v>
      </c>
      <c r="S431" s="7"/>
      <c r="T431" s="26">
        <v>5.7166997464294688E-4</v>
      </c>
      <c r="U431" s="11"/>
      <c r="V431" s="28"/>
      <c r="W431" s="28"/>
      <c r="X431" s="29"/>
      <c r="Y431" s="108" t="str">
        <f t="shared" si="49"/>
        <v>NO OFERTADO</v>
      </c>
      <c r="Z431" s="108" t="str">
        <f t="shared" si="50"/>
        <v>CORRECTO</v>
      </c>
      <c r="AA431" s="29">
        <f t="shared" si="51"/>
        <v>0</v>
      </c>
      <c r="AB431" s="25">
        <v>2.0580119087146089E-4</v>
      </c>
      <c r="AC431" s="7"/>
      <c r="AD431" s="26">
        <v>2.0580119087146089E-4</v>
      </c>
      <c r="AE431" s="28"/>
      <c r="AF431" s="28"/>
      <c r="AG431" s="28"/>
      <c r="AH431" s="29"/>
      <c r="AI431" s="108" t="str">
        <f t="shared" si="52"/>
        <v>NO OFERTADO</v>
      </c>
      <c r="AJ431" s="108" t="str">
        <f t="shared" si="53"/>
        <v>CORRECTO</v>
      </c>
      <c r="AK431" s="27">
        <v>1.3720079391430726E-4</v>
      </c>
      <c r="AL431" s="7"/>
      <c r="AM431" s="26">
        <v>1.3720079391430726E-4</v>
      </c>
      <c r="AN431" s="28"/>
      <c r="AO431" s="28"/>
      <c r="AP431" s="28"/>
      <c r="AQ431" s="29"/>
      <c r="AR431" s="108" t="str">
        <f t="shared" si="54"/>
        <v>NO OFERTADO</v>
      </c>
      <c r="AS431" s="109" t="str">
        <f t="shared" si="55"/>
        <v>CORRECTO</v>
      </c>
    </row>
    <row r="432" spans="1:45" ht="24" x14ac:dyDescent="0.25">
      <c r="A432" s="134">
        <v>428</v>
      </c>
      <c r="B432" s="135">
        <v>770</v>
      </c>
      <c r="C432" s="10" t="s">
        <v>1619</v>
      </c>
      <c r="D432" s="136" t="s">
        <v>51</v>
      </c>
      <c r="E432" s="136" t="s">
        <v>6</v>
      </c>
      <c r="F432" s="136" t="s">
        <v>7</v>
      </c>
      <c r="G432" s="136" t="s">
        <v>8</v>
      </c>
      <c r="H432" s="136" t="s">
        <v>7</v>
      </c>
      <c r="I432" s="137">
        <v>1006.5</v>
      </c>
      <c r="J432" s="8">
        <v>1</v>
      </c>
      <c r="K432" s="8" t="s">
        <v>1620</v>
      </c>
      <c r="L432" s="9">
        <v>917.38</v>
      </c>
      <c r="M432" s="9">
        <v>7541.0769230769229</v>
      </c>
      <c r="N432" s="138">
        <f t="shared" si="48"/>
        <v>6918033.1476923078</v>
      </c>
      <c r="O432" s="11" t="s">
        <v>3204</v>
      </c>
      <c r="P432" s="39">
        <v>2.101907148154257E-4</v>
      </c>
      <c r="Q432" s="39">
        <v>3.3560239254114537E-4</v>
      </c>
      <c r="R432" s="26">
        <v>5.2547678703856425E-2</v>
      </c>
      <c r="S432" s="26">
        <v>1.0068071776234361E-2</v>
      </c>
      <c r="T432" s="26">
        <v>6.2615750480090784E-2</v>
      </c>
      <c r="U432" s="11"/>
      <c r="V432" s="28"/>
      <c r="W432" s="28"/>
      <c r="X432" s="29"/>
      <c r="Y432" s="108" t="str">
        <f t="shared" si="49"/>
        <v>NO OFERTADO</v>
      </c>
      <c r="Z432" s="108" t="str">
        <f t="shared" si="50"/>
        <v>CORRECTO</v>
      </c>
      <c r="AA432" s="29">
        <f t="shared" si="51"/>
        <v>0</v>
      </c>
      <c r="AB432" s="25">
        <v>1.8917164333388314E-2</v>
      </c>
      <c r="AC432" s="26">
        <v>5.0340358881171806E-3</v>
      </c>
      <c r="AD432" s="26">
        <v>2.3951200221505493E-2</v>
      </c>
      <c r="AE432" s="28"/>
      <c r="AF432" s="28"/>
      <c r="AG432" s="28"/>
      <c r="AH432" s="29"/>
      <c r="AI432" s="108" t="str">
        <f t="shared" si="52"/>
        <v>NO OFERTADO</v>
      </c>
      <c r="AJ432" s="108" t="str">
        <f t="shared" si="53"/>
        <v>CORRECTO</v>
      </c>
      <c r="AK432" s="27">
        <v>1.2611442888925541E-2</v>
      </c>
      <c r="AL432" s="26">
        <v>1.6780119627057269E-3</v>
      </c>
      <c r="AM432" s="26">
        <v>1.4289454851631269E-2</v>
      </c>
      <c r="AN432" s="28"/>
      <c r="AO432" s="28"/>
      <c r="AP432" s="28"/>
      <c r="AQ432" s="29"/>
      <c r="AR432" s="108" t="str">
        <f t="shared" si="54"/>
        <v>NO OFERTADO</v>
      </c>
      <c r="AS432" s="109" t="str">
        <f t="shared" si="55"/>
        <v>CORRECTO</v>
      </c>
    </row>
    <row r="433" spans="1:45" ht="24" x14ac:dyDescent="0.25">
      <c r="A433" s="134">
        <v>429</v>
      </c>
      <c r="B433" s="135">
        <v>1116</v>
      </c>
      <c r="C433" s="10" t="s">
        <v>1619</v>
      </c>
      <c r="D433" s="136" t="s">
        <v>69</v>
      </c>
      <c r="E433" s="136" t="s">
        <v>6</v>
      </c>
      <c r="F433" s="136" t="s">
        <v>7</v>
      </c>
      <c r="G433" s="136" t="s">
        <v>8</v>
      </c>
      <c r="H433" s="136" t="s">
        <v>7</v>
      </c>
      <c r="I433" s="137">
        <v>2013</v>
      </c>
      <c r="J433" s="8">
        <v>1</v>
      </c>
      <c r="K433" s="8" t="s">
        <v>1620</v>
      </c>
      <c r="L433" s="9">
        <v>924.88</v>
      </c>
      <c r="M433" s="9">
        <v>1923.9230769230769</v>
      </c>
      <c r="N433" s="138">
        <f t="shared" si="48"/>
        <v>1779397.9753846154</v>
      </c>
      <c r="O433" s="11" t="s">
        <v>3204</v>
      </c>
      <c r="P433" s="39">
        <v>5.4063477928257029E-5</v>
      </c>
      <c r="Q433" s="39">
        <v>8.632080897460703E-5</v>
      </c>
      <c r="R433" s="26">
        <v>1.3515869482064258E-2</v>
      </c>
      <c r="S433" s="26">
        <v>2.5896242692382107E-3</v>
      </c>
      <c r="T433" s="26">
        <v>1.610549375130247E-2</v>
      </c>
      <c r="U433" s="11"/>
      <c r="V433" s="28"/>
      <c r="W433" s="28"/>
      <c r="X433" s="29"/>
      <c r="Y433" s="108" t="str">
        <f t="shared" si="49"/>
        <v>NO OFERTADO</v>
      </c>
      <c r="Z433" s="108" t="str">
        <f t="shared" si="50"/>
        <v>CORRECTO</v>
      </c>
      <c r="AA433" s="29">
        <f t="shared" si="51"/>
        <v>0</v>
      </c>
      <c r="AB433" s="25">
        <v>4.8657130135431326E-3</v>
      </c>
      <c r="AC433" s="26">
        <v>1.2948121346191054E-3</v>
      </c>
      <c r="AD433" s="26">
        <v>6.1605251481622377E-3</v>
      </c>
      <c r="AE433" s="28"/>
      <c r="AF433" s="28"/>
      <c r="AG433" s="28"/>
      <c r="AH433" s="29"/>
      <c r="AI433" s="108" t="str">
        <f t="shared" si="52"/>
        <v>NO OFERTADO</v>
      </c>
      <c r="AJ433" s="108" t="str">
        <f t="shared" si="53"/>
        <v>CORRECTO</v>
      </c>
      <c r="AK433" s="27">
        <v>3.2438086756954219E-3</v>
      </c>
      <c r="AL433" s="26">
        <v>4.3160404487303512E-4</v>
      </c>
      <c r="AM433" s="26">
        <v>3.6754127205684568E-3</v>
      </c>
      <c r="AN433" s="28"/>
      <c r="AO433" s="28"/>
      <c r="AP433" s="28"/>
      <c r="AQ433" s="29"/>
      <c r="AR433" s="108" t="str">
        <f t="shared" si="54"/>
        <v>NO OFERTADO</v>
      </c>
      <c r="AS433" s="109" t="str">
        <f t="shared" si="55"/>
        <v>CORRECTO</v>
      </c>
    </row>
    <row r="434" spans="1:45" ht="24" x14ac:dyDescent="0.25">
      <c r="A434" s="134">
        <v>430</v>
      </c>
      <c r="B434" s="135">
        <v>335</v>
      </c>
      <c r="C434" s="10" t="s">
        <v>848</v>
      </c>
      <c r="D434" s="136" t="s">
        <v>411</v>
      </c>
      <c r="E434" s="136" t="s">
        <v>6</v>
      </c>
      <c r="F434" s="136" t="s">
        <v>7</v>
      </c>
      <c r="G434" s="136" t="s">
        <v>8</v>
      </c>
      <c r="H434" s="136" t="s">
        <v>7</v>
      </c>
      <c r="I434" s="137">
        <v>19964.7</v>
      </c>
      <c r="J434" s="8">
        <v>1</v>
      </c>
      <c r="K434" s="8" t="s">
        <v>849</v>
      </c>
      <c r="L434" s="9">
        <v>4217.88</v>
      </c>
      <c r="M434" s="9">
        <v>1638.9230769230769</v>
      </c>
      <c r="N434" s="138">
        <f t="shared" si="48"/>
        <v>6912780.8676923076</v>
      </c>
      <c r="O434" s="11" t="s">
        <v>3204</v>
      </c>
      <c r="P434" s="39">
        <v>2.1003113470587114E-4</v>
      </c>
      <c r="Q434" s="39">
        <v>3.3534759790563776E-4</v>
      </c>
      <c r="R434" s="26">
        <v>5.2507783676467787E-2</v>
      </c>
      <c r="S434" s="26">
        <v>1.0060427937169132E-2</v>
      </c>
      <c r="T434" s="26">
        <v>6.2568211613636918E-2</v>
      </c>
      <c r="U434" s="11"/>
      <c r="V434" s="28"/>
      <c r="W434" s="28"/>
      <c r="X434" s="29"/>
      <c r="Y434" s="108" t="str">
        <f t="shared" si="49"/>
        <v>NO OFERTADO</v>
      </c>
      <c r="Z434" s="108" t="str">
        <f t="shared" si="50"/>
        <v>CORRECTO</v>
      </c>
      <c r="AA434" s="29">
        <f t="shared" si="51"/>
        <v>0</v>
      </c>
      <c r="AB434" s="25">
        <v>1.8902802123528403E-2</v>
      </c>
      <c r="AC434" s="26">
        <v>5.0302139685845662E-3</v>
      </c>
      <c r="AD434" s="26">
        <v>2.3933016092112968E-2</v>
      </c>
      <c r="AE434" s="28"/>
      <c r="AF434" s="28"/>
      <c r="AG434" s="28"/>
      <c r="AH434" s="29"/>
      <c r="AI434" s="108" t="str">
        <f t="shared" si="52"/>
        <v>NO OFERTADO</v>
      </c>
      <c r="AJ434" s="108" t="str">
        <f t="shared" si="53"/>
        <v>CORRECTO</v>
      </c>
      <c r="AK434" s="27">
        <v>1.2601868082352268E-2</v>
      </c>
      <c r="AL434" s="26">
        <v>1.6767379895281887E-3</v>
      </c>
      <c r="AM434" s="26">
        <v>1.4278606071880456E-2</v>
      </c>
      <c r="AN434" s="28"/>
      <c r="AO434" s="28"/>
      <c r="AP434" s="28"/>
      <c r="AQ434" s="29"/>
      <c r="AR434" s="108" t="str">
        <f t="shared" si="54"/>
        <v>NO OFERTADO</v>
      </c>
      <c r="AS434" s="109" t="str">
        <f t="shared" si="55"/>
        <v>CORRECTO</v>
      </c>
    </row>
    <row r="435" spans="1:45" ht="24" x14ac:dyDescent="0.25">
      <c r="A435" s="134">
        <v>431</v>
      </c>
      <c r="B435" s="135">
        <v>718</v>
      </c>
      <c r="C435" s="10" t="s">
        <v>848</v>
      </c>
      <c r="D435" s="136" t="s">
        <v>32</v>
      </c>
      <c r="E435" s="136" t="s">
        <v>6</v>
      </c>
      <c r="F435" s="136" t="s">
        <v>7</v>
      </c>
      <c r="G435" s="136" t="s">
        <v>8</v>
      </c>
      <c r="H435" s="136" t="s">
        <v>7</v>
      </c>
      <c r="I435" s="137">
        <v>39929.4</v>
      </c>
      <c r="J435" s="8">
        <v>1</v>
      </c>
      <c r="K435" s="8" t="s">
        <v>849</v>
      </c>
      <c r="L435" s="9">
        <v>2837.7</v>
      </c>
      <c r="M435" s="9">
        <v>210.69230769230768</v>
      </c>
      <c r="N435" s="138">
        <f t="shared" si="48"/>
        <v>597881.56153846148</v>
      </c>
      <c r="O435" s="11" t="s">
        <v>3204</v>
      </c>
      <c r="P435" s="39">
        <v>1.8165445309647355E-5</v>
      </c>
      <c r="Q435" s="39">
        <v>2.9003978186412126E-5</v>
      </c>
      <c r="R435" s="26">
        <v>4.5413613274118388E-3</v>
      </c>
      <c r="S435" s="26">
        <v>8.7011934559236379E-4</v>
      </c>
      <c r="T435" s="26">
        <v>5.4114806730042025E-3</v>
      </c>
      <c r="U435" s="11"/>
      <c r="V435" s="28"/>
      <c r="W435" s="28"/>
      <c r="X435" s="29"/>
      <c r="Y435" s="108" t="str">
        <f t="shared" si="49"/>
        <v>NO OFERTADO</v>
      </c>
      <c r="Z435" s="108" t="str">
        <f t="shared" si="50"/>
        <v>CORRECTO</v>
      </c>
      <c r="AA435" s="29">
        <f t="shared" si="51"/>
        <v>0</v>
      </c>
      <c r="AB435" s="25">
        <v>1.6348900778682619E-3</v>
      </c>
      <c r="AC435" s="26">
        <v>4.3505967279618189E-4</v>
      </c>
      <c r="AD435" s="26">
        <v>2.069949750664444E-3</v>
      </c>
      <c r="AE435" s="28"/>
      <c r="AF435" s="28"/>
      <c r="AG435" s="28"/>
      <c r="AH435" s="29"/>
      <c r="AI435" s="108" t="str">
        <f t="shared" si="52"/>
        <v>NO OFERTADO</v>
      </c>
      <c r="AJ435" s="108" t="str">
        <f t="shared" si="53"/>
        <v>CORRECTO</v>
      </c>
      <c r="AK435" s="27">
        <v>1.0899267185788414E-3</v>
      </c>
      <c r="AL435" s="26">
        <v>1.4501989093206063E-4</v>
      </c>
      <c r="AM435" s="26">
        <v>1.234946609510902E-3</v>
      </c>
      <c r="AN435" s="28"/>
      <c r="AO435" s="28"/>
      <c r="AP435" s="28"/>
      <c r="AQ435" s="29"/>
      <c r="AR435" s="108" t="str">
        <f t="shared" si="54"/>
        <v>NO OFERTADO</v>
      </c>
      <c r="AS435" s="109" t="str">
        <f t="shared" si="55"/>
        <v>CORRECTO</v>
      </c>
    </row>
    <row r="436" spans="1:45" ht="24" x14ac:dyDescent="0.25">
      <c r="A436" s="134">
        <v>432</v>
      </c>
      <c r="B436" s="135">
        <v>872</v>
      </c>
      <c r="C436" s="10" t="s">
        <v>1777</v>
      </c>
      <c r="D436" s="136" t="s">
        <v>148</v>
      </c>
      <c r="E436" s="136" t="s">
        <v>6</v>
      </c>
      <c r="F436" s="136" t="s">
        <v>7</v>
      </c>
      <c r="G436" s="136" t="s">
        <v>8</v>
      </c>
      <c r="H436" s="136" t="s">
        <v>7</v>
      </c>
      <c r="I436" s="137" t="s">
        <v>45</v>
      </c>
      <c r="J436" s="8">
        <v>1</v>
      </c>
      <c r="K436" s="8" t="s">
        <v>1778</v>
      </c>
      <c r="L436" s="9">
        <v>4952.5600000000004</v>
      </c>
      <c r="M436" s="9">
        <v>1181.5384615384614</v>
      </c>
      <c r="N436" s="138">
        <f t="shared" si="48"/>
        <v>5851640.1230769232</v>
      </c>
      <c r="O436" s="11" t="s">
        <v>3204</v>
      </c>
      <c r="P436" s="39">
        <v>1.7779047802372121E-4</v>
      </c>
      <c r="Q436" s="39"/>
      <c r="R436" s="26">
        <v>4.4447619505930305E-2</v>
      </c>
      <c r="S436" s="7"/>
      <c r="T436" s="26">
        <v>4.4447619505930305E-2</v>
      </c>
      <c r="U436" s="11"/>
      <c r="V436" s="28"/>
      <c r="W436" s="28"/>
      <c r="X436" s="29"/>
      <c r="Y436" s="108" t="str">
        <f t="shared" si="49"/>
        <v>NO OFERTADO</v>
      </c>
      <c r="Z436" s="108" t="str">
        <f t="shared" si="50"/>
        <v>CORRECTO</v>
      </c>
      <c r="AA436" s="29">
        <f t="shared" si="51"/>
        <v>0</v>
      </c>
      <c r="AB436" s="25">
        <v>1.6001143022134907E-2</v>
      </c>
      <c r="AC436" s="7"/>
      <c r="AD436" s="26">
        <v>1.6001143022134907E-2</v>
      </c>
      <c r="AE436" s="28"/>
      <c r="AF436" s="28"/>
      <c r="AG436" s="28"/>
      <c r="AH436" s="29"/>
      <c r="AI436" s="108" t="str">
        <f t="shared" si="52"/>
        <v>NO OFERTADO</v>
      </c>
      <c r="AJ436" s="108" t="str">
        <f t="shared" si="53"/>
        <v>CORRECTO</v>
      </c>
      <c r="AK436" s="27">
        <v>1.0667428681423273E-2</v>
      </c>
      <c r="AL436" s="7"/>
      <c r="AM436" s="26">
        <v>1.0667428681423273E-2</v>
      </c>
      <c r="AN436" s="28"/>
      <c r="AO436" s="28"/>
      <c r="AP436" s="28"/>
      <c r="AQ436" s="29"/>
      <c r="AR436" s="108" t="str">
        <f t="shared" si="54"/>
        <v>NO OFERTADO</v>
      </c>
      <c r="AS436" s="109" t="str">
        <f t="shared" si="55"/>
        <v>CORRECTO</v>
      </c>
    </row>
    <row r="437" spans="1:45" ht="24" x14ac:dyDescent="0.25">
      <c r="A437" s="134">
        <v>433</v>
      </c>
      <c r="B437" s="135">
        <v>1606</v>
      </c>
      <c r="C437" s="10" t="s">
        <v>2830</v>
      </c>
      <c r="D437" s="136" t="s">
        <v>1137</v>
      </c>
      <c r="E437" s="136" t="s">
        <v>6</v>
      </c>
      <c r="F437" s="136" t="s">
        <v>101</v>
      </c>
      <c r="G437" s="136" t="s">
        <v>8</v>
      </c>
      <c r="H437" s="136" t="s">
        <v>7</v>
      </c>
      <c r="I437" s="137" t="s">
        <v>45</v>
      </c>
      <c r="J437" s="8">
        <v>1</v>
      </c>
      <c r="K437" s="8" t="s">
        <v>2775</v>
      </c>
      <c r="L437" s="9">
        <v>3004.32</v>
      </c>
      <c r="M437" s="9">
        <v>372.5</v>
      </c>
      <c r="N437" s="138">
        <f t="shared" si="48"/>
        <v>1119109.2</v>
      </c>
      <c r="O437" s="11" t="s">
        <v>3204</v>
      </c>
      <c r="P437" s="39">
        <v>3.4001913214738667E-5</v>
      </c>
      <c r="Q437" s="39"/>
      <c r="R437" s="26">
        <v>8.5004783036846665E-3</v>
      </c>
      <c r="S437" s="7"/>
      <c r="T437" s="26">
        <v>8.5004783036846665E-3</v>
      </c>
      <c r="U437" s="11"/>
      <c r="V437" s="28"/>
      <c r="W437" s="28"/>
      <c r="X437" s="29"/>
      <c r="Y437" s="108" t="str">
        <f t="shared" si="49"/>
        <v>NO OFERTADO</v>
      </c>
      <c r="Z437" s="108" t="str">
        <f t="shared" si="50"/>
        <v>CORRECTO</v>
      </c>
      <c r="AA437" s="29">
        <f t="shared" si="51"/>
        <v>0</v>
      </c>
      <c r="AB437" s="25">
        <v>3.0601721893264802E-3</v>
      </c>
      <c r="AC437" s="7"/>
      <c r="AD437" s="26">
        <v>3.0601721893264802E-3</v>
      </c>
      <c r="AE437" s="28"/>
      <c r="AF437" s="28"/>
      <c r="AG437" s="28"/>
      <c r="AH437" s="29"/>
      <c r="AI437" s="108" t="str">
        <f t="shared" si="52"/>
        <v>NO OFERTADO</v>
      </c>
      <c r="AJ437" s="108" t="str">
        <f t="shared" si="53"/>
        <v>CORRECTO</v>
      </c>
      <c r="AK437" s="27">
        <v>2.0401147928843198E-3</v>
      </c>
      <c r="AL437" s="7"/>
      <c r="AM437" s="26">
        <v>2.0401147928843198E-3</v>
      </c>
      <c r="AN437" s="28"/>
      <c r="AO437" s="28"/>
      <c r="AP437" s="28"/>
      <c r="AQ437" s="29"/>
      <c r="AR437" s="108" t="str">
        <f t="shared" si="54"/>
        <v>NO OFERTADO</v>
      </c>
      <c r="AS437" s="109" t="str">
        <f t="shared" si="55"/>
        <v>CORRECTO</v>
      </c>
    </row>
    <row r="438" spans="1:45" ht="24" x14ac:dyDescent="0.25">
      <c r="A438" s="134">
        <v>434</v>
      </c>
      <c r="B438" s="135">
        <v>1566</v>
      </c>
      <c r="C438" s="10" t="s">
        <v>2773</v>
      </c>
      <c r="D438" s="136" t="s">
        <v>2774</v>
      </c>
      <c r="E438" s="136" t="s">
        <v>6</v>
      </c>
      <c r="F438" s="136" t="s">
        <v>101</v>
      </c>
      <c r="G438" s="136" t="s">
        <v>8</v>
      </c>
      <c r="H438" s="136" t="s">
        <v>7</v>
      </c>
      <c r="I438" s="137" t="s">
        <v>45</v>
      </c>
      <c r="J438" s="8">
        <v>1</v>
      </c>
      <c r="K438" s="8" t="s">
        <v>2775</v>
      </c>
      <c r="L438" s="9">
        <v>3234</v>
      </c>
      <c r="M438" s="9">
        <v>98.571428571428569</v>
      </c>
      <c r="N438" s="138">
        <f t="shared" si="48"/>
        <v>318780</v>
      </c>
      <c r="O438" s="11" t="s">
        <v>3204</v>
      </c>
      <c r="P438" s="39">
        <v>9.6854979787445165E-6</v>
      </c>
      <c r="Q438" s="39"/>
      <c r="R438" s="26">
        <v>2.4213744946861293E-3</v>
      </c>
      <c r="S438" s="7"/>
      <c r="T438" s="26">
        <v>2.4213744946861293E-3</v>
      </c>
      <c r="U438" s="11"/>
      <c r="V438" s="28"/>
      <c r="W438" s="28"/>
      <c r="X438" s="29"/>
      <c r="Y438" s="108" t="str">
        <f t="shared" si="49"/>
        <v>NO OFERTADO</v>
      </c>
      <c r="Z438" s="108" t="str">
        <f t="shared" si="50"/>
        <v>CORRECTO</v>
      </c>
      <c r="AA438" s="29">
        <f t="shared" si="51"/>
        <v>0</v>
      </c>
      <c r="AB438" s="25">
        <v>8.7169481808700646E-4</v>
      </c>
      <c r="AC438" s="7"/>
      <c r="AD438" s="26">
        <v>8.7169481808700646E-4</v>
      </c>
      <c r="AE438" s="28"/>
      <c r="AF438" s="28"/>
      <c r="AG438" s="28"/>
      <c r="AH438" s="29"/>
      <c r="AI438" s="108" t="str">
        <f t="shared" si="52"/>
        <v>NO OFERTADO</v>
      </c>
      <c r="AJ438" s="108" t="str">
        <f t="shared" si="53"/>
        <v>CORRECTO</v>
      </c>
      <c r="AK438" s="27">
        <v>5.8112987872467104E-4</v>
      </c>
      <c r="AL438" s="7"/>
      <c r="AM438" s="26">
        <v>5.8112987872467104E-4</v>
      </c>
      <c r="AN438" s="28"/>
      <c r="AO438" s="28"/>
      <c r="AP438" s="28"/>
      <c r="AQ438" s="29"/>
      <c r="AR438" s="108" t="str">
        <f t="shared" si="54"/>
        <v>NO OFERTADO</v>
      </c>
      <c r="AS438" s="109" t="str">
        <f t="shared" si="55"/>
        <v>CORRECTO</v>
      </c>
    </row>
    <row r="439" spans="1:45" ht="24" x14ac:dyDescent="0.25">
      <c r="A439" s="134">
        <v>435</v>
      </c>
      <c r="B439" s="135">
        <v>336</v>
      </c>
      <c r="C439" s="10" t="s">
        <v>850</v>
      </c>
      <c r="D439" s="136" t="s">
        <v>69</v>
      </c>
      <c r="E439" s="136" t="s">
        <v>6</v>
      </c>
      <c r="F439" s="136" t="s">
        <v>7</v>
      </c>
      <c r="G439" s="136" t="s">
        <v>8</v>
      </c>
      <c r="H439" s="136" t="s">
        <v>7</v>
      </c>
      <c r="I439" s="137">
        <v>800</v>
      </c>
      <c r="J439" s="8">
        <v>1</v>
      </c>
      <c r="K439" s="8" t="s">
        <v>851</v>
      </c>
      <c r="L439" s="9">
        <v>520.25</v>
      </c>
      <c r="M439" s="9">
        <v>33746.769230769234</v>
      </c>
      <c r="N439" s="138">
        <f t="shared" si="48"/>
        <v>17556756.692307696</v>
      </c>
      <c r="O439" s="11" t="s">
        <v>3204</v>
      </c>
      <c r="P439" s="39">
        <v>5.334272271053875E-4</v>
      </c>
      <c r="Q439" s="39">
        <v>8.517001039763289E-4</v>
      </c>
      <c r="R439" s="26">
        <v>0.13335680677634687</v>
      </c>
      <c r="S439" s="26">
        <v>2.5551003119289865E-2</v>
      </c>
      <c r="T439" s="26">
        <v>0.15890780989563674</v>
      </c>
      <c r="U439" s="11"/>
      <c r="V439" s="28"/>
      <c r="W439" s="28"/>
      <c r="X439" s="29"/>
      <c r="Y439" s="108" t="str">
        <f t="shared" si="49"/>
        <v>NO OFERTADO</v>
      </c>
      <c r="Z439" s="108" t="str">
        <f t="shared" si="50"/>
        <v>CORRECTO</v>
      </c>
      <c r="AA439" s="29">
        <f t="shared" si="51"/>
        <v>0</v>
      </c>
      <c r="AB439" s="25">
        <v>4.8008450439484873E-2</v>
      </c>
      <c r="AC439" s="26">
        <v>1.2775501559644933E-2</v>
      </c>
      <c r="AD439" s="26">
        <v>6.0783951999129809E-2</v>
      </c>
      <c r="AE439" s="28"/>
      <c r="AF439" s="28"/>
      <c r="AG439" s="28"/>
      <c r="AH439" s="29"/>
      <c r="AI439" s="108" t="str">
        <f t="shared" si="52"/>
        <v>NO OFERTADO</v>
      </c>
      <c r="AJ439" s="108" t="str">
        <f t="shared" si="53"/>
        <v>CORRECTO</v>
      </c>
      <c r="AK439" s="27">
        <v>3.2005633626323249E-2</v>
      </c>
      <c r="AL439" s="26">
        <v>4.2585005198816448E-3</v>
      </c>
      <c r="AM439" s="26">
        <v>3.6264134146204892E-2</v>
      </c>
      <c r="AN439" s="28"/>
      <c r="AO439" s="28"/>
      <c r="AP439" s="28"/>
      <c r="AQ439" s="29"/>
      <c r="AR439" s="108" t="str">
        <f t="shared" si="54"/>
        <v>NO OFERTADO</v>
      </c>
      <c r="AS439" s="109" t="str">
        <f t="shared" si="55"/>
        <v>CORRECTO</v>
      </c>
    </row>
    <row r="440" spans="1:45" ht="24" x14ac:dyDescent="0.25">
      <c r="A440" s="134">
        <v>436</v>
      </c>
      <c r="B440" s="135">
        <v>836</v>
      </c>
      <c r="C440" s="10" t="s">
        <v>1722</v>
      </c>
      <c r="D440" s="136" t="s">
        <v>765</v>
      </c>
      <c r="E440" s="136" t="s">
        <v>6</v>
      </c>
      <c r="F440" s="136" t="s">
        <v>7</v>
      </c>
      <c r="G440" s="136" t="s">
        <v>8</v>
      </c>
      <c r="H440" s="136" t="s">
        <v>7</v>
      </c>
      <c r="I440" s="137" t="s">
        <v>45</v>
      </c>
      <c r="J440" s="8">
        <v>1</v>
      </c>
      <c r="K440" s="8" t="s">
        <v>1723</v>
      </c>
      <c r="L440" s="9">
        <v>258</v>
      </c>
      <c r="M440" s="9">
        <v>19117.23076923077</v>
      </c>
      <c r="N440" s="138">
        <f t="shared" si="48"/>
        <v>4932245.538461539</v>
      </c>
      <c r="O440" s="11" t="s">
        <v>3204</v>
      </c>
      <c r="P440" s="39">
        <v>1.4985649725026944E-4</v>
      </c>
      <c r="Q440" s="39"/>
      <c r="R440" s="26">
        <v>3.7464124312567362E-2</v>
      </c>
      <c r="S440" s="7"/>
      <c r="T440" s="26">
        <v>3.7464124312567362E-2</v>
      </c>
      <c r="U440" s="11"/>
      <c r="V440" s="28"/>
      <c r="W440" s="28"/>
      <c r="X440" s="29"/>
      <c r="Y440" s="108" t="str">
        <f t="shared" si="49"/>
        <v>NO OFERTADO</v>
      </c>
      <c r="Z440" s="108" t="str">
        <f t="shared" si="50"/>
        <v>CORRECTO</v>
      </c>
      <c r="AA440" s="29">
        <f t="shared" si="51"/>
        <v>0</v>
      </c>
      <c r="AB440" s="25">
        <v>1.3487084752524249E-2</v>
      </c>
      <c r="AC440" s="7"/>
      <c r="AD440" s="26">
        <v>1.3487084752524249E-2</v>
      </c>
      <c r="AE440" s="28"/>
      <c r="AF440" s="28"/>
      <c r="AG440" s="28"/>
      <c r="AH440" s="29"/>
      <c r="AI440" s="108" t="str">
        <f t="shared" si="52"/>
        <v>NO OFERTADO</v>
      </c>
      <c r="AJ440" s="108" t="str">
        <f t="shared" si="53"/>
        <v>CORRECTO</v>
      </c>
      <c r="AK440" s="27">
        <v>8.9913898350161663E-3</v>
      </c>
      <c r="AL440" s="7"/>
      <c r="AM440" s="26">
        <v>8.9913898350161663E-3</v>
      </c>
      <c r="AN440" s="28"/>
      <c r="AO440" s="28"/>
      <c r="AP440" s="28"/>
      <c r="AQ440" s="29"/>
      <c r="AR440" s="108" t="str">
        <f t="shared" si="54"/>
        <v>NO OFERTADO</v>
      </c>
      <c r="AS440" s="109" t="str">
        <f t="shared" si="55"/>
        <v>CORRECTO</v>
      </c>
    </row>
    <row r="441" spans="1:45" x14ac:dyDescent="0.25">
      <c r="A441" s="134">
        <v>437</v>
      </c>
      <c r="B441" s="135">
        <v>1089</v>
      </c>
      <c r="C441" s="10" t="s">
        <v>1722</v>
      </c>
      <c r="D441" s="136" t="s">
        <v>126</v>
      </c>
      <c r="E441" s="136" t="s">
        <v>36</v>
      </c>
      <c r="F441" s="136" t="s">
        <v>16</v>
      </c>
      <c r="G441" s="136" t="s">
        <v>17</v>
      </c>
      <c r="H441" s="136" t="s">
        <v>36</v>
      </c>
      <c r="I441" s="137" t="s">
        <v>45</v>
      </c>
      <c r="J441" s="8">
        <v>1</v>
      </c>
      <c r="K441" s="8" t="s">
        <v>1723</v>
      </c>
      <c r="L441" s="9">
        <v>7694.42</v>
      </c>
      <c r="M441" s="9">
        <v>279.15384615384613</v>
      </c>
      <c r="N441" s="138">
        <f t="shared" si="48"/>
        <v>2147926.9369230769</v>
      </c>
      <c r="O441" s="11" t="s">
        <v>3204</v>
      </c>
      <c r="P441" s="39">
        <v>6.5260499422985628E-5</v>
      </c>
      <c r="Q441" s="39"/>
      <c r="R441" s="26">
        <v>1.6315124855746408E-2</v>
      </c>
      <c r="S441" s="7"/>
      <c r="T441" s="26">
        <v>1.6315124855746408E-2</v>
      </c>
      <c r="U441" s="11"/>
      <c r="V441" s="28"/>
      <c r="W441" s="28"/>
      <c r="X441" s="29"/>
      <c r="Y441" s="108" t="str">
        <f t="shared" si="49"/>
        <v>NO OFERTADO</v>
      </c>
      <c r="Z441" s="108" t="str">
        <f t="shared" si="50"/>
        <v>CORRECTO</v>
      </c>
      <c r="AA441" s="29">
        <f t="shared" si="51"/>
        <v>0</v>
      </c>
      <c r="AB441" s="25">
        <v>5.8734449480687062E-3</v>
      </c>
      <c r="AC441" s="7"/>
      <c r="AD441" s="26">
        <v>5.8734449480687062E-3</v>
      </c>
      <c r="AE441" s="28"/>
      <c r="AF441" s="28"/>
      <c r="AG441" s="28"/>
      <c r="AH441" s="29"/>
      <c r="AI441" s="108" t="str">
        <f t="shared" si="52"/>
        <v>NO OFERTADO</v>
      </c>
      <c r="AJ441" s="108" t="str">
        <f t="shared" si="53"/>
        <v>CORRECTO</v>
      </c>
      <c r="AK441" s="27">
        <v>3.9156299653791381E-3</v>
      </c>
      <c r="AL441" s="7"/>
      <c r="AM441" s="26">
        <v>3.9156299653791381E-3</v>
      </c>
      <c r="AN441" s="28"/>
      <c r="AO441" s="28"/>
      <c r="AP441" s="28"/>
      <c r="AQ441" s="29"/>
      <c r="AR441" s="108" t="str">
        <f t="shared" si="54"/>
        <v>NO OFERTADO</v>
      </c>
      <c r="AS441" s="109" t="str">
        <f t="shared" si="55"/>
        <v>CORRECTO</v>
      </c>
    </row>
    <row r="442" spans="1:45" x14ac:dyDescent="0.25">
      <c r="A442" s="134">
        <v>438</v>
      </c>
      <c r="B442" s="135">
        <v>1775</v>
      </c>
      <c r="C442" s="10" t="s">
        <v>1722</v>
      </c>
      <c r="D442" s="136" t="s">
        <v>69</v>
      </c>
      <c r="E442" s="136" t="s">
        <v>36</v>
      </c>
      <c r="F442" s="136" t="s">
        <v>16</v>
      </c>
      <c r="G442" s="136" t="s">
        <v>17</v>
      </c>
      <c r="H442" s="136" t="s">
        <v>36</v>
      </c>
      <c r="I442" s="137" t="s">
        <v>45</v>
      </c>
      <c r="J442" s="8">
        <v>1</v>
      </c>
      <c r="K442" s="8" t="s">
        <v>1723</v>
      </c>
      <c r="L442" s="9">
        <v>2080</v>
      </c>
      <c r="M442" s="9">
        <v>38.166666666666664</v>
      </c>
      <c r="N442" s="138">
        <f t="shared" si="48"/>
        <v>79386.666666666657</v>
      </c>
      <c r="O442" s="11" t="s">
        <v>3204</v>
      </c>
      <c r="P442" s="39">
        <v>2.4120063979523951E-6</v>
      </c>
      <c r="Q442" s="39"/>
      <c r="R442" s="26">
        <v>6.0300159948809874E-4</v>
      </c>
      <c r="S442" s="7"/>
      <c r="T442" s="26">
        <v>6.0300159948809874E-4</v>
      </c>
      <c r="U442" s="11"/>
      <c r="V442" s="28"/>
      <c r="W442" s="28"/>
      <c r="X442" s="29"/>
      <c r="Y442" s="108" t="str">
        <f t="shared" si="49"/>
        <v>NO OFERTADO</v>
      </c>
      <c r="Z442" s="108" t="str">
        <f t="shared" si="50"/>
        <v>CORRECTO</v>
      </c>
      <c r="AA442" s="29">
        <f t="shared" si="51"/>
        <v>0</v>
      </c>
      <c r="AB442" s="25">
        <v>2.1708057581571556E-4</v>
      </c>
      <c r="AC442" s="7"/>
      <c r="AD442" s="26">
        <v>2.1708057581571556E-4</v>
      </c>
      <c r="AE442" s="28"/>
      <c r="AF442" s="28"/>
      <c r="AG442" s="28"/>
      <c r="AH442" s="29"/>
      <c r="AI442" s="108" t="str">
        <f t="shared" si="52"/>
        <v>NO OFERTADO</v>
      </c>
      <c r="AJ442" s="108" t="str">
        <f t="shared" si="53"/>
        <v>CORRECTO</v>
      </c>
      <c r="AK442" s="27">
        <v>1.4472038387714371E-4</v>
      </c>
      <c r="AL442" s="7"/>
      <c r="AM442" s="26">
        <v>1.4472038387714371E-4</v>
      </c>
      <c r="AN442" s="28"/>
      <c r="AO442" s="28"/>
      <c r="AP442" s="28"/>
      <c r="AQ442" s="29"/>
      <c r="AR442" s="108" t="str">
        <f t="shared" si="54"/>
        <v>NO OFERTADO</v>
      </c>
      <c r="AS442" s="109" t="str">
        <f t="shared" si="55"/>
        <v>CORRECTO</v>
      </c>
    </row>
    <row r="443" spans="1:45" x14ac:dyDescent="0.25">
      <c r="A443" s="134">
        <v>439</v>
      </c>
      <c r="B443" s="135">
        <v>1491</v>
      </c>
      <c r="C443" s="10" t="s">
        <v>2658</v>
      </c>
      <c r="D443" s="136" t="s">
        <v>2659</v>
      </c>
      <c r="E443" s="136" t="s">
        <v>165</v>
      </c>
      <c r="F443" s="136" t="s">
        <v>166</v>
      </c>
      <c r="G443" s="136" t="s">
        <v>1042</v>
      </c>
      <c r="H443" s="136" t="s">
        <v>81</v>
      </c>
      <c r="I443" s="137" t="s">
        <v>45</v>
      </c>
      <c r="J443" s="8">
        <v>10</v>
      </c>
      <c r="K443" s="8" t="s">
        <v>2660</v>
      </c>
      <c r="L443" s="9">
        <v>4198.75</v>
      </c>
      <c r="M443" s="9">
        <v>143.63636363636363</v>
      </c>
      <c r="N443" s="138">
        <f t="shared" si="48"/>
        <v>603093.18181818177</v>
      </c>
      <c r="O443" s="11" t="s">
        <v>3204</v>
      </c>
      <c r="P443" s="39">
        <v>1.8323790054252459E-5</v>
      </c>
      <c r="Q443" s="39"/>
      <c r="R443" s="26">
        <v>4.5809475135631149E-3</v>
      </c>
      <c r="S443" s="7"/>
      <c r="T443" s="26">
        <v>4.5809475135631149E-3</v>
      </c>
      <c r="U443" s="11"/>
      <c r="V443" s="28"/>
      <c r="W443" s="28"/>
      <c r="X443" s="29"/>
      <c r="Y443" s="108" t="str">
        <f t="shared" si="49"/>
        <v>NO OFERTADO</v>
      </c>
      <c r="Z443" s="108" t="str">
        <f t="shared" si="50"/>
        <v>CORRECTO</v>
      </c>
      <c r="AA443" s="29">
        <f t="shared" si="51"/>
        <v>0</v>
      </c>
      <c r="AB443" s="25">
        <v>1.6491411048827212E-3</v>
      </c>
      <c r="AC443" s="7"/>
      <c r="AD443" s="26">
        <v>1.6491411048827212E-3</v>
      </c>
      <c r="AE443" s="28"/>
      <c r="AF443" s="28"/>
      <c r="AG443" s="28"/>
      <c r="AH443" s="29"/>
      <c r="AI443" s="108" t="str">
        <f t="shared" si="52"/>
        <v>NO OFERTADO</v>
      </c>
      <c r="AJ443" s="108" t="str">
        <f t="shared" si="53"/>
        <v>CORRECTO</v>
      </c>
      <c r="AK443" s="27">
        <v>1.0994274032551474E-3</v>
      </c>
      <c r="AL443" s="7"/>
      <c r="AM443" s="26">
        <v>1.0994274032551474E-3</v>
      </c>
      <c r="AN443" s="28"/>
      <c r="AO443" s="28"/>
      <c r="AP443" s="28"/>
      <c r="AQ443" s="29"/>
      <c r="AR443" s="108" t="str">
        <f t="shared" si="54"/>
        <v>NO OFERTADO</v>
      </c>
      <c r="AS443" s="109" t="str">
        <f t="shared" si="55"/>
        <v>CORRECTO</v>
      </c>
    </row>
    <row r="444" spans="1:45" x14ac:dyDescent="0.25">
      <c r="A444" s="134">
        <v>440</v>
      </c>
      <c r="B444" s="135">
        <v>424</v>
      </c>
      <c r="C444" s="10" t="s">
        <v>1040</v>
      </c>
      <c r="D444" s="136" t="s">
        <v>1041</v>
      </c>
      <c r="E444" s="136" t="s">
        <v>165</v>
      </c>
      <c r="F444" s="136" t="s">
        <v>166</v>
      </c>
      <c r="G444" s="136" t="s">
        <v>1042</v>
      </c>
      <c r="H444" s="136" t="s">
        <v>81</v>
      </c>
      <c r="I444" s="137" t="s">
        <v>45</v>
      </c>
      <c r="J444" s="8">
        <v>10</v>
      </c>
      <c r="K444" s="8" t="s">
        <v>1043</v>
      </c>
      <c r="L444" s="9">
        <v>2285.7800000000002</v>
      </c>
      <c r="M444" s="9">
        <v>5677.6923076923067</v>
      </c>
      <c r="N444" s="138">
        <f t="shared" si="48"/>
        <v>12977955.523076922</v>
      </c>
      <c r="O444" s="11" t="s">
        <v>3204</v>
      </c>
      <c r="P444" s="39">
        <v>3.9430943593386585E-4</v>
      </c>
      <c r="Q444" s="39"/>
      <c r="R444" s="26">
        <v>9.8577358983466465E-2</v>
      </c>
      <c r="S444" s="7"/>
      <c r="T444" s="26">
        <v>9.8577358983466465E-2</v>
      </c>
      <c r="U444" s="11"/>
      <c r="V444" s="28"/>
      <c r="W444" s="28"/>
      <c r="X444" s="29"/>
      <c r="Y444" s="108" t="str">
        <f t="shared" si="49"/>
        <v>NO OFERTADO</v>
      </c>
      <c r="Z444" s="108" t="str">
        <f t="shared" si="50"/>
        <v>CORRECTO</v>
      </c>
      <c r="AA444" s="29">
        <f t="shared" si="51"/>
        <v>0</v>
      </c>
      <c r="AB444" s="25">
        <v>3.5487849234047929E-2</v>
      </c>
      <c r="AC444" s="7"/>
      <c r="AD444" s="26">
        <v>3.5487849234047929E-2</v>
      </c>
      <c r="AE444" s="28"/>
      <c r="AF444" s="28"/>
      <c r="AG444" s="28"/>
      <c r="AH444" s="29"/>
      <c r="AI444" s="108" t="str">
        <f t="shared" si="52"/>
        <v>NO OFERTADO</v>
      </c>
      <c r="AJ444" s="108" t="str">
        <f t="shared" si="53"/>
        <v>CORRECTO</v>
      </c>
      <c r="AK444" s="27">
        <v>2.365856615603195E-2</v>
      </c>
      <c r="AL444" s="7"/>
      <c r="AM444" s="26">
        <v>2.365856615603195E-2</v>
      </c>
      <c r="AN444" s="28"/>
      <c r="AO444" s="28"/>
      <c r="AP444" s="28"/>
      <c r="AQ444" s="29"/>
      <c r="AR444" s="108" t="str">
        <f t="shared" si="54"/>
        <v>NO OFERTADO</v>
      </c>
      <c r="AS444" s="109" t="str">
        <f t="shared" si="55"/>
        <v>CORRECTO</v>
      </c>
    </row>
    <row r="445" spans="1:45" x14ac:dyDescent="0.25">
      <c r="A445" s="134">
        <v>441</v>
      </c>
      <c r="B445" s="135">
        <v>1297</v>
      </c>
      <c r="C445" s="10" t="s">
        <v>2365</v>
      </c>
      <c r="D445" s="136" t="s">
        <v>2366</v>
      </c>
      <c r="E445" s="136" t="s">
        <v>165</v>
      </c>
      <c r="F445" s="136" t="s">
        <v>166</v>
      </c>
      <c r="G445" s="136" t="s">
        <v>1042</v>
      </c>
      <c r="H445" s="136" t="s">
        <v>552</v>
      </c>
      <c r="I445" s="137" t="s">
        <v>45</v>
      </c>
      <c r="J445" s="8">
        <v>10</v>
      </c>
      <c r="K445" s="8" t="s">
        <v>2367</v>
      </c>
      <c r="L445" s="9">
        <v>2148.77</v>
      </c>
      <c r="M445" s="9">
        <v>458.33333333333337</v>
      </c>
      <c r="N445" s="138">
        <f t="shared" si="48"/>
        <v>984852.91666666674</v>
      </c>
      <c r="O445" s="11" t="s">
        <v>3204</v>
      </c>
      <c r="P445" s="39">
        <v>2.9922802351890463E-5</v>
      </c>
      <c r="Q445" s="39"/>
      <c r="R445" s="26">
        <v>7.4807005879726158E-3</v>
      </c>
      <c r="S445" s="7"/>
      <c r="T445" s="26">
        <v>7.4807005879726158E-3</v>
      </c>
      <c r="U445" s="11"/>
      <c r="V445" s="28"/>
      <c r="W445" s="28"/>
      <c r="X445" s="29"/>
      <c r="Y445" s="108" t="str">
        <f t="shared" si="49"/>
        <v>NO OFERTADO</v>
      </c>
      <c r="Z445" s="108" t="str">
        <f t="shared" si="50"/>
        <v>CORRECTO</v>
      </c>
      <c r="AA445" s="29">
        <f t="shared" si="51"/>
        <v>0</v>
      </c>
      <c r="AB445" s="25">
        <v>2.6930522116701415E-3</v>
      </c>
      <c r="AC445" s="7"/>
      <c r="AD445" s="26">
        <v>2.6930522116701415E-3</v>
      </c>
      <c r="AE445" s="28"/>
      <c r="AF445" s="28"/>
      <c r="AG445" s="28"/>
      <c r="AH445" s="29"/>
      <c r="AI445" s="108" t="str">
        <f t="shared" si="52"/>
        <v>NO OFERTADO</v>
      </c>
      <c r="AJ445" s="108" t="str">
        <f t="shared" si="53"/>
        <v>CORRECTO</v>
      </c>
      <c r="AK445" s="27">
        <v>1.7953681411134277E-3</v>
      </c>
      <c r="AL445" s="7"/>
      <c r="AM445" s="26">
        <v>1.7953681411134277E-3</v>
      </c>
      <c r="AN445" s="28"/>
      <c r="AO445" s="28"/>
      <c r="AP445" s="28"/>
      <c r="AQ445" s="29"/>
      <c r="AR445" s="108" t="str">
        <f t="shared" si="54"/>
        <v>NO OFERTADO</v>
      </c>
      <c r="AS445" s="109" t="str">
        <f t="shared" si="55"/>
        <v>CORRECTO</v>
      </c>
    </row>
    <row r="446" spans="1:45" x14ac:dyDescent="0.25">
      <c r="A446" s="134">
        <v>442</v>
      </c>
      <c r="B446" s="135">
        <v>1532</v>
      </c>
      <c r="C446" s="10" t="s">
        <v>2365</v>
      </c>
      <c r="D446" s="136" t="s">
        <v>2366</v>
      </c>
      <c r="E446" s="136" t="s">
        <v>165</v>
      </c>
      <c r="F446" s="136" t="s">
        <v>166</v>
      </c>
      <c r="G446" s="136" t="s">
        <v>167</v>
      </c>
      <c r="H446" s="136" t="s">
        <v>81</v>
      </c>
      <c r="I446" s="137" t="s">
        <v>45</v>
      </c>
      <c r="J446" s="8">
        <v>5</v>
      </c>
      <c r="K446" s="8" t="s">
        <v>2367</v>
      </c>
      <c r="L446" s="9">
        <v>1748.9</v>
      </c>
      <c r="M446" s="9">
        <v>351.15384615384613</v>
      </c>
      <c r="N446" s="138">
        <f t="shared" si="48"/>
        <v>614132.9615384615</v>
      </c>
      <c r="O446" s="11" t="s">
        <v>3204</v>
      </c>
      <c r="P446" s="39">
        <v>1.8659211862918477E-5</v>
      </c>
      <c r="Q446" s="39"/>
      <c r="R446" s="26">
        <v>4.6648029657296195E-3</v>
      </c>
      <c r="S446" s="7"/>
      <c r="T446" s="26">
        <v>4.6648029657296195E-3</v>
      </c>
      <c r="U446" s="11"/>
      <c r="V446" s="28"/>
      <c r="W446" s="28"/>
      <c r="X446" s="29"/>
      <c r="Y446" s="108" t="str">
        <f t="shared" si="49"/>
        <v>NO OFERTADO</v>
      </c>
      <c r="Z446" s="108" t="str">
        <f t="shared" si="50"/>
        <v>CORRECTO</v>
      </c>
      <c r="AA446" s="29">
        <f t="shared" si="51"/>
        <v>0</v>
      </c>
      <c r="AB446" s="25">
        <v>1.6793290676626628E-3</v>
      </c>
      <c r="AC446" s="7"/>
      <c r="AD446" s="26">
        <v>1.6793290676626628E-3</v>
      </c>
      <c r="AE446" s="28"/>
      <c r="AF446" s="28"/>
      <c r="AG446" s="28"/>
      <c r="AH446" s="29"/>
      <c r="AI446" s="108" t="str">
        <f t="shared" si="52"/>
        <v>NO OFERTADO</v>
      </c>
      <c r="AJ446" s="108" t="str">
        <f t="shared" si="53"/>
        <v>CORRECTO</v>
      </c>
      <c r="AK446" s="27">
        <v>1.1195527117751087E-3</v>
      </c>
      <c r="AL446" s="7"/>
      <c r="AM446" s="26">
        <v>1.1195527117751087E-3</v>
      </c>
      <c r="AN446" s="28"/>
      <c r="AO446" s="28"/>
      <c r="AP446" s="28"/>
      <c r="AQ446" s="29"/>
      <c r="AR446" s="108" t="str">
        <f t="shared" si="54"/>
        <v>NO OFERTADO</v>
      </c>
      <c r="AS446" s="109" t="str">
        <f t="shared" si="55"/>
        <v>CORRECTO</v>
      </c>
    </row>
    <row r="447" spans="1:45" x14ac:dyDescent="0.25">
      <c r="A447" s="134">
        <v>443</v>
      </c>
      <c r="B447" s="135">
        <v>983</v>
      </c>
      <c r="C447" s="10" t="s">
        <v>1928</v>
      </c>
      <c r="D447" s="136" t="s">
        <v>1929</v>
      </c>
      <c r="E447" s="136" t="s">
        <v>165</v>
      </c>
      <c r="F447" s="136" t="s">
        <v>166</v>
      </c>
      <c r="G447" s="136" t="s">
        <v>1042</v>
      </c>
      <c r="H447" s="136" t="s">
        <v>552</v>
      </c>
      <c r="I447" s="137" t="s">
        <v>45</v>
      </c>
      <c r="J447" s="8">
        <v>7.5</v>
      </c>
      <c r="K447" s="8" t="s">
        <v>1930</v>
      </c>
      <c r="L447" s="9">
        <v>7997</v>
      </c>
      <c r="M447" s="9">
        <v>457.5</v>
      </c>
      <c r="N447" s="138">
        <f t="shared" si="48"/>
        <v>3658627.5</v>
      </c>
      <c r="O447" s="11" t="s">
        <v>3204</v>
      </c>
      <c r="P447" s="39">
        <v>1.1116013945739726E-4</v>
      </c>
      <c r="Q447" s="39"/>
      <c r="R447" s="26">
        <v>2.7790034864349316E-2</v>
      </c>
      <c r="S447" s="7"/>
      <c r="T447" s="26">
        <v>2.7790034864349316E-2</v>
      </c>
      <c r="U447" s="11"/>
      <c r="V447" s="28"/>
      <c r="W447" s="28"/>
      <c r="X447" s="29"/>
      <c r="Y447" s="108" t="str">
        <f t="shared" si="49"/>
        <v>NO OFERTADO</v>
      </c>
      <c r="Z447" s="108" t="str">
        <f t="shared" si="50"/>
        <v>CORRECTO</v>
      </c>
      <c r="AA447" s="29">
        <f t="shared" si="51"/>
        <v>0</v>
      </c>
      <c r="AB447" s="25">
        <v>1.0004412551165754E-2</v>
      </c>
      <c r="AC447" s="7"/>
      <c r="AD447" s="26">
        <v>1.0004412551165754E-2</v>
      </c>
      <c r="AE447" s="28"/>
      <c r="AF447" s="28"/>
      <c r="AG447" s="28"/>
      <c r="AH447" s="29"/>
      <c r="AI447" s="108" t="str">
        <f t="shared" si="52"/>
        <v>NO OFERTADO</v>
      </c>
      <c r="AJ447" s="108" t="str">
        <f t="shared" si="53"/>
        <v>CORRECTO</v>
      </c>
      <c r="AK447" s="27">
        <v>6.6696083674438354E-3</v>
      </c>
      <c r="AL447" s="7"/>
      <c r="AM447" s="26">
        <v>6.6696083674438354E-3</v>
      </c>
      <c r="AN447" s="28"/>
      <c r="AO447" s="28"/>
      <c r="AP447" s="28"/>
      <c r="AQ447" s="29"/>
      <c r="AR447" s="108" t="str">
        <f t="shared" si="54"/>
        <v>NO OFERTADO</v>
      </c>
      <c r="AS447" s="109" t="str">
        <f t="shared" si="55"/>
        <v>CORRECTO</v>
      </c>
    </row>
    <row r="448" spans="1:45" x14ac:dyDescent="0.25">
      <c r="A448" s="134">
        <v>444</v>
      </c>
      <c r="B448" s="135">
        <v>1267</v>
      </c>
      <c r="C448" s="10" t="s">
        <v>1928</v>
      </c>
      <c r="D448" s="136" t="s">
        <v>1929</v>
      </c>
      <c r="E448" s="136" t="s">
        <v>165</v>
      </c>
      <c r="F448" s="136" t="s">
        <v>166</v>
      </c>
      <c r="G448" s="136" t="s">
        <v>167</v>
      </c>
      <c r="H448" s="136" t="s">
        <v>81</v>
      </c>
      <c r="I448" s="137" t="s">
        <v>45</v>
      </c>
      <c r="J448" s="8">
        <v>5</v>
      </c>
      <c r="K448" s="8" t="s">
        <v>2322</v>
      </c>
      <c r="L448" s="9">
        <v>3259.15</v>
      </c>
      <c r="M448" s="9">
        <v>575.4545454545455</v>
      </c>
      <c r="N448" s="138">
        <f t="shared" si="48"/>
        <v>1875492.6818181821</v>
      </c>
      <c r="O448" s="11" t="s">
        <v>3204</v>
      </c>
      <c r="P448" s="39">
        <v>5.6983124973022572E-5</v>
      </c>
      <c r="Q448" s="39"/>
      <c r="R448" s="26">
        <v>1.4245781243255642E-2</v>
      </c>
      <c r="S448" s="7"/>
      <c r="T448" s="26">
        <v>1.4245781243255642E-2</v>
      </c>
      <c r="U448" s="11"/>
      <c r="V448" s="28"/>
      <c r="W448" s="28"/>
      <c r="X448" s="29"/>
      <c r="Y448" s="108" t="str">
        <f t="shared" si="49"/>
        <v>NO OFERTADO</v>
      </c>
      <c r="Z448" s="108" t="str">
        <f t="shared" si="50"/>
        <v>CORRECTO</v>
      </c>
      <c r="AA448" s="29">
        <f t="shared" si="51"/>
        <v>0</v>
      </c>
      <c r="AB448" s="25">
        <v>5.1284812475720313E-3</v>
      </c>
      <c r="AC448" s="7"/>
      <c r="AD448" s="26">
        <v>5.1284812475720313E-3</v>
      </c>
      <c r="AE448" s="28"/>
      <c r="AF448" s="28"/>
      <c r="AG448" s="28"/>
      <c r="AH448" s="29"/>
      <c r="AI448" s="108" t="str">
        <f t="shared" si="52"/>
        <v>NO OFERTADO</v>
      </c>
      <c r="AJ448" s="108" t="str">
        <f t="shared" si="53"/>
        <v>CORRECTO</v>
      </c>
      <c r="AK448" s="27">
        <v>3.4189874983813545E-3</v>
      </c>
      <c r="AL448" s="7"/>
      <c r="AM448" s="26">
        <v>3.4189874983813545E-3</v>
      </c>
      <c r="AN448" s="28"/>
      <c r="AO448" s="28"/>
      <c r="AP448" s="28"/>
      <c r="AQ448" s="29"/>
      <c r="AR448" s="108" t="str">
        <f t="shared" si="54"/>
        <v>NO OFERTADO</v>
      </c>
      <c r="AS448" s="109" t="str">
        <f t="shared" si="55"/>
        <v>CORRECTO</v>
      </c>
    </row>
    <row r="449" spans="1:45" x14ac:dyDescent="0.25">
      <c r="A449" s="134">
        <v>445</v>
      </c>
      <c r="B449" s="135">
        <v>1795</v>
      </c>
      <c r="C449" s="10" t="s">
        <v>3129</v>
      </c>
      <c r="D449" s="136" t="s">
        <v>3130</v>
      </c>
      <c r="E449" s="136" t="s">
        <v>3131</v>
      </c>
      <c r="F449" s="136" t="s">
        <v>241</v>
      </c>
      <c r="G449" s="136" t="s">
        <v>167</v>
      </c>
      <c r="H449" s="136" t="s">
        <v>267</v>
      </c>
      <c r="I449" s="137" t="s">
        <v>45</v>
      </c>
      <c r="J449" s="8">
        <v>3.5</v>
      </c>
      <c r="K449" s="8" t="s">
        <v>2322</v>
      </c>
      <c r="L449" s="9">
        <v>29107.48</v>
      </c>
      <c r="M449" s="9">
        <v>3.5</v>
      </c>
      <c r="N449" s="138">
        <f t="shared" si="48"/>
        <v>101876.18</v>
      </c>
      <c r="O449" s="11" t="s">
        <v>3204</v>
      </c>
      <c r="P449" s="39">
        <v>3.0953056511456567E-6</v>
      </c>
      <c r="Q449" s="39"/>
      <c r="R449" s="26">
        <v>7.7382641278641424E-4</v>
      </c>
      <c r="S449" s="7"/>
      <c r="T449" s="26">
        <v>7.7382641278641424E-4</v>
      </c>
      <c r="U449" s="11"/>
      <c r="V449" s="28"/>
      <c r="W449" s="28"/>
      <c r="X449" s="29"/>
      <c r="Y449" s="108" t="str">
        <f t="shared" si="49"/>
        <v>NO OFERTADO</v>
      </c>
      <c r="Z449" s="108" t="str">
        <f t="shared" si="50"/>
        <v>CORRECTO</v>
      </c>
      <c r="AA449" s="29">
        <f t="shared" si="51"/>
        <v>0</v>
      </c>
      <c r="AB449" s="25">
        <v>2.7857750860310913E-4</v>
      </c>
      <c r="AC449" s="7"/>
      <c r="AD449" s="26">
        <v>2.7857750860310913E-4</v>
      </c>
      <c r="AE449" s="28"/>
      <c r="AF449" s="28"/>
      <c r="AG449" s="28"/>
      <c r="AH449" s="29"/>
      <c r="AI449" s="108" t="str">
        <f t="shared" si="52"/>
        <v>NO OFERTADO</v>
      </c>
      <c r="AJ449" s="108" t="str">
        <f t="shared" si="53"/>
        <v>CORRECTO</v>
      </c>
      <c r="AK449" s="27">
        <v>1.8571833906873939E-4</v>
      </c>
      <c r="AL449" s="7"/>
      <c r="AM449" s="26">
        <v>1.8571833906873939E-4</v>
      </c>
      <c r="AN449" s="28"/>
      <c r="AO449" s="28"/>
      <c r="AP449" s="28"/>
      <c r="AQ449" s="29"/>
      <c r="AR449" s="108" t="str">
        <f t="shared" si="54"/>
        <v>NO OFERTADO</v>
      </c>
      <c r="AS449" s="109" t="str">
        <f t="shared" si="55"/>
        <v>CORRECTO</v>
      </c>
    </row>
    <row r="450" spans="1:45" x14ac:dyDescent="0.25">
      <c r="A450" s="134">
        <v>446</v>
      </c>
      <c r="B450" s="135">
        <v>1200</v>
      </c>
      <c r="C450" s="10" t="s">
        <v>2228</v>
      </c>
      <c r="D450" s="136" t="s">
        <v>2229</v>
      </c>
      <c r="E450" s="136" t="s">
        <v>559</v>
      </c>
      <c r="F450" s="136" t="s">
        <v>166</v>
      </c>
      <c r="G450" s="136" t="s">
        <v>8</v>
      </c>
      <c r="H450" s="136" t="s">
        <v>81</v>
      </c>
      <c r="I450" s="137" t="s">
        <v>45</v>
      </c>
      <c r="J450" s="8">
        <v>180</v>
      </c>
      <c r="K450" s="8" t="s">
        <v>2230</v>
      </c>
      <c r="L450" s="9">
        <v>217.47</v>
      </c>
      <c r="M450" s="9">
        <v>8079.9999999999991</v>
      </c>
      <c r="N450" s="138">
        <f t="shared" si="48"/>
        <v>1757157.5999999999</v>
      </c>
      <c r="O450" s="11" t="s">
        <v>3204</v>
      </c>
      <c r="P450" s="39">
        <v>5.3387748237453925E-5</v>
      </c>
      <c r="Q450" s="39"/>
      <c r="R450" s="26">
        <v>1.3346937059363481E-2</v>
      </c>
      <c r="S450" s="7"/>
      <c r="T450" s="26">
        <v>1.3346937059363481E-2</v>
      </c>
      <c r="U450" s="11"/>
      <c r="V450" s="28"/>
      <c r="W450" s="28"/>
      <c r="X450" s="29"/>
      <c r="Y450" s="108" t="str">
        <f t="shared" si="49"/>
        <v>NO OFERTADO</v>
      </c>
      <c r="Z450" s="108" t="str">
        <f t="shared" si="50"/>
        <v>CORRECTO</v>
      </c>
      <c r="AA450" s="29">
        <f t="shared" si="51"/>
        <v>0</v>
      </c>
      <c r="AB450" s="25">
        <v>4.8048973413708533E-3</v>
      </c>
      <c r="AC450" s="7"/>
      <c r="AD450" s="26">
        <v>4.8048973413708533E-3</v>
      </c>
      <c r="AE450" s="28"/>
      <c r="AF450" s="28"/>
      <c r="AG450" s="28"/>
      <c r="AH450" s="29"/>
      <c r="AI450" s="108" t="str">
        <f t="shared" si="52"/>
        <v>NO OFERTADO</v>
      </c>
      <c r="AJ450" s="108" t="str">
        <f t="shared" si="53"/>
        <v>CORRECTO</v>
      </c>
      <c r="AK450" s="27">
        <v>3.2032648942472357E-3</v>
      </c>
      <c r="AL450" s="7"/>
      <c r="AM450" s="26">
        <v>3.2032648942472357E-3</v>
      </c>
      <c r="AN450" s="28"/>
      <c r="AO450" s="28"/>
      <c r="AP450" s="28"/>
      <c r="AQ450" s="29"/>
      <c r="AR450" s="108" t="str">
        <f t="shared" si="54"/>
        <v>NO OFERTADO</v>
      </c>
      <c r="AS450" s="109" t="str">
        <f t="shared" si="55"/>
        <v>CORRECTO</v>
      </c>
    </row>
    <row r="451" spans="1:45" ht="24" x14ac:dyDescent="0.25">
      <c r="A451" s="134">
        <v>447</v>
      </c>
      <c r="B451" s="135">
        <v>1710</v>
      </c>
      <c r="C451" s="10" t="s">
        <v>2228</v>
      </c>
      <c r="D451" s="136" t="s">
        <v>465</v>
      </c>
      <c r="E451" s="136" t="s">
        <v>6</v>
      </c>
      <c r="F451" s="136" t="s">
        <v>7</v>
      </c>
      <c r="G451" s="136" t="s">
        <v>8</v>
      </c>
      <c r="H451" s="136" t="s">
        <v>7</v>
      </c>
      <c r="I451" s="137" t="s">
        <v>45</v>
      </c>
      <c r="J451" s="8">
        <v>1</v>
      </c>
      <c r="K451" s="8" t="s">
        <v>2230</v>
      </c>
      <c r="L451" s="9">
        <v>1030.82</v>
      </c>
      <c r="M451" s="9">
        <v>408.45454545454544</v>
      </c>
      <c r="N451" s="138">
        <f t="shared" si="48"/>
        <v>421043.1145454545</v>
      </c>
      <c r="O451" s="11" t="s">
        <v>3204</v>
      </c>
      <c r="P451" s="39">
        <v>1.2792559868543494E-5</v>
      </c>
      <c r="Q451" s="39"/>
      <c r="R451" s="26">
        <v>3.1981399671358736E-3</v>
      </c>
      <c r="S451" s="7"/>
      <c r="T451" s="26">
        <v>3.1981399671358736E-3</v>
      </c>
      <c r="U451" s="11"/>
      <c r="V451" s="28"/>
      <c r="W451" s="28"/>
      <c r="X451" s="29"/>
      <c r="Y451" s="108" t="str">
        <f t="shared" si="49"/>
        <v>NO OFERTADO</v>
      </c>
      <c r="Z451" s="108" t="str">
        <f t="shared" si="50"/>
        <v>CORRECTO</v>
      </c>
      <c r="AA451" s="29">
        <f t="shared" si="51"/>
        <v>0</v>
      </c>
      <c r="AB451" s="25">
        <v>1.1513303881689144E-3</v>
      </c>
      <c r="AC451" s="7"/>
      <c r="AD451" s="26">
        <v>1.1513303881689144E-3</v>
      </c>
      <c r="AE451" s="28"/>
      <c r="AF451" s="28"/>
      <c r="AG451" s="28"/>
      <c r="AH451" s="29"/>
      <c r="AI451" s="108" t="str">
        <f t="shared" si="52"/>
        <v>NO OFERTADO</v>
      </c>
      <c r="AJ451" s="108" t="str">
        <f t="shared" si="53"/>
        <v>CORRECTO</v>
      </c>
      <c r="AK451" s="27">
        <v>7.6755359211260962E-4</v>
      </c>
      <c r="AL451" s="7"/>
      <c r="AM451" s="26">
        <v>7.6755359211260962E-4</v>
      </c>
      <c r="AN451" s="28"/>
      <c r="AO451" s="28"/>
      <c r="AP451" s="28"/>
      <c r="AQ451" s="29"/>
      <c r="AR451" s="108" t="str">
        <f t="shared" si="54"/>
        <v>NO OFERTADO</v>
      </c>
      <c r="AS451" s="109" t="str">
        <f t="shared" si="55"/>
        <v>CORRECTO</v>
      </c>
    </row>
    <row r="452" spans="1:45" ht="24" x14ac:dyDescent="0.25">
      <c r="A452" s="134">
        <v>448</v>
      </c>
      <c r="B452" s="135">
        <v>1275</v>
      </c>
      <c r="C452" s="10" t="s">
        <v>2329</v>
      </c>
      <c r="D452" s="136" t="s">
        <v>2330</v>
      </c>
      <c r="E452" s="136" t="s">
        <v>6</v>
      </c>
      <c r="F452" s="136" t="s">
        <v>7</v>
      </c>
      <c r="G452" s="136" t="s">
        <v>8</v>
      </c>
      <c r="H452" s="136" t="s">
        <v>7</v>
      </c>
      <c r="I452" s="137">
        <v>436.69476190476189</v>
      </c>
      <c r="J452" s="8">
        <v>1</v>
      </c>
      <c r="K452" s="8" t="s">
        <v>2331</v>
      </c>
      <c r="L452" s="9">
        <v>436.69</v>
      </c>
      <c r="M452" s="9">
        <v>2870.6923076923076</v>
      </c>
      <c r="N452" s="138">
        <f t="shared" si="48"/>
        <v>1253602.6238461537</v>
      </c>
      <c r="O452" s="11" t="s">
        <v>3204</v>
      </c>
      <c r="P452" s="39">
        <v>3.8088229121684995E-5</v>
      </c>
      <c r="Q452" s="39">
        <v>6.081382249504923E-5</v>
      </c>
      <c r="R452" s="26">
        <v>9.5220572804212492E-3</v>
      </c>
      <c r="S452" s="26">
        <v>1.8244146748514769E-3</v>
      </c>
      <c r="T452" s="26">
        <v>1.1346471955272726E-2</v>
      </c>
      <c r="U452" s="11"/>
      <c r="V452" s="28"/>
      <c r="W452" s="28"/>
      <c r="X452" s="29"/>
      <c r="Y452" s="108" t="str">
        <f t="shared" si="49"/>
        <v>NO OFERTADO</v>
      </c>
      <c r="Z452" s="108" t="str">
        <f t="shared" si="50"/>
        <v>CORRECTO</v>
      </c>
      <c r="AA452" s="29">
        <f t="shared" si="51"/>
        <v>0</v>
      </c>
      <c r="AB452" s="25">
        <v>3.4279406209516495E-3</v>
      </c>
      <c r="AC452" s="26">
        <v>9.1220733742573845E-4</v>
      </c>
      <c r="AD452" s="26">
        <v>4.3401479583773878E-3</v>
      </c>
      <c r="AE452" s="28"/>
      <c r="AF452" s="28"/>
      <c r="AG452" s="28"/>
      <c r="AH452" s="29"/>
      <c r="AI452" s="108" t="str">
        <f t="shared" si="52"/>
        <v>NO OFERTADO</v>
      </c>
      <c r="AJ452" s="108" t="str">
        <f t="shared" si="53"/>
        <v>CORRECTO</v>
      </c>
      <c r="AK452" s="27">
        <v>2.2852937473010998E-3</v>
      </c>
      <c r="AL452" s="26">
        <v>3.0406911247524615E-4</v>
      </c>
      <c r="AM452" s="26">
        <v>2.589362859776346E-3</v>
      </c>
      <c r="AN452" s="28"/>
      <c r="AO452" s="28"/>
      <c r="AP452" s="28"/>
      <c r="AQ452" s="29"/>
      <c r="AR452" s="108" t="str">
        <f t="shared" si="54"/>
        <v>NO OFERTADO</v>
      </c>
      <c r="AS452" s="109" t="str">
        <f t="shared" si="55"/>
        <v>CORRECTO</v>
      </c>
    </row>
    <row r="453" spans="1:45" ht="24" x14ac:dyDescent="0.25">
      <c r="A453" s="134">
        <v>449</v>
      </c>
      <c r="B453" s="135">
        <v>1800</v>
      </c>
      <c r="C453" s="10" t="s">
        <v>2329</v>
      </c>
      <c r="D453" s="136" t="s">
        <v>3139</v>
      </c>
      <c r="E453" s="136" t="s">
        <v>6</v>
      </c>
      <c r="F453" s="136" t="s">
        <v>7</v>
      </c>
      <c r="G453" s="136" t="s">
        <v>8</v>
      </c>
      <c r="H453" s="136" t="s">
        <v>7</v>
      </c>
      <c r="I453" s="137">
        <v>327.52107142857142</v>
      </c>
      <c r="J453" s="8">
        <v>1</v>
      </c>
      <c r="K453" s="8" t="s">
        <v>2331</v>
      </c>
      <c r="L453" s="9">
        <v>327.52</v>
      </c>
      <c r="M453" s="9">
        <v>198</v>
      </c>
      <c r="N453" s="138">
        <f t="shared" si="48"/>
        <v>64848.959999999999</v>
      </c>
      <c r="O453" s="11" t="s">
        <v>3204</v>
      </c>
      <c r="P453" s="39">
        <v>1.9703070173903127E-6</v>
      </c>
      <c r="Q453" s="39">
        <v>3.1459037077705838E-6</v>
      </c>
      <c r="R453" s="26">
        <v>4.9257675434757821E-4</v>
      </c>
      <c r="S453" s="26">
        <v>9.4377111233117519E-5</v>
      </c>
      <c r="T453" s="26">
        <v>5.8695386558069574E-4</v>
      </c>
      <c r="U453" s="11"/>
      <c r="V453" s="28"/>
      <c r="W453" s="28"/>
      <c r="X453" s="29"/>
      <c r="Y453" s="108" t="str">
        <f t="shared" si="49"/>
        <v>NO OFERTADO</v>
      </c>
      <c r="Z453" s="108" t="str">
        <f t="shared" si="50"/>
        <v>CORRECTO</v>
      </c>
      <c r="AA453" s="29">
        <f t="shared" si="51"/>
        <v>0</v>
      </c>
      <c r="AB453" s="25">
        <v>1.7732763156512815E-4</v>
      </c>
      <c r="AC453" s="26">
        <v>4.718855561655876E-5</v>
      </c>
      <c r="AD453" s="26">
        <v>2.2451618718168692E-4</v>
      </c>
      <c r="AE453" s="28"/>
      <c r="AF453" s="28"/>
      <c r="AG453" s="28"/>
      <c r="AH453" s="29"/>
      <c r="AI453" s="108" t="str">
        <f t="shared" si="52"/>
        <v>NO OFERTADO</v>
      </c>
      <c r="AJ453" s="108" t="str">
        <f t="shared" si="53"/>
        <v>CORRECTO</v>
      </c>
      <c r="AK453" s="27">
        <v>1.1821842104341876E-4</v>
      </c>
      <c r="AL453" s="26">
        <v>1.572951853885292E-5</v>
      </c>
      <c r="AM453" s="26">
        <v>1.3394793958227167E-4</v>
      </c>
      <c r="AN453" s="28"/>
      <c r="AO453" s="28"/>
      <c r="AP453" s="28"/>
      <c r="AQ453" s="29"/>
      <c r="AR453" s="108" t="str">
        <f t="shared" si="54"/>
        <v>NO OFERTADO</v>
      </c>
      <c r="AS453" s="109" t="str">
        <f t="shared" si="55"/>
        <v>CORRECTO</v>
      </c>
    </row>
    <row r="454" spans="1:45" x14ac:dyDescent="0.25">
      <c r="A454" s="134">
        <v>450</v>
      </c>
      <c r="B454" s="135">
        <v>1324</v>
      </c>
      <c r="C454" s="10" t="s">
        <v>2419</v>
      </c>
      <c r="D454" s="136" t="s">
        <v>5</v>
      </c>
      <c r="E454" s="136" t="s">
        <v>36</v>
      </c>
      <c r="F454" s="136" t="s">
        <v>16</v>
      </c>
      <c r="G454" s="136" t="s">
        <v>17</v>
      </c>
      <c r="H454" s="136" t="s">
        <v>36</v>
      </c>
      <c r="I454" s="137">
        <v>11827.8</v>
      </c>
      <c r="J454" s="8">
        <v>1</v>
      </c>
      <c r="K454" s="8" t="s">
        <v>2420</v>
      </c>
      <c r="L454" s="9">
        <v>11002.32</v>
      </c>
      <c r="M454" s="9">
        <v>78.769230769230774</v>
      </c>
      <c r="N454" s="138">
        <f t="shared" ref="N454:N517" si="56">M454*L454</f>
        <v>866644.28307692311</v>
      </c>
      <c r="O454" s="11" t="s">
        <v>3204</v>
      </c>
      <c r="P454" s="39">
        <v>2.6331267494924491E-5</v>
      </c>
      <c r="Q454" s="39">
        <v>4.2041992091312984E-5</v>
      </c>
      <c r="R454" s="26">
        <v>6.5828168737311231E-3</v>
      </c>
      <c r="S454" s="26">
        <v>1.2612597627393895E-3</v>
      </c>
      <c r="T454" s="26">
        <v>7.8440766364705119E-3</v>
      </c>
      <c r="U454" s="11"/>
      <c r="V454" s="28"/>
      <c r="W454" s="28"/>
      <c r="X454" s="29"/>
      <c r="Y454" s="108" t="str">
        <f t="shared" ref="Y454:Y517" si="57">IF(U454=0,"NO OFERTADO",IF(V454=0,"NO OFERTADO",IF(W454=0,"NO OFERTADO",IF(X454&gt;0,"CORRECTO","NO OFERTADO"))))</f>
        <v>NO OFERTADO</v>
      </c>
      <c r="Z454" s="108" t="str">
        <f t="shared" ref="Z454:Z517" si="58">IF(X454=0,"CORRECTO",IF(X454&gt;I454,"SOBREPASA TECHO REGULADO","CORRECTO"))</f>
        <v>CORRECTO</v>
      </c>
      <c r="AA454" s="29">
        <f t="shared" ref="AA454:AA517" si="59">IF(AND(Y454="CORRECTO", Z454="CORRECTO"), X454*M454, 0)</f>
        <v>0</v>
      </c>
      <c r="AB454" s="25">
        <v>2.3698140745432041E-3</v>
      </c>
      <c r="AC454" s="26">
        <v>6.3062988136969474E-4</v>
      </c>
      <c r="AD454" s="26">
        <v>3.000443955912899E-3</v>
      </c>
      <c r="AE454" s="28"/>
      <c r="AF454" s="28"/>
      <c r="AG454" s="28"/>
      <c r="AH454" s="29"/>
      <c r="AI454" s="108" t="str">
        <f t="shared" ref="AI454:AI517" si="60">IF(AE454=0,"NO OFERTADO",IF(AF454=0,"NO OFERTADO",IF(AG454=0,"NO OFERTADO",IF(AH454&gt;0,"CORRECTO","NO OFERTADO"))))</f>
        <v>NO OFERTADO</v>
      </c>
      <c r="AJ454" s="108" t="str">
        <f t="shared" ref="AJ454:AJ517" si="61">IF(AH454=0,"CORRECTO",IF(AH454&lt;X454,"PRECIO OPCION 1 MAYOR QUE OPCION 2",IF(AH454&gt;I454,"SOBREPASA TECHO REGULADO","CORRECTO")))</f>
        <v>CORRECTO</v>
      </c>
      <c r="AK454" s="27">
        <v>1.5798760496954696E-3</v>
      </c>
      <c r="AL454" s="26">
        <v>2.1020996045656491E-4</v>
      </c>
      <c r="AM454" s="26">
        <v>1.7900860101520344E-3</v>
      </c>
      <c r="AN454" s="28"/>
      <c r="AO454" s="28"/>
      <c r="AP454" s="28"/>
      <c r="AQ454" s="29"/>
      <c r="AR454" s="108" t="str">
        <f t="shared" ref="AR454:AR517" si="62">IF(AN454=0,"NO OFERTADO",IF(AO454=0,"NO OFERTADO",IF(AP454=0,"NO OFERTADO",IF(AQ454&gt;0,"CORRECTO","NO OFERTADO"))))</f>
        <v>NO OFERTADO</v>
      </c>
      <c r="AS454" s="109" t="str">
        <f t="shared" ref="AS454:AS517" si="63">IF(AQ454=0,"CORRECTO",IF(AQ454&lt;AH454,"PRECIO OPCION 2 MAYOR QUE OPCION 3",IF(AQ454&gt;I454,"SOBREPASA TECHO REGULADO","CORRECTO")))</f>
        <v>CORRECTO</v>
      </c>
    </row>
    <row r="455" spans="1:45" x14ac:dyDescent="0.25">
      <c r="A455" s="134">
        <v>451</v>
      </c>
      <c r="B455" s="135">
        <v>1195</v>
      </c>
      <c r="C455" s="10" t="s">
        <v>2224</v>
      </c>
      <c r="D455" s="136" t="s">
        <v>2225</v>
      </c>
      <c r="E455" s="136" t="s">
        <v>36</v>
      </c>
      <c r="F455" s="136" t="s">
        <v>16</v>
      </c>
      <c r="G455" s="136" t="s">
        <v>17</v>
      </c>
      <c r="H455" s="136" t="s">
        <v>36</v>
      </c>
      <c r="I455" s="137" t="s">
        <v>45</v>
      </c>
      <c r="J455" s="8">
        <v>1</v>
      </c>
      <c r="K455" s="8" t="s">
        <v>2226</v>
      </c>
      <c r="L455" s="9">
        <v>35536.76</v>
      </c>
      <c r="M455" s="9">
        <v>35</v>
      </c>
      <c r="N455" s="138">
        <f t="shared" si="56"/>
        <v>1243786.6000000001</v>
      </c>
      <c r="O455" s="11" t="s">
        <v>3204</v>
      </c>
      <c r="P455" s="39">
        <v>3.7789988707853423E-5</v>
      </c>
      <c r="Q455" s="39"/>
      <c r="R455" s="26">
        <v>9.4474971769633563E-3</v>
      </c>
      <c r="S455" s="7"/>
      <c r="T455" s="26">
        <v>9.4474971769633563E-3</v>
      </c>
      <c r="U455" s="11"/>
      <c r="V455" s="28"/>
      <c r="W455" s="28"/>
      <c r="X455" s="29"/>
      <c r="Y455" s="108" t="str">
        <f t="shared" si="57"/>
        <v>NO OFERTADO</v>
      </c>
      <c r="Z455" s="108" t="str">
        <f t="shared" si="58"/>
        <v>CORRECTO</v>
      </c>
      <c r="AA455" s="29">
        <f t="shared" si="59"/>
        <v>0</v>
      </c>
      <c r="AB455" s="25">
        <v>3.4010989837068078E-3</v>
      </c>
      <c r="AC455" s="7"/>
      <c r="AD455" s="26">
        <v>3.4010989837068078E-3</v>
      </c>
      <c r="AE455" s="28"/>
      <c r="AF455" s="28"/>
      <c r="AG455" s="28"/>
      <c r="AH455" s="29"/>
      <c r="AI455" s="108" t="str">
        <f t="shared" si="60"/>
        <v>NO OFERTADO</v>
      </c>
      <c r="AJ455" s="108" t="str">
        <f t="shared" si="61"/>
        <v>CORRECTO</v>
      </c>
      <c r="AK455" s="27">
        <v>2.2673993224712054E-3</v>
      </c>
      <c r="AL455" s="7"/>
      <c r="AM455" s="26">
        <v>2.2673993224712054E-3</v>
      </c>
      <c r="AN455" s="28"/>
      <c r="AO455" s="28"/>
      <c r="AP455" s="28"/>
      <c r="AQ455" s="29"/>
      <c r="AR455" s="108" t="str">
        <f t="shared" si="62"/>
        <v>NO OFERTADO</v>
      </c>
      <c r="AS455" s="109" t="str">
        <f t="shared" si="63"/>
        <v>CORRECTO</v>
      </c>
    </row>
    <row r="456" spans="1:45" x14ac:dyDescent="0.25">
      <c r="A456" s="134">
        <v>452</v>
      </c>
      <c r="B456" s="135">
        <v>361</v>
      </c>
      <c r="C456" s="10" t="s">
        <v>906</v>
      </c>
      <c r="D456" s="136" t="s">
        <v>907</v>
      </c>
      <c r="E456" s="136" t="s">
        <v>165</v>
      </c>
      <c r="F456" s="136" t="s">
        <v>166</v>
      </c>
      <c r="G456" s="136" t="s">
        <v>167</v>
      </c>
      <c r="H456" s="136" t="s">
        <v>81</v>
      </c>
      <c r="I456" s="137">
        <v>877284.07400000002</v>
      </c>
      <c r="J456" s="8">
        <v>5</v>
      </c>
      <c r="K456" s="8" t="s">
        <v>908</v>
      </c>
      <c r="L456" s="9">
        <v>877284.07</v>
      </c>
      <c r="M456" s="9">
        <v>20</v>
      </c>
      <c r="N456" s="138">
        <f t="shared" si="56"/>
        <v>17545681.399999999</v>
      </c>
      <c r="O456" s="11" t="s">
        <v>3204</v>
      </c>
      <c r="P456" s="39">
        <v>5.3309072631719438E-4</v>
      </c>
      <c r="Q456" s="39">
        <v>8.5116282777119895E-4</v>
      </c>
      <c r="R456" s="26">
        <v>0.13327268157929859</v>
      </c>
      <c r="S456" s="26">
        <v>2.5534884833135967E-2</v>
      </c>
      <c r="T456" s="26">
        <v>0.15880756641243454</v>
      </c>
      <c r="U456" s="11"/>
      <c r="V456" s="28"/>
      <c r="W456" s="28"/>
      <c r="X456" s="29"/>
      <c r="Y456" s="108" t="str">
        <f t="shared" si="57"/>
        <v>NO OFERTADO</v>
      </c>
      <c r="Z456" s="108" t="str">
        <f t="shared" si="58"/>
        <v>CORRECTO</v>
      </c>
      <c r="AA456" s="29">
        <f t="shared" si="59"/>
        <v>0</v>
      </c>
      <c r="AB456" s="25">
        <v>4.7978165368547494E-2</v>
      </c>
      <c r="AC456" s="26">
        <v>1.2767442416567984E-2</v>
      </c>
      <c r="AD456" s="26">
        <v>6.074560778511548E-2</v>
      </c>
      <c r="AE456" s="28"/>
      <c r="AF456" s="28"/>
      <c r="AG456" s="28"/>
      <c r="AH456" s="29"/>
      <c r="AI456" s="108" t="str">
        <f t="shared" si="60"/>
        <v>NO OFERTADO</v>
      </c>
      <c r="AJ456" s="108" t="str">
        <f t="shared" si="61"/>
        <v>CORRECTO</v>
      </c>
      <c r="AK456" s="27">
        <v>3.1985443579031665E-2</v>
      </c>
      <c r="AL456" s="26">
        <v>4.2558141388559945E-3</v>
      </c>
      <c r="AM456" s="26">
        <v>3.6241257717887658E-2</v>
      </c>
      <c r="AN456" s="28"/>
      <c r="AO456" s="28"/>
      <c r="AP456" s="28"/>
      <c r="AQ456" s="29"/>
      <c r="AR456" s="108" t="str">
        <f t="shared" si="62"/>
        <v>NO OFERTADO</v>
      </c>
      <c r="AS456" s="109" t="str">
        <f t="shared" si="63"/>
        <v>CORRECTO</v>
      </c>
    </row>
    <row r="457" spans="1:45" ht="24" x14ac:dyDescent="0.25">
      <c r="A457" s="134">
        <v>453</v>
      </c>
      <c r="B457" s="135">
        <v>21</v>
      </c>
      <c r="C457" s="10" t="s">
        <v>71</v>
      </c>
      <c r="D457" s="136" t="s">
        <v>72</v>
      </c>
      <c r="E457" s="136" t="s">
        <v>6</v>
      </c>
      <c r="F457" s="136" t="s">
        <v>7</v>
      </c>
      <c r="G457" s="136" t="s">
        <v>8</v>
      </c>
      <c r="H457" s="136" t="s">
        <v>7</v>
      </c>
      <c r="I457" s="137" t="s">
        <v>45</v>
      </c>
      <c r="J457" s="8">
        <v>1</v>
      </c>
      <c r="K457" s="8" t="s">
        <v>73</v>
      </c>
      <c r="L457" s="9">
        <v>208552.57</v>
      </c>
      <c r="M457" s="9">
        <v>681.81818181818187</v>
      </c>
      <c r="N457" s="138">
        <f t="shared" si="56"/>
        <v>142194934.09090909</v>
      </c>
      <c r="O457" s="11" t="s">
        <v>3204</v>
      </c>
      <c r="P457" s="39">
        <v>4.3203110192772745E-3</v>
      </c>
      <c r="Q457" s="39"/>
      <c r="R457" s="26">
        <v>1.0800777548193186</v>
      </c>
      <c r="S457" s="7"/>
      <c r="T457" s="26">
        <v>1.0800777548193186</v>
      </c>
      <c r="U457" s="11"/>
      <c r="V457" s="28"/>
      <c r="W457" s="28"/>
      <c r="X457" s="29"/>
      <c r="Y457" s="108" t="str">
        <f t="shared" si="57"/>
        <v>NO OFERTADO</v>
      </c>
      <c r="Z457" s="108" t="str">
        <f t="shared" si="58"/>
        <v>CORRECTO</v>
      </c>
      <c r="AA457" s="29">
        <f t="shared" si="59"/>
        <v>0</v>
      </c>
      <c r="AB457" s="25">
        <v>0.38882799173495469</v>
      </c>
      <c r="AC457" s="7"/>
      <c r="AD457" s="26">
        <v>0.38882799173495469</v>
      </c>
      <c r="AE457" s="28"/>
      <c r="AF457" s="28"/>
      <c r="AG457" s="28"/>
      <c r="AH457" s="29"/>
      <c r="AI457" s="108" t="str">
        <f t="shared" si="60"/>
        <v>NO OFERTADO</v>
      </c>
      <c r="AJ457" s="108" t="str">
        <f t="shared" si="61"/>
        <v>CORRECTO</v>
      </c>
      <c r="AK457" s="27">
        <v>0.2592186611566365</v>
      </c>
      <c r="AL457" s="7"/>
      <c r="AM457" s="26">
        <v>0.2592186611566365</v>
      </c>
      <c r="AN457" s="28"/>
      <c r="AO457" s="28"/>
      <c r="AP457" s="28"/>
      <c r="AQ457" s="29"/>
      <c r="AR457" s="108" t="str">
        <f t="shared" si="62"/>
        <v>NO OFERTADO</v>
      </c>
      <c r="AS457" s="109" t="str">
        <f t="shared" si="63"/>
        <v>CORRECTO</v>
      </c>
    </row>
    <row r="458" spans="1:45" x14ac:dyDescent="0.25">
      <c r="A458" s="134">
        <v>454</v>
      </c>
      <c r="B458" s="135">
        <v>1385</v>
      </c>
      <c r="C458" s="10" t="s">
        <v>2506</v>
      </c>
      <c r="D458" s="136" t="s">
        <v>494</v>
      </c>
      <c r="E458" s="136" t="s">
        <v>36</v>
      </c>
      <c r="F458" s="136" t="s">
        <v>16</v>
      </c>
      <c r="G458" s="136" t="s">
        <v>17</v>
      </c>
      <c r="H458" s="136" t="s">
        <v>36</v>
      </c>
      <c r="I458" s="137">
        <v>29430</v>
      </c>
      <c r="J458" s="8">
        <v>1</v>
      </c>
      <c r="K458" s="8" t="s">
        <v>2507</v>
      </c>
      <c r="L458" s="9">
        <v>29430</v>
      </c>
      <c r="M458" s="9">
        <v>25.6</v>
      </c>
      <c r="N458" s="138">
        <f t="shared" si="56"/>
        <v>753408</v>
      </c>
      <c r="O458" s="11" t="s">
        <v>3204</v>
      </c>
      <c r="P458" s="39">
        <v>2.2890807645303808E-5</v>
      </c>
      <c r="Q458" s="39">
        <v>3.6548759157649101E-5</v>
      </c>
      <c r="R458" s="26">
        <v>5.7227019113259524E-3</v>
      </c>
      <c r="S458" s="26">
        <v>1.0964627747294729E-3</v>
      </c>
      <c r="T458" s="26">
        <v>6.8191646860554251E-3</v>
      </c>
      <c r="U458" s="11"/>
      <c r="V458" s="28"/>
      <c r="W458" s="28"/>
      <c r="X458" s="29"/>
      <c r="Y458" s="108" t="str">
        <f t="shared" si="57"/>
        <v>NO OFERTADO</v>
      </c>
      <c r="Z458" s="108" t="str">
        <f t="shared" si="58"/>
        <v>CORRECTO</v>
      </c>
      <c r="AA458" s="29">
        <f t="shared" si="59"/>
        <v>0</v>
      </c>
      <c r="AB458" s="25">
        <v>2.0601726880773428E-3</v>
      </c>
      <c r="AC458" s="26">
        <v>5.4823138736473647E-4</v>
      </c>
      <c r="AD458" s="26">
        <v>2.6084040754420792E-3</v>
      </c>
      <c r="AE458" s="28"/>
      <c r="AF458" s="28"/>
      <c r="AG458" s="28"/>
      <c r="AH458" s="29"/>
      <c r="AI458" s="108" t="str">
        <f t="shared" si="60"/>
        <v>NO OFERTADO</v>
      </c>
      <c r="AJ458" s="108" t="str">
        <f t="shared" si="61"/>
        <v>CORRECTO</v>
      </c>
      <c r="AK458" s="27">
        <v>1.3734484587182285E-3</v>
      </c>
      <c r="AL458" s="26">
        <v>1.8274379578824549E-4</v>
      </c>
      <c r="AM458" s="26">
        <v>1.5561922545064741E-3</v>
      </c>
      <c r="AN458" s="28"/>
      <c r="AO458" s="28"/>
      <c r="AP458" s="28"/>
      <c r="AQ458" s="29"/>
      <c r="AR458" s="108" t="str">
        <f t="shared" si="62"/>
        <v>NO OFERTADO</v>
      </c>
      <c r="AS458" s="109" t="str">
        <f t="shared" si="63"/>
        <v>CORRECTO</v>
      </c>
    </row>
    <row r="459" spans="1:45" x14ac:dyDescent="0.25">
      <c r="A459" s="134">
        <v>455</v>
      </c>
      <c r="B459" s="135">
        <v>1751</v>
      </c>
      <c r="C459" s="10" t="s">
        <v>2506</v>
      </c>
      <c r="D459" s="136" t="s">
        <v>69</v>
      </c>
      <c r="E459" s="136" t="s">
        <v>36</v>
      </c>
      <c r="F459" s="136" t="s">
        <v>16</v>
      </c>
      <c r="G459" s="136" t="s">
        <v>17</v>
      </c>
      <c r="H459" s="136" t="s">
        <v>36</v>
      </c>
      <c r="I459" s="137">
        <v>5886</v>
      </c>
      <c r="J459" s="8">
        <v>1</v>
      </c>
      <c r="K459" s="8" t="s">
        <v>2507</v>
      </c>
      <c r="L459" s="9">
        <v>5886</v>
      </c>
      <c r="M459" s="9">
        <v>11.2</v>
      </c>
      <c r="N459" s="138">
        <f t="shared" si="56"/>
        <v>65923.199999999997</v>
      </c>
      <c r="O459" s="11" t="s">
        <v>3204</v>
      </c>
      <c r="P459" s="39">
        <v>2.0029456689640831E-6</v>
      </c>
      <c r="Q459" s="39">
        <v>3.1980164262942959E-6</v>
      </c>
      <c r="R459" s="26">
        <v>5.0073641724102081E-4</v>
      </c>
      <c r="S459" s="26">
        <v>9.5940492788828874E-5</v>
      </c>
      <c r="T459" s="26">
        <v>5.9667691002984963E-4</v>
      </c>
      <c r="U459" s="11"/>
      <c r="V459" s="28"/>
      <c r="W459" s="28"/>
      <c r="X459" s="29"/>
      <c r="Y459" s="108" t="str">
        <f t="shared" si="57"/>
        <v>NO OFERTADO</v>
      </c>
      <c r="Z459" s="108" t="str">
        <f t="shared" si="58"/>
        <v>CORRECTO</v>
      </c>
      <c r="AA459" s="29">
        <f t="shared" si="59"/>
        <v>0</v>
      </c>
      <c r="AB459" s="25">
        <v>1.802651102067675E-4</v>
      </c>
      <c r="AC459" s="26">
        <v>4.7970246394414437E-5</v>
      </c>
      <c r="AD459" s="26">
        <v>2.2823535660118193E-4</v>
      </c>
      <c r="AE459" s="28"/>
      <c r="AF459" s="28"/>
      <c r="AG459" s="28"/>
      <c r="AH459" s="29"/>
      <c r="AI459" s="108" t="str">
        <f t="shared" si="60"/>
        <v>NO OFERTADO</v>
      </c>
      <c r="AJ459" s="108" t="str">
        <f t="shared" si="61"/>
        <v>CORRECTO</v>
      </c>
      <c r="AK459" s="27">
        <v>1.2017674013784498E-4</v>
      </c>
      <c r="AL459" s="26">
        <v>1.5990082131471479E-5</v>
      </c>
      <c r="AM459" s="26">
        <v>1.3616682226931645E-4</v>
      </c>
      <c r="AN459" s="28"/>
      <c r="AO459" s="28"/>
      <c r="AP459" s="28"/>
      <c r="AQ459" s="29"/>
      <c r="AR459" s="108" t="str">
        <f t="shared" si="62"/>
        <v>NO OFERTADO</v>
      </c>
      <c r="AS459" s="109" t="str">
        <f t="shared" si="63"/>
        <v>CORRECTO</v>
      </c>
    </row>
    <row r="460" spans="1:45" x14ac:dyDescent="0.25">
      <c r="A460" s="134">
        <v>456</v>
      </c>
      <c r="B460" s="135">
        <v>2558</v>
      </c>
      <c r="C460" s="141" t="s">
        <v>4300</v>
      </c>
      <c r="D460" s="145" t="s">
        <v>333</v>
      </c>
      <c r="E460" s="145" t="s">
        <v>36</v>
      </c>
      <c r="F460" s="145" t="s">
        <v>16</v>
      </c>
      <c r="G460" s="136" t="s">
        <v>17</v>
      </c>
      <c r="H460" s="145" t="s">
        <v>16</v>
      </c>
      <c r="I460" s="137">
        <v>58860</v>
      </c>
      <c r="J460" s="8">
        <v>1</v>
      </c>
      <c r="K460" s="8" t="s">
        <v>4301</v>
      </c>
      <c r="L460" s="9">
        <v>49818.62</v>
      </c>
      <c r="M460" s="9">
        <v>31.75</v>
      </c>
      <c r="N460" s="138">
        <f t="shared" si="56"/>
        <v>1581741.1850000001</v>
      </c>
      <c r="O460" s="11" t="s">
        <v>4504</v>
      </c>
      <c r="P460" s="39">
        <v>4.8058068417762896E-5</v>
      </c>
      <c r="Q460" s="39">
        <v>7.6732232230477371E-5</v>
      </c>
      <c r="R460" s="26">
        <v>1.2014517104440724E-2</v>
      </c>
      <c r="S460" s="26">
        <v>2.3019669669143211E-3</v>
      </c>
      <c r="T460" s="26">
        <v>1.4316484071355044E-2</v>
      </c>
      <c r="U460" s="11"/>
      <c r="V460" s="28"/>
      <c r="W460" s="28"/>
      <c r="X460" s="29"/>
      <c r="Y460" s="108" t="str">
        <f t="shared" si="57"/>
        <v>NO OFERTADO</v>
      </c>
      <c r="Z460" s="108" t="str">
        <f t="shared" si="58"/>
        <v>CORRECTO</v>
      </c>
      <c r="AA460" s="29">
        <f t="shared" si="59"/>
        <v>0</v>
      </c>
      <c r="AB460" s="25">
        <v>4.3252261575986604E-3</v>
      </c>
      <c r="AC460" s="26">
        <v>1.1509834834571605E-3</v>
      </c>
      <c r="AD460" s="26">
        <v>5.4762096410558205E-3</v>
      </c>
      <c r="AE460" s="28"/>
      <c r="AF460" s="28"/>
      <c r="AG460" s="28"/>
      <c r="AH460" s="29"/>
      <c r="AI460" s="108" t="str">
        <f t="shared" si="60"/>
        <v>NO OFERTADO</v>
      </c>
      <c r="AJ460" s="108" t="str">
        <f t="shared" si="61"/>
        <v>CORRECTO</v>
      </c>
      <c r="AK460" s="27">
        <v>2.8834841050657737E-3</v>
      </c>
      <c r="AL460" s="26">
        <v>3.8366116115238688E-4</v>
      </c>
      <c r="AM460" s="26">
        <v>3.2671452662181607E-3</v>
      </c>
      <c r="AN460" s="28"/>
      <c r="AO460" s="28"/>
      <c r="AP460" s="28"/>
      <c r="AQ460" s="29"/>
      <c r="AR460" s="108" t="str">
        <f t="shared" si="62"/>
        <v>NO OFERTADO</v>
      </c>
      <c r="AS460" s="109" t="str">
        <f t="shared" si="63"/>
        <v>CORRECTO</v>
      </c>
    </row>
    <row r="461" spans="1:45" ht="24" x14ac:dyDescent="0.25">
      <c r="A461" s="134">
        <v>457</v>
      </c>
      <c r="B461" s="135">
        <v>640</v>
      </c>
      <c r="C461" s="10" t="s">
        <v>1399</v>
      </c>
      <c r="D461" s="136" t="s">
        <v>494</v>
      </c>
      <c r="E461" s="136" t="s">
        <v>6</v>
      </c>
      <c r="F461" s="136" t="s">
        <v>7</v>
      </c>
      <c r="G461" s="136" t="s">
        <v>8</v>
      </c>
      <c r="H461" s="136" t="s">
        <v>7</v>
      </c>
      <c r="I461" s="137" t="s">
        <v>45</v>
      </c>
      <c r="J461" s="8">
        <v>1</v>
      </c>
      <c r="K461" s="8" t="s">
        <v>1400</v>
      </c>
      <c r="L461" s="9">
        <v>4476.63</v>
      </c>
      <c r="M461" s="9">
        <v>1941.6153846153845</v>
      </c>
      <c r="N461" s="138">
        <f t="shared" si="56"/>
        <v>8691893.6792307682</v>
      </c>
      <c r="O461" s="11" t="s">
        <v>3204</v>
      </c>
      <c r="P461" s="39">
        <v>2.6408594849630418E-4</v>
      </c>
      <c r="Q461" s="39"/>
      <c r="R461" s="26">
        <v>6.6021487124076045E-2</v>
      </c>
      <c r="S461" s="7"/>
      <c r="T461" s="26">
        <v>6.6021487124076045E-2</v>
      </c>
      <c r="U461" s="11"/>
      <c r="V461" s="28"/>
      <c r="W461" s="28"/>
      <c r="X461" s="29"/>
      <c r="Y461" s="108" t="str">
        <f t="shared" si="57"/>
        <v>NO OFERTADO</v>
      </c>
      <c r="Z461" s="108" t="str">
        <f t="shared" si="58"/>
        <v>CORRECTO</v>
      </c>
      <c r="AA461" s="29">
        <f t="shared" si="59"/>
        <v>0</v>
      </c>
      <c r="AB461" s="25">
        <v>2.3767735364667378E-2</v>
      </c>
      <c r="AC461" s="7"/>
      <c r="AD461" s="26">
        <v>2.3767735364667378E-2</v>
      </c>
      <c r="AE461" s="28"/>
      <c r="AF461" s="28"/>
      <c r="AG461" s="28"/>
      <c r="AH461" s="29"/>
      <c r="AI461" s="108" t="str">
        <f t="shared" si="60"/>
        <v>NO OFERTADO</v>
      </c>
      <c r="AJ461" s="108" t="str">
        <f t="shared" si="61"/>
        <v>CORRECTO</v>
      </c>
      <c r="AK461" s="27">
        <v>1.5845156909778252E-2</v>
      </c>
      <c r="AL461" s="7"/>
      <c r="AM461" s="26">
        <v>1.5845156909778252E-2</v>
      </c>
      <c r="AN461" s="28"/>
      <c r="AO461" s="28"/>
      <c r="AP461" s="28"/>
      <c r="AQ461" s="29"/>
      <c r="AR461" s="108" t="str">
        <f t="shared" si="62"/>
        <v>NO OFERTADO</v>
      </c>
      <c r="AS461" s="109" t="str">
        <f t="shared" si="63"/>
        <v>CORRECTO</v>
      </c>
    </row>
    <row r="462" spans="1:45" ht="24" x14ac:dyDescent="0.25">
      <c r="A462" s="134">
        <v>458</v>
      </c>
      <c r="B462" s="135">
        <v>1348</v>
      </c>
      <c r="C462" s="10" t="s">
        <v>1399</v>
      </c>
      <c r="D462" s="136" t="s">
        <v>403</v>
      </c>
      <c r="E462" s="136" t="s">
        <v>6</v>
      </c>
      <c r="F462" s="136" t="s">
        <v>101</v>
      </c>
      <c r="G462" s="136" t="s">
        <v>8</v>
      </c>
      <c r="H462" s="136" t="s">
        <v>7</v>
      </c>
      <c r="I462" s="137" t="s">
        <v>45</v>
      </c>
      <c r="J462" s="8">
        <v>1</v>
      </c>
      <c r="K462" s="8" t="s">
        <v>1400</v>
      </c>
      <c r="L462" s="9">
        <v>3548</v>
      </c>
      <c r="M462" s="9">
        <v>382.30769230769232</v>
      </c>
      <c r="N462" s="138">
        <f t="shared" si="56"/>
        <v>1356427.6923076923</v>
      </c>
      <c r="O462" s="11" t="s">
        <v>3204</v>
      </c>
      <c r="P462" s="39">
        <v>4.1212364866551358E-5</v>
      </c>
      <c r="Q462" s="39"/>
      <c r="R462" s="26">
        <v>1.030309121663784E-2</v>
      </c>
      <c r="S462" s="7"/>
      <c r="T462" s="26">
        <v>1.030309121663784E-2</v>
      </c>
      <c r="U462" s="11"/>
      <c r="V462" s="28"/>
      <c r="W462" s="28"/>
      <c r="X462" s="29"/>
      <c r="Y462" s="108" t="str">
        <f t="shared" si="57"/>
        <v>NO OFERTADO</v>
      </c>
      <c r="Z462" s="108" t="str">
        <f t="shared" si="58"/>
        <v>CORRECTO</v>
      </c>
      <c r="AA462" s="29">
        <f t="shared" si="59"/>
        <v>0</v>
      </c>
      <c r="AB462" s="25">
        <v>3.7091128379896222E-3</v>
      </c>
      <c r="AC462" s="7"/>
      <c r="AD462" s="26">
        <v>3.7091128379896222E-3</v>
      </c>
      <c r="AE462" s="28"/>
      <c r="AF462" s="28"/>
      <c r="AG462" s="28"/>
      <c r="AH462" s="29"/>
      <c r="AI462" s="108" t="str">
        <f t="shared" si="60"/>
        <v>NO OFERTADO</v>
      </c>
      <c r="AJ462" s="108" t="str">
        <f t="shared" si="61"/>
        <v>CORRECTO</v>
      </c>
      <c r="AK462" s="27">
        <v>2.4727418919930815E-3</v>
      </c>
      <c r="AL462" s="7"/>
      <c r="AM462" s="26">
        <v>2.4727418919930815E-3</v>
      </c>
      <c r="AN462" s="28"/>
      <c r="AO462" s="28"/>
      <c r="AP462" s="28"/>
      <c r="AQ462" s="29"/>
      <c r="AR462" s="108" t="str">
        <f t="shared" si="62"/>
        <v>NO OFERTADO</v>
      </c>
      <c r="AS462" s="109" t="str">
        <f t="shared" si="63"/>
        <v>CORRECTO</v>
      </c>
    </row>
    <row r="463" spans="1:45" x14ac:dyDescent="0.25">
      <c r="A463" s="134">
        <v>459</v>
      </c>
      <c r="B463" s="135">
        <v>1583</v>
      </c>
      <c r="C463" s="10" t="s">
        <v>1399</v>
      </c>
      <c r="D463" s="136" t="s">
        <v>2795</v>
      </c>
      <c r="E463" s="136" t="s">
        <v>16</v>
      </c>
      <c r="F463" s="136" t="s">
        <v>16</v>
      </c>
      <c r="G463" s="136" t="s">
        <v>17</v>
      </c>
      <c r="H463" s="136" t="s">
        <v>16</v>
      </c>
      <c r="I463" s="137" t="s">
        <v>45</v>
      </c>
      <c r="J463" s="8">
        <v>1</v>
      </c>
      <c r="K463" s="8" t="s">
        <v>1400</v>
      </c>
      <c r="L463" s="9">
        <v>11776.82</v>
      </c>
      <c r="M463" s="9">
        <v>28.222222222222221</v>
      </c>
      <c r="N463" s="138">
        <f t="shared" si="56"/>
        <v>332368.03111111111</v>
      </c>
      <c r="O463" s="11" t="s">
        <v>3204</v>
      </c>
      <c r="P463" s="39">
        <v>1.0098343351295441E-5</v>
      </c>
      <c r="Q463" s="39"/>
      <c r="R463" s="26">
        <v>2.5245858378238604E-3</v>
      </c>
      <c r="S463" s="7"/>
      <c r="T463" s="26">
        <v>2.5245858378238604E-3</v>
      </c>
      <c r="U463" s="11"/>
      <c r="V463" s="28"/>
      <c r="W463" s="28"/>
      <c r="X463" s="29"/>
      <c r="Y463" s="108" t="str">
        <f t="shared" si="57"/>
        <v>NO OFERTADO</v>
      </c>
      <c r="Z463" s="108" t="str">
        <f t="shared" si="58"/>
        <v>CORRECTO</v>
      </c>
      <c r="AA463" s="29">
        <f t="shared" si="59"/>
        <v>0</v>
      </c>
      <c r="AB463" s="25">
        <v>9.0885090161658977E-4</v>
      </c>
      <c r="AC463" s="7"/>
      <c r="AD463" s="26">
        <v>9.0885090161658977E-4</v>
      </c>
      <c r="AE463" s="28"/>
      <c r="AF463" s="28"/>
      <c r="AG463" s="28"/>
      <c r="AH463" s="29"/>
      <c r="AI463" s="108" t="str">
        <f t="shared" si="60"/>
        <v>NO OFERTADO</v>
      </c>
      <c r="AJ463" s="108" t="str">
        <f t="shared" si="61"/>
        <v>CORRECTO</v>
      </c>
      <c r="AK463" s="27">
        <v>6.0590060107772647E-4</v>
      </c>
      <c r="AL463" s="7"/>
      <c r="AM463" s="26">
        <v>6.0590060107772647E-4</v>
      </c>
      <c r="AN463" s="28"/>
      <c r="AO463" s="28"/>
      <c r="AP463" s="28"/>
      <c r="AQ463" s="29"/>
      <c r="AR463" s="108" t="str">
        <f t="shared" si="62"/>
        <v>NO OFERTADO</v>
      </c>
      <c r="AS463" s="109" t="str">
        <f t="shared" si="63"/>
        <v>CORRECTO</v>
      </c>
    </row>
    <row r="464" spans="1:45" ht="24" x14ac:dyDescent="0.25">
      <c r="A464" s="134">
        <v>460</v>
      </c>
      <c r="B464" s="135">
        <v>612</v>
      </c>
      <c r="C464" s="10" t="s">
        <v>1360</v>
      </c>
      <c r="D464" s="136" t="s">
        <v>1361</v>
      </c>
      <c r="E464" s="136" t="s">
        <v>1086</v>
      </c>
      <c r="F464" s="136" t="s">
        <v>230</v>
      </c>
      <c r="G464" s="136" t="s">
        <v>8</v>
      </c>
      <c r="H464" s="136" t="s">
        <v>231</v>
      </c>
      <c r="I464" s="137" t="s">
        <v>45</v>
      </c>
      <c r="J464" s="8">
        <v>1</v>
      </c>
      <c r="K464" s="8" t="s">
        <v>1362</v>
      </c>
      <c r="L464" s="9">
        <v>52374</v>
      </c>
      <c r="M464" s="9">
        <v>136.41666666666666</v>
      </c>
      <c r="N464" s="138">
        <f t="shared" si="56"/>
        <v>7144686.4999999991</v>
      </c>
      <c r="O464" s="11" t="s">
        <v>3204</v>
      </c>
      <c r="P464" s="39">
        <v>2.1707712734335034E-4</v>
      </c>
      <c r="Q464" s="39"/>
      <c r="R464" s="26">
        <v>5.4269281835837582E-2</v>
      </c>
      <c r="S464" s="7"/>
      <c r="T464" s="26">
        <v>5.4269281835837582E-2</v>
      </c>
      <c r="U464" s="11"/>
      <c r="V464" s="28"/>
      <c r="W464" s="28"/>
      <c r="X464" s="29"/>
      <c r="Y464" s="108" t="str">
        <f t="shared" si="57"/>
        <v>NO OFERTADO</v>
      </c>
      <c r="Z464" s="108" t="str">
        <f t="shared" si="58"/>
        <v>CORRECTO</v>
      </c>
      <c r="AA464" s="29">
        <f t="shared" si="59"/>
        <v>0</v>
      </c>
      <c r="AB464" s="25">
        <v>1.9536941460901531E-2</v>
      </c>
      <c r="AC464" s="7"/>
      <c r="AD464" s="26">
        <v>1.9536941460901531E-2</v>
      </c>
      <c r="AE464" s="28"/>
      <c r="AF464" s="28"/>
      <c r="AG464" s="28"/>
      <c r="AH464" s="29"/>
      <c r="AI464" s="108" t="str">
        <f t="shared" si="60"/>
        <v>NO OFERTADO</v>
      </c>
      <c r="AJ464" s="108" t="str">
        <f t="shared" si="61"/>
        <v>CORRECTO</v>
      </c>
      <c r="AK464" s="27">
        <v>1.3024627640601021E-2</v>
      </c>
      <c r="AL464" s="7"/>
      <c r="AM464" s="26">
        <v>1.3024627640601021E-2</v>
      </c>
      <c r="AN464" s="28"/>
      <c r="AO464" s="28"/>
      <c r="AP464" s="28"/>
      <c r="AQ464" s="29"/>
      <c r="AR464" s="108" t="str">
        <f t="shared" si="62"/>
        <v>NO OFERTADO</v>
      </c>
      <c r="AS464" s="109" t="str">
        <f t="shared" si="63"/>
        <v>CORRECTO</v>
      </c>
    </row>
    <row r="465" spans="1:45" ht="24" x14ac:dyDescent="0.25">
      <c r="A465" s="134">
        <v>461</v>
      </c>
      <c r="B465" s="135">
        <v>29</v>
      </c>
      <c r="C465" s="10" t="s">
        <v>99</v>
      </c>
      <c r="D465" s="136" t="s">
        <v>100</v>
      </c>
      <c r="E465" s="136" t="s">
        <v>6</v>
      </c>
      <c r="F465" s="136" t="s">
        <v>101</v>
      </c>
      <c r="G465" s="136" t="s">
        <v>8</v>
      </c>
      <c r="H465" s="136" t="s">
        <v>7</v>
      </c>
      <c r="I465" s="137" t="s">
        <v>45</v>
      </c>
      <c r="J465" s="8">
        <v>1</v>
      </c>
      <c r="K465" s="8" t="s">
        <v>102</v>
      </c>
      <c r="L465" s="9">
        <v>13239915.59</v>
      </c>
      <c r="M465" s="9">
        <v>11.333333333333334</v>
      </c>
      <c r="N465" s="138">
        <f t="shared" si="56"/>
        <v>150052376.68666667</v>
      </c>
      <c r="O465" s="11" t="s">
        <v>3204</v>
      </c>
      <c r="P465" s="39">
        <v>4.5590438267912687E-3</v>
      </c>
      <c r="Q465" s="39"/>
      <c r="R465" s="26">
        <v>1.1397609566978171</v>
      </c>
      <c r="S465" s="7"/>
      <c r="T465" s="26">
        <v>1.1397609566978171</v>
      </c>
      <c r="U465" s="11"/>
      <c r="V465" s="28"/>
      <c r="W465" s="28"/>
      <c r="X465" s="29"/>
      <c r="Y465" s="108" t="str">
        <f t="shared" si="57"/>
        <v>NO OFERTADO</v>
      </c>
      <c r="Z465" s="108" t="str">
        <f t="shared" si="58"/>
        <v>CORRECTO</v>
      </c>
      <c r="AA465" s="29">
        <f t="shared" si="59"/>
        <v>0</v>
      </c>
      <c r="AB465" s="25">
        <v>0.41031394441121416</v>
      </c>
      <c r="AC465" s="7"/>
      <c r="AD465" s="26">
        <v>0.41031394441121416</v>
      </c>
      <c r="AE465" s="28"/>
      <c r="AF465" s="28"/>
      <c r="AG465" s="28"/>
      <c r="AH465" s="29"/>
      <c r="AI465" s="108" t="str">
        <f t="shared" si="60"/>
        <v>NO OFERTADO</v>
      </c>
      <c r="AJ465" s="108" t="str">
        <f t="shared" si="61"/>
        <v>CORRECTO</v>
      </c>
      <c r="AK465" s="27">
        <v>0.27354262960747611</v>
      </c>
      <c r="AL465" s="7"/>
      <c r="AM465" s="26">
        <v>0.27354262960747611</v>
      </c>
      <c r="AN465" s="28"/>
      <c r="AO465" s="28"/>
      <c r="AP465" s="28"/>
      <c r="AQ465" s="29"/>
      <c r="AR465" s="108" t="str">
        <f t="shared" si="62"/>
        <v>NO OFERTADO</v>
      </c>
      <c r="AS465" s="109" t="str">
        <f t="shared" si="63"/>
        <v>CORRECTO</v>
      </c>
    </row>
    <row r="466" spans="1:45" ht="24" x14ac:dyDescent="0.25">
      <c r="A466" s="134">
        <v>462</v>
      </c>
      <c r="B466" s="135">
        <v>496</v>
      </c>
      <c r="C466" s="10" t="s">
        <v>1171</v>
      </c>
      <c r="D466" s="136" t="s">
        <v>494</v>
      </c>
      <c r="E466" s="136" t="s">
        <v>6</v>
      </c>
      <c r="F466" s="136" t="s">
        <v>7</v>
      </c>
      <c r="G466" s="136" t="s">
        <v>8</v>
      </c>
      <c r="H466" s="136" t="s">
        <v>7</v>
      </c>
      <c r="I466" s="137" t="s">
        <v>45</v>
      </c>
      <c r="J466" s="8">
        <v>1</v>
      </c>
      <c r="K466" s="8" t="s">
        <v>1172</v>
      </c>
      <c r="L466" s="9">
        <v>1455</v>
      </c>
      <c r="M466" s="9">
        <v>11566.461538461539</v>
      </c>
      <c r="N466" s="138">
        <f t="shared" si="56"/>
        <v>16829201.53846154</v>
      </c>
      <c r="O466" s="11" t="s">
        <v>3204</v>
      </c>
      <c r="P466" s="39">
        <v>5.1132190690963465E-4</v>
      </c>
      <c r="Q466" s="39"/>
      <c r="R466" s="26">
        <v>0.12783047672740866</v>
      </c>
      <c r="S466" s="7"/>
      <c r="T466" s="26">
        <v>0.12783047672740866</v>
      </c>
      <c r="U466" s="11"/>
      <c r="V466" s="28"/>
      <c r="W466" s="28"/>
      <c r="X466" s="29"/>
      <c r="Y466" s="108" t="str">
        <f t="shared" si="57"/>
        <v>NO OFERTADO</v>
      </c>
      <c r="Z466" s="108" t="str">
        <f t="shared" si="58"/>
        <v>CORRECTO</v>
      </c>
      <c r="AA466" s="29">
        <f t="shared" si="59"/>
        <v>0</v>
      </c>
      <c r="AB466" s="25">
        <v>4.6018971621867119E-2</v>
      </c>
      <c r="AC466" s="7"/>
      <c r="AD466" s="26">
        <v>4.6018971621867119E-2</v>
      </c>
      <c r="AE466" s="28"/>
      <c r="AF466" s="28"/>
      <c r="AG466" s="28"/>
      <c r="AH466" s="29"/>
      <c r="AI466" s="108" t="str">
        <f t="shared" si="60"/>
        <v>NO OFERTADO</v>
      </c>
      <c r="AJ466" s="108" t="str">
        <f t="shared" si="61"/>
        <v>CORRECTO</v>
      </c>
      <c r="AK466" s="27">
        <v>3.0679314414578079E-2</v>
      </c>
      <c r="AL466" s="7"/>
      <c r="AM466" s="26">
        <v>3.0679314414578079E-2</v>
      </c>
      <c r="AN466" s="28"/>
      <c r="AO466" s="28"/>
      <c r="AP466" s="28"/>
      <c r="AQ466" s="29"/>
      <c r="AR466" s="108" t="str">
        <f t="shared" si="62"/>
        <v>NO OFERTADO</v>
      </c>
      <c r="AS466" s="109" t="str">
        <f t="shared" si="63"/>
        <v>CORRECTO</v>
      </c>
    </row>
    <row r="467" spans="1:45" x14ac:dyDescent="0.25">
      <c r="A467" s="134">
        <v>463</v>
      </c>
      <c r="B467" s="135">
        <v>707</v>
      </c>
      <c r="C467" s="10" t="s">
        <v>1171</v>
      </c>
      <c r="D467" s="136" t="s">
        <v>494</v>
      </c>
      <c r="E467" s="136" t="s">
        <v>36</v>
      </c>
      <c r="F467" s="136" t="s">
        <v>16</v>
      </c>
      <c r="G467" s="136" t="s">
        <v>17</v>
      </c>
      <c r="H467" s="136" t="s">
        <v>36</v>
      </c>
      <c r="I467" s="137" t="s">
        <v>45</v>
      </c>
      <c r="J467" s="8">
        <v>1</v>
      </c>
      <c r="K467" s="8" t="s">
        <v>1172</v>
      </c>
      <c r="L467" s="9">
        <v>16318.46</v>
      </c>
      <c r="M467" s="9">
        <v>250.15384615384616</v>
      </c>
      <c r="N467" s="138">
        <f t="shared" si="56"/>
        <v>4082125.5323076923</v>
      </c>
      <c r="O467" s="11" t="s">
        <v>3204</v>
      </c>
      <c r="P467" s="39">
        <v>1.2402728713265429E-4</v>
      </c>
      <c r="Q467" s="39"/>
      <c r="R467" s="26">
        <v>3.1006821783163573E-2</v>
      </c>
      <c r="S467" s="7"/>
      <c r="T467" s="26">
        <v>3.1006821783163573E-2</v>
      </c>
      <c r="U467" s="11"/>
      <c r="V467" s="28"/>
      <c r="W467" s="28"/>
      <c r="X467" s="29"/>
      <c r="Y467" s="108" t="str">
        <f t="shared" si="57"/>
        <v>NO OFERTADO</v>
      </c>
      <c r="Z467" s="108" t="str">
        <f t="shared" si="58"/>
        <v>CORRECTO</v>
      </c>
      <c r="AA467" s="29">
        <f t="shared" si="59"/>
        <v>0</v>
      </c>
      <c r="AB467" s="25">
        <v>1.1162455841938887E-2</v>
      </c>
      <c r="AC467" s="7"/>
      <c r="AD467" s="26">
        <v>1.1162455841938887E-2</v>
      </c>
      <c r="AE467" s="28"/>
      <c r="AF467" s="28"/>
      <c r="AG467" s="28"/>
      <c r="AH467" s="29"/>
      <c r="AI467" s="108" t="str">
        <f t="shared" si="60"/>
        <v>NO OFERTADO</v>
      </c>
      <c r="AJ467" s="108" t="str">
        <f t="shared" si="61"/>
        <v>CORRECTO</v>
      </c>
      <c r="AK467" s="27">
        <v>7.4416372279592575E-3</v>
      </c>
      <c r="AL467" s="7"/>
      <c r="AM467" s="26">
        <v>7.4416372279592575E-3</v>
      </c>
      <c r="AN467" s="28"/>
      <c r="AO467" s="28"/>
      <c r="AP467" s="28"/>
      <c r="AQ467" s="29"/>
      <c r="AR467" s="108" t="str">
        <f t="shared" si="62"/>
        <v>NO OFERTADO</v>
      </c>
      <c r="AS467" s="109" t="str">
        <f t="shared" si="63"/>
        <v>CORRECTO</v>
      </c>
    </row>
    <row r="468" spans="1:45" ht="24" x14ac:dyDescent="0.25">
      <c r="A468" s="134">
        <v>464</v>
      </c>
      <c r="B468" s="135">
        <v>1072</v>
      </c>
      <c r="C468" s="10" t="s">
        <v>1171</v>
      </c>
      <c r="D468" s="136" t="s">
        <v>1228</v>
      </c>
      <c r="E468" s="136" t="s">
        <v>1086</v>
      </c>
      <c r="F468" s="136" t="s">
        <v>166</v>
      </c>
      <c r="G468" s="136" t="s">
        <v>8</v>
      </c>
      <c r="H468" s="136" t="s">
        <v>81</v>
      </c>
      <c r="I468" s="137" t="s">
        <v>45</v>
      </c>
      <c r="J468" s="8">
        <v>50</v>
      </c>
      <c r="K468" s="8" t="s">
        <v>1172</v>
      </c>
      <c r="L468" s="9">
        <v>707.94</v>
      </c>
      <c r="M468" s="9">
        <v>5284.6153846153848</v>
      </c>
      <c r="N468" s="138">
        <f t="shared" si="56"/>
        <v>3741190.615384616</v>
      </c>
      <c r="O468" s="11" t="s">
        <v>3204</v>
      </c>
      <c r="P468" s="39">
        <v>1.1366865594894801E-4</v>
      </c>
      <c r="Q468" s="39"/>
      <c r="R468" s="26">
        <v>2.8417163987237003E-2</v>
      </c>
      <c r="S468" s="7"/>
      <c r="T468" s="26">
        <v>2.8417163987237003E-2</v>
      </c>
      <c r="U468" s="11"/>
      <c r="V468" s="28"/>
      <c r="W468" s="28"/>
      <c r="X468" s="29"/>
      <c r="Y468" s="108" t="str">
        <f t="shared" si="57"/>
        <v>NO OFERTADO</v>
      </c>
      <c r="Z468" s="108" t="str">
        <f t="shared" si="58"/>
        <v>CORRECTO</v>
      </c>
      <c r="AA468" s="29">
        <f t="shared" si="59"/>
        <v>0</v>
      </c>
      <c r="AB468" s="25">
        <v>1.0230179035405322E-2</v>
      </c>
      <c r="AC468" s="7"/>
      <c r="AD468" s="26">
        <v>1.0230179035405322E-2</v>
      </c>
      <c r="AE468" s="28"/>
      <c r="AF468" s="28"/>
      <c r="AG468" s="28"/>
      <c r="AH468" s="29"/>
      <c r="AI468" s="108" t="str">
        <f t="shared" si="60"/>
        <v>NO OFERTADO</v>
      </c>
      <c r="AJ468" s="108" t="str">
        <f t="shared" si="61"/>
        <v>CORRECTO</v>
      </c>
      <c r="AK468" s="27">
        <v>6.8201193569368806E-3</v>
      </c>
      <c r="AL468" s="7"/>
      <c r="AM468" s="26">
        <v>6.8201193569368806E-3</v>
      </c>
      <c r="AN468" s="28"/>
      <c r="AO468" s="28"/>
      <c r="AP468" s="28"/>
      <c r="AQ468" s="29"/>
      <c r="AR468" s="108" t="str">
        <f t="shared" si="62"/>
        <v>NO OFERTADO</v>
      </c>
      <c r="AS468" s="109" t="str">
        <f t="shared" si="63"/>
        <v>CORRECTO</v>
      </c>
    </row>
    <row r="469" spans="1:45" x14ac:dyDescent="0.25">
      <c r="A469" s="134">
        <v>465</v>
      </c>
      <c r="B469" s="135">
        <v>1125</v>
      </c>
      <c r="C469" s="10" t="s">
        <v>2120</v>
      </c>
      <c r="D469" s="136" t="s">
        <v>116</v>
      </c>
      <c r="E469" s="136" t="s">
        <v>36</v>
      </c>
      <c r="F469" s="136" t="s">
        <v>16</v>
      </c>
      <c r="G469" s="136" t="s">
        <v>17</v>
      </c>
      <c r="H469" s="136" t="s">
        <v>36</v>
      </c>
      <c r="I469" s="137" t="s">
        <v>45</v>
      </c>
      <c r="J469" s="8">
        <v>1</v>
      </c>
      <c r="K469" s="8" t="s">
        <v>2121</v>
      </c>
      <c r="L469" s="9">
        <v>15890.23</v>
      </c>
      <c r="M469" s="9">
        <v>29.88</v>
      </c>
      <c r="N469" s="138">
        <f t="shared" si="56"/>
        <v>474800.07239999995</v>
      </c>
      <c r="O469" s="11" t="s">
        <v>3204</v>
      </c>
      <c r="P469" s="39">
        <v>1.4425858402465491E-5</v>
      </c>
      <c r="Q469" s="39"/>
      <c r="R469" s="26">
        <v>3.6064646006163728E-3</v>
      </c>
      <c r="S469" s="7"/>
      <c r="T469" s="26">
        <v>3.6064646006163728E-3</v>
      </c>
      <c r="U469" s="11"/>
      <c r="V469" s="28"/>
      <c r="W469" s="28"/>
      <c r="X469" s="29"/>
      <c r="Y469" s="108" t="str">
        <f t="shared" si="57"/>
        <v>NO OFERTADO</v>
      </c>
      <c r="Z469" s="108" t="str">
        <f t="shared" si="58"/>
        <v>CORRECTO</v>
      </c>
      <c r="AA469" s="29">
        <f t="shared" si="59"/>
        <v>0</v>
      </c>
      <c r="AB469" s="25">
        <v>1.2983272562218941E-3</v>
      </c>
      <c r="AC469" s="7"/>
      <c r="AD469" s="26">
        <v>1.2983272562218941E-3</v>
      </c>
      <c r="AE469" s="28"/>
      <c r="AF469" s="28"/>
      <c r="AG469" s="28"/>
      <c r="AH469" s="29"/>
      <c r="AI469" s="108" t="str">
        <f t="shared" si="60"/>
        <v>NO OFERTADO</v>
      </c>
      <c r="AJ469" s="108" t="str">
        <f t="shared" si="61"/>
        <v>CORRECTO</v>
      </c>
      <c r="AK469" s="27">
        <v>8.6555150414792945E-4</v>
      </c>
      <c r="AL469" s="7"/>
      <c r="AM469" s="26">
        <v>8.6555150414792945E-4</v>
      </c>
      <c r="AN469" s="28"/>
      <c r="AO469" s="28"/>
      <c r="AP469" s="28"/>
      <c r="AQ469" s="29"/>
      <c r="AR469" s="108" t="str">
        <f t="shared" si="62"/>
        <v>NO OFERTADO</v>
      </c>
      <c r="AS469" s="109" t="str">
        <f t="shared" si="63"/>
        <v>CORRECTO</v>
      </c>
    </row>
    <row r="470" spans="1:45" x14ac:dyDescent="0.25">
      <c r="A470" s="134">
        <v>466</v>
      </c>
      <c r="B470" s="135">
        <v>2239</v>
      </c>
      <c r="C470" s="141" t="s">
        <v>4661</v>
      </c>
      <c r="D470" s="145" t="s">
        <v>116</v>
      </c>
      <c r="E470" s="136" t="s">
        <v>258</v>
      </c>
      <c r="F470" s="136" t="s">
        <v>16</v>
      </c>
      <c r="G470" s="136" t="s">
        <v>17</v>
      </c>
      <c r="H470" s="145" t="s">
        <v>16</v>
      </c>
      <c r="I470" s="137" t="s">
        <v>45</v>
      </c>
      <c r="J470" s="8">
        <v>1</v>
      </c>
      <c r="K470" s="8" t="s">
        <v>2121</v>
      </c>
      <c r="L470" s="9">
        <v>149990.31</v>
      </c>
      <c r="M470" s="138">
        <v>49.333333333333336</v>
      </c>
      <c r="N470" s="138">
        <f t="shared" si="56"/>
        <v>7399521.96</v>
      </c>
      <c r="O470" s="11" t="s">
        <v>4504</v>
      </c>
      <c r="P470" s="39">
        <v>2.2481979731242755E-4</v>
      </c>
      <c r="Q470" s="39"/>
      <c r="R470" s="26">
        <v>5.6204949328106886E-2</v>
      </c>
      <c r="S470" s="7"/>
      <c r="T470" s="26">
        <v>5.6204949328106886E-2</v>
      </c>
      <c r="U470" s="11"/>
      <c r="V470" s="28"/>
      <c r="W470" s="28"/>
      <c r="X470" s="29"/>
      <c r="Y470" s="108" t="str">
        <f t="shared" si="57"/>
        <v>NO OFERTADO</v>
      </c>
      <c r="Z470" s="108" t="str">
        <f t="shared" si="58"/>
        <v>CORRECTO</v>
      </c>
      <c r="AA470" s="29">
        <f t="shared" si="59"/>
        <v>0</v>
      </c>
      <c r="AB470" s="25">
        <v>2.023378175811848E-2</v>
      </c>
      <c r="AC470" s="7"/>
      <c r="AD470" s="26">
        <v>2.023378175811848E-2</v>
      </c>
      <c r="AE470" s="28"/>
      <c r="AF470" s="28"/>
      <c r="AG470" s="28"/>
      <c r="AH470" s="29"/>
      <c r="AI470" s="108" t="str">
        <f t="shared" si="60"/>
        <v>NO OFERTADO</v>
      </c>
      <c r="AJ470" s="108" t="str">
        <f t="shared" si="61"/>
        <v>CORRECTO</v>
      </c>
      <c r="AK470" s="27">
        <v>1.3489187838745652E-2</v>
      </c>
      <c r="AL470" s="7"/>
      <c r="AM470" s="26">
        <v>1.3489187838745652E-2</v>
      </c>
      <c r="AN470" s="28"/>
      <c r="AO470" s="28"/>
      <c r="AP470" s="28"/>
      <c r="AQ470" s="29"/>
      <c r="AR470" s="108" t="str">
        <f t="shared" si="62"/>
        <v>NO OFERTADO</v>
      </c>
      <c r="AS470" s="109" t="str">
        <f t="shared" si="63"/>
        <v>CORRECTO</v>
      </c>
    </row>
    <row r="471" spans="1:45" ht="24" x14ac:dyDescent="0.25">
      <c r="A471" s="134">
        <v>467</v>
      </c>
      <c r="B471" s="135">
        <v>495</v>
      </c>
      <c r="C471" s="10" t="s">
        <v>1169</v>
      </c>
      <c r="D471" s="136" t="s">
        <v>24</v>
      </c>
      <c r="E471" s="136" t="s">
        <v>6</v>
      </c>
      <c r="F471" s="136" t="s">
        <v>7</v>
      </c>
      <c r="G471" s="136" t="s">
        <v>8</v>
      </c>
      <c r="H471" s="136" t="s">
        <v>7</v>
      </c>
      <c r="I471" s="137" t="s">
        <v>45</v>
      </c>
      <c r="J471" s="8">
        <v>1</v>
      </c>
      <c r="K471" s="8" t="s">
        <v>1170</v>
      </c>
      <c r="L471" s="9">
        <v>807.69</v>
      </c>
      <c r="M471" s="9">
        <v>13115.461538461539</v>
      </c>
      <c r="N471" s="138">
        <f t="shared" si="56"/>
        <v>10593227.130000001</v>
      </c>
      <c r="O471" s="11" t="s">
        <v>3204</v>
      </c>
      <c r="P471" s="39">
        <v>3.2185419397702671E-4</v>
      </c>
      <c r="Q471" s="39"/>
      <c r="R471" s="26">
        <v>8.0463548494256673E-2</v>
      </c>
      <c r="S471" s="7"/>
      <c r="T471" s="26">
        <v>8.0463548494256673E-2</v>
      </c>
      <c r="U471" s="11"/>
      <c r="V471" s="28"/>
      <c r="W471" s="28"/>
      <c r="X471" s="29"/>
      <c r="Y471" s="108" t="str">
        <f t="shared" si="57"/>
        <v>NO OFERTADO</v>
      </c>
      <c r="Z471" s="108" t="str">
        <f t="shared" si="58"/>
        <v>CORRECTO</v>
      </c>
      <c r="AA471" s="29">
        <f t="shared" si="59"/>
        <v>0</v>
      </c>
      <c r="AB471" s="25">
        <v>2.8966877457932406E-2</v>
      </c>
      <c r="AC471" s="7"/>
      <c r="AD471" s="26">
        <v>2.8966877457932406E-2</v>
      </c>
      <c r="AE471" s="28"/>
      <c r="AF471" s="28"/>
      <c r="AG471" s="28"/>
      <c r="AH471" s="29"/>
      <c r="AI471" s="108" t="str">
        <f t="shared" si="60"/>
        <v>NO OFERTADO</v>
      </c>
      <c r="AJ471" s="108" t="str">
        <f t="shared" si="61"/>
        <v>CORRECTO</v>
      </c>
      <c r="AK471" s="27">
        <v>1.9311251638621602E-2</v>
      </c>
      <c r="AL471" s="7"/>
      <c r="AM471" s="26">
        <v>1.9311251638621602E-2</v>
      </c>
      <c r="AN471" s="28"/>
      <c r="AO471" s="28"/>
      <c r="AP471" s="28"/>
      <c r="AQ471" s="29"/>
      <c r="AR471" s="108" t="str">
        <f t="shared" si="62"/>
        <v>NO OFERTADO</v>
      </c>
      <c r="AS471" s="109" t="str">
        <f t="shared" si="63"/>
        <v>CORRECTO</v>
      </c>
    </row>
    <row r="472" spans="1:45" x14ac:dyDescent="0.25">
      <c r="A472" s="134">
        <v>468</v>
      </c>
      <c r="B472" s="135">
        <v>909</v>
      </c>
      <c r="C472" s="10" t="s">
        <v>1831</v>
      </c>
      <c r="D472" s="136" t="s">
        <v>644</v>
      </c>
      <c r="E472" s="136" t="s">
        <v>36</v>
      </c>
      <c r="F472" s="136" t="s">
        <v>16</v>
      </c>
      <c r="G472" s="136" t="s">
        <v>17</v>
      </c>
      <c r="H472" s="136" t="s">
        <v>36</v>
      </c>
      <c r="I472" s="137" t="s">
        <v>45</v>
      </c>
      <c r="J472" s="8">
        <v>1</v>
      </c>
      <c r="K472" s="8" t="s">
        <v>1170</v>
      </c>
      <c r="L472" s="9">
        <v>2392</v>
      </c>
      <c r="M472" s="9">
        <v>2059</v>
      </c>
      <c r="N472" s="138">
        <f t="shared" si="56"/>
        <v>4925128</v>
      </c>
      <c r="O472" s="11" t="s">
        <v>3204</v>
      </c>
      <c r="P472" s="39">
        <v>1.496402449622248E-4</v>
      </c>
      <c r="Q472" s="39"/>
      <c r="R472" s="26">
        <v>3.7410061240556201E-2</v>
      </c>
      <c r="S472" s="7"/>
      <c r="T472" s="26">
        <v>3.7410061240556201E-2</v>
      </c>
      <c r="U472" s="11"/>
      <c r="V472" s="28"/>
      <c r="W472" s="28"/>
      <c r="X472" s="29"/>
      <c r="Y472" s="108" t="str">
        <f t="shared" si="57"/>
        <v>NO OFERTADO</v>
      </c>
      <c r="Z472" s="108" t="str">
        <f t="shared" si="58"/>
        <v>CORRECTO</v>
      </c>
      <c r="AA472" s="29">
        <f t="shared" si="59"/>
        <v>0</v>
      </c>
      <c r="AB472" s="25">
        <v>1.3467622046600233E-2</v>
      </c>
      <c r="AC472" s="7"/>
      <c r="AD472" s="26">
        <v>1.3467622046600233E-2</v>
      </c>
      <c r="AE472" s="28"/>
      <c r="AF472" s="28"/>
      <c r="AG472" s="28"/>
      <c r="AH472" s="29"/>
      <c r="AI472" s="108" t="str">
        <f t="shared" si="60"/>
        <v>NO OFERTADO</v>
      </c>
      <c r="AJ472" s="108" t="str">
        <f t="shared" si="61"/>
        <v>CORRECTO</v>
      </c>
      <c r="AK472" s="27">
        <v>8.9784146977334878E-3</v>
      </c>
      <c r="AL472" s="7"/>
      <c r="AM472" s="26">
        <v>8.9784146977334878E-3</v>
      </c>
      <c r="AN472" s="28"/>
      <c r="AO472" s="28"/>
      <c r="AP472" s="28"/>
      <c r="AQ472" s="29"/>
      <c r="AR472" s="108" t="str">
        <f t="shared" si="62"/>
        <v>NO OFERTADO</v>
      </c>
      <c r="AS472" s="109" t="str">
        <f t="shared" si="63"/>
        <v>CORRECTO</v>
      </c>
    </row>
    <row r="473" spans="1:45" x14ac:dyDescent="0.25">
      <c r="A473" s="134">
        <v>469</v>
      </c>
      <c r="B473" s="135">
        <v>1349</v>
      </c>
      <c r="C473" s="10" t="s">
        <v>1831</v>
      </c>
      <c r="D473" s="136" t="s">
        <v>2447</v>
      </c>
      <c r="E473" s="136" t="s">
        <v>165</v>
      </c>
      <c r="F473" s="136" t="s">
        <v>166</v>
      </c>
      <c r="G473" s="136" t="s">
        <v>242</v>
      </c>
      <c r="H473" s="136" t="s">
        <v>81</v>
      </c>
      <c r="I473" s="137" t="s">
        <v>45</v>
      </c>
      <c r="J473" s="8">
        <v>30</v>
      </c>
      <c r="K473" s="8" t="s">
        <v>2448</v>
      </c>
      <c r="L473" s="9">
        <v>264.86</v>
      </c>
      <c r="M473" s="9">
        <v>2644.6153846153848</v>
      </c>
      <c r="N473" s="138">
        <f t="shared" si="56"/>
        <v>700452.83076923084</v>
      </c>
      <c r="O473" s="11" t="s">
        <v>3204</v>
      </c>
      <c r="P473" s="39">
        <v>2.1281869868314385E-5</v>
      </c>
      <c r="Q473" s="39"/>
      <c r="R473" s="26">
        <v>5.320467467078596E-3</v>
      </c>
      <c r="S473" s="7"/>
      <c r="T473" s="26">
        <v>5.320467467078596E-3</v>
      </c>
      <c r="U473" s="11"/>
      <c r="V473" s="28"/>
      <c r="W473" s="28"/>
      <c r="X473" s="29"/>
      <c r="Y473" s="108" t="str">
        <f t="shared" si="57"/>
        <v>NO OFERTADO</v>
      </c>
      <c r="Z473" s="108" t="str">
        <f t="shared" si="58"/>
        <v>CORRECTO</v>
      </c>
      <c r="AA473" s="29">
        <f t="shared" si="59"/>
        <v>0</v>
      </c>
      <c r="AB473" s="25">
        <v>1.9153682881482947E-3</v>
      </c>
      <c r="AC473" s="7"/>
      <c r="AD473" s="26">
        <v>1.9153682881482947E-3</v>
      </c>
      <c r="AE473" s="28"/>
      <c r="AF473" s="28"/>
      <c r="AG473" s="28"/>
      <c r="AH473" s="29"/>
      <c r="AI473" s="108" t="str">
        <f t="shared" si="60"/>
        <v>NO OFERTADO</v>
      </c>
      <c r="AJ473" s="108" t="str">
        <f t="shared" si="61"/>
        <v>CORRECTO</v>
      </c>
      <c r="AK473" s="27">
        <v>1.2769121920988631E-3</v>
      </c>
      <c r="AL473" s="7"/>
      <c r="AM473" s="26">
        <v>1.2769121920988631E-3</v>
      </c>
      <c r="AN473" s="28"/>
      <c r="AO473" s="28"/>
      <c r="AP473" s="28"/>
      <c r="AQ473" s="29"/>
      <c r="AR473" s="108" t="str">
        <f t="shared" si="62"/>
        <v>NO OFERTADO</v>
      </c>
      <c r="AS473" s="109" t="str">
        <f t="shared" si="63"/>
        <v>CORRECTO</v>
      </c>
    </row>
    <row r="474" spans="1:45" x14ac:dyDescent="0.25">
      <c r="A474" s="134">
        <v>470</v>
      </c>
      <c r="B474" s="135">
        <v>1565</v>
      </c>
      <c r="C474" s="10" t="s">
        <v>1831</v>
      </c>
      <c r="D474" s="136" t="s">
        <v>2771</v>
      </c>
      <c r="E474" s="136" t="s">
        <v>536</v>
      </c>
      <c r="F474" s="136" t="s">
        <v>241</v>
      </c>
      <c r="G474" s="136" t="s">
        <v>537</v>
      </c>
      <c r="H474" s="136" t="s">
        <v>243</v>
      </c>
      <c r="I474" s="137" t="s">
        <v>45</v>
      </c>
      <c r="J474" s="8">
        <v>40</v>
      </c>
      <c r="K474" s="8" t="s">
        <v>2772</v>
      </c>
      <c r="L474" s="9">
        <v>392.02</v>
      </c>
      <c r="M474" s="9">
        <v>1650</v>
      </c>
      <c r="N474" s="138">
        <f t="shared" si="56"/>
        <v>646833</v>
      </c>
      <c r="O474" s="11" t="s">
        <v>3204</v>
      </c>
      <c r="P474" s="39">
        <v>1.9652737668879012E-5</v>
      </c>
      <c r="Q474" s="39"/>
      <c r="R474" s="26">
        <v>4.9131844172197528E-3</v>
      </c>
      <c r="S474" s="7"/>
      <c r="T474" s="26">
        <v>4.9131844172197528E-3</v>
      </c>
      <c r="U474" s="11"/>
      <c r="V474" s="28"/>
      <c r="W474" s="28"/>
      <c r="X474" s="29"/>
      <c r="Y474" s="108" t="str">
        <f t="shared" si="57"/>
        <v>NO OFERTADO</v>
      </c>
      <c r="Z474" s="108" t="str">
        <f t="shared" si="58"/>
        <v>CORRECTO</v>
      </c>
      <c r="AA474" s="29">
        <f t="shared" si="59"/>
        <v>0</v>
      </c>
      <c r="AB474" s="25">
        <v>1.7687463901991109E-3</v>
      </c>
      <c r="AC474" s="7"/>
      <c r="AD474" s="26">
        <v>1.7687463901991109E-3</v>
      </c>
      <c r="AE474" s="28"/>
      <c r="AF474" s="28"/>
      <c r="AG474" s="28"/>
      <c r="AH474" s="29"/>
      <c r="AI474" s="108" t="str">
        <f t="shared" si="60"/>
        <v>NO OFERTADO</v>
      </c>
      <c r="AJ474" s="108" t="str">
        <f t="shared" si="61"/>
        <v>CORRECTO</v>
      </c>
      <c r="AK474" s="27">
        <v>1.1791642601327408E-3</v>
      </c>
      <c r="AL474" s="7"/>
      <c r="AM474" s="26">
        <v>1.1791642601327408E-3</v>
      </c>
      <c r="AN474" s="28"/>
      <c r="AO474" s="28"/>
      <c r="AP474" s="28"/>
      <c r="AQ474" s="29"/>
      <c r="AR474" s="108" t="str">
        <f t="shared" si="62"/>
        <v>NO OFERTADO</v>
      </c>
      <c r="AS474" s="109" t="str">
        <f t="shared" si="63"/>
        <v>CORRECTO</v>
      </c>
    </row>
    <row r="475" spans="1:45" ht="24" x14ac:dyDescent="0.25">
      <c r="A475" s="134">
        <v>471</v>
      </c>
      <c r="B475" s="135">
        <v>1393</v>
      </c>
      <c r="C475" s="10" t="s">
        <v>1831</v>
      </c>
      <c r="D475" s="136" t="s">
        <v>69</v>
      </c>
      <c r="E475" s="136" t="s">
        <v>1095</v>
      </c>
      <c r="F475" s="136" t="s">
        <v>965</v>
      </c>
      <c r="G475" s="136" t="s">
        <v>537</v>
      </c>
      <c r="H475" s="136" t="s">
        <v>965</v>
      </c>
      <c r="I475" s="137" t="s">
        <v>45</v>
      </c>
      <c r="J475" s="8">
        <v>1</v>
      </c>
      <c r="K475" s="8" t="s">
        <v>1170</v>
      </c>
      <c r="L475" s="9">
        <v>6329</v>
      </c>
      <c r="M475" s="9">
        <v>89.2</v>
      </c>
      <c r="N475" s="138">
        <f t="shared" si="56"/>
        <v>564546.80000000005</v>
      </c>
      <c r="O475" s="11" t="s">
        <v>3204</v>
      </c>
      <c r="P475" s="39">
        <v>1.7152634702009802E-5</v>
      </c>
      <c r="Q475" s="39"/>
      <c r="R475" s="26">
        <v>4.2881586755024502E-3</v>
      </c>
      <c r="S475" s="7"/>
      <c r="T475" s="26">
        <v>4.2881586755024502E-3</v>
      </c>
      <c r="U475" s="11"/>
      <c r="V475" s="28"/>
      <c r="W475" s="28"/>
      <c r="X475" s="29"/>
      <c r="Y475" s="108" t="str">
        <f t="shared" si="57"/>
        <v>NO OFERTADO</v>
      </c>
      <c r="Z475" s="108" t="str">
        <f t="shared" si="58"/>
        <v>CORRECTO</v>
      </c>
      <c r="AA475" s="29">
        <f t="shared" si="59"/>
        <v>0</v>
      </c>
      <c r="AB475" s="25">
        <v>1.5437371231808823E-3</v>
      </c>
      <c r="AC475" s="7"/>
      <c r="AD475" s="26">
        <v>1.5437371231808823E-3</v>
      </c>
      <c r="AE475" s="28"/>
      <c r="AF475" s="28"/>
      <c r="AG475" s="28"/>
      <c r="AH475" s="29"/>
      <c r="AI475" s="108" t="str">
        <f t="shared" si="60"/>
        <v>NO OFERTADO</v>
      </c>
      <c r="AJ475" s="108" t="str">
        <f t="shared" si="61"/>
        <v>CORRECTO</v>
      </c>
      <c r="AK475" s="27">
        <v>1.0291580821205882E-3</v>
      </c>
      <c r="AL475" s="7"/>
      <c r="AM475" s="26">
        <v>1.0291580821205882E-3</v>
      </c>
      <c r="AN475" s="28"/>
      <c r="AO475" s="28"/>
      <c r="AP475" s="28"/>
      <c r="AQ475" s="29"/>
      <c r="AR475" s="108" t="str">
        <f t="shared" si="62"/>
        <v>NO OFERTADO</v>
      </c>
      <c r="AS475" s="109" t="str">
        <f t="shared" si="63"/>
        <v>CORRECTO</v>
      </c>
    </row>
    <row r="476" spans="1:45" x14ac:dyDescent="0.25">
      <c r="A476" s="134">
        <v>472</v>
      </c>
      <c r="B476" s="135">
        <v>492</v>
      </c>
      <c r="C476" s="10" t="s">
        <v>1164</v>
      </c>
      <c r="D476" s="136" t="s">
        <v>1165</v>
      </c>
      <c r="E476" s="136" t="s">
        <v>536</v>
      </c>
      <c r="F476" s="136" t="s">
        <v>241</v>
      </c>
      <c r="G476" s="136" t="s">
        <v>537</v>
      </c>
      <c r="H476" s="136" t="s">
        <v>243</v>
      </c>
      <c r="I476" s="137" t="s">
        <v>45</v>
      </c>
      <c r="J476" s="8">
        <v>20</v>
      </c>
      <c r="K476" s="8" t="s">
        <v>1166</v>
      </c>
      <c r="L476" s="9">
        <v>5083.6899999999996</v>
      </c>
      <c r="M476" s="9">
        <v>1760</v>
      </c>
      <c r="N476" s="138">
        <f t="shared" si="56"/>
        <v>8947294.3999999985</v>
      </c>
      <c r="O476" s="11" t="s">
        <v>3204</v>
      </c>
      <c r="P476" s="39">
        <v>2.7184579279262224E-4</v>
      </c>
      <c r="Q476" s="39"/>
      <c r="R476" s="26">
        <v>6.7961448198155555E-2</v>
      </c>
      <c r="S476" s="7"/>
      <c r="T476" s="26">
        <v>6.7961448198155555E-2</v>
      </c>
      <c r="U476" s="11"/>
      <c r="V476" s="28"/>
      <c r="W476" s="28"/>
      <c r="X476" s="29"/>
      <c r="Y476" s="108" t="str">
        <f t="shared" si="57"/>
        <v>NO OFERTADO</v>
      </c>
      <c r="Z476" s="108" t="str">
        <f t="shared" si="58"/>
        <v>CORRECTO</v>
      </c>
      <c r="AA476" s="29">
        <f t="shared" si="59"/>
        <v>0</v>
      </c>
      <c r="AB476" s="25">
        <v>2.4466121351336002E-2</v>
      </c>
      <c r="AC476" s="7"/>
      <c r="AD476" s="26">
        <v>2.4466121351336002E-2</v>
      </c>
      <c r="AE476" s="28"/>
      <c r="AF476" s="28"/>
      <c r="AG476" s="28"/>
      <c r="AH476" s="29"/>
      <c r="AI476" s="108" t="str">
        <f t="shared" si="60"/>
        <v>NO OFERTADO</v>
      </c>
      <c r="AJ476" s="108" t="str">
        <f t="shared" si="61"/>
        <v>CORRECTO</v>
      </c>
      <c r="AK476" s="27">
        <v>1.6310747567557335E-2</v>
      </c>
      <c r="AL476" s="7"/>
      <c r="AM476" s="26">
        <v>1.6310747567557335E-2</v>
      </c>
      <c r="AN476" s="28"/>
      <c r="AO476" s="28"/>
      <c r="AP476" s="28"/>
      <c r="AQ476" s="29"/>
      <c r="AR476" s="108" t="str">
        <f t="shared" si="62"/>
        <v>NO OFERTADO</v>
      </c>
      <c r="AS476" s="109" t="str">
        <f t="shared" si="63"/>
        <v>CORRECTO</v>
      </c>
    </row>
    <row r="477" spans="1:45" ht="24" x14ac:dyDescent="0.25">
      <c r="A477" s="134">
        <v>473</v>
      </c>
      <c r="B477" s="135">
        <v>1229</v>
      </c>
      <c r="C477" s="10" t="s">
        <v>1164</v>
      </c>
      <c r="D477" s="136" t="s">
        <v>2265</v>
      </c>
      <c r="E477" s="136" t="s">
        <v>1095</v>
      </c>
      <c r="F477" s="136" t="s">
        <v>1095</v>
      </c>
      <c r="G477" s="136" t="s">
        <v>537</v>
      </c>
      <c r="H477" s="136" t="s">
        <v>965</v>
      </c>
      <c r="I477" s="137" t="s">
        <v>45</v>
      </c>
      <c r="J477" s="8">
        <v>1</v>
      </c>
      <c r="K477" s="8" t="s">
        <v>1166</v>
      </c>
      <c r="L477" s="9">
        <v>15559</v>
      </c>
      <c r="M477" s="9">
        <v>484.375</v>
      </c>
      <c r="N477" s="138">
        <f t="shared" si="56"/>
        <v>7536390.625</v>
      </c>
      <c r="O477" s="11" t="s">
        <v>3204</v>
      </c>
      <c r="P477" s="39">
        <v>2.2897828021038527E-4</v>
      </c>
      <c r="Q477" s="39"/>
      <c r="R477" s="26">
        <v>5.7244570052596318E-2</v>
      </c>
      <c r="S477" s="7"/>
      <c r="T477" s="26">
        <v>5.7244570052596318E-2</v>
      </c>
      <c r="U477" s="11"/>
      <c r="V477" s="28"/>
      <c r="W477" s="28"/>
      <c r="X477" s="29"/>
      <c r="Y477" s="108" t="str">
        <f t="shared" si="57"/>
        <v>NO OFERTADO</v>
      </c>
      <c r="Z477" s="108" t="str">
        <f t="shared" si="58"/>
        <v>CORRECTO</v>
      </c>
      <c r="AA477" s="29">
        <f t="shared" si="59"/>
        <v>0</v>
      </c>
      <c r="AB477" s="25">
        <v>2.0608045218934674E-2</v>
      </c>
      <c r="AC477" s="7"/>
      <c r="AD477" s="26">
        <v>2.0608045218934674E-2</v>
      </c>
      <c r="AE477" s="28"/>
      <c r="AF477" s="28"/>
      <c r="AG477" s="28"/>
      <c r="AH477" s="29"/>
      <c r="AI477" s="108" t="str">
        <f t="shared" si="60"/>
        <v>NO OFERTADO</v>
      </c>
      <c r="AJ477" s="108" t="str">
        <f t="shared" si="61"/>
        <v>CORRECTO</v>
      </c>
      <c r="AK477" s="27">
        <v>1.3738696812623116E-2</v>
      </c>
      <c r="AL477" s="7"/>
      <c r="AM477" s="26">
        <v>1.3738696812623116E-2</v>
      </c>
      <c r="AN477" s="28"/>
      <c r="AO477" s="28"/>
      <c r="AP477" s="28"/>
      <c r="AQ477" s="29"/>
      <c r="AR477" s="108" t="str">
        <f t="shared" si="62"/>
        <v>NO OFERTADO</v>
      </c>
      <c r="AS477" s="109" t="str">
        <f t="shared" si="63"/>
        <v>CORRECTO</v>
      </c>
    </row>
    <row r="478" spans="1:45" x14ac:dyDescent="0.25">
      <c r="A478" s="134">
        <v>474</v>
      </c>
      <c r="B478" s="135">
        <v>192</v>
      </c>
      <c r="C478" s="10" t="s">
        <v>534</v>
      </c>
      <c r="D478" s="136" t="s">
        <v>535</v>
      </c>
      <c r="E478" s="136" t="s">
        <v>536</v>
      </c>
      <c r="F478" s="136" t="s">
        <v>241</v>
      </c>
      <c r="G478" s="136" t="s">
        <v>537</v>
      </c>
      <c r="H478" s="136" t="s">
        <v>243</v>
      </c>
      <c r="I478" s="137" t="s">
        <v>45</v>
      </c>
      <c r="J478" s="8">
        <v>20</v>
      </c>
      <c r="K478" s="8" t="s">
        <v>538</v>
      </c>
      <c r="L478" s="9">
        <v>5255</v>
      </c>
      <c r="M478" s="9">
        <v>9175.3846153846152</v>
      </c>
      <c r="N478" s="138">
        <f t="shared" si="56"/>
        <v>48216646.153846152</v>
      </c>
      <c r="O478" s="11" t="s">
        <v>3204</v>
      </c>
      <c r="P478" s="39">
        <v>1.464967152471662E-3</v>
      </c>
      <c r="Q478" s="39"/>
      <c r="R478" s="26">
        <v>0.36624178811791552</v>
      </c>
      <c r="S478" s="7"/>
      <c r="T478" s="26">
        <v>0.36624178811791552</v>
      </c>
      <c r="U478" s="11"/>
      <c r="V478" s="28"/>
      <c r="W478" s="28"/>
      <c r="X478" s="29"/>
      <c r="Y478" s="108" t="str">
        <f t="shared" si="57"/>
        <v>NO OFERTADO</v>
      </c>
      <c r="Z478" s="108" t="str">
        <f t="shared" si="58"/>
        <v>CORRECTO</v>
      </c>
      <c r="AA478" s="29">
        <f t="shared" si="59"/>
        <v>0</v>
      </c>
      <c r="AB478" s="25">
        <v>0.13184704372244957</v>
      </c>
      <c r="AC478" s="7"/>
      <c r="AD478" s="26">
        <v>0.13184704372244957</v>
      </c>
      <c r="AE478" s="28"/>
      <c r="AF478" s="28"/>
      <c r="AG478" s="28"/>
      <c r="AH478" s="29"/>
      <c r="AI478" s="108" t="str">
        <f t="shared" si="60"/>
        <v>NO OFERTADO</v>
      </c>
      <c r="AJ478" s="108" t="str">
        <f t="shared" si="61"/>
        <v>CORRECTO</v>
      </c>
      <c r="AK478" s="27">
        <v>8.7898029148299722E-2</v>
      </c>
      <c r="AL478" s="7"/>
      <c r="AM478" s="26">
        <v>8.7898029148299722E-2</v>
      </c>
      <c r="AN478" s="28"/>
      <c r="AO478" s="28"/>
      <c r="AP478" s="28"/>
      <c r="AQ478" s="29"/>
      <c r="AR478" s="108" t="str">
        <f t="shared" si="62"/>
        <v>NO OFERTADO</v>
      </c>
      <c r="AS478" s="109" t="str">
        <f t="shared" si="63"/>
        <v>CORRECTO</v>
      </c>
    </row>
    <row r="479" spans="1:45" ht="24" x14ac:dyDescent="0.25">
      <c r="A479" s="134">
        <v>475</v>
      </c>
      <c r="B479" s="135">
        <v>995</v>
      </c>
      <c r="C479" s="10" t="s">
        <v>1943</v>
      </c>
      <c r="D479" s="136" t="s">
        <v>1944</v>
      </c>
      <c r="E479" s="136" t="s">
        <v>1095</v>
      </c>
      <c r="F479" s="136" t="s">
        <v>1095</v>
      </c>
      <c r="G479" s="136" t="s">
        <v>537</v>
      </c>
      <c r="H479" s="136" t="s">
        <v>965</v>
      </c>
      <c r="I479" s="137" t="s">
        <v>45</v>
      </c>
      <c r="J479" s="8">
        <v>1</v>
      </c>
      <c r="K479" s="8" t="s">
        <v>1945</v>
      </c>
      <c r="L479" s="9">
        <v>2426</v>
      </c>
      <c r="M479" s="9">
        <v>1704.2222222222222</v>
      </c>
      <c r="N479" s="138">
        <f t="shared" si="56"/>
        <v>4134443.111111111</v>
      </c>
      <c r="O479" s="11" t="s">
        <v>3204</v>
      </c>
      <c r="P479" s="39">
        <v>1.2561685298921154E-4</v>
      </c>
      <c r="Q479" s="39"/>
      <c r="R479" s="26">
        <v>3.1404213247302887E-2</v>
      </c>
      <c r="S479" s="7"/>
      <c r="T479" s="26">
        <v>3.1404213247302887E-2</v>
      </c>
      <c r="U479" s="11"/>
      <c r="V479" s="28"/>
      <c r="W479" s="28"/>
      <c r="X479" s="29"/>
      <c r="Y479" s="108" t="str">
        <f t="shared" si="57"/>
        <v>NO OFERTADO</v>
      </c>
      <c r="Z479" s="108" t="str">
        <f t="shared" si="58"/>
        <v>CORRECTO</v>
      </c>
      <c r="AA479" s="29">
        <f t="shared" si="59"/>
        <v>0</v>
      </c>
      <c r="AB479" s="25">
        <v>1.1305516769029038E-2</v>
      </c>
      <c r="AC479" s="7"/>
      <c r="AD479" s="26">
        <v>1.1305516769029038E-2</v>
      </c>
      <c r="AE479" s="28"/>
      <c r="AF479" s="28"/>
      <c r="AG479" s="28"/>
      <c r="AH479" s="29"/>
      <c r="AI479" s="108" t="str">
        <f t="shared" si="60"/>
        <v>NO OFERTADO</v>
      </c>
      <c r="AJ479" s="108" t="str">
        <f t="shared" si="61"/>
        <v>CORRECTO</v>
      </c>
      <c r="AK479" s="27">
        <v>7.5370111793526921E-3</v>
      </c>
      <c r="AL479" s="7"/>
      <c r="AM479" s="26">
        <v>7.5370111793526921E-3</v>
      </c>
      <c r="AN479" s="28"/>
      <c r="AO479" s="28"/>
      <c r="AP479" s="28"/>
      <c r="AQ479" s="29"/>
      <c r="AR479" s="108" t="str">
        <f t="shared" si="62"/>
        <v>NO OFERTADO</v>
      </c>
      <c r="AS479" s="109" t="str">
        <f t="shared" si="63"/>
        <v>CORRECTO</v>
      </c>
    </row>
    <row r="480" spans="1:45" x14ac:dyDescent="0.25">
      <c r="A480" s="134">
        <v>476</v>
      </c>
      <c r="B480" s="135">
        <v>1209</v>
      </c>
      <c r="C480" s="10" t="s">
        <v>2238</v>
      </c>
      <c r="D480" s="136" t="s">
        <v>2239</v>
      </c>
      <c r="E480" s="136" t="s">
        <v>536</v>
      </c>
      <c r="F480" s="136" t="s">
        <v>241</v>
      </c>
      <c r="G480" s="136" t="s">
        <v>242</v>
      </c>
      <c r="H480" s="136" t="s">
        <v>243</v>
      </c>
      <c r="I480" s="137" t="s">
        <v>45</v>
      </c>
      <c r="J480" s="8">
        <v>15</v>
      </c>
      <c r="K480" s="8" t="s">
        <v>2240</v>
      </c>
      <c r="L480" s="9">
        <v>2246.1999999999998</v>
      </c>
      <c r="M480" s="9">
        <v>1144.6153846153845</v>
      </c>
      <c r="N480" s="138">
        <f t="shared" si="56"/>
        <v>2571035.0769230765</v>
      </c>
      <c r="O480" s="11" t="s">
        <v>3204</v>
      </c>
      <c r="P480" s="39">
        <v>7.811580099385064E-5</v>
      </c>
      <c r="Q480" s="39"/>
      <c r="R480" s="26">
        <v>1.952895024846266E-2</v>
      </c>
      <c r="S480" s="7"/>
      <c r="T480" s="26">
        <v>1.952895024846266E-2</v>
      </c>
      <c r="U480" s="11"/>
      <c r="V480" s="28"/>
      <c r="W480" s="28"/>
      <c r="X480" s="29"/>
      <c r="Y480" s="108" t="str">
        <f t="shared" si="57"/>
        <v>NO OFERTADO</v>
      </c>
      <c r="Z480" s="108" t="str">
        <f t="shared" si="58"/>
        <v>CORRECTO</v>
      </c>
      <c r="AA480" s="29">
        <f t="shared" si="59"/>
        <v>0</v>
      </c>
      <c r="AB480" s="25">
        <v>7.0304220894465575E-3</v>
      </c>
      <c r="AC480" s="7"/>
      <c r="AD480" s="26">
        <v>7.0304220894465575E-3</v>
      </c>
      <c r="AE480" s="28"/>
      <c r="AF480" s="28"/>
      <c r="AG480" s="28"/>
      <c r="AH480" s="29"/>
      <c r="AI480" s="108" t="str">
        <f t="shared" si="60"/>
        <v>NO OFERTADO</v>
      </c>
      <c r="AJ480" s="108" t="str">
        <f t="shared" si="61"/>
        <v>CORRECTO</v>
      </c>
      <c r="AK480" s="27">
        <v>4.6869480596310386E-3</v>
      </c>
      <c r="AL480" s="7"/>
      <c r="AM480" s="26">
        <v>4.6869480596310386E-3</v>
      </c>
      <c r="AN480" s="28"/>
      <c r="AO480" s="28"/>
      <c r="AP480" s="28"/>
      <c r="AQ480" s="29"/>
      <c r="AR480" s="108" t="str">
        <f t="shared" si="62"/>
        <v>NO OFERTADO</v>
      </c>
      <c r="AS480" s="109" t="str">
        <f t="shared" si="63"/>
        <v>CORRECTO</v>
      </c>
    </row>
    <row r="481" spans="1:45" ht="24" x14ac:dyDescent="0.25">
      <c r="A481" s="134">
        <v>477</v>
      </c>
      <c r="B481" s="135">
        <v>537</v>
      </c>
      <c r="C481" s="10" t="s">
        <v>1246</v>
      </c>
      <c r="D481" s="136" t="s">
        <v>136</v>
      </c>
      <c r="E481" s="136" t="s">
        <v>6</v>
      </c>
      <c r="F481" s="136" t="s">
        <v>7</v>
      </c>
      <c r="G481" s="136" t="s">
        <v>8</v>
      </c>
      <c r="H481" s="136" t="s">
        <v>7</v>
      </c>
      <c r="I481" s="137" t="s">
        <v>45</v>
      </c>
      <c r="J481" s="8">
        <v>1</v>
      </c>
      <c r="K481" s="8" t="s">
        <v>1247</v>
      </c>
      <c r="L481" s="9">
        <v>947</v>
      </c>
      <c r="M481" s="9">
        <v>6066.6153846153848</v>
      </c>
      <c r="N481" s="138">
        <f t="shared" si="56"/>
        <v>5745084.769230769</v>
      </c>
      <c r="O481" s="11" t="s">
        <v>3204</v>
      </c>
      <c r="P481" s="39">
        <v>1.7455300495671159E-4</v>
      </c>
      <c r="Q481" s="39"/>
      <c r="R481" s="26">
        <v>4.3638251239177896E-2</v>
      </c>
      <c r="S481" s="7"/>
      <c r="T481" s="26">
        <v>4.3638251239177896E-2</v>
      </c>
      <c r="U481" s="11"/>
      <c r="V481" s="28"/>
      <c r="W481" s="28"/>
      <c r="X481" s="29"/>
      <c r="Y481" s="108" t="str">
        <f t="shared" si="57"/>
        <v>NO OFERTADO</v>
      </c>
      <c r="Z481" s="108" t="str">
        <f t="shared" si="58"/>
        <v>CORRECTO</v>
      </c>
      <c r="AA481" s="29">
        <f t="shared" si="59"/>
        <v>0</v>
      </c>
      <c r="AB481" s="25">
        <v>1.5709770446104044E-2</v>
      </c>
      <c r="AC481" s="7"/>
      <c r="AD481" s="26">
        <v>1.5709770446104044E-2</v>
      </c>
      <c r="AE481" s="28"/>
      <c r="AF481" s="28"/>
      <c r="AG481" s="28"/>
      <c r="AH481" s="29"/>
      <c r="AI481" s="108" t="str">
        <f t="shared" si="60"/>
        <v>NO OFERTADO</v>
      </c>
      <c r="AJ481" s="108" t="str">
        <f t="shared" si="61"/>
        <v>CORRECTO</v>
      </c>
      <c r="AK481" s="27">
        <v>1.0473180297402695E-2</v>
      </c>
      <c r="AL481" s="7"/>
      <c r="AM481" s="26">
        <v>1.0473180297402695E-2</v>
      </c>
      <c r="AN481" s="28"/>
      <c r="AO481" s="28"/>
      <c r="AP481" s="28"/>
      <c r="AQ481" s="29"/>
      <c r="AR481" s="108" t="str">
        <f t="shared" si="62"/>
        <v>NO OFERTADO</v>
      </c>
      <c r="AS481" s="109" t="str">
        <f t="shared" si="63"/>
        <v>CORRECTO</v>
      </c>
    </row>
    <row r="482" spans="1:45" ht="24" x14ac:dyDescent="0.25">
      <c r="A482" s="134">
        <v>478</v>
      </c>
      <c r="B482" s="135">
        <v>861</v>
      </c>
      <c r="C482" s="10" t="s">
        <v>1246</v>
      </c>
      <c r="D482" s="136" t="s">
        <v>5</v>
      </c>
      <c r="E482" s="136" t="s">
        <v>6</v>
      </c>
      <c r="F482" s="136" t="s">
        <v>7</v>
      </c>
      <c r="G482" s="136" t="s">
        <v>8</v>
      </c>
      <c r="H482" s="136" t="s">
        <v>7</v>
      </c>
      <c r="I482" s="137" t="s">
        <v>45</v>
      </c>
      <c r="J482" s="8">
        <v>1</v>
      </c>
      <c r="K482" s="8" t="s">
        <v>1247</v>
      </c>
      <c r="L482" s="9">
        <v>728</v>
      </c>
      <c r="M482" s="9">
        <v>7105.8461538461543</v>
      </c>
      <c r="N482" s="138">
        <f t="shared" si="56"/>
        <v>5173056</v>
      </c>
      <c r="O482" s="11" t="s">
        <v>3204</v>
      </c>
      <c r="P482" s="39">
        <v>1.5717304546060667E-4</v>
      </c>
      <c r="Q482" s="39"/>
      <c r="R482" s="26">
        <v>3.9293261365151669E-2</v>
      </c>
      <c r="S482" s="7"/>
      <c r="T482" s="26">
        <v>3.9293261365151669E-2</v>
      </c>
      <c r="U482" s="11"/>
      <c r="V482" s="28"/>
      <c r="W482" s="28"/>
      <c r="X482" s="29"/>
      <c r="Y482" s="108" t="str">
        <f t="shared" si="57"/>
        <v>NO OFERTADO</v>
      </c>
      <c r="Z482" s="108" t="str">
        <f t="shared" si="58"/>
        <v>CORRECTO</v>
      </c>
      <c r="AA482" s="29">
        <f t="shared" si="59"/>
        <v>0</v>
      </c>
      <c r="AB482" s="25">
        <v>1.41455740914546E-2</v>
      </c>
      <c r="AC482" s="7"/>
      <c r="AD482" s="26">
        <v>1.41455740914546E-2</v>
      </c>
      <c r="AE482" s="28"/>
      <c r="AF482" s="28"/>
      <c r="AG482" s="28"/>
      <c r="AH482" s="29"/>
      <c r="AI482" s="108" t="str">
        <f t="shared" si="60"/>
        <v>NO OFERTADO</v>
      </c>
      <c r="AJ482" s="108" t="str">
        <f t="shared" si="61"/>
        <v>CORRECTO</v>
      </c>
      <c r="AK482" s="27">
        <v>9.4303827276364001E-3</v>
      </c>
      <c r="AL482" s="7"/>
      <c r="AM482" s="26">
        <v>9.4303827276364001E-3</v>
      </c>
      <c r="AN482" s="28"/>
      <c r="AO482" s="28"/>
      <c r="AP482" s="28"/>
      <c r="AQ482" s="29"/>
      <c r="AR482" s="108" t="str">
        <f t="shared" si="62"/>
        <v>NO OFERTADO</v>
      </c>
      <c r="AS482" s="109" t="str">
        <f t="shared" si="63"/>
        <v>CORRECTO</v>
      </c>
    </row>
    <row r="483" spans="1:45" x14ac:dyDescent="0.25">
      <c r="A483" s="134">
        <v>479</v>
      </c>
      <c r="B483" s="135">
        <v>389</v>
      </c>
      <c r="C483" s="10" t="s">
        <v>961</v>
      </c>
      <c r="D483" s="136" t="s">
        <v>500</v>
      </c>
      <c r="E483" s="136" t="s">
        <v>165</v>
      </c>
      <c r="F483" s="136" t="s">
        <v>166</v>
      </c>
      <c r="G483" s="136" t="s">
        <v>242</v>
      </c>
      <c r="H483" s="136" t="s">
        <v>81</v>
      </c>
      <c r="I483" s="137" t="s">
        <v>45</v>
      </c>
      <c r="J483" s="8">
        <v>60</v>
      </c>
      <c r="K483" s="8" t="s">
        <v>962</v>
      </c>
      <c r="L483" s="9">
        <v>500.62</v>
      </c>
      <c r="M483" s="9">
        <v>27370</v>
      </c>
      <c r="N483" s="138">
        <f t="shared" si="56"/>
        <v>13701969.4</v>
      </c>
      <c r="O483" s="11" t="s">
        <v>3204</v>
      </c>
      <c r="P483" s="39">
        <v>4.1630716145466847E-4</v>
      </c>
      <c r="Q483" s="39"/>
      <c r="R483" s="26">
        <v>0.10407679036366711</v>
      </c>
      <c r="S483" s="7"/>
      <c r="T483" s="26">
        <v>0.10407679036366711</v>
      </c>
      <c r="U483" s="11"/>
      <c r="V483" s="28"/>
      <c r="W483" s="28"/>
      <c r="X483" s="29"/>
      <c r="Y483" s="108" t="str">
        <f t="shared" si="57"/>
        <v>NO OFERTADO</v>
      </c>
      <c r="Z483" s="108" t="str">
        <f t="shared" si="58"/>
        <v>CORRECTO</v>
      </c>
      <c r="AA483" s="29">
        <f t="shared" si="59"/>
        <v>0</v>
      </c>
      <c r="AB483" s="25">
        <v>3.7467644530920163E-2</v>
      </c>
      <c r="AC483" s="7"/>
      <c r="AD483" s="26">
        <v>3.7467644530920163E-2</v>
      </c>
      <c r="AE483" s="28"/>
      <c r="AF483" s="28"/>
      <c r="AG483" s="28"/>
      <c r="AH483" s="29"/>
      <c r="AI483" s="108" t="str">
        <f t="shared" si="60"/>
        <v>NO OFERTADO</v>
      </c>
      <c r="AJ483" s="108" t="str">
        <f t="shared" si="61"/>
        <v>CORRECTO</v>
      </c>
      <c r="AK483" s="27">
        <v>2.4978429687280108E-2</v>
      </c>
      <c r="AL483" s="7"/>
      <c r="AM483" s="26">
        <v>2.4978429687280108E-2</v>
      </c>
      <c r="AN483" s="28"/>
      <c r="AO483" s="28"/>
      <c r="AP483" s="28"/>
      <c r="AQ483" s="29"/>
      <c r="AR483" s="108" t="str">
        <f t="shared" si="62"/>
        <v>NO OFERTADO</v>
      </c>
      <c r="AS483" s="109" t="str">
        <f t="shared" si="63"/>
        <v>CORRECTO</v>
      </c>
    </row>
    <row r="484" spans="1:45" x14ac:dyDescent="0.25">
      <c r="A484" s="134">
        <v>480</v>
      </c>
      <c r="B484" s="135">
        <v>606</v>
      </c>
      <c r="C484" s="10" t="s">
        <v>961</v>
      </c>
      <c r="D484" s="136" t="s">
        <v>500</v>
      </c>
      <c r="E484" s="136" t="s">
        <v>536</v>
      </c>
      <c r="F484" s="136" t="s">
        <v>241</v>
      </c>
      <c r="G484" s="136" t="s">
        <v>242</v>
      </c>
      <c r="H484" s="136" t="s">
        <v>243</v>
      </c>
      <c r="I484" s="137" t="s">
        <v>45</v>
      </c>
      <c r="J484" s="8">
        <v>40</v>
      </c>
      <c r="K484" s="8" t="s">
        <v>962</v>
      </c>
      <c r="L484" s="9">
        <v>216.2</v>
      </c>
      <c r="M484" s="9">
        <v>55895.384615384617</v>
      </c>
      <c r="N484" s="138">
        <f t="shared" si="56"/>
        <v>12084582.153846154</v>
      </c>
      <c r="O484" s="11" t="s">
        <v>3204</v>
      </c>
      <c r="P484" s="39">
        <v>3.6716605817507049E-4</v>
      </c>
      <c r="Q484" s="39"/>
      <c r="R484" s="26">
        <v>9.1791514543767619E-2</v>
      </c>
      <c r="S484" s="7"/>
      <c r="T484" s="26">
        <v>9.1791514543767619E-2</v>
      </c>
      <c r="U484" s="11"/>
      <c r="V484" s="28"/>
      <c r="W484" s="28"/>
      <c r="X484" s="29"/>
      <c r="Y484" s="108" t="str">
        <f t="shared" si="57"/>
        <v>NO OFERTADO</v>
      </c>
      <c r="Z484" s="108" t="str">
        <f t="shared" si="58"/>
        <v>CORRECTO</v>
      </c>
      <c r="AA484" s="29">
        <f t="shared" si="59"/>
        <v>0</v>
      </c>
      <c r="AB484" s="25">
        <v>3.3044945235756344E-2</v>
      </c>
      <c r="AC484" s="7"/>
      <c r="AD484" s="26">
        <v>3.3044945235756344E-2</v>
      </c>
      <c r="AE484" s="28"/>
      <c r="AF484" s="28"/>
      <c r="AG484" s="28"/>
      <c r="AH484" s="29"/>
      <c r="AI484" s="108" t="str">
        <f t="shared" si="60"/>
        <v>NO OFERTADO</v>
      </c>
      <c r="AJ484" s="108" t="str">
        <f t="shared" si="61"/>
        <v>CORRECTO</v>
      </c>
      <c r="AK484" s="27">
        <v>2.2029963490504231E-2</v>
      </c>
      <c r="AL484" s="7"/>
      <c r="AM484" s="26">
        <v>2.2029963490504231E-2</v>
      </c>
      <c r="AN484" s="28"/>
      <c r="AO484" s="28"/>
      <c r="AP484" s="28"/>
      <c r="AQ484" s="29"/>
      <c r="AR484" s="108" t="str">
        <f t="shared" si="62"/>
        <v>NO OFERTADO</v>
      </c>
      <c r="AS484" s="109" t="str">
        <f t="shared" si="63"/>
        <v>CORRECTO</v>
      </c>
    </row>
    <row r="485" spans="1:45" x14ac:dyDescent="0.25">
      <c r="A485" s="134">
        <v>481</v>
      </c>
      <c r="B485" s="135">
        <v>2510</v>
      </c>
      <c r="C485" s="10" t="s">
        <v>4219</v>
      </c>
      <c r="D485" s="136" t="s">
        <v>4220</v>
      </c>
      <c r="E485" s="136" t="s">
        <v>3511</v>
      </c>
      <c r="F485" s="136" t="s">
        <v>267</v>
      </c>
      <c r="G485" s="136" t="s">
        <v>1653</v>
      </c>
      <c r="H485" s="136" t="s">
        <v>4980</v>
      </c>
      <c r="I485" s="137" t="s">
        <v>45</v>
      </c>
      <c r="J485" s="8">
        <v>1</v>
      </c>
      <c r="K485" s="8" t="s">
        <v>962</v>
      </c>
      <c r="L485" s="9">
        <v>141720.88</v>
      </c>
      <c r="M485" s="9">
        <v>207.5</v>
      </c>
      <c r="N485" s="138">
        <f t="shared" si="56"/>
        <v>29407082.600000001</v>
      </c>
      <c r="O485" s="11" t="s">
        <v>4504</v>
      </c>
      <c r="P485" s="39">
        <v>8.9347587390386173E-4</v>
      </c>
      <c r="Q485" s="39"/>
      <c r="R485" s="26">
        <v>0.22336896847596543</v>
      </c>
      <c r="S485" s="7"/>
      <c r="T485" s="26">
        <v>0.22336896847596543</v>
      </c>
      <c r="U485" s="11"/>
      <c r="V485" s="28"/>
      <c r="W485" s="28"/>
      <c r="X485" s="29"/>
      <c r="Y485" s="108" t="str">
        <f t="shared" si="57"/>
        <v>NO OFERTADO</v>
      </c>
      <c r="Z485" s="108" t="str">
        <f t="shared" si="58"/>
        <v>CORRECTO</v>
      </c>
      <c r="AA485" s="29">
        <f t="shared" si="59"/>
        <v>0</v>
      </c>
      <c r="AB485" s="25">
        <v>8.0412828651347551E-2</v>
      </c>
      <c r="AC485" s="7"/>
      <c r="AD485" s="26">
        <v>8.0412828651347551E-2</v>
      </c>
      <c r="AE485" s="28"/>
      <c r="AF485" s="28"/>
      <c r="AG485" s="28"/>
      <c r="AH485" s="29"/>
      <c r="AI485" s="108" t="str">
        <f t="shared" si="60"/>
        <v>NO OFERTADO</v>
      </c>
      <c r="AJ485" s="108" t="str">
        <f t="shared" si="61"/>
        <v>CORRECTO</v>
      </c>
      <c r="AK485" s="27">
        <v>5.3608552434231703E-2</v>
      </c>
      <c r="AL485" s="7"/>
      <c r="AM485" s="26">
        <v>5.3608552434231703E-2</v>
      </c>
      <c r="AN485" s="28"/>
      <c r="AO485" s="28"/>
      <c r="AP485" s="28"/>
      <c r="AQ485" s="29"/>
      <c r="AR485" s="108" t="str">
        <f t="shared" si="62"/>
        <v>NO OFERTADO</v>
      </c>
      <c r="AS485" s="109" t="str">
        <f t="shared" si="63"/>
        <v>CORRECTO</v>
      </c>
    </row>
    <row r="486" spans="1:45" ht="24" x14ac:dyDescent="0.25">
      <c r="A486" s="134">
        <v>482</v>
      </c>
      <c r="B486" s="135">
        <v>2660</v>
      </c>
      <c r="C486" s="141" t="s">
        <v>4473</v>
      </c>
      <c r="D486" s="145" t="s">
        <v>500</v>
      </c>
      <c r="E486" s="136" t="s">
        <v>240</v>
      </c>
      <c r="F486" s="145" t="s">
        <v>241</v>
      </c>
      <c r="G486" s="136" t="s">
        <v>242</v>
      </c>
      <c r="H486" s="145" t="s">
        <v>4474</v>
      </c>
      <c r="I486" s="137" t="s">
        <v>45</v>
      </c>
      <c r="J486" s="8">
        <v>30</v>
      </c>
      <c r="K486" s="8" t="s">
        <v>4475</v>
      </c>
      <c r="L486" s="9">
        <v>1055.51</v>
      </c>
      <c r="M486" s="9">
        <v>55</v>
      </c>
      <c r="N486" s="138">
        <f t="shared" si="56"/>
        <v>58053.05</v>
      </c>
      <c r="O486" s="11" t="s">
        <v>4504</v>
      </c>
      <c r="P486" s="39">
        <v>1.7638267721781616E-6</v>
      </c>
      <c r="Q486" s="39"/>
      <c r="R486" s="26">
        <v>4.4095669304454043E-4</v>
      </c>
      <c r="S486" s="7"/>
      <c r="T486" s="26">
        <v>4.4095669304454043E-4</v>
      </c>
      <c r="U486" s="11"/>
      <c r="V486" s="28"/>
      <c r="W486" s="28"/>
      <c r="X486" s="29"/>
      <c r="Y486" s="108" t="str">
        <f t="shared" si="57"/>
        <v>NO OFERTADO</v>
      </c>
      <c r="Z486" s="108" t="str">
        <f t="shared" si="58"/>
        <v>CORRECTO</v>
      </c>
      <c r="AA486" s="29">
        <f t="shared" si="59"/>
        <v>0</v>
      </c>
      <c r="AB486" s="25">
        <v>1.5874440949603454E-4</v>
      </c>
      <c r="AC486" s="7"/>
      <c r="AD486" s="26">
        <v>1.5874440949603454E-4</v>
      </c>
      <c r="AE486" s="28"/>
      <c r="AF486" s="28"/>
      <c r="AG486" s="28"/>
      <c r="AH486" s="29"/>
      <c r="AI486" s="108" t="str">
        <f t="shared" si="60"/>
        <v>NO OFERTADO</v>
      </c>
      <c r="AJ486" s="108" t="str">
        <f t="shared" si="61"/>
        <v>CORRECTO</v>
      </c>
      <c r="AK486" s="27">
        <v>1.058296063306897E-4</v>
      </c>
      <c r="AL486" s="7"/>
      <c r="AM486" s="26">
        <v>1.058296063306897E-4</v>
      </c>
      <c r="AN486" s="28"/>
      <c r="AO486" s="28"/>
      <c r="AP486" s="28"/>
      <c r="AQ486" s="29"/>
      <c r="AR486" s="108" t="str">
        <f t="shared" si="62"/>
        <v>NO OFERTADO</v>
      </c>
      <c r="AS486" s="109" t="str">
        <f t="shared" si="63"/>
        <v>CORRECTO</v>
      </c>
    </row>
    <row r="487" spans="1:45" ht="24" x14ac:dyDescent="0.25">
      <c r="A487" s="134">
        <v>483</v>
      </c>
      <c r="B487" s="135">
        <v>1489</v>
      </c>
      <c r="C487" s="10" t="s">
        <v>2656</v>
      </c>
      <c r="D487" s="136" t="s">
        <v>51</v>
      </c>
      <c r="E487" s="136" t="s">
        <v>6</v>
      </c>
      <c r="F487" s="136" t="s">
        <v>7</v>
      </c>
      <c r="G487" s="136" t="s">
        <v>8</v>
      </c>
      <c r="H487" s="136" t="s">
        <v>7</v>
      </c>
      <c r="I487" s="137" t="s">
        <v>45</v>
      </c>
      <c r="J487" s="8">
        <v>1</v>
      </c>
      <c r="K487" s="8" t="s">
        <v>2657</v>
      </c>
      <c r="L487" s="9">
        <v>6789.9</v>
      </c>
      <c r="M487" s="9">
        <v>120.90909090909091</v>
      </c>
      <c r="N487" s="138">
        <f t="shared" si="56"/>
        <v>820960.63636363635</v>
      </c>
      <c r="O487" s="11" t="s">
        <v>3204</v>
      </c>
      <c r="P487" s="39">
        <v>2.4943260506081972E-5</v>
      </c>
      <c r="Q487" s="39"/>
      <c r="R487" s="26">
        <v>6.2358151265204933E-3</v>
      </c>
      <c r="S487" s="7"/>
      <c r="T487" s="26">
        <v>6.2358151265204933E-3</v>
      </c>
      <c r="U487" s="11"/>
      <c r="V487" s="28"/>
      <c r="W487" s="28"/>
      <c r="X487" s="29"/>
      <c r="Y487" s="108" t="str">
        <f t="shared" si="57"/>
        <v>NO OFERTADO</v>
      </c>
      <c r="Z487" s="108" t="str">
        <f t="shared" si="58"/>
        <v>CORRECTO</v>
      </c>
      <c r="AA487" s="29">
        <f t="shared" si="59"/>
        <v>0</v>
      </c>
      <c r="AB487" s="25">
        <v>2.2448934455473776E-3</v>
      </c>
      <c r="AC487" s="7"/>
      <c r="AD487" s="26">
        <v>2.2448934455473776E-3</v>
      </c>
      <c r="AE487" s="28"/>
      <c r="AF487" s="28"/>
      <c r="AG487" s="28"/>
      <c r="AH487" s="29"/>
      <c r="AI487" s="108" t="str">
        <f t="shared" si="60"/>
        <v>NO OFERTADO</v>
      </c>
      <c r="AJ487" s="108" t="str">
        <f t="shared" si="61"/>
        <v>CORRECTO</v>
      </c>
      <c r="AK487" s="27">
        <v>1.4965956303649183E-3</v>
      </c>
      <c r="AL487" s="7"/>
      <c r="AM487" s="26">
        <v>1.4965956303649183E-3</v>
      </c>
      <c r="AN487" s="28"/>
      <c r="AO487" s="28"/>
      <c r="AP487" s="28"/>
      <c r="AQ487" s="29"/>
      <c r="AR487" s="108" t="str">
        <f t="shared" si="62"/>
        <v>NO OFERTADO</v>
      </c>
      <c r="AS487" s="109" t="str">
        <f t="shared" si="63"/>
        <v>CORRECTO</v>
      </c>
    </row>
    <row r="488" spans="1:45" ht="24" x14ac:dyDescent="0.25">
      <c r="A488" s="134">
        <v>484</v>
      </c>
      <c r="B488" s="135">
        <v>1036</v>
      </c>
      <c r="C488" s="10" t="s">
        <v>2002</v>
      </c>
      <c r="D488" s="136" t="s">
        <v>72</v>
      </c>
      <c r="E488" s="136" t="s">
        <v>6</v>
      </c>
      <c r="F488" s="136" t="s">
        <v>7</v>
      </c>
      <c r="G488" s="136" t="s">
        <v>8</v>
      </c>
      <c r="H488" s="136" t="s">
        <v>474</v>
      </c>
      <c r="I488" s="137" t="s">
        <v>45</v>
      </c>
      <c r="J488" s="8">
        <v>1</v>
      </c>
      <c r="K488" s="8" t="s">
        <v>2003</v>
      </c>
      <c r="L488" s="9">
        <v>5193.62</v>
      </c>
      <c r="M488" s="9">
        <v>538.46153846153845</v>
      </c>
      <c r="N488" s="138">
        <f t="shared" si="56"/>
        <v>2796564.6153846155</v>
      </c>
      <c r="O488" s="11" t="s">
        <v>3204</v>
      </c>
      <c r="P488" s="39">
        <v>8.4968068667219172E-5</v>
      </c>
      <c r="Q488" s="39"/>
      <c r="R488" s="26">
        <v>2.1242017166804794E-2</v>
      </c>
      <c r="S488" s="7"/>
      <c r="T488" s="26">
        <v>2.1242017166804794E-2</v>
      </c>
      <c r="U488" s="11"/>
      <c r="V488" s="28"/>
      <c r="W488" s="28"/>
      <c r="X488" s="29"/>
      <c r="Y488" s="108" t="str">
        <f t="shared" si="57"/>
        <v>NO OFERTADO</v>
      </c>
      <c r="Z488" s="108" t="str">
        <f t="shared" si="58"/>
        <v>CORRECTO</v>
      </c>
      <c r="AA488" s="29">
        <f t="shared" si="59"/>
        <v>0</v>
      </c>
      <c r="AB488" s="25">
        <v>7.6471261800497257E-3</v>
      </c>
      <c r="AC488" s="7"/>
      <c r="AD488" s="26">
        <v>7.6471261800497257E-3</v>
      </c>
      <c r="AE488" s="28"/>
      <c r="AF488" s="28"/>
      <c r="AG488" s="28"/>
      <c r="AH488" s="29"/>
      <c r="AI488" s="108" t="str">
        <f t="shared" si="60"/>
        <v>NO OFERTADO</v>
      </c>
      <c r="AJ488" s="108" t="str">
        <f t="shared" si="61"/>
        <v>CORRECTO</v>
      </c>
      <c r="AK488" s="27">
        <v>5.0980841200331502E-3</v>
      </c>
      <c r="AL488" s="7"/>
      <c r="AM488" s="26">
        <v>5.0980841200331502E-3</v>
      </c>
      <c r="AN488" s="28"/>
      <c r="AO488" s="28"/>
      <c r="AP488" s="28"/>
      <c r="AQ488" s="29"/>
      <c r="AR488" s="108" t="str">
        <f t="shared" si="62"/>
        <v>NO OFERTADO</v>
      </c>
      <c r="AS488" s="109" t="str">
        <f t="shared" si="63"/>
        <v>CORRECTO</v>
      </c>
    </row>
    <row r="489" spans="1:45" x14ac:dyDescent="0.25">
      <c r="A489" s="134">
        <v>485</v>
      </c>
      <c r="B489" s="135">
        <v>796</v>
      </c>
      <c r="C489" s="10" t="s">
        <v>1657</v>
      </c>
      <c r="D489" s="136" t="s">
        <v>1107</v>
      </c>
      <c r="E489" s="136" t="s">
        <v>165</v>
      </c>
      <c r="F489" s="136" t="s">
        <v>166</v>
      </c>
      <c r="G489" s="136" t="s">
        <v>8</v>
      </c>
      <c r="H489" s="136" t="s">
        <v>81</v>
      </c>
      <c r="I489" s="137" t="s">
        <v>45</v>
      </c>
      <c r="J489" s="8">
        <v>30</v>
      </c>
      <c r="K489" s="8" t="s">
        <v>1658</v>
      </c>
      <c r="L489" s="9">
        <v>316.92</v>
      </c>
      <c r="M489" s="9">
        <v>15969.230769230768</v>
      </c>
      <c r="N489" s="138">
        <f t="shared" si="56"/>
        <v>5060968.615384615</v>
      </c>
      <c r="O489" s="11" t="s">
        <v>3204</v>
      </c>
      <c r="P489" s="39">
        <v>1.5376749261182359E-4</v>
      </c>
      <c r="Q489" s="39"/>
      <c r="R489" s="26">
        <v>3.8441873152955899E-2</v>
      </c>
      <c r="S489" s="7"/>
      <c r="T489" s="26">
        <v>3.8441873152955899E-2</v>
      </c>
      <c r="U489" s="11"/>
      <c r="V489" s="28"/>
      <c r="W489" s="28"/>
      <c r="X489" s="29"/>
      <c r="Y489" s="108" t="str">
        <f t="shared" si="57"/>
        <v>NO OFERTADO</v>
      </c>
      <c r="Z489" s="108" t="str">
        <f t="shared" si="58"/>
        <v>CORRECTO</v>
      </c>
      <c r="AA489" s="29">
        <f t="shared" si="59"/>
        <v>0</v>
      </c>
      <c r="AB489" s="25">
        <v>1.3839074335064122E-2</v>
      </c>
      <c r="AC489" s="7"/>
      <c r="AD489" s="26">
        <v>1.3839074335064122E-2</v>
      </c>
      <c r="AE489" s="28"/>
      <c r="AF489" s="28"/>
      <c r="AG489" s="28"/>
      <c r="AH489" s="29"/>
      <c r="AI489" s="108" t="str">
        <f t="shared" si="60"/>
        <v>NO OFERTADO</v>
      </c>
      <c r="AJ489" s="108" t="str">
        <f t="shared" si="61"/>
        <v>CORRECTO</v>
      </c>
      <c r="AK489" s="27">
        <v>9.2260495567094147E-3</v>
      </c>
      <c r="AL489" s="7"/>
      <c r="AM489" s="26">
        <v>9.2260495567094147E-3</v>
      </c>
      <c r="AN489" s="28"/>
      <c r="AO489" s="28"/>
      <c r="AP489" s="28"/>
      <c r="AQ489" s="29"/>
      <c r="AR489" s="108" t="str">
        <f t="shared" si="62"/>
        <v>NO OFERTADO</v>
      </c>
      <c r="AS489" s="109" t="str">
        <f t="shared" si="63"/>
        <v>CORRECTO</v>
      </c>
    </row>
    <row r="490" spans="1:45" ht="24" x14ac:dyDescent="0.25">
      <c r="A490" s="134">
        <v>486</v>
      </c>
      <c r="B490" s="135">
        <v>950</v>
      </c>
      <c r="C490" s="10" t="s">
        <v>1657</v>
      </c>
      <c r="D490" s="136" t="s">
        <v>116</v>
      </c>
      <c r="E490" s="136" t="s">
        <v>6</v>
      </c>
      <c r="F490" s="136" t="s">
        <v>7</v>
      </c>
      <c r="G490" s="136" t="s">
        <v>8</v>
      </c>
      <c r="H490" s="136" t="s">
        <v>7</v>
      </c>
      <c r="I490" s="137" t="s">
        <v>45</v>
      </c>
      <c r="J490" s="8">
        <v>1</v>
      </c>
      <c r="K490" s="8" t="s">
        <v>1658</v>
      </c>
      <c r="L490" s="9">
        <v>106</v>
      </c>
      <c r="M490" s="9">
        <v>17575.153846153848</v>
      </c>
      <c r="N490" s="138">
        <f t="shared" si="56"/>
        <v>1862966.3076923077</v>
      </c>
      <c r="O490" s="11" t="s">
        <v>3204</v>
      </c>
      <c r="P490" s="39">
        <v>5.6602535942101074E-5</v>
      </c>
      <c r="Q490" s="39"/>
      <c r="R490" s="26">
        <v>1.4150633985525268E-2</v>
      </c>
      <c r="S490" s="7"/>
      <c r="T490" s="26">
        <v>1.4150633985525268E-2</v>
      </c>
      <c r="U490" s="11"/>
      <c r="V490" s="28"/>
      <c r="W490" s="28"/>
      <c r="X490" s="29"/>
      <c r="Y490" s="108" t="str">
        <f t="shared" si="57"/>
        <v>NO OFERTADO</v>
      </c>
      <c r="Z490" s="108" t="str">
        <f t="shared" si="58"/>
        <v>CORRECTO</v>
      </c>
      <c r="AA490" s="29">
        <f t="shared" si="59"/>
        <v>0</v>
      </c>
      <c r="AB490" s="25">
        <v>5.0942282347890963E-3</v>
      </c>
      <c r="AC490" s="7"/>
      <c r="AD490" s="26">
        <v>5.0942282347890963E-3</v>
      </c>
      <c r="AE490" s="28"/>
      <c r="AF490" s="28"/>
      <c r="AG490" s="28"/>
      <c r="AH490" s="29"/>
      <c r="AI490" s="108" t="str">
        <f t="shared" si="60"/>
        <v>NO OFERTADO</v>
      </c>
      <c r="AJ490" s="108" t="str">
        <f t="shared" si="61"/>
        <v>CORRECTO</v>
      </c>
      <c r="AK490" s="27">
        <v>3.3961521565260646E-3</v>
      </c>
      <c r="AL490" s="7"/>
      <c r="AM490" s="26">
        <v>3.3961521565260646E-3</v>
      </c>
      <c r="AN490" s="28"/>
      <c r="AO490" s="28"/>
      <c r="AP490" s="28"/>
      <c r="AQ490" s="29"/>
      <c r="AR490" s="108" t="str">
        <f t="shared" si="62"/>
        <v>NO OFERTADO</v>
      </c>
      <c r="AS490" s="109" t="str">
        <f t="shared" si="63"/>
        <v>CORRECTO</v>
      </c>
    </row>
    <row r="491" spans="1:45" ht="24" x14ac:dyDescent="0.25">
      <c r="A491" s="134">
        <v>487</v>
      </c>
      <c r="B491" s="135">
        <v>1400</v>
      </c>
      <c r="C491" s="10" t="s">
        <v>1657</v>
      </c>
      <c r="D491" s="136" t="s">
        <v>744</v>
      </c>
      <c r="E491" s="136" t="s">
        <v>6</v>
      </c>
      <c r="F491" s="136" t="s">
        <v>7</v>
      </c>
      <c r="G491" s="136" t="s">
        <v>8</v>
      </c>
      <c r="H491" s="136" t="s">
        <v>7</v>
      </c>
      <c r="I491" s="137" t="s">
        <v>45</v>
      </c>
      <c r="J491" s="8">
        <v>1</v>
      </c>
      <c r="K491" s="8" t="s">
        <v>1658</v>
      </c>
      <c r="L491" s="9">
        <v>105</v>
      </c>
      <c r="M491" s="9">
        <v>7763</v>
      </c>
      <c r="N491" s="138">
        <f t="shared" si="56"/>
        <v>815115</v>
      </c>
      <c r="O491" s="11" t="s">
        <v>3204</v>
      </c>
      <c r="P491" s="39">
        <v>2.4765652440379999E-5</v>
      </c>
      <c r="Q491" s="39"/>
      <c r="R491" s="26">
        <v>6.1914131100949997E-3</v>
      </c>
      <c r="S491" s="7"/>
      <c r="T491" s="26">
        <v>6.1914131100949997E-3</v>
      </c>
      <c r="U491" s="11"/>
      <c r="V491" s="28"/>
      <c r="W491" s="28"/>
      <c r="X491" s="29"/>
      <c r="Y491" s="108" t="str">
        <f t="shared" si="57"/>
        <v>NO OFERTADO</v>
      </c>
      <c r="Z491" s="108" t="str">
        <f t="shared" si="58"/>
        <v>CORRECTO</v>
      </c>
      <c r="AA491" s="29">
        <f t="shared" si="59"/>
        <v>0</v>
      </c>
      <c r="AB491" s="25">
        <v>2.2289087196341998E-3</v>
      </c>
      <c r="AC491" s="7"/>
      <c r="AD491" s="26">
        <v>2.2289087196341998E-3</v>
      </c>
      <c r="AE491" s="28"/>
      <c r="AF491" s="28"/>
      <c r="AG491" s="28"/>
      <c r="AH491" s="29"/>
      <c r="AI491" s="108" t="str">
        <f t="shared" si="60"/>
        <v>NO OFERTADO</v>
      </c>
      <c r="AJ491" s="108" t="str">
        <f t="shared" si="61"/>
        <v>CORRECTO</v>
      </c>
      <c r="AK491" s="27">
        <v>1.4859391464228E-3</v>
      </c>
      <c r="AL491" s="7"/>
      <c r="AM491" s="26">
        <v>1.4859391464228E-3</v>
      </c>
      <c r="AN491" s="28"/>
      <c r="AO491" s="28"/>
      <c r="AP491" s="28"/>
      <c r="AQ491" s="29"/>
      <c r="AR491" s="108" t="str">
        <f t="shared" si="62"/>
        <v>NO OFERTADO</v>
      </c>
      <c r="AS491" s="109" t="str">
        <f t="shared" si="63"/>
        <v>CORRECTO</v>
      </c>
    </row>
    <row r="492" spans="1:45" ht="24" x14ac:dyDescent="0.25">
      <c r="A492" s="134">
        <v>488</v>
      </c>
      <c r="B492" s="135">
        <v>2560</v>
      </c>
      <c r="C492" s="141" t="s">
        <v>4304</v>
      </c>
      <c r="D492" s="145" t="s">
        <v>116</v>
      </c>
      <c r="E492" s="145" t="s">
        <v>6</v>
      </c>
      <c r="F492" s="145" t="s">
        <v>7</v>
      </c>
      <c r="G492" s="136" t="s">
        <v>8</v>
      </c>
      <c r="H492" s="145" t="s">
        <v>7</v>
      </c>
      <c r="I492" s="137" t="s">
        <v>45</v>
      </c>
      <c r="J492" s="8">
        <v>1</v>
      </c>
      <c r="K492" s="8" t="s">
        <v>4305</v>
      </c>
      <c r="L492" s="9">
        <v>2398.87</v>
      </c>
      <c r="M492" s="9">
        <v>795</v>
      </c>
      <c r="N492" s="138">
        <f t="shared" si="56"/>
        <v>1907101.65</v>
      </c>
      <c r="O492" s="11" t="s">
        <v>4504</v>
      </c>
      <c r="P492" s="39">
        <v>5.7943500772743996E-5</v>
      </c>
      <c r="Q492" s="39"/>
      <c r="R492" s="26">
        <v>1.4485875193185999E-2</v>
      </c>
      <c r="S492" s="7"/>
      <c r="T492" s="26">
        <v>1.4485875193185999E-2</v>
      </c>
      <c r="U492" s="11"/>
      <c r="V492" s="28"/>
      <c r="W492" s="28"/>
      <c r="X492" s="29"/>
      <c r="Y492" s="108" t="str">
        <f t="shared" si="57"/>
        <v>NO OFERTADO</v>
      </c>
      <c r="Z492" s="108" t="str">
        <f t="shared" si="58"/>
        <v>CORRECTO</v>
      </c>
      <c r="AA492" s="29">
        <f t="shared" si="59"/>
        <v>0</v>
      </c>
      <c r="AB492" s="25">
        <v>5.2149150695469599E-3</v>
      </c>
      <c r="AC492" s="7"/>
      <c r="AD492" s="26">
        <v>5.2149150695469599E-3</v>
      </c>
      <c r="AE492" s="28"/>
      <c r="AF492" s="28"/>
      <c r="AG492" s="28"/>
      <c r="AH492" s="29"/>
      <c r="AI492" s="108" t="str">
        <f t="shared" si="60"/>
        <v>NO OFERTADO</v>
      </c>
      <c r="AJ492" s="108" t="str">
        <f t="shared" si="61"/>
        <v>CORRECTO</v>
      </c>
      <c r="AK492" s="27">
        <v>3.4766100463646398E-3</v>
      </c>
      <c r="AL492" s="7"/>
      <c r="AM492" s="26">
        <v>3.4766100463646398E-3</v>
      </c>
      <c r="AN492" s="28"/>
      <c r="AO492" s="28"/>
      <c r="AP492" s="28"/>
      <c r="AQ492" s="29"/>
      <c r="AR492" s="108" t="str">
        <f t="shared" si="62"/>
        <v>NO OFERTADO</v>
      </c>
      <c r="AS492" s="109" t="str">
        <f t="shared" si="63"/>
        <v>CORRECTO</v>
      </c>
    </row>
    <row r="493" spans="1:45" x14ac:dyDescent="0.25">
      <c r="A493" s="134">
        <v>489</v>
      </c>
      <c r="B493" s="135">
        <v>2597</v>
      </c>
      <c r="C493" s="141" t="s">
        <v>4304</v>
      </c>
      <c r="D493" s="145" t="s">
        <v>1107</v>
      </c>
      <c r="E493" s="145" t="s">
        <v>165</v>
      </c>
      <c r="F493" s="145" t="s">
        <v>166</v>
      </c>
      <c r="G493" s="136" t="s">
        <v>8</v>
      </c>
      <c r="H493" s="145" t="s">
        <v>4369</v>
      </c>
      <c r="I493" s="137" t="s">
        <v>45</v>
      </c>
      <c r="J493" s="8">
        <v>20</v>
      </c>
      <c r="K493" s="8" t="s">
        <v>4370</v>
      </c>
      <c r="L493" s="9">
        <v>5185.57</v>
      </c>
      <c r="M493" s="9">
        <v>118.46153846153847</v>
      </c>
      <c r="N493" s="138">
        <f t="shared" si="56"/>
        <v>614290.6</v>
      </c>
      <c r="O493" s="11" t="s">
        <v>4504</v>
      </c>
      <c r="P493" s="39">
        <v>1.866400139488599E-5</v>
      </c>
      <c r="Q493" s="39"/>
      <c r="R493" s="26">
        <v>4.6660003487214979E-3</v>
      </c>
      <c r="S493" s="7"/>
      <c r="T493" s="26">
        <v>4.6660003487214979E-3</v>
      </c>
      <c r="U493" s="11"/>
      <c r="V493" s="28"/>
      <c r="W493" s="28"/>
      <c r="X493" s="29"/>
      <c r="Y493" s="108" t="str">
        <f t="shared" si="57"/>
        <v>NO OFERTADO</v>
      </c>
      <c r="Z493" s="108" t="str">
        <f t="shared" si="58"/>
        <v>CORRECTO</v>
      </c>
      <c r="AA493" s="29">
        <f t="shared" si="59"/>
        <v>0</v>
      </c>
      <c r="AB493" s="25">
        <v>1.6797601255397392E-3</v>
      </c>
      <c r="AC493" s="7"/>
      <c r="AD493" s="26">
        <v>1.6797601255397392E-3</v>
      </c>
      <c r="AE493" s="28"/>
      <c r="AF493" s="28"/>
      <c r="AG493" s="28"/>
      <c r="AH493" s="29"/>
      <c r="AI493" s="108" t="str">
        <f t="shared" si="60"/>
        <v>NO OFERTADO</v>
      </c>
      <c r="AJ493" s="108" t="str">
        <f t="shared" si="61"/>
        <v>CORRECTO</v>
      </c>
      <c r="AK493" s="27">
        <v>1.1198400836931594E-3</v>
      </c>
      <c r="AL493" s="7"/>
      <c r="AM493" s="26">
        <v>1.1198400836931594E-3</v>
      </c>
      <c r="AN493" s="28"/>
      <c r="AO493" s="28"/>
      <c r="AP493" s="28"/>
      <c r="AQ493" s="29"/>
      <c r="AR493" s="108" t="str">
        <f t="shared" si="62"/>
        <v>NO OFERTADO</v>
      </c>
      <c r="AS493" s="109" t="str">
        <f t="shared" si="63"/>
        <v>CORRECTO</v>
      </c>
    </row>
    <row r="494" spans="1:45" ht="24" x14ac:dyDescent="0.25">
      <c r="A494" s="134">
        <v>490</v>
      </c>
      <c r="B494" s="135">
        <v>1148</v>
      </c>
      <c r="C494" s="10" t="s">
        <v>2152</v>
      </c>
      <c r="D494" s="136" t="s">
        <v>2153</v>
      </c>
      <c r="E494" s="136" t="s">
        <v>6</v>
      </c>
      <c r="F494" s="136" t="s">
        <v>7</v>
      </c>
      <c r="G494" s="136" t="s">
        <v>8</v>
      </c>
      <c r="H494" s="136" t="s">
        <v>7</v>
      </c>
      <c r="I494" s="137" t="s">
        <v>45</v>
      </c>
      <c r="J494" s="8">
        <v>1</v>
      </c>
      <c r="K494" s="8" t="s">
        <v>2154</v>
      </c>
      <c r="L494" s="9">
        <v>54.86</v>
      </c>
      <c r="M494" s="9">
        <v>33333</v>
      </c>
      <c r="N494" s="138">
        <f t="shared" si="56"/>
        <v>1828648.38</v>
      </c>
      <c r="O494" s="11" t="s">
        <v>3204</v>
      </c>
      <c r="P494" s="39">
        <v>5.5559853781054117E-5</v>
      </c>
      <c r="Q494" s="39"/>
      <c r="R494" s="26">
        <v>1.3889963445263529E-2</v>
      </c>
      <c r="S494" s="7"/>
      <c r="T494" s="26">
        <v>1.3889963445263529E-2</v>
      </c>
      <c r="U494" s="11"/>
      <c r="V494" s="28"/>
      <c r="W494" s="28"/>
      <c r="X494" s="29"/>
      <c r="Y494" s="108" t="str">
        <f t="shared" si="57"/>
        <v>NO OFERTADO</v>
      </c>
      <c r="Z494" s="108" t="str">
        <f t="shared" si="58"/>
        <v>CORRECTO</v>
      </c>
      <c r="AA494" s="29">
        <f t="shared" si="59"/>
        <v>0</v>
      </c>
      <c r="AB494" s="25">
        <v>5.0003868402948709E-3</v>
      </c>
      <c r="AC494" s="7"/>
      <c r="AD494" s="26">
        <v>5.0003868402948709E-3</v>
      </c>
      <c r="AE494" s="28"/>
      <c r="AF494" s="28"/>
      <c r="AG494" s="28"/>
      <c r="AH494" s="29"/>
      <c r="AI494" s="108" t="str">
        <f t="shared" si="60"/>
        <v>NO OFERTADO</v>
      </c>
      <c r="AJ494" s="108" t="str">
        <f t="shared" si="61"/>
        <v>CORRECTO</v>
      </c>
      <c r="AK494" s="27">
        <v>3.3335912268632468E-3</v>
      </c>
      <c r="AL494" s="7"/>
      <c r="AM494" s="26">
        <v>3.3335912268632468E-3</v>
      </c>
      <c r="AN494" s="28"/>
      <c r="AO494" s="28"/>
      <c r="AP494" s="28"/>
      <c r="AQ494" s="29"/>
      <c r="AR494" s="108" t="str">
        <f t="shared" si="62"/>
        <v>NO OFERTADO</v>
      </c>
      <c r="AS494" s="109" t="str">
        <f t="shared" si="63"/>
        <v>CORRECTO</v>
      </c>
    </row>
    <row r="495" spans="1:45" ht="24" x14ac:dyDescent="0.25">
      <c r="A495" s="134">
        <v>491</v>
      </c>
      <c r="B495" s="135">
        <v>1424</v>
      </c>
      <c r="C495" s="10" t="s">
        <v>2557</v>
      </c>
      <c r="D495" s="136" t="s">
        <v>2558</v>
      </c>
      <c r="E495" s="136" t="s">
        <v>6</v>
      </c>
      <c r="F495" s="136" t="s">
        <v>101</v>
      </c>
      <c r="G495" s="136" t="s">
        <v>8</v>
      </c>
      <c r="H495" s="136" t="s">
        <v>7</v>
      </c>
      <c r="I495" s="137" t="s">
        <v>45</v>
      </c>
      <c r="J495" s="8">
        <v>1</v>
      </c>
      <c r="K495" s="8" t="s">
        <v>2559</v>
      </c>
      <c r="L495" s="9">
        <v>2000.05</v>
      </c>
      <c r="M495" s="9">
        <v>350.38461538461536</v>
      </c>
      <c r="N495" s="138">
        <f t="shared" si="56"/>
        <v>700786.74999999988</v>
      </c>
      <c r="O495" s="11" t="s">
        <v>3204</v>
      </c>
      <c r="P495" s="39">
        <v>2.1292015341790381E-5</v>
      </c>
      <c r="Q495" s="39"/>
      <c r="R495" s="26">
        <v>5.3230038354475954E-3</v>
      </c>
      <c r="S495" s="7"/>
      <c r="T495" s="26">
        <v>5.3230038354475954E-3</v>
      </c>
      <c r="U495" s="11"/>
      <c r="V495" s="28"/>
      <c r="W495" s="28"/>
      <c r="X495" s="29"/>
      <c r="Y495" s="108" t="str">
        <f t="shared" si="57"/>
        <v>NO OFERTADO</v>
      </c>
      <c r="Z495" s="108" t="str">
        <f t="shared" si="58"/>
        <v>CORRECTO</v>
      </c>
      <c r="AA495" s="29">
        <f t="shared" si="59"/>
        <v>0</v>
      </c>
      <c r="AB495" s="25">
        <v>1.9162813807611344E-3</v>
      </c>
      <c r="AC495" s="7"/>
      <c r="AD495" s="26">
        <v>1.9162813807611344E-3</v>
      </c>
      <c r="AE495" s="28"/>
      <c r="AF495" s="28"/>
      <c r="AG495" s="28"/>
      <c r="AH495" s="29"/>
      <c r="AI495" s="108" t="str">
        <f t="shared" si="60"/>
        <v>NO OFERTADO</v>
      </c>
      <c r="AJ495" s="108" t="str">
        <f t="shared" si="61"/>
        <v>CORRECTO</v>
      </c>
      <c r="AK495" s="27">
        <v>1.2775209205074228E-3</v>
      </c>
      <c r="AL495" s="7"/>
      <c r="AM495" s="26">
        <v>1.2775209205074228E-3</v>
      </c>
      <c r="AN495" s="28"/>
      <c r="AO495" s="28"/>
      <c r="AP495" s="28"/>
      <c r="AQ495" s="29"/>
      <c r="AR495" s="108" t="str">
        <f t="shared" si="62"/>
        <v>NO OFERTADO</v>
      </c>
      <c r="AS495" s="109" t="str">
        <f t="shared" si="63"/>
        <v>CORRECTO</v>
      </c>
    </row>
    <row r="496" spans="1:45" ht="24" x14ac:dyDescent="0.25">
      <c r="A496" s="134">
        <v>492</v>
      </c>
      <c r="B496" s="135">
        <v>705</v>
      </c>
      <c r="C496" s="10" t="s">
        <v>1515</v>
      </c>
      <c r="D496" s="136" t="s">
        <v>1131</v>
      </c>
      <c r="E496" s="136" t="s">
        <v>6</v>
      </c>
      <c r="F496" s="136" t="s">
        <v>7</v>
      </c>
      <c r="G496" s="136" t="s">
        <v>8</v>
      </c>
      <c r="H496" s="136" t="s">
        <v>7</v>
      </c>
      <c r="I496" s="137">
        <v>1425.7500000000002</v>
      </c>
      <c r="J496" s="8">
        <v>1</v>
      </c>
      <c r="K496" s="8" t="s">
        <v>1516</v>
      </c>
      <c r="L496" s="9">
        <v>159.75</v>
      </c>
      <c r="M496" s="9">
        <v>43794.615384615383</v>
      </c>
      <c r="N496" s="138">
        <f t="shared" si="56"/>
        <v>6996189.807692307</v>
      </c>
      <c r="O496" s="11" t="s">
        <v>3204</v>
      </c>
      <c r="P496" s="39">
        <v>2.1256534990061115E-4</v>
      </c>
      <c r="Q496" s="39">
        <v>3.3939386932783499E-4</v>
      </c>
      <c r="R496" s="26">
        <v>5.3141337475152789E-2</v>
      </c>
      <c r="S496" s="26">
        <v>1.018181607983505E-2</v>
      </c>
      <c r="T496" s="26">
        <v>6.332315355498784E-2</v>
      </c>
      <c r="U496" s="11"/>
      <c r="V496" s="28"/>
      <c r="W496" s="28"/>
      <c r="X496" s="29"/>
      <c r="Y496" s="108" t="str">
        <f t="shared" si="57"/>
        <v>NO OFERTADO</v>
      </c>
      <c r="Z496" s="108" t="str">
        <f t="shared" si="58"/>
        <v>CORRECTO</v>
      </c>
      <c r="AA496" s="29">
        <f t="shared" si="59"/>
        <v>0</v>
      </c>
      <c r="AB496" s="25">
        <v>1.9130881491055005E-2</v>
      </c>
      <c r="AC496" s="26">
        <v>5.0909080399175249E-3</v>
      </c>
      <c r="AD496" s="26">
        <v>2.422178953097253E-2</v>
      </c>
      <c r="AE496" s="28"/>
      <c r="AF496" s="28"/>
      <c r="AG496" s="28"/>
      <c r="AH496" s="29"/>
      <c r="AI496" s="108" t="str">
        <f t="shared" si="60"/>
        <v>NO OFERTADO</v>
      </c>
      <c r="AJ496" s="108" t="str">
        <f t="shared" si="61"/>
        <v>CORRECTO</v>
      </c>
      <c r="AK496" s="27">
        <v>1.2753920994036669E-2</v>
      </c>
      <c r="AL496" s="26">
        <v>1.6969693466391748E-3</v>
      </c>
      <c r="AM496" s="26">
        <v>1.4450890340675844E-2</v>
      </c>
      <c r="AN496" s="28"/>
      <c r="AO496" s="28"/>
      <c r="AP496" s="28"/>
      <c r="AQ496" s="29"/>
      <c r="AR496" s="108" t="str">
        <f t="shared" si="62"/>
        <v>NO OFERTADO</v>
      </c>
      <c r="AS496" s="109" t="str">
        <f t="shared" si="63"/>
        <v>CORRECTO</v>
      </c>
    </row>
    <row r="497" spans="1:45" ht="24" x14ac:dyDescent="0.25">
      <c r="A497" s="134">
        <v>493</v>
      </c>
      <c r="B497" s="135">
        <v>2579</v>
      </c>
      <c r="C497" s="10" t="s">
        <v>4338</v>
      </c>
      <c r="D497" s="136" t="s">
        <v>1131</v>
      </c>
      <c r="E497" s="136" t="s">
        <v>6</v>
      </c>
      <c r="F497" s="136" t="s">
        <v>7</v>
      </c>
      <c r="G497" s="136" t="s">
        <v>8</v>
      </c>
      <c r="H497" s="136" t="s">
        <v>7</v>
      </c>
      <c r="I497" s="137">
        <v>1425.7500000000002</v>
      </c>
      <c r="J497" s="8">
        <v>1</v>
      </c>
      <c r="K497" s="8" t="s">
        <v>1516</v>
      </c>
      <c r="L497" s="9">
        <v>1244.1300000000001</v>
      </c>
      <c r="M497" s="9">
        <v>896.92307692307691</v>
      </c>
      <c r="N497" s="138">
        <f t="shared" si="56"/>
        <v>1115888.9076923078</v>
      </c>
      <c r="O497" s="11" t="s">
        <v>4504</v>
      </c>
      <c r="P497" s="39">
        <v>3.3904071020632639E-5</v>
      </c>
      <c r="Q497" s="39">
        <v>5.413315883815713E-5</v>
      </c>
      <c r="R497" s="26">
        <v>8.4760177551581588E-3</v>
      </c>
      <c r="S497" s="26">
        <v>1.623994765144714E-3</v>
      </c>
      <c r="T497" s="26">
        <v>1.0100012520302872E-2</v>
      </c>
      <c r="U497" s="11"/>
      <c r="V497" s="28"/>
      <c r="W497" s="28"/>
      <c r="X497" s="29"/>
      <c r="Y497" s="108" t="str">
        <f t="shared" si="57"/>
        <v>NO OFERTADO</v>
      </c>
      <c r="Z497" s="108" t="str">
        <f t="shared" si="58"/>
        <v>CORRECTO</v>
      </c>
      <c r="AA497" s="29">
        <f t="shared" si="59"/>
        <v>0</v>
      </c>
      <c r="AB497" s="25">
        <v>3.0513663918569373E-3</v>
      </c>
      <c r="AC497" s="26">
        <v>8.11997382572357E-4</v>
      </c>
      <c r="AD497" s="26">
        <v>3.8633637744292944E-3</v>
      </c>
      <c r="AE497" s="28"/>
      <c r="AF497" s="28"/>
      <c r="AG497" s="28"/>
      <c r="AH497" s="29"/>
      <c r="AI497" s="108" t="str">
        <f t="shared" si="60"/>
        <v>NO OFERTADO</v>
      </c>
      <c r="AJ497" s="108" t="str">
        <f t="shared" si="61"/>
        <v>CORRECTO</v>
      </c>
      <c r="AK497" s="27">
        <v>2.0342442612379585E-3</v>
      </c>
      <c r="AL497" s="26">
        <v>2.7066579419078563E-4</v>
      </c>
      <c r="AM497" s="26">
        <v>2.3049100554287444E-3</v>
      </c>
      <c r="AN497" s="28"/>
      <c r="AO497" s="28"/>
      <c r="AP497" s="28"/>
      <c r="AQ497" s="29"/>
      <c r="AR497" s="108" t="str">
        <f t="shared" si="62"/>
        <v>NO OFERTADO</v>
      </c>
      <c r="AS497" s="109" t="str">
        <f t="shared" si="63"/>
        <v>CORRECTO</v>
      </c>
    </row>
    <row r="498" spans="1:45" ht="24" x14ac:dyDescent="0.25">
      <c r="A498" s="134">
        <v>494</v>
      </c>
      <c r="B498" s="135">
        <v>1417</v>
      </c>
      <c r="C498" s="10" t="s">
        <v>2549</v>
      </c>
      <c r="D498" s="136" t="s">
        <v>116</v>
      </c>
      <c r="E498" s="136" t="s">
        <v>6</v>
      </c>
      <c r="F498" s="136" t="s">
        <v>7</v>
      </c>
      <c r="G498" s="136" t="s">
        <v>8</v>
      </c>
      <c r="H498" s="136" t="s">
        <v>7</v>
      </c>
      <c r="I498" s="137" t="s">
        <v>45</v>
      </c>
      <c r="J498" s="8">
        <v>1</v>
      </c>
      <c r="K498" s="8" t="s">
        <v>2550</v>
      </c>
      <c r="L498" s="9">
        <v>13813.08</v>
      </c>
      <c r="M498" s="9">
        <v>32.285714285714285</v>
      </c>
      <c r="N498" s="138">
        <f t="shared" si="56"/>
        <v>445965.15428571426</v>
      </c>
      <c r="O498" s="11" t="s">
        <v>3204</v>
      </c>
      <c r="P498" s="39">
        <v>1.3549766611533885E-5</v>
      </c>
      <c r="Q498" s="39"/>
      <c r="R498" s="26">
        <v>3.3874416528834714E-3</v>
      </c>
      <c r="S498" s="7"/>
      <c r="T498" s="26">
        <v>3.3874416528834714E-3</v>
      </c>
      <c r="U498" s="11"/>
      <c r="V498" s="28"/>
      <c r="W498" s="28"/>
      <c r="X498" s="29"/>
      <c r="Y498" s="108" t="str">
        <f t="shared" si="57"/>
        <v>NO OFERTADO</v>
      </c>
      <c r="Z498" s="108" t="str">
        <f t="shared" si="58"/>
        <v>CORRECTO</v>
      </c>
      <c r="AA498" s="29">
        <f t="shared" si="59"/>
        <v>0</v>
      </c>
      <c r="AB498" s="25">
        <v>1.2194789950380498E-3</v>
      </c>
      <c r="AC498" s="7"/>
      <c r="AD498" s="26">
        <v>1.2194789950380498E-3</v>
      </c>
      <c r="AE498" s="28"/>
      <c r="AF498" s="28"/>
      <c r="AG498" s="28"/>
      <c r="AH498" s="29"/>
      <c r="AI498" s="108" t="str">
        <f t="shared" si="60"/>
        <v>NO OFERTADO</v>
      </c>
      <c r="AJ498" s="108" t="str">
        <f t="shared" si="61"/>
        <v>CORRECTO</v>
      </c>
      <c r="AK498" s="27">
        <v>8.1298599669203317E-4</v>
      </c>
      <c r="AL498" s="7"/>
      <c r="AM498" s="26">
        <v>8.1298599669203317E-4</v>
      </c>
      <c r="AN498" s="28"/>
      <c r="AO498" s="28"/>
      <c r="AP498" s="28"/>
      <c r="AQ498" s="29"/>
      <c r="AR498" s="108" t="str">
        <f t="shared" si="62"/>
        <v>NO OFERTADO</v>
      </c>
      <c r="AS498" s="109" t="str">
        <f t="shared" si="63"/>
        <v>CORRECTO</v>
      </c>
    </row>
    <row r="499" spans="1:45" x14ac:dyDescent="0.25">
      <c r="A499" s="134">
        <v>495</v>
      </c>
      <c r="B499" s="135">
        <v>791</v>
      </c>
      <c r="C499" s="10" t="s">
        <v>1649</v>
      </c>
      <c r="D499" s="136" t="s">
        <v>1650</v>
      </c>
      <c r="E499" s="136" t="s">
        <v>165</v>
      </c>
      <c r="F499" s="136" t="s">
        <v>166</v>
      </c>
      <c r="G499" s="136" t="s">
        <v>8</v>
      </c>
      <c r="H499" s="136" t="s">
        <v>81</v>
      </c>
      <c r="I499" s="137" t="s">
        <v>45</v>
      </c>
      <c r="J499" s="8">
        <v>120</v>
      </c>
      <c r="K499" s="8" t="s">
        <v>1651</v>
      </c>
      <c r="L499" s="9">
        <v>22</v>
      </c>
      <c r="M499" s="9">
        <v>221612.30769230769</v>
      </c>
      <c r="N499" s="138">
        <f t="shared" si="56"/>
        <v>4875470.769230769</v>
      </c>
      <c r="O499" s="11" t="s">
        <v>3204</v>
      </c>
      <c r="P499" s="39">
        <v>1.4813150850370973E-4</v>
      </c>
      <c r="Q499" s="39"/>
      <c r="R499" s="26">
        <v>3.7032877125927434E-2</v>
      </c>
      <c r="S499" s="7"/>
      <c r="T499" s="26">
        <v>3.7032877125927434E-2</v>
      </c>
      <c r="U499" s="11"/>
      <c r="V499" s="28"/>
      <c r="W499" s="28"/>
      <c r="X499" s="29"/>
      <c r="Y499" s="108" t="str">
        <f t="shared" si="57"/>
        <v>NO OFERTADO</v>
      </c>
      <c r="Z499" s="108" t="str">
        <f t="shared" si="58"/>
        <v>CORRECTO</v>
      </c>
      <c r="AA499" s="29">
        <f t="shared" si="59"/>
        <v>0</v>
      </c>
      <c r="AB499" s="25">
        <v>1.3331835765333876E-2</v>
      </c>
      <c r="AC499" s="7"/>
      <c r="AD499" s="26">
        <v>1.3331835765333876E-2</v>
      </c>
      <c r="AE499" s="28"/>
      <c r="AF499" s="28"/>
      <c r="AG499" s="28"/>
      <c r="AH499" s="29"/>
      <c r="AI499" s="108" t="str">
        <f t="shared" si="60"/>
        <v>NO OFERTADO</v>
      </c>
      <c r="AJ499" s="108" t="str">
        <f t="shared" si="61"/>
        <v>CORRECTO</v>
      </c>
      <c r="AK499" s="27">
        <v>8.8878905102225837E-3</v>
      </c>
      <c r="AL499" s="7"/>
      <c r="AM499" s="26">
        <v>8.8878905102225837E-3</v>
      </c>
      <c r="AN499" s="28"/>
      <c r="AO499" s="28"/>
      <c r="AP499" s="28"/>
      <c r="AQ499" s="29"/>
      <c r="AR499" s="108" t="str">
        <f t="shared" si="62"/>
        <v>NO OFERTADO</v>
      </c>
      <c r="AS499" s="109" t="str">
        <f t="shared" si="63"/>
        <v>CORRECTO</v>
      </c>
    </row>
    <row r="500" spans="1:45" ht="24" x14ac:dyDescent="0.25">
      <c r="A500" s="134">
        <v>496</v>
      </c>
      <c r="B500" s="135">
        <v>1477</v>
      </c>
      <c r="C500" s="10" t="s">
        <v>2637</v>
      </c>
      <c r="D500" s="136" t="s">
        <v>465</v>
      </c>
      <c r="E500" s="136" t="s">
        <v>6</v>
      </c>
      <c r="F500" s="136" t="s">
        <v>7</v>
      </c>
      <c r="G500" s="136" t="s">
        <v>8</v>
      </c>
      <c r="H500" s="136" t="s">
        <v>7</v>
      </c>
      <c r="I500" s="137" t="s">
        <v>45</v>
      </c>
      <c r="J500" s="8">
        <v>1</v>
      </c>
      <c r="K500" s="8" t="s">
        <v>1651</v>
      </c>
      <c r="L500" s="9">
        <v>41.15</v>
      </c>
      <c r="M500" s="9">
        <v>10061.538461538461</v>
      </c>
      <c r="N500" s="138">
        <f t="shared" si="56"/>
        <v>414032.30769230763</v>
      </c>
      <c r="O500" s="11" t="s">
        <v>3204</v>
      </c>
      <c r="P500" s="39">
        <v>1.2579550408710625E-5</v>
      </c>
      <c r="Q500" s="39"/>
      <c r="R500" s="26">
        <v>3.1448876021776561E-3</v>
      </c>
      <c r="S500" s="7"/>
      <c r="T500" s="26">
        <v>3.1448876021776561E-3</v>
      </c>
      <c r="U500" s="11"/>
      <c r="V500" s="28"/>
      <c r="W500" s="28"/>
      <c r="X500" s="29"/>
      <c r="Y500" s="108" t="str">
        <f t="shared" si="57"/>
        <v>NO OFERTADO</v>
      </c>
      <c r="Z500" s="108" t="str">
        <f t="shared" si="58"/>
        <v>CORRECTO</v>
      </c>
      <c r="AA500" s="29">
        <f t="shared" si="59"/>
        <v>0</v>
      </c>
      <c r="AB500" s="25">
        <v>1.1321595367839562E-3</v>
      </c>
      <c r="AC500" s="7"/>
      <c r="AD500" s="26">
        <v>1.1321595367839562E-3</v>
      </c>
      <c r="AE500" s="28"/>
      <c r="AF500" s="28"/>
      <c r="AG500" s="28"/>
      <c r="AH500" s="29"/>
      <c r="AI500" s="108" t="str">
        <f t="shared" si="60"/>
        <v>NO OFERTADO</v>
      </c>
      <c r="AJ500" s="108" t="str">
        <f t="shared" si="61"/>
        <v>CORRECTO</v>
      </c>
      <c r="AK500" s="27">
        <v>7.5477302452263743E-4</v>
      </c>
      <c r="AL500" s="7"/>
      <c r="AM500" s="26">
        <v>7.5477302452263743E-4</v>
      </c>
      <c r="AN500" s="28"/>
      <c r="AO500" s="28"/>
      <c r="AP500" s="28"/>
      <c r="AQ500" s="29"/>
      <c r="AR500" s="108" t="str">
        <f t="shared" si="62"/>
        <v>NO OFERTADO</v>
      </c>
      <c r="AS500" s="109" t="str">
        <f t="shared" si="63"/>
        <v>CORRECTO</v>
      </c>
    </row>
    <row r="501" spans="1:45" ht="24" x14ac:dyDescent="0.25">
      <c r="A501" s="134">
        <v>497</v>
      </c>
      <c r="B501" s="135">
        <v>1544</v>
      </c>
      <c r="C501" s="10" t="s">
        <v>2743</v>
      </c>
      <c r="D501" s="136" t="s">
        <v>2744</v>
      </c>
      <c r="E501" s="136" t="s">
        <v>6</v>
      </c>
      <c r="F501" s="136" t="s">
        <v>7</v>
      </c>
      <c r="G501" s="136" t="s">
        <v>8</v>
      </c>
      <c r="H501" s="136" t="s">
        <v>7</v>
      </c>
      <c r="I501" s="137" t="s">
        <v>45</v>
      </c>
      <c r="J501" s="8">
        <v>1</v>
      </c>
      <c r="K501" s="8" t="s">
        <v>2745</v>
      </c>
      <c r="L501" s="9">
        <v>218</v>
      </c>
      <c r="M501" s="9">
        <v>1792.0769230769231</v>
      </c>
      <c r="N501" s="138">
        <f t="shared" si="56"/>
        <v>390672.76923076925</v>
      </c>
      <c r="O501" s="11" t="s">
        <v>3204</v>
      </c>
      <c r="P501" s="39">
        <v>1.1869817167749352E-5</v>
      </c>
      <c r="Q501" s="39"/>
      <c r="R501" s="26">
        <v>2.967454291937338E-3</v>
      </c>
      <c r="S501" s="7"/>
      <c r="T501" s="26">
        <v>2.967454291937338E-3</v>
      </c>
      <c r="U501" s="11"/>
      <c r="V501" s="28"/>
      <c r="W501" s="28"/>
      <c r="X501" s="29"/>
      <c r="Y501" s="108" t="str">
        <f t="shared" si="57"/>
        <v>NO OFERTADO</v>
      </c>
      <c r="Z501" s="108" t="str">
        <f t="shared" si="58"/>
        <v>CORRECTO</v>
      </c>
      <c r="AA501" s="29">
        <f t="shared" si="59"/>
        <v>0</v>
      </c>
      <c r="AB501" s="25">
        <v>1.0682835450974417E-3</v>
      </c>
      <c r="AC501" s="7"/>
      <c r="AD501" s="26">
        <v>1.0682835450974417E-3</v>
      </c>
      <c r="AE501" s="28"/>
      <c r="AF501" s="28"/>
      <c r="AG501" s="28"/>
      <c r="AH501" s="29"/>
      <c r="AI501" s="108" t="str">
        <f t="shared" si="60"/>
        <v>NO OFERTADO</v>
      </c>
      <c r="AJ501" s="108" t="str">
        <f t="shared" si="61"/>
        <v>CORRECTO</v>
      </c>
      <c r="AK501" s="27">
        <v>7.1218903006496116E-4</v>
      </c>
      <c r="AL501" s="7"/>
      <c r="AM501" s="26">
        <v>7.1218903006496116E-4</v>
      </c>
      <c r="AN501" s="28"/>
      <c r="AO501" s="28"/>
      <c r="AP501" s="28"/>
      <c r="AQ501" s="29"/>
      <c r="AR501" s="108" t="str">
        <f t="shared" si="62"/>
        <v>NO OFERTADO</v>
      </c>
      <c r="AS501" s="109" t="str">
        <f t="shared" si="63"/>
        <v>CORRECTO</v>
      </c>
    </row>
    <row r="502" spans="1:45" ht="24" x14ac:dyDescent="0.25">
      <c r="A502" s="134">
        <v>498</v>
      </c>
      <c r="B502" s="135">
        <v>276</v>
      </c>
      <c r="C502" s="10" t="s">
        <v>720</v>
      </c>
      <c r="D502" s="136" t="s">
        <v>148</v>
      </c>
      <c r="E502" s="136" t="s">
        <v>6</v>
      </c>
      <c r="F502" s="136" t="s">
        <v>7</v>
      </c>
      <c r="G502" s="136" t="s">
        <v>8</v>
      </c>
      <c r="H502" s="136" t="s">
        <v>7</v>
      </c>
      <c r="I502" s="137" t="s">
        <v>45</v>
      </c>
      <c r="J502" s="8">
        <v>1</v>
      </c>
      <c r="K502" s="8" t="s">
        <v>721</v>
      </c>
      <c r="L502" s="9">
        <v>1618.43</v>
      </c>
      <c r="M502" s="9">
        <v>17080.307692307691</v>
      </c>
      <c r="N502" s="138">
        <f t="shared" si="56"/>
        <v>27643282.37846154</v>
      </c>
      <c r="O502" s="11" t="s">
        <v>3204</v>
      </c>
      <c r="P502" s="39">
        <v>8.3988630278704162E-4</v>
      </c>
      <c r="Q502" s="39"/>
      <c r="R502" s="26">
        <v>0.20997157569676039</v>
      </c>
      <c r="S502" s="7"/>
      <c r="T502" s="26">
        <v>0.20997157569676039</v>
      </c>
      <c r="U502" s="11"/>
      <c r="V502" s="28"/>
      <c r="W502" s="28"/>
      <c r="X502" s="29"/>
      <c r="Y502" s="108" t="str">
        <f t="shared" si="57"/>
        <v>NO OFERTADO</v>
      </c>
      <c r="Z502" s="108" t="str">
        <f t="shared" si="58"/>
        <v>CORRECTO</v>
      </c>
      <c r="AA502" s="29">
        <f t="shared" si="59"/>
        <v>0</v>
      </c>
      <c r="AB502" s="25">
        <v>7.5589767250833745E-2</v>
      </c>
      <c r="AC502" s="7"/>
      <c r="AD502" s="26">
        <v>7.5589767250833745E-2</v>
      </c>
      <c r="AE502" s="28"/>
      <c r="AF502" s="28"/>
      <c r="AG502" s="28"/>
      <c r="AH502" s="29"/>
      <c r="AI502" s="108" t="str">
        <f t="shared" si="60"/>
        <v>NO OFERTADO</v>
      </c>
      <c r="AJ502" s="108" t="str">
        <f t="shared" si="61"/>
        <v>CORRECTO</v>
      </c>
      <c r="AK502" s="27">
        <v>5.0393178167222497E-2</v>
      </c>
      <c r="AL502" s="7"/>
      <c r="AM502" s="26">
        <v>5.0393178167222497E-2</v>
      </c>
      <c r="AN502" s="28"/>
      <c r="AO502" s="28"/>
      <c r="AP502" s="28"/>
      <c r="AQ502" s="29"/>
      <c r="AR502" s="108" t="str">
        <f t="shared" si="62"/>
        <v>NO OFERTADO</v>
      </c>
      <c r="AS502" s="109" t="str">
        <f t="shared" si="63"/>
        <v>CORRECTO</v>
      </c>
    </row>
    <row r="503" spans="1:45" ht="24" x14ac:dyDescent="0.25">
      <c r="A503" s="134">
        <v>499</v>
      </c>
      <c r="B503" s="135">
        <v>420</v>
      </c>
      <c r="C503" s="10" t="s">
        <v>720</v>
      </c>
      <c r="D503" s="136" t="s">
        <v>1032</v>
      </c>
      <c r="E503" s="136" t="s">
        <v>6</v>
      </c>
      <c r="F503" s="136" t="s">
        <v>7</v>
      </c>
      <c r="G503" s="136" t="s">
        <v>8</v>
      </c>
      <c r="H503" s="136" t="s">
        <v>7</v>
      </c>
      <c r="I503" s="137" t="s">
        <v>45</v>
      </c>
      <c r="J503" s="8">
        <v>1</v>
      </c>
      <c r="K503" s="8" t="s">
        <v>721</v>
      </c>
      <c r="L503" s="9">
        <v>2107.83</v>
      </c>
      <c r="M503" s="9">
        <v>13064.076923076924</v>
      </c>
      <c r="N503" s="138">
        <f t="shared" si="56"/>
        <v>27536853.260769233</v>
      </c>
      <c r="O503" s="11" t="s">
        <v>3204</v>
      </c>
      <c r="P503" s="39">
        <v>8.3665266515516891E-4</v>
      </c>
      <c r="Q503" s="39"/>
      <c r="R503" s="26">
        <v>0.20916316628879222</v>
      </c>
      <c r="S503" s="7"/>
      <c r="T503" s="26">
        <v>0.20916316628879222</v>
      </c>
      <c r="U503" s="11"/>
      <c r="V503" s="28"/>
      <c r="W503" s="28"/>
      <c r="X503" s="29"/>
      <c r="Y503" s="108" t="str">
        <f t="shared" si="57"/>
        <v>NO OFERTADO</v>
      </c>
      <c r="Z503" s="108" t="str">
        <f t="shared" si="58"/>
        <v>CORRECTO</v>
      </c>
      <c r="AA503" s="29">
        <f t="shared" si="59"/>
        <v>0</v>
      </c>
      <c r="AB503" s="25">
        <v>7.5298739863965208E-2</v>
      </c>
      <c r="AC503" s="7"/>
      <c r="AD503" s="26">
        <v>7.5298739863965208E-2</v>
      </c>
      <c r="AE503" s="28"/>
      <c r="AF503" s="28"/>
      <c r="AG503" s="28"/>
      <c r="AH503" s="29"/>
      <c r="AI503" s="108" t="str">
        <f t="shared" si="60"/>
        <v>NO OFERTADO</v>
      </c>
      <c r="AJ503" s="108" t="str">
        <f t="shared" si="61"/>
        <v>CORRECTO</v>
      </c>
      <c r="AK503" s="27">
        <v>5.0199159909310134E-2</v>
      </c>
      <c r="AL503" s="7"/>
      <c r="AM503" s="26">
        <v>5.0199159909310134E-2</v>
      </c>
      <c r="AN503" s="28"/>
      <c r="AO503" s="28"/>
      <c r="AP503" s="28"/>
      <c r="AQ503" s="29"/>
      <c r="AR503" s="108" t="str">
        <f t="shared" si="62"/>
        <v>NO OFERTADO</v>
      </c>
      <c r="AS503" s="109" t="str">
        <f t="shared" si="63"/>
        <v>CORRECTO</v>
      </c>
    </row>
    <row r="504" spans="1:45" ht="24" x14ac:dyDescent="0.25">
      <c r="A504" s="134">
        <v>500</v>
      </c>
      <c r="B504" s="135">
        <v>1015</v>
      </c>
      <c r="C504" s="10" t="s">
        <v>1981</v>
      </c>
      <c r="D504" s="136" t="s">
        <v>1982</v>
      </c>
      <c r="E504" s="136" t="s">
        <v>165</v>
      </c>
      <c r="F504" s="136" t="s">
        <v>166</v>
      </c>
      <c r="G504" s="136" t="s">
        <v>167</v>
      </c>
      <c r="H504" s="136" t="s">
        <v>267</v>
      </c>
      <c r="I504" s="137" t="s">
        <v>45</v>
      </c>
      <c r="J504" s="8">
        <v>5</v>
      </c>
      <c r="K504" s="8" t="s">
        <v>1983</v>
      </c>
      <c r="L504" s="9">
        <v>23608</v>
      </c>
      <c r="M504" s="9">
        <v>165.38461538461542</v>
      </c>
      <c r="N504" s="138">
        <f t="shared" si="56"/>
        <v>3904400.0000000009</v>
      </c>
      <c r="O504" s="11" t="s">
        <v>3204</v>
      </c>
      <c r="P504" s="39">
        <v>1.1862744936385625E-4</v>
      </c>
      <c r="Q504" s="39"/>
      <c r="R504" s="26">
        <v>2.9656862340964062E-2</v>
      </c>
      <c r="S504" s="7"/>
      <c r="T504" s="26">
        <v>2.9656862340964062E-2</v>
      </c>
      <c r="U504" s="11"/>
      <c r="V504" s="28"/>
      <c r="W504" s="28"/>
      <c r="X504" s="29"/>
      <c r="Y504" s="108" t="str">
        <f t="shared" si="57"/>
        <v>NO OFERTADO</v>
      </c>
      <c r="Z504" s="108" t="str">
        <f t="shared" si="58"/>
        <v>CORRECTO</v>
      </c>
      <c r="AA504" s="29">
        <f t="shared" si="59"/>
        <v>0</v>
      </c>
      <c r="AB504" s="25">
        <v>1.0676470442747063E-2</v>
      </c>
      <c r="AC504" s="7"/>
      <c r="AD504" s="26">
        <v>1.0676470442747063E-2</v>
      </c>
      <c r="AE504" s="28"/>
      <c r="AF504" s="28"/>
      <c r="AG504" s="28"/>
      <c r="AH504" s="29"/>
      <c r="AI504" s="108" t="str">
        <f t="shared" si="60"/>
        <v>NO OFERTADO</v>
      </c>
      <c r="AJ504" s="108" t="str">
        <f t="shared" si="61"/>
        <v>CORRECTO</v>
      </c>
      <c r="AK504" s="27">
        <v>7.117646961831375E-3</v>
      </c>
      <c r="AL504" s="7"/>
      <c r="AM504" s="26">
        <v>7.117646961831375E-3</v>
      </c>
      <c r="AN504" s="28"/>
      <c r="AO504" s="28"/>
      <c r="AP504" s="28"/>
      <c r="AQ504" s="29"/>
      <c r="AR504" s="108" t="str">
        <f t="shared" si="62"/>
        <v>NO OFERTADO</v>
      </c>
      <c r="AS504" s="109" t="str">
        <f t="shared" si="63"/>
        <v>CORRECTO</v>
      </c>
    </row>
    <row r="505" spans="1:45" x14ac:dyDescent="0.25">
      <c r="A505" s="134">
        <v>501</v>
      </c>
      <c r="B505" s="135">
        <v>1652</v>
      </c>
      <c r="C505" s="10" t="s">
        <v>2907</v>
      </c>
      <c r="D505" s="136" t="s">
        <v>2908</v>
      </c>
      <c r="E505" s="136" t="s">
        <v>165</v>
      </c>
      <c r="F505" s="136" t="s">
        <v>166</v>
      </c>
      <c r="G505" s="136" t="s">
        <v>1426</v>
      </c>
      <c r="H505" s="136" t="s">
        <v>267</v>
      </c>
      <c r="I505" s="137" t="s">
        <v>45</v>
      </c>
      <c r="J505" s="8">
        <v>30</v>
      </c>
      <c r="K505" s="8" t="s">
        <v>2909</v>
      </c>
      <c r="L505" s="9">
        <v>1391.8</v>
      </c>
      <c r="M505" s="9">
        <v>394.61538461538458</v>
      </c>
      <c r="N505" s="138">
        <f t="shared" si="56"/>
        <v>549225.69230769225</v>
      </c>
      <c r="O505" s="11" t="s">
        <v>3204</v>
      </c>
      <c r="P505" s="39">
        <v>1.6687133235211466E-5</v>
      </c>
      <c r="Q505" s="39"/>
      <c r="R505" s="26">
        <v>4.1717833088028662E-3</v>
      </c>
      <c r="S505" s="7"/>
      <c r="T505" s="26">
        <v>4.1717833088028662E-3</v>
      </c>
      <c r="U505" s="11"/>
      <c r="V505" s="28"/>
      <c r="W505" s="28"/>
      <c r="X505" s="29"/>
      <c r="Y505" s="108" t="str">
        <f t="shared" si="57"/>
        <v>NO OFERTADO</v>
      </c>
      <c r="Z505" s="108" t="str">
        <f t="shared" si="58"/>
        <v>CORRECTO</v>
      </c>
      <c r="AA505" s="29">
        <f t="shared" si="59"/>
        <v>0</v>
      </c>
      <c r="AB505" s="25">
        <v>1.5018419911690319E-3</v>
      </c>
      <c r="AC505" s="7"/>
      <c r="AD505" s="26">
        <v>1.5018419911690319E-3</v>
      </c>
      <c r="AE505" s="28"/>
      <c r="AF505" s="28"/>
      <c r="AG505" s="28"/>
      <c r="AH505" s="29"/>
      <c r="AI505" s="108" t="str">
        <f t="shared" si="60"/>
        <v>NO OFERTADO</v>
      </c>
      <c r="AJ505" s="108" t="str">
        <f t="shared" si="61"/>
        <v>CORRECTO</v>
      </c>
      <c r="AK505" s="27">
        <v>1.0012279941126879E-3</v>
      </c>
      <c r="AL505" s="7"/>
      <c r="AM505" s="26">
        <v>1.0012279941126879E-3</v>
      </c>
      <c r="AN505" s="28"/>
      <c r="AO505" s="28"/>
      <c r="AP505" s="28"/>
      <c r="AQ505" s="29"/>
      <c r="AR505" s="108" t="str">
        <f t="shared" si="62"/>
        <v>NO OFERTADO</v>
      </c>
      <c r="AS505" s="109" t="str">
        <f t="shared" si="63"/>
        <v>CORRECTO</v>
      </c>
    </row>
    <row r="506" spans="1:45" ht="24" x14ac:dyDescent="0.25">
      <c r="A506" s="134">
        <v>502</v>
      </c>
      <c r="B506" s="135">
        <v>798</v>
      </c>
      <c r="C506" s="10" t="s">
        <v>1661</v>
      </c>
      <c r="D506" s="136" t="s">
        <v>2797</v>
      </c>
      <c r="E506" s="136" t="s">
        <v>240</v>
      </c>
      <c r="F506" s="136" t="s">
        <v>241</v>
      </c>
      <c r="G506" s="136" t="s">
        <v>242</v>
      </c>
      <c r="H506" s="136" t="s">
        <v>243</v>
      </c>
      <c r="I506" s="137" t="s">
        <v>45</v>
      </c>
      <c r="J506" s="8">
        <v>40</v>
      </c>
      <c r="K506" s="8" t="s">
        <v>1662</v>
      </c>
      <c r="L506" s="9">
        <v>76</v>
      </c>
      <c r="M506" s="9">
        <v>70901.538461538454</v>
      </c>
      <c r="N506" s="138">
        <f t="shared" si="56"/>
        <v>5388516.9230769221</v>
      </c>
      <c r="O506" s="11" t="s">
        <v>3204</v>
      </c>
      <c r="P506" s="39">
        <v>1.6371939822727946E-4</v>
      </c>
      <c r="Q506" s="39"/>
      <c r="R506" s="26">
        <v>4.0929849556819865E-2</v>
      </c>
      <c r="S506" s="7"/>
      <c r="T506" s="26">
        <v>4.0929849556819865E-2</v>
      </c>
      <c r="U506" s="11"/>
      <c r="V506" s="28"/>
      <c r="W506" s="28"/>
      <c r="X506" s="29"/>
      <c r="Y506" s="108" t="str">
        <f t="shared" si="57"/>
        <v>NO OFERTADO</v>
      </c>
      <c r="Z506" s="108" t="str">
        <f t="shared" si="58"/>
        <v>CORRECTO</v>
      </c>
      <c r="AA506" s="29">
        <f t="shared" si="59"/>
        <v>0</v>
      </c>
      <c r="AB506" s="25">
        <v>1.4734745840455152E-2</v>
      </c>
      <c r="AC506" s="7"/>
      <c r="AD506" s="26">
        <v>1.4734745840455152E-2</v>
      </c>
      <c r="AE506" s="28"/>
      <c r="AF506" s="28"/>
      <c r="AG506" s="28"/>
      <c r="AH506" s="29"/>
      <c r="AI506" s="108" t="str">
        <f t="shared" si="60"/>
        <v>NO OFERTADO</v>
      </c>
      <c r="AJ506" s="108" t="str">
        <f t="shared" si="61"/>
        <v>CORRECTO</v>
      </c>
      <c r="AK506" s="27">
        <v>9.8231638936367681E-3</v>
      </c>
      <c r="AL506" s="7"/>
      <c r="AM506" s="26">
        <v>9.8231638936367681E-3</v>
      </c>
      <c r="AN506" s="28"/>
      <c r="AO506" s="28"/>
      <c r="AP506" s="28"/>
      <c r="AQ506" s="29"/>
      <c r="AR506" s="108" t="str">
        <f t="shared" si="62"/>
        <v>NO OFERTADO</v>
      </c>
      <c r="AS506" s="109" t="str">
        <f t="shared" si="63"/>
        <v>CORRECTO</v>
      </c>
    </row>
    <row r="507" spans="1:45" ht="24" x14ac:dyDescent="0.25">
      <c r="A507" s="134">
        <v>503</v>
      </c>
      <c r="B507" s="135">
        <v>1070</v>
      </c>
      <c r="C507" s="10" t="s">
        <v>1661</v>
      </c>
      <c r="D507" s="136" t="s">
        <v>2797</v>
      </c>
      <c r="E507" s="136" t="s">
        <v>240</v>
      </c>
      <c r="F507" s="136" t="s">
        <v>241</v>
      </c>
      <c r="G507" s="136" t="s">
        <v>537</v>
      </c>
      <c r="H507" s="136" t="s">
        <v>243</v>
      </c>
      <c r="I507" s="137" t="s">
        <v>45</v>
      </c>
      <c r="J507" s="8">
        <v>40</v>
      </c>
      <c r="K507" s="8" t="s">
        <v>2054</v>
      </c>
      <c r="L507" s="9">
        <v>76</v>
      </c>
      <c r="M507" s="9">
        <v>22520</v>
      </c>
      <c r="N507" s="138">
        <f t="shared" si="56"/>
        <v>1711520</v>
      </c>
      <c r="O507" s="11" t="s">
        <v>3204</v>
      </c>
      <c r="P507" s="39">
        <v>5.2001140286657927E-5</v>
      </c>
      <c r="Q507" s="39"/>
      <c r="R507" s="26">
        <v>1.3000285071664482E-2</v>
      </c>
      <c r="S507" s="7"/>
      <c r="T507" s="26">
        <v>1.3000285071664482E-2</v>
      </c>
      <c r="U507" s="11"/>
      <c r="V507" s="28"/>
      <c r="W507" s="28"/>
      <c r="X507" s="29"/>
      <c r="Y507" s="108" t="str">
        <f t="shared" si="57"/>
        <v>NO OFERTADO</v>
      </c>
      <c r="Z507" s="108" t="str">
        <f t="shared" si="58"/>
        <v>CORRECTO</v>
      </c>
      <c r="AA507" s="29">
        <f t="shared" si="59"/>
        <v>0</v>
      </c>
      <c r="AB507" s="25">
        <v>4.680102625799213E-3</v>
      </c>
      <c r="AC507" s="7"/>
      <c r="AD507" s="26">
        <v>4.680102625799213E-3</v>
      </c>
      <c r="AE507" s="28"/>
      <c r="AF507" s="28"/>
      <c r="AG507" s="28"/>
      <c r="AH507" s="29"/>
      <c r="AI507" s="108" t="str">
        <f t="shared" si="60"/>
        <v>NO OFERTADO</v>
      </c>
      <c r="AJ507" s="108" t="str">
        <f t="shared" si="61"/>
        <v>CORRECTO</v>
      </c>
      <c r="AK507" s="27">
        <v>3.1200684171994756E-3</v>
      </c>
      <c r="AL507" s="7"/>
      <c r="AM507" s="26">
        <v>3.1200684171994756E-3</v>
      </c>
      <c r="AN507" s="28"/>
      <c r="AO507" s="28"/>
      <c r="AP507" s="28"/>
      <c r="AQ507" s="29"/>
      <c r="AR507" s="108" t="str">
        <f t="shared" si="62"/>
        <v>NO OFERTADO</v>
      </c>
      <c r="AS507" s="109" t="str">
        <f t="shared" si="63"/>
        <v>CORRECTO</v>
      </c>
    </row>
    <row r="508" spans="1:45" x14ac:dyDescent="0.25">
      <c r="A508" s="134">
        <v>504</v>
      </c>
      <c r="B508" s="135">
        <v>1364</v>
      </c>
      <c r="C508" s="10" t="s">
        <v>1661</v>
      </c>
      <c r="D508" s="136" t="s">
        <v>2797</v>
      </c>
      <c r="E508" s="136" t="s">
        <v>165</v>
      </c>
      <c r="F508" s="136" t="s">
        <v>166</v>
      </c>
      <c r="G508" s="136" t="s">
        <v>242</v>
      </c>
      <c r="H508" s="136" t="s">
        <v>81</v>
      </c>
      <c r="I508" s="137" t="s">
        <v>45</v>
      </c>
      <c r="J508" s="8">
        <v>30</v>
      </c>
      <c r="K508" s="8" t="s">
        <v>2054</v>
      </c>
      <c r="L508" s="9">
        <v>124.92</v>
      </c>
      <c r="M508" s="9">
        <v>9399.2307692307695</v>
      </c>
      <c r="N508" s="138">
        <f t="shared" si="56"/>
        <v>1174151.9076923078</v>
      </c>
      <c r="O508" s="11" t="s">
        <v>3204</v>
      </c>
      <c r="P508" s="39">
        <v>3.5674276707111066E-5</v>
      </c>
      <c r="Q508" s="39"/>
      <c r="R508" s="26">
        <v>8.9185691767777672E-3</v>
      </c>
      <c r="S508" s="7"/>
      <c r="T508" s="26">
        <v>8.9185691767777672E-3</v>
      </c>
      <c r="U508" s="11"/>
      <c r="V508" s="28"/>
      <c r="W508" s="28"/>
      <c r="X508" s="29"/>
      <c r="Y508" s="108" t="str">
        <f t="shared" si="57"/>
        <v>NO OFERTADO</v>
      </c>
      <c r="Z508" s="108" t="str">
        <f t="shared" si="58"/>
        <v>CORRECTO</v>
      </c>
      <c r="AA508" s="29">
        <f t="shared" si="59"/>
        <v>0</v>
      </c>
      <c r="AB508" s="25">
        <v>3.2106849036399958E-3</v>
      </c>
      <c r="AC508" s="7"/>
      <c r="AD508" s="26">
        <v>3.2106849036399958E-3</v>
      </c>
      <c r="AE508" s="28"/>
      <c r="AF508" s="28"/>
      <c r="AG508" s="28"/>
      <c r="AH508" s="29"/>
      <c r="AI508" s="108" t="str">
        <f t="shared" si="60"/>
        <v>NO OFERTADO</v>
      </c>
      <c r="AJ508" s="108" t="str">
        <f t="shared" si="61"/>
        <v>CORRECTO</v>
      </c>
      <c r="AK508" s="27">
        <v>2.1404566024266639E-3</v>
      </c>
      <c r="AL508" s="7"/>
      <c r="AM508" s="26">
        <v>2.1404566024266639E-3</v>
      </c>
      <c r="AN508" s="28"/>
      <c r="AO508" s="28"/>
      <c r="AP508" s="28"/>
      <c r="AQ508" s="29"/>
      <c r="AR508" s="108" t="str">
        <f t="shared" si="62"/>
        <v>NO OFERTADO</v>
      </c>
      <c r="AS508" s="109" t="str">
        <f t="shared" si="63"/>
        <v>CORRECTO</v>
      </c>
    </row>
    <row r="509" spans="1:45" ht="24" x14ac:dyDescent="0.25">
      <c r="A509" s="134">
        <v>505</v>
      </c>
      <c r="B509" s="135">
        <v>1461</v>
      </c>
      <c r="C509" s="10" t="s">
        <v>1661</v>
      </c>
      <c r="D509" s="136" t="s">
        <v>69</v>
      </c>
      <c r="E509" s="136" t="s">
        <v>1095</v>
      </c>
      <c r="F509" s="136" t="s">
        <v>965</v>
      </c>
      <c r="G509" s="136" t="s">
        <v>537</v>
      </c>
      <c r="H509" s="136" t="s">
        <v>965</v>
      </c>
      <c r="I509" s="137" t="s">
        <v>45</v>
      </c>
      <c r="J509" s="8">
        <v>1</v>
      </c>
      <c r="K509" s="8" t="s">
        <v>2054</v>
      </c>
      <c r="L509" s="9">
        <v>384.67</v>
      </c>
      <c r="M509" s="9">
        <v>1114.6923076923076</v>
      </c>
      <c r="N509" s="138">
        <f t="shared" si="56"/>
        <v>428788.69</v>
      </c>
      <c r="O509" s="11" t="s">
        <v>3204</v>
      </c>
      <c r="P509" s="39">
        <v>1.3027893814867647E-5</v>
      </c>
      <c r="Q509" s="39"/>
      <c r="R509" s="26">
        <v>3.2569734537169119E-3</v>
      </c>
      <c r="S509" s="7"/>
      <c r="T509" s="26">
        <v>3.2569734537169119E-3</v>
      </c>
      <c r="U509" s="11"/>
      <c r="V509" s="28"/>
      <c r="W509" s="28"/>
      <c r="X509" s="29"/>
      <c r="Y509" s="108" t="str">
        <f t="shared" si="57"/>
        <v>NO OFERTADO</v>
      </c>
      <c r="Z509" s="108" t="str">
        <f t="shared" si="58"/>
        <v>CORRECTO</v>
      </c>
      <c r="AA509" s="29">
        <f t="shared" si="59"/>
        <v>0</v>
      </c>
      <c r="AB509" s="25">
        <v>1.1725104433380883E-3</v>
      </c>
      <c r="AC509" s="7"/>
      <c r="AD509" s="26">
        <v>1.1725104433380883E-3</v>
      </c>
      <c r="AE509" s="28"/>
      <c r="AF509" s="28"/>
      <c r="AG509" s="28"/>
      <c r="AH509" s="29"/>
      <c r="AI509" s="108" t="str">
        <f t="shared" si="60"/>
        <v>NO OFERTADO</v>
      </c>
      <c r="AJ509" s="108" t="str">
        <f t="shared" si="61"/>
        <v>CORRECTO</v>
      </c>
      <c r="AK509" s="27">
        <v>7.8167362889205885E-4</v>
      </c>
      <c r="AL509" s="7"/>
      <c r="AM509" s="26">
        <v>7.8167362889205885E-4</v>
      </c>
      <c r="AN509" s="28"/>
      <c r="AO509" s="28"/>
      <c r="AP509" s="28"/>
      <c r="AQ509" s="29"/>
      <c r="AR509" s="108" t="str">
        <f t="shared" si="62"/>
        <v>NO OFERTADO</v>
      </c>
      <c r="AS509" s="109" t="str">
        <f t="shared" si="63"/>
        <v>CORRECTO</v>
      </c>
    </row>
    <row r="510" spans="1:45" ht="24" x14ac:dyDescent="0.25">
      <c r="A510" s="134">
        <v>506</v>
      </c>
      <c r="B510" s="135">
        <v>2803</v>
      </c>
      <c r="C510" s="10" t="s">
        <v>4616</v>
      </c>
      <c r="D510" s="136" t="s">
        <v>1953</v>
      </c>
      <c r="E510" s="136" t="s">
        <v>536</v>
      </c>
      <c r="F510" s="136" t="s">
        <v>267</v>
      </c>
      <c r="G510" s="136" t="s">
        <v>242</v>
      </c>
      <c r="H510" s="136" t="s">
        <v>4617</v>
      </c>
      <c r="I510" s="137" t="s">
        <v>45</v>
      </c>
      <c r="J510" s="8">
        <v>1</v>
      </c>
      <c r="K510" s="11"/>
      <c r="L510" s="9">
        <v>42925</v>
      </c>
      <c r="M510" s="9">
        <v>2</v>
      </c>
      <c r="N510" s="138">
        <f t="shared" si="56"/>
        <v>85850</v>
      </c>
      <c r="O510" s="11" t="s">
        <v>4504</v>
      </c>
      <c r="P510" s="39">
        <v>2.6083819608357383E-6</v>
      </c>
      <c r="Q510" s="39"/>
      <c r="R510" s="26">
        <v>6.5209549020893453E-4</v>
      </c>
      <c r="S510" s="7"/>
      <c r="T510" s="26">
        <v>6.5209549020893453E-4</v>
      </c>
      <c r="U510" s="11"/>
      <c r="V510" s="28"/>
      <c r="W510" s="28"/>
      <c r="X510" s="29"/>
      <c r="Y510" s="108" t="str">
        <f t="shared" si="57"/>
        <v>NO OFERTADO</v>
      </c>
      <c r="Z510" s="108" t="str">
        <f t="shared" si="58"/>
        <v>CORRECTO</v>
      </c>
      <c r="AA510" s="29">
        <f t="shared" si="59"/>
        <v>0</v>
      </c>
      <c r="AB510" s="25">
        <v>2.3475437647521645E-4</v>
      </c>
      <c r="AC510" s="7"/>
      <c r="AD510" s="26">
        <v>2.3475437647521645E-4</v>
      </c>
      <c r="AE510" s="28"/>
      <c r="AF510" s="28"/>
      <c r="AG510" s="28"/>
      <c r="AH510" s="29"/>
      <c r="AI510" s="108" t="str">
        <f t="shared" si="60"/>
        <v>NO OFERTADO</v>
      </c>
      <c r="AJ510" s="108" t="str">
        <f t="shared" si="61"/>
        <v>CORRECTO</v>
      </c>
      <c r="AK510" s="27">
        <v>1.5650291765014431E-4</v>
      </c>
      <c r="AL510" s="7"/>
      <c r="AM510" s="26">
        <v>1.5650291765014431E-4</v>
      </c>
      <c r="AN510" s="28"/>
      <c r="AO510" s="28"/>
      <c r="AP510" s="28"/>
      <c r="AQ510" s="29"/>
      <c r="AR510" s="108" t="str">
        <f t="shared" si="62"/>
        <v>NO OFERTADO</v>
      </c>
      <c r="AS510" s="109" t="str">
        <f t="shared" si="63"/>
        <v>CORRECTO</v>
      </c>
    </row>
    <row r="511" spans="1:45" x14ac:dyDescent="0.25">
      <c r="A511" s="134">
        <v>507</v>
      </c>
      <c r="B511" s="135">
        <v>1000</v>
      </c>
      <c r="C511" s="10" t="s">
        <v>1952</v>
      </c>
      <c r="D511" s="136" t="s">
        <v>1953</v>
      </c>
      <c r="E511" s="136" t="s">
        <v>536</v>
      </c>
      <c r="F511" s="136" t="s">
        <v>241</v>
      </c>
      <c r="G511" s="136" t="s">
        <v>242</v>
      </c>
      <c r="H511" s="136" t="s">
        <v>243</v>
      </c>
      <c r="I511" s="137" t="s">
        <v>45</v>
      </c>
      <c r="J511" s="8">
        <v>40</v>
      </c>
      <c r="K511" s="8" t="s">
        <v>1954</v>
      </c>
      <c r="L511" s="9">
        <v>486.92</v>
      </c>
      <c r="M511" s="9">
        <v>11584.615384615387</v>
      </c>
      <c r="N511" s="138">
        <f t="shared" si="56"/>
        <v>5640780.9230769239</v>
      </c>
      <c r="O511" s="11" t="s">
        <v>3204</v>
      </c>
      <c r="P511" s="39">
        <v>1.7138393948491802E-4</v>
      </c>
      <c r="Q511" s="39"/>
      <c r="R511" s="26">
        <v>4.2845984871229509E-2</v>
      </c>
      <c r="S511" s="7"/>
      <c r="T511" s="26">
        <v>4.2845984871229509E-2</v>
      </c>
      <c r="U511" s="11"/>
      <c r="V511" s="28"/>
      <c r="W511" s="28"/>
      <c r="X511" s="29"/>
      <c r="Y511" s="108" t="str">
        <f t="shared" si="57"/>
        <v>NO OFERTADO</v>
      </c>
      <c r="Z511" s="108" t="str">
        <f t="shared" si="58"/>
        <v>CORRECTO</v>
      </c>
      <c r="AA511" s="29">
        <f t="shared" si="59"/>
        <v>0</v>
      </c>
      <c r="AB511" s="25">
        <v>1.5424554553642621E-2</v>
      </c>
      <c r="AC511" s="7"/>
      <c r="AD511" s="26">
        <v>1.5424554553642621E-2</v>
      </c>
      <c r="AE511" s="28"/>
      <c r="AF511" s="28"/>
      <c r="AG511" s="28"/>
      <c r="AH511" s="29"/>
      <c r="AI511" s="108" t="str">
        <f t="shared" si="60"/>
        <v>NO OFERTADO</v>
      </c>
      <c r="AJ511" s="108" t="str">
        <f t="shared" si="61"/>
        <v>CORRECTO</v>
      </c>
      <c r="AK511" s="27">
        <v>1.0283036369095081E-2</v>
      </c>
      <c r="AL511" s="7"/>
      <c r="AM511" s="26">
        <v>1.0283036369095081E-2</v>
      </c>
      <c r="AN511" s="28"/>
      <c r="AO511" s="28"/>
      <c r="AP511" s="28"/>
      <c r="AQ511" s="29"/>
      <c r="AR511" s="108" t="str">
        <f t="shared" si="62"/>
        <v>NO OFERTADO</v>
      </c>
      <c r="AS511" s="109" t="str">
        <f t="shared" si="63"/>
        <v>CORRECTO</v>
      </c>
    </row>
    <row r="512" spans="1:45" x14ac:dyDescent="0.25">
      <c r="A512" s="134">
        <v>508</v>
      </c>
      <c r="B512" s="135">
        <v>360</v>
      </c>
      <c r="C512" s="10" t="s">
        <v>903</v>
      </c>
      <c r="D512" s="136" t="s">
        <v>904</v>
      </c>
      <c r="E512" s="136" t="s">
        <v>536</v>
      </c>
      <c r="F512" s="136" t="s">
        <v>241</v>
      </c>
      <c r="G512" s="136" t="s">
        <v>242</v>
      </c>
      <c r="H512" s="136" t="s">
        <v>243</v>
      </c>
      <c r="I512" s="137" t="s">
        <v>45</v>
      </c>
      <c r="J512" s="8">
        <v>20</v>
      </c>
      <c r="K512" s="8" t="s">
        <v>905</v>
      </c>
      <c r="L512" s="9">
        <v>2835</v>
      </c>
      <c r="M512" s="9">
        <v>7770</v>
      </c>
      <c r="N512" s="138">
        <f t="shared" si="56"/>
        <v>22027950</v>
      </c>
      <c r="O512" s="11" t="s">
        <v>3204</v>
      </c>
      <c r="P512" s="39">
        <v>6.6927556685138733E-4</v>
      </c>
      <c r="Q512" s="39"/>
      <c r="R512" s="26">
        <v>0.16731889171284683</v>
      </c>
      <c r="S512" s="7"/>
      <c r="T512" s="26">
        <v>0.16731889171284683</v>
      </c>
      <c r="U512" s="11"/>
      <c r="V512" s="28"/>
      <c r="W512" s="28"/>
      <c r="X512" s="29"/>
      <c r="Y512" s="108" t="str">
        <f t="shared" si="57"/>
        <v>NO OFERTADO</v>
      </c>
      <c r="Z512" s="108" t="str">
        <f t="shared" si="58"/>
        <v>CORRECTO</v>
      </c>
      <c r="AA512" s="29">
        <f t="shared" si="59"/>
        <v>0</v>
      </c>
      <c r="AB512" s="25">
        <v>6.0234801016624859E-2</v>
      </c>
      <c r="AC512" s="7"/>
      <c r="AD512" s="26">
        <v>6.0234801016624859E-2</v>
      </c>
      <c r="AE512" s="28"/>
      <c r="AF512" s="28"/>
      <c r="AG512" s="28"/>
      <c r="AH512" s="29"/>
      <c r="AI512" s="108" t="str">
        <f t="shared" si="60"/>
        <v>NO OFERTADO</v>
      </c>
      <c r="AJ512" s="108" t="str">
        <f t="shared" si="61"/>
        <v>CORRECTO</v>
      </c>
      <c r="AK512" s="27">
        <v>4.0156534011083239E-2</v>
      </c>
      <c r="AL512" s="7"/>
      <c r="AM512" s="26">
        <v>4.0156534011083239E-2</v>
      </c>
      <c r="AN512" s="28"/>
      <c r="AO512" s="28"/>
      <c r="AP512" s="28"/>
      <c r="AQ512" s="29"/>
      <c r="AR512" s="108" t="str">
        <f t="shared" si="62"/>
        <v>NO OFERTADO</v>
      </c>
      <c r="AS512" s="109" t="str">
        <f t="shared" si="63"/>
        <v>CORRECTO</v>
      </c>
    </row>
    <row r="513" spans="1:45" ht="24" x14ac:dyDescent="0.25">
      <c r="A513" s="134">
        <v>509</v>
      </c>
      <c r="B513" s="135">
        <v>741</v>
      </c>
      <c r="C513" s="10" t="s">
        <v>1563</v>
      </c>
      <c r="D513" s="136" t="s">
        <v>69</v>
      </c>
      <c r="E513" s="136" t="s">
        <v>6</v>
      </c>
      <c r="F513" s="136" t="s">
        <v>7</v>
      </c>
      <c r="G513" s="136" t="s">
        <v>8</v>
      </c>
      <c r="H513" s="136" t="s">
        <v>7</v>
      </c>
      <c r="I513" s="137" t="s">
        <v>45</v>
      </c>
      <c r="J513" s="8">
        <v>1</v>
      </c>
      <c r="K513" s="8" t="s">
        <v>1564</v>
      </c>
      <c r="L513" s="9">
        <v>389.49</v>
      </c>
      <c r="M513" s="9">
        <v>25170.307692307691</v>
      </c>
      <c r="N513" s="138">
        <f t="shared" si="56"/>
        <v>9803583.1430769227</v>
      </c>
      <c r="O513" s="11" t="s">
        <v>3204</v>
      </c>
      <c r="P513" s="39">
        <v>2.9786242774554659E-4</v>
      </c>
      <c r="Q513" s="39"/>
      <c r="R513" s="26">
        <v>7.4465606936386652E-2</v>
      </c>
      <c r="S513" s="7"/>
      <c r="T513" s="26">
        <v>7.4465606936386652E-2</v>
      </c>
      <c r="U513" s="11"/>
      <c r="V513" s="28"/>
      <c r="W513" s="28"/>
      <c r="X513" s="29"/>
      <c r="Y513" s="108" t="str">
        <f t="shared" si="57"/>
        <v>NO OFERTADO</v>
      </c>
      <c r="Z513" s="108" t="str">
        <f t="shared" si="58"/>
        <v>CORRECTO</v>
      </c>
      <c r="AA513" s="29">
        <f t="shared" si="59"/>
        <v>0</v>
      </c>
      <c r="AB513" s="25">
        <v>2.6807618497099193E-2</v>
      </c>
      <c r="AC513" s="7"/>
      <c r="AD513" s="26">
        <v>2.6807618497099193E-2</v>
      </c>
      <c r="AE513" s="28"/>
      <c r="AF513" s="28"/>
      <c r="AG513" s="28"/>
      <c r="AH513" s="29"/>
      <c r="AI513" s="108" t="str">
        <f t="shared" si="60"/>
        <v>NO OFERTADO</v>
      </c>
      <c r="AJ513" s="108" t="str">
        <f t="shared" si="61"/>
        <v>CORRECTO</v>
      </c>
      <c r="AK513" s="27">
        <v>1.7871745664732794E-2</v>
      </c>
      <c r="AL513" s="7"/>
      <c r="AM513" s="26">
        <v>1.7871745664732794E-2</v>
      </c>
      <c r="AN513" s="28"/>
      <c r="AO513" s="28"/>
      <c r="AP513" s="28"/>
      <c r="AQ513" s="29"/>
      <c r="AR513" s="108" t="str">
        <f t="shared" si="62"/>
        <v>NO OFERTADO</v>
      </c>
      <c r="AS513" s="109" t="str">
        <f t="shared" si="63"/>
        <v>CORRECTO</v>
      </c>
    </row>
    <row r="514" spans="1:45" ht="24" x14ac:dyDescent="0.25">
      <c r="A514" s="134">
        <v>510</v>
      </c>
      <c r="B514" s="135">
        <v>1375</v>
      </c>
      <c r="C514" s="10" t="s">
        <v>1563</v>
      </c>
      <c r="D514" s="136" t="s">
        <v>148</v>
      </c>
      <c r="E514" s="136" t="s">
        <v>6</v>
      </c>
      <c r="F514" s="136" t="s">
        <v>7</v>
      </c>
      <c r="G514" s="136" t="s">
        <v>8</v>
      </c>
      <c r="H514" s="136" t="s">
        <v>7</v>
      </c>
      <c r="I514" s="137" t="s">
        <v>45</v>
      </c>
      <c r="J514" s="8">
        <v>1</v>
      </c>
      <c r="K514" s="8" t="s">
        <v>1564</v>
      </c>
      <c r="L514" s="9">
        <v>129.54</v>
      </c>
      <c r="M514" s="9">
        <v>5397.6153846153848</v>
      </c>
      <c r="N514" s="138">
        <f t="shared" si="56"/>
        <v>699207.0969230769</v>
      </c>
      <c r="O514" s="11" t="s">
        <v>3204</v>
      </c>
      <c r="P514" s="39">
        <v>2.1244020716394636E-5</v>
      </c>
      <c r="Q514" s="39"/>
      <c r="R514" s="26">
        <v>5.3110051790986592E-3</v>
      </c>
      <c r="S514" s="7"/>
      <c r="T514" s="26">
        <v>5.3110051790986592E-3</v>
      </c>
      <c r="U514" s="11"/>
      <c r="V514" s="28"/>
      <c r="W514" s="28"/>
      <c r="X514" s="29"/>
      <c r="Y514" s="108" t="str">
        <f t="shared" si="57"/>
        <v>NO OFERTADO</v>
      </c>
      <c r="Z514" s="108" t="str">
        <f t="shared" si="58"/>
        <v>CORRECTO</v>
      </c>
      <c r="AA514" s="29">
        <f t="shared" si="59"/>
        <v>0</v>
      </c>
      <c r="AB514" s="25">
        <v>1.9119618644755172E-3</v>
      </c>
      <c r="AC514" s="7"/>
      <c r="AD514" s="26">
        <v>1.9119618644755172E-3</v>
      </c>
      <c r="AE514" s="28"/>
      <c r="AF514" s="28"/>
      <c r="AG514" s="28"/>
      <c r="AH514" s="29"/>
      <c r="AI514" s="108" t="str">
        <f t="shared" si="60"/>
        <v>NO OFERTADO</v>
      </c>
      <c r="AJ514" s="108" t="str">
        <f t="shared" si="61"/>
        <v>CORRECTO</v>
      </c>
      <c r="AK514" s="27">
        <v>1.2746412429836781E-3</v>
      </c>
      <c r="AL514" s="7"/>
      <c r="AM514" s="26">
        <v>1.2746412429836781E-3</v>
      </c>
      <c r="AN514" s="28"/>
      <c r="AO514" s="28"/>
      <c r="AP514" s="28"/>
      <c r="AQ514" s="29"/>
      <c r="AR514" s="108" t="str">
        <f t="shared" si="62"/>
        <v>NO OFERTADO</v>
      </c>
      <c r="AS514" s="109" t="str">
        <f t="shared" si="63"/>
        <v>CORRECTO</v>
      </c>
    </row>
    <row r="515" spans="1:45" x14ac:dyDescent="0.25">
      <c r="A515" s="134">
        <v>511</v>
      </c>
      <c r="B515" s="135">
        <v>1334</v>
      </c>
      <c r="C515" s="10" t="s">
        <v>2433</v>
      </c>
      <c r="D515" s="136" t="s">
        <v>569</v>
      </c>
      <c r="E515" s="136" t="s">
        <v>2434</v>
      </c>
      <c r="F515" s="136" t="s">
        <v>230</v>
      </c>
      <c r="G515" s="136" t="s">
        <v>8</v>
      </c>
      <c r="H515" s="136" t="s">
        <v>231</v>
      </c>
      <c r="I515" s="137" t="s">
        <v>45</v>
      </c>
      <c r="J515" s="8">
        <v>1</v>
      </c>
      <c r="K515" s="8" t="s">
        <v>562</v>
      </c>
      <c r="L515" s="9">
        <v>4523.33</v>
      </c>
      <c r="M515" s="9">
        <v>235.38461538461539</v>
      </c>
      <c r="N515" s="138">
        <f t="shared" si="56"/>
        <v>1064722.2923076923</v>
      </c>
      <c r="O515" s="11" t="s">
        <v>3204</v>
      </c>
      <c r="P515" s="39">
        <v>3.2349474904543518E-5</v>
      </c>
      <c r="Q515" s="39"/>
      <c r="R515" s="26">
        <v>8.0873687261358799E-3</v>
      </c>
      <c r="S515" s="7"/>
      <c r="T515" s="26">
        <v>8.0873687261358799E-3</v>
      </c>
      <c r="U515" s="11"/>
      <c r="V515" s="28"/>
      <c r="W515" s="28"/>
      <c r="X515" s="29"/>
      <c r="Y515" s="108" t="str">
        <f t="shared" si="57"/>
        <v>NO OFERTADO</v>
      </c>
      <c r="Z515" s="108" t="str">
        <f t="shared" si="58"/>
        <v>CORRECTO</v>
      </c>
      <c r="AA515" s="29">
        <f t="shared" si="59"/>
        <v>0</v>
      </c>
      <c r="AB515" s="25">
        <v>2.9114527414089166E-3</v>
      </c>
      <c r="AC515" s="7"/>
      <c r="AD515" s="26">
        <v>2.9114527414089166E-3</v>
      </c>
      <c r="AE515" s="28"/>
      <c r="AF515" s="28"/>
      <c r="AG515" s="28"/>
      <c r="AH515" s="29"/>
      <c r="AI515" s="108" t="str">
        <f t="shared" si="60"/>
        <v>NO OFERTADO</v>
      </c>
      <c r="AJ515" s="108" t="str">
        <f t="shared" si="61"/>
        <v>CORRECTO</v>
      </c>
      <c r="AK515" s="27">
        <v>1.9409684942726111E-3</v>
      </c>
      <c r="AL515" s="7"/>
      <c r="AM515" s="26">
        <v>1.9409684942726111E-3</v>
      </c>
      <c r="AN515" s="28"/>
      <c r="AO515" s="28"/>
      <c r="AP515" s="28"/>
      <c r="AQ515" s="29"/>
      <c r="AR515" s="108" t="str">
        <f t="shared" si="62"/>
        <v>NO OFERTADO</v>
      </c>
      <c r="AS515" s="109" t="str">
        <f t="shared" si="63"/>
        <v>CORRECTO</v>
      </c>
    </row>
    <row r="516" spans="1:45" x14ac:dyDescent="0.25">
      <c r="A516" s="134">
        <v>512</v>
      </c>
      <c r="B516" s="135">
        <v>1718</v>
      </c>
      <c r="C516" s="10" t="s">
        <v>3004</v>
      </c>
      <c r="D516" s="136" t="s">
        <v>569</v>
      </c>
      <c r="E516" s="136" t="s">
        <v>2434</v>
      </c>
      <c r="F516" s="136" t="s">
        <v>230</v>
      </c>
      <c r="G516" s="136" t="s">
        <v>8</v>
      </c>
      <c r="H516" s="136" t="s">
        <v>231</v>
      </c>
      <c r="I516" s="137" t="s">
        <v>45</v>
      </c>
      <c r="J516" s="8">
        <v>1</v>
      </c>
      <c r="K516" s="8" t="s">
        <v>562</v>
      </c>
      <c r="L516" s="9">
        <v>4566</v>
      </c>
      <c r="M516" s="9">
        <v>30</v>
      </c>
      <c r="N516" s="138">
        <f t="shared" si="56"/>
        <v>136980</v>
      </c>
      <c r="O516" s="11" t="s">
        <v>3204</v>
      </c>
      <c r="P516" s="39">
        <v>4.161865591092364E-6</v>
      </c>
      <c r="Q516" s="39"/>
      <c r="R516" s="26">
        <v>1.040466397773091E-3</v>
      </c>
      <c r="S516" s="7"/>
      <c r="T516" s="26">
        <v>1.040466397773091E-3</v>
      </c>
      <c r="U516" s="11"/>
      <c r="V516" s="28"/>
      <c r="W516" s="28"/>
      <c r="X516" s="29"/>
      <c r="Y516" s="108" t="str">
        <f t="shared" si="57"/>
        <v>NO OFERTADO</v>
      </c>
      <c r="Z516" s="108" t="str">
        <f t="shared" si="58"/>
        <v>CORRECTO</v>
      </c>
      <c r="AA516" s="29">
        <f t="shared" si="59"/>
        <v>0</v>
      </c>
      <c r="AB516" s="25">
        <v>3.7456790319831276E-4</v>
      </c>
      <c r="AC516" s="7"/>
      <c r="AD516" s="26">
        <v>3.7456790319831276E-4</v>
      </c>
      <c r="AE516" s="28"/>
      <c r="AF516" s="28"/>
      <c r="AG516" s="28"/>
      <c r="AH516" s="29"/>
      <c r="AI516" s="108" t="str">
        <f t="shared" si="60"/>
        <v>NO OFERTADO</v>
      </c>
      <c r="AJ516" s="108" t="str">
        <f t="shared" si="61"/>
        <v>CORRECTO</v>
      </c>
      <c r="AK516" s="27">
        <v>2.4971193546554184E-4</v>
      </c>
      <c r="AL516" s="7"/>
      <c r="AM516" s="26">
        <v>2.4971193546554184E-4</v>
      </c>
      <c r="AN516" s="28"/>
      <c r="AO516" s="28"/>
      <c r="AP516" s="28"/>
      <c r="AQ516" s="29"/>
      <c r="AR516" s="108" t="str">
        <f t="shared" si="62"/>
        <v>NO OFERTADO</v>
      </c>
      <c r="AS516" s="109" t="str">
        <f t="shared" si="63"/>
        <v>CORRECTO</v>
      </c>
    </row>
    <row r="517" spans="1:45" ht="24" x14ac:dyDescent="0.25">
      <c r="A517" s="134">
        <v>513</v>
      </c>
      <c r="B517" s="135">
        <v>1082</v>
      </c>
      <c r="C517" s="10" t="s">
        <v>2065</v>
      </c>
      <c r="D517" s="136" t="s">
        <v>744</v>
      </c>
      <c r="E517" s="136" t="s">
        <v>6</v>
      </c>
      <c r="F517" s="136" t="s">
        <v>7</v>
      </c>
      <c r="G517" s="136" t="s">
        <v>8</v>
      </c>
      <c r="H517" s="136" t="s">
        <v>7</v>
      </c>
      <c r="I517" s="137" t="s">
        <v>45</v>
      </c>
      <c r="J517" s="8">
        <v>1</v>
      </c>
      <c r="K517" s="8" t="s">
        <v>2066</v>
      </c>
      <c r="L517" s="9">
        <v>109</v>
      </c>
      <c r="M517" s="9">
        <v>21650</v>
      </c>
      <c r="N517" s="138">
        <f t="shared" si="56"/>
        <v>2359850</v>
      </c>
      <c r="O517" s="11" t="s">
        <v>3204</v>
      </c>
      <c r="P517" s="39">
        <v>7.1699361331138234E-5</v>
      </c>
      <c r="Q517" s="39"/>
      <c r="R517" s="26">
        <v>1.7924840332784558E-2</v>
      </c>
      <c r="S517" s="7"/>
      <c r="T517" s="26">
        <v>1.7924840332784558E-2</v>
      </c>
      <c r="U517" s="11"/>
      <c r="V517" s="28"/>
      <c r="W517" s="28"/>
      <c r="X517" s="29"/>
      <c r="Y517" s="108" t="str">
        <f t="shared" si="57"/>
        <v>NO OFERTADO</v>
      </c>
      <c r="Z517" s="108" t="str">
        <f t="shared" si="58"/>
        <v>CORRECTO</v>
      </c>
      <c r="AA517" s="29">
        <f t="shared" si="59"/>
        <v>0</v>
      </c>
      <c r="AB517" s="25">
        <v>6.4529425198024412E-3</v>
      </c>
      <c r="AC517" s="7"/>
      <c r="AD517" s="26">
        <v>6.4529425198024412E-3</v>
      </c>
      <c r="AE517" s="28"/>
      <c r="AF517" s="28"/>
      <c r="AG517" s="28"/>
      <c r="AH517" s="29"/>
      <c r="AI517" s="108" t="str">
        <f t="shared" si="60"/>
        <v>NO OFERTADO</v>
      </c>
      <c r="AJ517" s="108" t="str">
        <f t="shared" si="61"/>
        <v>CORRECTO</v>
      </c>
      <c r="AK517" s="27">
        <v>4.3019616798682936E-3</v>
      </c>
      <c r="AL517" s="7"/>
      <c r="AM517" s="26">
        <v>4.3019616798682936E-3</v>
      </c>
      <c r="AN517" s="28"/>
      <c r="AO517" s="28"/>
      <c r="AP517" s="28"/>
      <c r="AQ517" s="29"/>
      <c r="AR517" s="108" t="str">
        <f t="shared" si="62"/>
        <v>NO OFERTADO</v>
      </c>
      <c r="AS517" s="109" t="str">
        <f t="shared" si="63"/>
        <v>CORRECTO</v>
      </c>
    </row>
    <row r="518" spans="1:45" ht="24" x14ac:dyDescent="0.25">
      <c r="A518" s="134">
        <v>514</v>
      </c>
      <c r="B518" s="135">
        <v>2522</v>
      </c>
      <c r="C518" s="10" t="s">
        <v>4233</v>
      </c>
      <c r="D518" s="136" t="s">
        <v>4234</v>
      </c>
      <c r="E518" s="136" t="s">
        <v>4160</v>
      </c>
      <c r="F518" s="136" t="s">
        <v>101</v>
      </c>
      <c r="G518" s="136" t="s">
        <v>8</v>
      </c>
      <c r="H518" s="136" t="s">
        <v>4160</v>
      </c>
      <c r="I518" s="137" t="s">
        <v>45</v>
      </c>
      <c r="J518" s="8">
        <v>1</v>
      </c>
      <c r="K518" s="8" t="s">
        <v>664</v>
      </c>
      <c r="L518" s="9">
        <v>66017.509999999995</v>
      </c>
      <c r="M518" s="9">
        <v>125.23076923076923</v>
      </c>
      <c r="N518" s="138">
        <f t="shared" ref="N518:N581" si="64">M518*L518</f>
        <v>8267423.5599999987</v>
      </c>
      <c r="O518" s="11" t="s">
        <v>4504</v>
      </c>
      <c r="P518" s="39">
        <v>2.5118926588808826E-4</v>
      </c>
      <c r="Q518" s="39"/>
      <c r="R518" s="26">
        <v>6.2797316472022066E-2</v>
      </c>
      <c r="S518" s="7"/>
      <c r="T518" s="26">
        <v>6.2797316472022066E-2</v>
      </c>
      <c r="U518" s="11"/>
      <c r="V518" s="28"/>
      <c r="W518" s="28"/>
      <c r="X518" s="29"/>
      <c r="Y518" s="108" t="str">
        <f t="shared" ref="Y518:Y581" si="65">IF(U518=0,"NO OFERTADO",IF(V518=0,"NO OFERTADO",IF(W518=0,"NO OFERTADO",IF(X518&gt;0,"CORRECTO","NO OFERTADO"))))</f>
        <v>NO OFERTADO</v>
      </c>
      <c r="Z518" s="108" t="str">
        <f t="shared" ref="Z518:Z581" si="66">IF(X518=0,"CORRECTO",IF(X518&gt;I518,"SOBREPASA TECHO REGULADO","CORRECTO"))</f>
        <v>CORRECTO</v>
      </c>
      <c r="AA518" s="29">
        <f t="shared" ref="AA518:AA581" si="67">IF(AND(Y518="CORRECTO", Z518="CORRECTO"), X518*M518, 0)</f>
        <v>0</v>
      </c>
      <c r="AB518" s="25">
        <v>2.2607033929927942E-2</v>
      </c>
      <c r="AC518" s="7"/>
      <c r="AD518" s="26">
        <v>2.2607033929927942E-2</v>
      </c>
      <c r="AE518" s="28"/>
      <c r="AF518" s="28"/>
      <c r="AG518" s="28"/>
      <c r="AH518" s="29"/>
      <c r="AI518" s="108" t="str">
        <f t="shared" ref="AI518:AI581" si="68">IF(AE518=0,"NO OFERTADO",IF(AF518=0,"NO OFERTADO",IF(AG518=0,"NO OFERTADO",IF(AH518&gt;0,"CORRECTO","NO OFERTADO"))))</f>
        <v>NO OFERTADO</v>
      </c>
      <c r="AJ518" s="108" t="str">
        <f t="shared" ref="AJ518:AJ581" si="69">IF(AH518=0,"CORRECTO",IF(AH518&lt;X518,"PRECIO OPCION 1 MAYOR QUE OPCION 2",IF(AH518&gt;I518,"SOBREPASA TECHO REGULADO","CORRECTO")))</f>
        <v>CORRECTO</v>
      </c>
      <c r="AK518" s="27">
        <v>1.5071355953285296E-2</v>
      </c>
      <c r="AL518" s="7"/>
      <c r="AM518" s="26">
        <v>1.5071355953285296E-2</v>
      </c>
      <c r="AN518" s="28"/>
      <c r="AO518" s="28"/>
      <c r="AP518" s="28"/>
      <c r="AQ518" s="29"/>
      <c r="AR518" s="108" t="str">
        <f t="shared" ref="AR518:AR581" si="70">IF(AN518=0,"NO OFERTADO",IF(AO518=0,"NO OFERTADO",IF(AP518=0,"NO OFERTADO",IF(AQ518&gt;0,"CORRECTO","NO OFERTADO"))))</f>
        <v>NO OFERTADO</v>
      </c>
      <c r="AS518" s="109" t="str">
        <f t="shared" ref="AS518:AS581" si="71">IF(AQ518=0,"CORRECTO",IF(AQ518&lt;AH518,"PRECIO OPCION 2 MAYOR QUE OPCION 3",IF(AQ518&gt;I518,"SOBREPASA TECHO REGULADO","CORRECTO")))</f>
        <v>CORRECTO</v>
      </c>
    </row>
    <row r="519" spans="1:45" ht="24" x14ac:dyDescent="0.25">
      <c r="A519" s="134">
        <v>515</v>
      </c>
      <c r="B519" s="135">
        <v>242</v>
      </c>
      <c r="C519" s="10" t="s">
        <v>662</v>
      </c>
      <c r="D519" s="136" t="s">
        <v>663</v>
      </c>
      <c r="E519" s="136" t="s">
        <v>7</v>
      </c>
      <c r="F519" s="136" t="s">
        <v>7</v>
      </c>
      <c r="G519" s="136" t="s">
        <v>8</v>
      </c>
      <c r="H519" s="136" t="s">
        <v>7</v>
      </c>
      <c r="I519" s="137" t="s">
        <v>45</v>
      </c>
      <c r="J519" s="8">
        <v>1</v>
      </c>
      <c r="K519" s="8" t="s">
        <v>664</v>
      </c>
      <c r="L519" s="9">
        <v>2343</v>
      </c>
      <c r="M519" s="9">
        <v>16888.076923076922</v>
      </c>
      <c r="N519" s="138">
        <f t="shared" si="64"/>
        <v>39568764.230769224</v>
      </c>
      <c r="O519" s="11" t="s">
        <v>3204</v>
      </c>
      <c r="P519" s="39">
        <v>1.2022184138858574E-3</v>
      </c>
      <c r="Q519" s="39"/>
      <c r="R519" s="26">
        <v>0.30055460347146434</v>
      </c>
      <c r="S519" s="7"/>
      <c r="T519" s="26">
        <v>0.30055460347146434</v>
      </c>
      <c r="U519" s="11"/>
      <c r="V519" s="28"/>
      <c r="W519" s="28"/>
      <c r="X519" s="29"/>
      <c r="Y519" s="108" t="str">
        <f t="shared" si="65"/>
        <v>NO OFERTADO</v>
      </c>
      <c r="Z519" s="108" t="str">
        <f t="shared" si="66"/>
        <v>CORRECTO</v>
      </c>
      <c r="AA519" s="29">
        <f t="shared" si="67"/>
        <v>0</v>
      </c>
      <c r="AB519" s="25">
        <v>0.10819965724972716</v>
      </c>
      <c r="AC519" s="7"/>
      <c r="AD519" s="26">
        <v>0.10819965724972716</v>
      </c>
      <c r="AE519" s="28"/>
      <c r="AF519" s="28"/>
      <c r="AG519" s="28"/>
      <c r="AH519" s="29"/>
      <c r="AI519" s="108" t="str">
        <f t="shared" si="68"/>
        <v>NO OFERTADO</v>
      </c>
      <c r="AJ519" s="108" t="str">
        <f t="shared" si="69"/>
        <v>CORRECTO</v>
      </c>
      <c r="AK519" s="27">
        <v>7.213310483315144E-2</v>
      </c>
      <c r="AL519" s="7"/>
      <c r="AM519" s="26">
        <v>7.213310483315144E-2</v>
      </c>
      <c r="AN519" s="28"/>
      <c r="AO519" s="28"/>
      <c r="AP519" s="28"/>
      <c r="AQ519" s="29"/>
      <c r="AR519" s="108" t="str">
        <f t="shared" si="70"/>
        <v>NO OFERTADO</v>
      </c>
      <c r="AS519" s="109" t="str">
        <f t="shared" si="71"/>
        <v>CORRECTO</v>
      </c>
    </row>
    <row r="520" spans="1:45" x14ac:dyDescent="0.25">
      <c r="A520" s="134">
        <v>516</v>
      </c>
      <c r="B520" s="135">
        <v>248</v>
      </c>
      <c r="C520" s="10" t="s">
        <v>662</v>
      </c>
      <c r="D520" s="136" t="s">
        <v>671</v>
      </c>
      <c r="E520" s="136" t="s">
        <v>16</v>
      </c>
      <c r="F520" s="136" t="s">
        <v>16</v>
      </c>
      <c r="G520" s="136" t="s">
        <v>8</v>
      </c>
      <c r="H520" s="136" t="s">
        <v>16</v>
      </c>
      <c r="I520" s="137" t="s">
        <v>45</v>
      </c>
      <c r="J520" s="8">
        <v>1</v>
      </c>
      <c r="K520" s="8" t="s">
        <v>664</v>
      </c>
      <c r="L520" s="9">
        <v>15725</v>
      </c>
      <c r="M520" s="9">
        <v>2258.3846153846152</v>
      </c>
      <c r="N520" s="138">
        <f t="shared" si="64"/>
        <v>35513098.076923072</v>
      </c>
      <c r="O520" s="11" t="s">
        <v>3204</v>
      </c>
      <c r="P520" s="39">
        <v>1.0789950424838265E-3</v>
      </c>
      <c r="Q520" s="39"/>
      <c r="R520" s="26">
        <v>0.2697487606209566</v>
      </c>
      <c r="S520" s="7"/>
      <c r="T520" s="26">
        <v>0.2697487606209566</v>
      </c>
      <c r="U520" s="11"/>
      <c r="V520" s="28"/>
      <c r="W520" s="28"/>
      <c r="X520" s="29"/>
      <c r="Y520" s="108" t="str">
        <f t="shared" si="65"/>
        <v>NO OFERTADO</v>
      </c>
      <c r="Z520" s="108" t="str">
        <f t="shared" si="66"/>
        <v>CORRECTO</v>
      </c>
      <c r="AA520" s="29">
        <f t="shared" si="67"/>
        <v>0</v>
      </c>
      <c r="AB520" s="25">
        <v>9.7109553823544387E-2</v>
      </c>
      <c r="AC520" s="7"/>
      <c r="AD520" s="26">
        <v>9.7109553823544387E-2</v>
      </c>
      <c r="AE520" s="28"/>
      <c r="AF520" s="28"/>
      <c r="AG520" s="28"/>
      <c r="AH520" s="29"/>
      <c r="AI520" s="108" t="str">
        <f t="shared" si="68"/>
        <v>NO OFERTADO</v>
      </c>
      <c r="AJ520" s="108" t="str">
        <f t="shared" si="69"/>
        <v>CORRECTO</v>
      </c>
      <c r="AK520" s="27">
        <v>6.4739702549029582E-2</v>
      </c>
      <c r="AL520" s="7"/>
      <c r="AM520" s="26">
        <v>6.4739702549029582E-2</v>
      </c>
      <c r="AN520" s="28"/>
      <c r="AO520" s="28"/>
      <c r="AP520" s="28"/>
      <c r="AQ520" s="29"/>
      <c r="AR520" s="108" t="str">
        <f t="shared" si="70"/>
        <v>NO OFERTADO</v>
      </c>
      <c r="AS520" s="109" t="str">
        <f t="shared" si="71"/>
        <v>CORRECTO</v>
      </c>
    </row>
    <row r="521" spans="1:45" ht="24" x14ac:dyDescent="0.25">
      <c r="A521" s="134">
        <v>517</v>
      </c>
      <c r="B521" s="135">
        <v>464</v>
      </c>
      <c r="C521" s="10" t="s">
        <v>662</v>
      </c>
      <c r="D521" s="136" t="s">
        <v>1112</v>
      </c>
      <c r="E521" s="136" t="s">
        <v>6</v>
      </c>
      <c r="F521" s="136" t="s">
        <v>7</v>
      </c>
      <c r="G521" s="136" t="s">
        <v>8</v>
      </c>
      <c r="H521" s="136" t="s">
        <v>7</v>
      </c>
      <c r="I521" s="137" t="s">
        <v>45</v>
      </c>
      <c r="J521" s="8">
        <v>1</v>
      </c>
      <c r="K521" s="8" t="s">
        <v>664</v>
      </c>
      <c r="L521" s="9">
        <v>413.04</v>
      </c>
      <c r="M521" s="9">
        <v>33346.923076923078</v>
      </c>
      <c r="N521" s="138">
        <f t="shared" si="64"/>
        <v>13773613.107692309</v>
      </c>
      <c r="O521" s="11" t="s">
        <v>3204</v>
      </c>
      <c r="P521" s="39">
        <v>4.1848391340285724E-4</v>
      </c>
      <c r="Q521" s="39"/>
      <c r="R521" s="26">
        <v>0.10462097835071431</v>
      </c>
      <c r="S521" s="7"/>
      <c r="T521" s="26">
        <v>0.10462097835071431</v>
      </c>
      <c r="U521" s="11"/>
      <c r="V521" s="28"/>
      <c r="W521" s="28"/>
      <c r="X521" s="29"/>
      <c r="Y521" s="108" t="str">
        <f t="shared" si="65"/>
        <v>NO OFERTADO</v>
      </c>
      <c r="Z521" s="108" t="str">
        <f t="shared" si="66"/>
        <v>CORRECTO</v>
      </c>
      <c r="AA521" s="29">
        <f t="shared" si="67"/>
        <v>0</v>
      </c>
      <c r="AB521" s="25">
        <v>3.7663552206257153E-2</v>
      </c>
      <c r="AC521" s="7"/>
      <c r="AD521" s="26">
        <v>3.7663552206257153E-2</v>
      </c>
      <c r="AE521" s="28"/>
      <c r="AF521" s="28"/>
      <c r="AG521" s="28"/>
      <c r="AH521" s="29"/>
      <c r="AI521" s="108" t="str">
        <f t="shared" si="68"/>
        <v>NO OFERTADO</v>
      </c>
      <c r="AJ521" s="108" t="str">
        <f t="shared" si="69"/>
        <v>CORRECTO</v>
      </c>
      <c r="AK521" s="27">
        <v>2.5109034804171433E-2</v>
      </c>
      <c r="AL521" s="7"/>
      <c r="AM521" s="26">
        <v>2.5109034804171433E-2</v>
      </c>
      <c r="AN521" s="28"/>
      <c r="AO521" s="28"/>
      <c r="AP521" s="28"/>
      <c r="AQ521" s="29"/>
      <c r="AR521" s="108" t="str">
        <f t="shared" si="70"/>
        <v>NO OFERTADO</v>
      </c>
      <c r="AS521" s="109" t="str">
        <f t="shared" si="71"/>
        <v>CORRECTO</v>
      </c>
    </row>
    <row r="522" spans="1:45" ht="24" x14ac:dyDescent="0.25">
      <c r="A522" s="134">
        <v>518</v>
      </c>
      <c r="B522" s="135">
        <v>970</v>
      </c>
      <c r="C522" s="10" t="s">
        <v>662</v>
      </c>
      <c r="D522" s="136" t="s">
        <v>1913</v>
      </c>
      <c r="E522" s="136" t="s">
        <v>6</v>
      </c>
      <c r="F522" s="136" t="s">
        <v>7</v>
      </c>
      <c r="G522" s="136" t="s">
        <v>8</v>
      </c>
      <c r="H522" s="136" t="s">
        <v>7</v>
      </c>
      <c r="I522" s="137" t="s">
        <v>45</v>
      </c>
      <c r="J522" s="8">
        <v>1</v>
      </c>
      <c r="K522" s="8" t="s">
        <v>664</v>
      </c>
      <c r="L522" s="9">
        <v>281.82</v>
      </c>
      <c r="M522" s="9">
        <v>17934.923076923078</v>
      </c>
      <c r="N522" s="138">
        <f t="shared" si="64"/>
        <v>5054420.0215384616</v>
      </c>
      <c r="O522" s="11" t="s">
        <v>3204</v>
      </c>
      <c r="P522" s="39">
        <v>1.5356852657737806E-4</v>
      </c>
      <c r="Q522" s="39"/>
      <c r="R522" s="26">
        <v>3.8392131644344518E-2</v>
      </c>
      <c r="S522" s="7"/>
      <c r="T522" s="26">
        <v>3.8392131644344518E-2</v>
      </c>
      <c r="U522" s="11"/>
      <c r="V522" s="28"/>
      <c r="W522" s="28"/>
      <c r="X522" s="29"/>
      <c r="Y522" s="108" t="str">
        <f t="shared" si="65"/>
        <v>NO OFERTADO</v>
      </c>
      <c r="Z522" s="108" t="str">
        <f t="shared" si="66"/>
        <v>CORRECTO</v>
      </c>
      <c r="AA522" s="29">
        <f t="shared" si="67"/>
        <v>0</v>
      </c>
      <c r="AB522" s="25">
        <v>1.3821167391964026E-2</v>
      </c>
      <c r="AC522" s="7"/>
      <c r="AD522" s="26">
        <v>1.3821167391964026E-2</v>
      </c>
      <c r="AE522" s="28"/>
      <c r="AF522" s="28"/>
      <c r="AG522" s="28"/>
      <c r="AH522" s="29"/>
      <c r="AI522" s="108" t="str">
        <f t="shared" si="68"/>
        <v>NO OFERTADO</v>
      </c>
      <c r="AJ522" s="108" t="str">
        <f t="shared" si="69"/>
        <v>CORRECTO</v>
      </c>
      <c r="AK522" s="27">
        <v>9.2141115946426828E-3</v>
      </c>
      <c r="AL522" s="7"/>
      <c r="AM522" s="26">
        <v>9.2141115946426828E-3</v>
      </c>
      <c r="AN522" s="28"/>
      <c r="AO522" s="28"/>
      <c r="AP522" s="28"/>
      <c r="AQ522" s="29"/>
      <c r="AR522" s="108" t="str">
        <f t="shared" si="70"/>
        <v>NO OFERTADO</v>
      </c>
      <c r="AS522" s="109" t="str">
        <f t="shared" si="71"/>
        <v>CORRECTO</v>
      </c>
    </row>
    <row r="523" spans="1:45" ht="24" x14ac:dyDescent="0.25">
      <c r="A523" s="134">
        <v>519</v>
      </c>
      <c r="B523" s="135">
        <v>853</v>
      </c>
      <c r="C523" s="10" t="s">
        <v>662</v>
      </c>
      <c r="D523" s="136" t="s">
        <v>1753</v>
      </c>
      <c r="E523" s="136" t="s">
        <v>6</v>
      </c>
      <c r="F523" s="136" t="s">
        <v>7</v>
      </c>
      <c r="G523" s="136" t="s">
        <v>8</v>
      </c>
      <c r="H523" s="136" t="s">
        <v>7</v>
      </c>
      <c r="I523" s="137" t="s">
        <v>45</v>
      </c>
      <c r="J523" s="8">
        <v>1</v>
      </c>
      <c r="K523" s="8" t="s">
        <v>664</v>
      </c>
      <c r="L523" s="9">
        <v>3733.85</v>
      </c>
      <c r="M523" s="9">
        <v>1130.4615384615386</v>
      </c>
      <c r="N523" s="138">
        <f t="shared" si="64"/>
        <v>4220973.8153846152</v>
      </c>
      <c r="O523" s="11" t="s">
        <v>3204</v>
      </c>
      <c r="P523" s="39">
        <v>1.2824591679917567E-4</v>
      </c>
      <c r="Q523" s="39"/>
      <c r="R523" s="26">
        <v>3.2061479199793914E-2</v>
      </c>
      <c r="S523" s="7"/>
      <c r="T523" s="26">
        <v>3.2061479199793914E-2</v>
      </c>
      <c r="U523" s="11"/>
      <c r="V523" s="28"/>
      <c r="W523" s="28"/>
      <c r="X523" s="29"/>
      <c r="Y523" s="108" t="str">
        <f t="shared" si="65"/>
        <v>NO OFERTADO</v>
      </c>
      <c r="Z523" s="108" t="str">
        <f t="shared" si="66"/>
        <v>CORRECTO</v>
      </c>
      <c r="AA523" s="29">
        <f t="shared" si="67"/>
        <v>0</v>
      </c>
      <c r="AB523" s="25">
        <v>1.1542132511925811E-2</v>
      </c>
      <c r="AC523" s="7"/>
      <c r="AD523" s="26">
        <v>1.1542132511925811E-2</v>
      </c>
      <c r="AE523" s="28"/>
      <c r="AF523" s="28"/>
      <c r="AG523" s="28"/>
      <c r="AH523" s="29"/>
      <c r="AI523" s="108" t="str">
        <f t="shared" si="68"/>
        <v>NO OFERTADO</v>
      </c>
      <c r="AJ523" s="108" t="str">
        <f t="shared" si="69"/>
        <v>CORRECTO</v>
      </c>
      <c r="AK523" s="27">
        <v>7.6947550079505406E-3</v>
      </c>
      <c r="AL523" s="7"/>
      <c r="AM523" s="26">
        <v>7.6947550079505406E-3</v>
      </c>
      <c r="AN523" s="28"/>
      <c r="AO523" s="28"/>
      <c r="AP523" s="28"/>
      <c r="AQ523" s="29"/>
      <c r="AR523" s="108" t="str">
        <f t="shared" si="70"/>
        <v>NO OFERTADO</v>
      </c>
      <c r="AS523" s="109" t="str">
        <f t="shared" si="71"/>
        <v>CORRECTO</v>
      </c>
    </row>
    <row r="524" spans="1:45" x14ac:dyDescent="0.25">
      <c r="A524" s="134">
        <v>520</v>
      </c>
      <c r="B524" s="135">
        <v>1247</v>
      </c>
      <c r="C524" s="10" t="s">
        <v>662</v>
      </c>
      <c r="D524" s="136" t="s">
        <v>2287</v>
      </c>
      <c r="E524" s="136" t="s">
        <v>165</v>
      </c>
      <c r="F524" s="136" t="s">
        <v>166</v>
      </c>
      <c r="G524" s="136" t="s">
        <v>8</v>
      </c>
      <c r="H524" s="136" t="s">
        <v>81</v>
      </c>
      <c r="I524" s="137" t="s">
        <v>45</v>
      </c>
      <c r="J524" s="8">
        <v>10</v>
      </c>
      <c r="K524" s="8" t="s">
        <v>664</v>
      </c>
      <c r="L524" s="9">
        <v>4556.6099999999997</v>
      </c>
      <c r="M524" s="9">
        <v>609.23076923076917</v>
      </c>
      <c r="N524" s="138">
        <f t="shared" si="64"/>
        <v>2776027.0153846149</v>
      </c>
      <c r="O524" s="11" t="s">
        <v>3204</v>
      </c>
      <c r="P524" s="39">
        <v>8.4344074428909776E-5</v>
      </c>
      <c r="Q524" s="39"/>
      <c r="R524" s="26">
        <v>2.1086018607227443E-2</v>
      </c>
      <c r="S524" s="7"/>
      <c r="T524" s="26">
        <v>2.1086018607227443E-2</v>
      </c>
      <c r="U524" s="11"/>
      <c r="V524" s="28"/>
      <c r="W524" s="28"/>
      <c r="X524" s="29"/>
      <c r="Y524" s="108" t="str">
        <f t="shared" si="65"/>
        <v>NO OFERTADO</v>
      </c>
      <c r="Z524" s="108" t="str">
        <f t="shared" si="66"/>
        <v>CORRECTO</v>
      </c>
      <c r="AA524" s="29">
        <f t="shared" si="67"/>
        <v>0</v>
      </c>
      <c r="AB524" s="25">
        <v>7.5909666986018797E-3</v>
      </c>
      <c r="AC524" s="7"/>
      <c r="AD524" s="26">
        <v>7.5909666986018797E-3</v>
      </c>
      <c r="AE524" s="28"/>
      <c r="AF524" s="28"/>
      <c r="AG524" s="28"/>
      <c r="AH524" s="29"/>
      <c r="AI524" s="108" t="str">
        <f t="shared" si="68"/>
        <v>NO OFERTADO</v>
      </c>
      <c r="AJ524" s="108" t="str">
        <f t="shared" si="69"/>
        <v>CORRECTO</v>
      </c>
      <c r="AK524" s="27">
        <v>5.0606444657345867E-3</v>
      </c>
      <c r="AL524" s="7"/>
      <c r="AM524" s="26">
        <v>5.0606444657345867E-3</v>
      </c>
      <c r="AN524" s="28"/>
      <c r="AO524" s="28"/>
      <c r="AP524" s="28"/>
      <c r="AQ524" s="29"/>
      <c r="AR524" s="108" t="str">
        <f t="shared" si="70"/>
        <v>NO OFERTADO</v>
      </c>
      <c r="AS524" s="109" t="str">
        <f t="shared" si="71"/>
        <v>CORRECTO</v>
      </c>
    </row>
    <row r="525" spans="1:45" x14ac:dyDescent="0.25">
      <c r="A525" s="134">
        <v>521</v>
      </c>
      <c r="B525" s="135">
        <v>2813</v>
      </c>
      <c r="C525" s="10" t="s">
        <v>4629</v>
      </c>
      <c r="D525" s="136" t="s">
        <v>2287</v>
      </c>
      <c r="E525" s="136" t="s">
        <v>165</v>
      </c>
      <c r="F525" s="136" t="s">
        <v>81</v>
      </c>
      <c r="G525" s="136" t="s">
        <v>8</v>
      </c>
      <c r="H525" s="136" t="s">
        <v>4630</v>
      </c>
      <c r="I525" s="137" t="s">
        <v>45</v>
      </c>
      <c r="J525" s="8">
        <v>1</v>
      </c>
      <c r="K525" s="11"/>
      <c r="L525" s="9">
        <v>42214</v>
      </c>
      <c r="M525" s="9">
        <v>31.25</v>
      </c>
      <c r="N525" s="138">
        <f t="shared" si="64"/>
        <v>1319187.5</v>
      </c>
      <c r="O525" s="11" t="s">
        <v>4504</v>
      </c>
      <c r="P525" s="39">
        <v>4.0080895491671473E-5</v>
      </c>
      <c r="Q525" s="39"/>
      <c r="R525" s="26">
        <v>1.0020223872917868E-2</v>
      </c>
      <c r="S525" s="7"/>
      <c r="T525" s="26">
        <v>1.0020223872917868E-2</v>
      </c>
      <c r="U525" s="11"/>
      <c r="V525" s="28"/>
      <c r="W525" s="28"/>
      <c r="X525" s="29"/>
      <c r="Y525" s="108" t="str">
        <f t="shared" si="65"/>
        <v>NO OFERTADO</v>
      </c>
      <c r="Z525" s="108" t="str">
        <f t="shared" si="66"/>
        <v>CORRECTO</v>
      </c>
      <c r="AA525" s="29">
        <f t="shared" si="67"/>
        <v>0</v>
      </c>
      <c r="AB525" s="25">
        <v>3.6072805942504328E-3</v>
      </c>
      <c r="AC525" s="7"/>
      <c r="AD525" s="26">
        <v>3.6072805942504328E-3</v>
      </c>
      <c r="AE525" s="28"/>
      <c r="AF525" s="28"/>
      <c r="AG525" s="28"/>
      <c r="AH525" s="29"/>
      <c r="AI525" s="108" t="str">
        <f t="shared" si="68"/>
        <v>NO OFERTADO</v>
      </c>
      <c r="AJ525" s="108" t="str">
        <f t="shared" si="69"/>
        <v>CORRECTO</v>
      </c>
      <c r="AK525" s="27">
        <v>2.4048537295002885E-3</v>
      </c>
      <c r="AL525" s="7"/>
      <c r="AM525" s="26">
        <v>2.4048537295002885E-3</v>
      </c>
      <c r="AN525" s="28"/>
      <c r="AO525" s="28"/>
      <c r="AP525" s="28"/>
      <c r="AQ525" s="29"/>
      <c r="AR525" s="108" t="str">
        <f t="shared" si="70"/>
        <v>NO OFERTADO</v>
      </c>
      <c r="AS525" s="109" t="str">
        <f t="shared" si="71"/>
        <v>CORRECTO</v>
      </c>
    </row>
    <row r="526" spans="1:45" ht="24" x14ac:dyDescent="0.25">
      <c r="A526" s="134">
        <v>522</v>
      </c>
      <c r="B526" s="135">
        <v>482</v>
      </c>
      <c r="C526" s="10" t="s">
        <v>1141</v>
      </c>
      <c r="D526" s="136" t="s">
        <v>324</v>
      </c>
      <c r="E526" s="136" t="s">
        <v>251</v>
      </c>
      <c r="F526" s="136" t="s">
        <v>230</v>
      </c>
      <c r="G526" s="136" t="s">
        <v>8</v>
      </c>
      <c r="H526" s="136" t="s">
        <v>231</v>
      </c>
      <c r="I526" s="137" t="s">
        <v>45</v>
      </c>
      <c r="J526" s="8">
        <v>1</v>
      </c>
      <c r="K526" s="8" t="s">
        <v>1142</v>
      </c>
      <c r="L526" s="9">
        <v>3490.32</v>
      </c>
      <c r="M526" s="9">
        <v>5945.6923076923076</v>
      </c>
      <c r="N526" s="138">
        <f t="shared" si="64"/>
        <v>20752368.775384616</v>
      </c>
      <c r="O526" s="11" t="s">
        <v>3204</v>
      </c>
      <c r="P526" s="39">
        <v>6.305195615413404E-4</v>
      </c>
      <c r="Q526" s="39"/>
      <c r="R526" s="26">
        <v>0.15762989038533509</v>
      </c>
      <c r="S526" s="7"/>
      <c r="T526" s="26">
        <v>0.15762989038533509</v>
      </c>
      <c r="U526" s="11"/>
      <c r="V526" s="28"/>
      <c r="W526" s="28"/>
      <c r="X526" s="29"/>
      <c r="Y526" s="108" t="str">
        <f t="shared" si="65"/>
        <v>NO OFERTADO</v>
      </c>
      <c r="Z526" s="108" t="str">
        <f t="shared" si="66"/>
        <v>CORRECTO</v>
      </c>
      <c r="AA526" s="29">
        <f t="shared" si="67"/>
        <v>0</v>
      </c>
      <c r="AB526" s="25">
        <v>5.6746760538720638E-2</v>
      </c>
      <c r="AC526" s="7"/>
      <c r="AD526" s="26">
        <v>5.6746760538720638E-2</v>
      </c>
      <c r="AE526" s="28"/>
      <c r="AF526" s="28"/>
      <c r="AG526" s="28"/>
      <c r="AH526" s="29"/>
      <c r="AI526" s="108" t="str">
        <f t="shared" si="68"/>
        <v>NO OFERTADO</v>
      </c>
      <c r="AJ526" s="108" t="str">
        <f t="shared" si="69"/>
        <v>CORRECTO</v>
      </c>
      <c r="AK526" s="27">
        <v>3.7831173692480423E-2</v>
      </c>
      <c r="AL526" s="7"/>
      <c r="AM526" s="26">
        <v>3.7831173692480423E-2</v>
      </c>
      <c r="AN526" s="28"/>
      <c r="AO526" s="28"/>
      <c r="AP526" s="28"/>
      <c r="AQ526" s="29"/>
      <c r="AR526" s="108" t="str">
        <f t="shared" si="70"/>
        <v>NO OFERTADO</v>
      </c>
      <c r="AS526" s="109" t="str">
        <f t="shared" si="71"/>
        <v>CORRECTO</v>
      </c>
    </row>
    <row r="527" spans="1:45" x14ac:dyDescent="0.25">
      <c r="A527" s="134">
        <v>523</v>
      </c>
      <c r="B527" s="135">
        <v>1258</v>
      </c>
      <c r="C527" s="10" t="s">
        <v>2309</v>
      </c>
      <c r="D527" s="136" t="s">
        <v>2310</v>
      </c>
      <c r="E527" s="136" t="s">
        <v>165</v>
      </c>
      <c r="F527" s="136" t="s">
        <v>166</v>
      </c>
      <c r="G527" s="136" t="s">
        <v>1042</v>
      </c>
      <c r="H527" s="136" t="s">
        <v>81</v>
      </c>
      <c r="I527" s="137" t="s">
        <v>45</v>
      </c>
      <c r="J527" s="8">
        <v>15</v>
      </c>
      <c r="K527" s="8" t="s">
        <v>1142</v>
      </c>
      <c r="L527" s="9">
        <v>572.79999999999995</v>
      </c>
      <c r="M527" s="9">
        <v>3907.5</v>
      </c>
      <c r="N527" s="138">
        <f t="shared" si="64"/>
        <v>2238216</v>
      </c>
      <c r="O527" s="11" t="s">
        <v>3204</v>
      </c>
      <c r="P527" s="39">
        <v>6.8003753510237895E-5</v>
      </c>
      <c r="Q527" s="39"/>
      <c r="R527" s="26">
        <v>1.7000938377559473E-2</v>
      </c>
      <c r="S527" s="7"/>
      <c r="T527" s="26">
        <v>1.7000938377559473E-2</v>
      </c>
      <c r="U527" s="11"/>
      <c r="V527" s="28"/>
      <c r="W527" s="28"/>
      <c r="X527" s="29"/>
      <c r="Y527" s="108" t="str">
        <f t="shared" si="65"/>
        <v>NO OFERTADO</v>
      </c>
      <c r="Z527" s="108" t="str">
        <f t="shared" si="66"/>
        <v>CORRECTO</v>
      </c>
      <c r="AA527" s="29">
        <f t="shared" si="67"/>
        <v>0</v>
      </c>
      <c r="AB527" s="25">
        <v>6.1203378159214103E-3</v>
      </c>
      <c r="AC527" s="7"/>
      <c r="AD527" s="26">
        <v>6.1203378159214103E-3</v>
      </c>
      <c r="AE527" s="28"/>
      <c r="AF527" s="28"/>
      <c r="AG527" s="28"/>
      <c r="AH527" s="29"/>
      <c r="AI527" s="108" t="str">
        <f t="shared" si="68"/>
        <v>NO OFERTADO</v>
      </c>
      <c r="AJ527" s="108" t="str">
        <f t="shared" si="69"/>
        <v>CORRECTO</v>
      </c>
      <c r="AK527" s="27">
        <v>4.0802252106142741E-3</v>
      </c>
      <c r="AL527" s="7"/>
      <c r="AM527" s="26">
        <v>4.0802252106142741E-3</v>
      </c>
      <c r="AN527" s="28"/>
      <c r="AO527" s="28"/>
      <c r="AP527" s="28"/>
      <c r="AQ527" s="29"/>
      <c r="AR527" s="108" t="str">
        <f t="shared" si="70"/>
        <v>NO OFERTADO</v>
      </c>
      <c r="AS527" s="109" t="str">
        <f t="shared" si="71"/>
        <v>CORRECTO</v>
      </c>
    </row>
    <row r="528" spans="1:45" ht="24" x14ac:dyDescent="0.25">
      <c r="A528" s="134">
        <v>524</v>
      </c>
      <c r="B528" s="135">
        <v>1098</v>
      </c>
      <c r="C528" s="10" t="s">
        <v>2089</v>
      </c>
      <c r="D528" s="136" t="s">
        <v>641</v>
      </c>
      <c r="E528" s="136" t="s">
        <v>6</v>
      </c>
      <c r="F528" s="136" t="s">
        <v>7</v>
      </c>
      <c r="G528" s="136" t="s">
        <v>8</v>
      </c>
      <c r="H528" s="136" t="s">
        <v>7</v>
      </c>
      <c r="I528" s="137" t="s">
        <v>45</v>
      </c>
      <c r="J528" s="8">
        <v>1</v>
      </c>
      <c r="K528" s="8" t="s">
        <v>2090</v>
      </c>
      <c r="L528" s="9">
        <v>108.79</v>
      </c>
      <c r="M528" s="9">
        <v>30196.76923076923</v>
      </c>
      <c r="N528" s="138">
        <f t="shared" si="64"/>
        <v>3285106.5246153846</v>
      </c>
      <c r="O528" s="11" t="s">
        <v>3204</v>
      </c>
      <c r="P528" s="39">
        <v>9.9811445523943567E-5</v>
      </c>
      <c r="Q528" s="39"/>
      <c r="R528" s="26">
        <v>2.4952861380985892E-2</v>
      </c>
      <c r="S528" s="7"/>
      <c r="T528" s="26">
        <v>2.4952861380985892E-2</v>
      </c>
      <c r="U528" s="11"/>
      <c r="V528" s="28"/>
      <c r="W528" s="28"/>
      <c r="X528" s="29"/>
      <c r="Y528" s="108" t="str">
        <f t="shared" si="65"/>
        <v>NO OFERTADO</v>
      </c>
      <c r="Z528" s="108" t="str">
        <f t="shared" si="66"/>
        <v>CORRECTO</v>
      </c>
      <c r="AA528" s="29">
        <f t="shared" si="67"/>
        <v>0</v>
      </c>
      <c r="AB528" s="25">
        <v>8.9830300971549207E-3</v>
      </c>
      <c r="AC528" s="7"/>
      <c r="AD528" s="26">
        <v>8.9830300971549207E-3</v>
      </c>
      <c r="AE528" s="28"/>
      <c r="AF528" s="28"/>
      <c r="AG528" s="28"/>
      <c r="AH528" s="29"/>
      <c r="AI528" s="108" t="str">
        <f t="shared" si="68"/>
        <v>NO OFERTADO</v>
      </c>
      <c r="AJ528" s="108" t="str">
        <f t="shared" si="69"/>
        <v>CORRECTO</v>
      </c>
      <c r="AK528" s="27">
        <v>5.9886867314366144E-3</v>
      </c>
      <c r="AL528" s="7"/>
      <c r="AM528" s="26">
        <v>5.9886867314366144E-3</v>
      </c>
      <c r="AN528" s="28"/>
      <c r="AO528" s="28"/>
      <c r="AP528" s="28"/>
      <c r="AQ528" s="29"/>
      <c r="AR528" s="108" t="str">
        <f t="shared" si="70"/>
        <v>NO OFERTADO</v>
      </c>
      <c r="AS528" s="109" t="str">
        <f t="shared" si="71"/>
        <v>CORRECTO</v>
      </c>
    </row>
    <row r="529" spans="1:45" ht="24" x14ac:dyDescent="0.25">
      <c r="A529" s="134">
        <v>525</v>
      </c>
      <c r="B529" s="135">
        <v>1112</v>
      </c>
      <c r="C529" s="10" t="s">
        <v>2089</v>
      </c>
      <c r="D529" s="136" t="s">
        <v>641</v>
      </c>
      <c r="E529" s="136" t="s">
        <v>36</v>
      </c>
      <c r="F529" s="136" t="s">
        <v>16</v>
      </c>
      <c r="G529" s="136" t="s">
        <v>17</v>
      </c>
      <c r="H529" s="136" t="s">
        <v>36</v>
      </c>
      <c r="I529" s="137" t="s">
        <v>45</v>
      </c>
      <c r="J529" s="8">
        <v>1</v>
      </c>
      <c r="K529" s="8" t="s">
        <v>2090</v>
      </c>
      <c r="L529" s="9">
        <v>4853.71</v>
      </c>
      <c r="M529" s="9">
        <v>403.92307692307691</v>
      </c>
      <c r="N529" s="138">
        <f t="shared" si="64"/>
        <v>1960525.4776923077</v>
      </c>
      <c r="O529" s="11" t="s">
        <v>3204</v>
      </c>
      <c r="P529" s="39">
        <v>5.9566677807472149E-5</v>
      </c>
      <c r="Q529" s="39"/>
      <c r="R529" s="26">
        <v>1.4891669451868038E-2</v>
      </c>
      <c r="S529" s="7"/>
      <c r="T529" s="26">
        <v>1.4891669451868038E-2</v>
      </c>
      <c r="U529" s="11"/>
      <c r="V529" s="28"/>
      <c r="W529" s="28"/>
      <c r="X529" s="29"/>
      <c r="Y529" s="108" t="str">
        <f t="shared" si="65"/>
        <v>NO OFERTADO</v>
      </c>
      <c r="Z529" s="108" t="str">
        <f t="shared" si="66"/>
        <v>CORRECTO</v>
      </c>
      <c r="AA529" s="29">
        <f t="shared" si="67"/>
        <v>0</v>
      </c>
      <c r="AB529" s="25">
        <v>5.3610010026724931E-3</v>
      </c>
      <c r="AC529" s="7"/>
      <c r="AD529" s="26">
        <v>5.3610010026724931E-3</v>
      </c>
      <c r="AE529" s="28"/>
      <c r="AF529" s="28"/>
      <c r="AG529" s="28"/>
      <c r="AH529" s="29"/>
      <c r="AI529" s="108" t="str">
        <f t="shared" si="68"/>
        <v>NO OFERTADO</v>
      </c>
      <c r="AJ529" s="108" t="str">
        <f t="shared" si="69"/>
        <v>CORRECTO</v>
      </c>
      <c r="AK529" s="27">
        <v>3.5740006684483287E-3</v>
      </c>
      <c r="AL529" s="7"/>
      <c r="AM529" s="26">
        <v>3.5740006684483287E-3</v>
      </c>
      <c r="AN529" s="28"/>
      <c r="AO529" s="28"/>
      <c r="AP529" s="28"/>
      <c r="AQ529" s="29"/>
      <c r="AR529" s="108" t="str">
        <f t="shared" si="70"/>
        <v>NO OFERTADO</v>
      </c>
      <c r="AS529" s="109" t="str">
        <f t="shared" si="71"/>
        <v>CORRECTO</v>
      </c>
    </row>
    <row r="530" spans="1:45" ht="24" x14ac:dyDescent="0.25">
      <c r="A530" s="134">
        <v>526</v>
      </c>
      <c r="B530" s="135">
        <v>1347</v>
      </c>
      <c r="C530" s="10" t="s">
        <v>2089</v>
      </c>
      <c r="D530" s="136" t="s">
        <v>641</v>
      </c>
      <c r="E530" s="136" t="s">
        <v>165</v>
      </c>
      <c r="F530" s="136" t="s">
        <v>166</v>
      </c>
      <c r="G530" s="136" t="s">
        <v>8</v>
      </c>
      <c r="H530" s="136" t="s">
        <v>81</v>
      </c>
      <c r="I530" s="137" t="s">
        <v>45</v>
      </c>
      <c r="J530" s="8">
        <v>120</v>
      </c>
      <c r="K530" s="8" t="s">
        <v>2090</v>
      </c>
      <c r="L530" s="9">
        <v>35.46</v>
      </c>
      <c r="M530" s="9">
        <v>34901.538461538461</v>
      </c>
      <c r="N530" s="138">
        <f t="shared" si="64"/>
        <v>1237608.5538461539</v>
      </c>
      <c r="O530" s="11" t="s">
        <v>3204</v>
      </c>
      <c r="P530" s="39">
        <v>3.7602281030032772E-5</v>
      </c>
      <c r="Q530" s="39"/>
      <c r="R530" s="26">
        <v>9.4005702575081923E-3</v>
      </c>
      <c r="S530" s="7"/>
      <c r="T530" s="26">
        <v>9.4005702575081923E-3</v>
      </c>
      <c r="U530" s="11"/>
      <c r="V530" s="28"/>
      <c r="W530" s="28"/>
      <c r="X530" s="29"/>
      <c r="Y530" s="108" t="str">
        <f t="shared" si="65"/>
        <v>NO OFERTADO</v>
      </c>
      <c r="Z530" s="108" t="str">
        <f t="shared" si="66"/>
        <v>CORRECTO</v>
      </c>
      <c r="AA530" s="29">
        <f t="shared" si="67"/>
        <v>0</v>
      </c>
      <c r="AB530" s="25">
        <v>3.3842052927029495E-3</v>
      </c>
      <c r="AC530" s="7"/>
      <c r="AD530" s="26">
        <v>3.3842052927029495E-3</v>
      </c>
      <c r="AE530" s="28"/>
      <c r="AF530" s="28"/>
      <c r="AG530" s="28"/>
      <c r="AH530" s="29"/>
      <c r="AI530" s="108" t="str">
        <f t="shared" si="68"/>
        <v>NO OFERTADO</v>
      </c>
      <c r="AJ530" s="108" t="str">
        <f t="shared" si="69"/>
        <v>CORRECTO</v>
      </c>
      <c r="AK530" s="27">
        <v>2.2561368618019663E-3</v>
      </c>
      <c r="AL530" s="7"/>
      <c r="AM530" s="26">
        <v>2.2561368618019663E-3</v>
      </c>
      <c r="AN530" s="28"/>
      <c r="AO530" s="28"/>
      <c r="AP530" s="28"/>
      <c r="AQ530" s="29"/>
      <c r="AR530" s="108" t="str">
        <f t="shared" si="70"/>
        <v>NO OFERTADO</v>
      </c>
      <c r="AS530" s="109" t="str">
        <f t="shared" si="71"/>
        <v>CORRECTO</v>
      </c>
    </row>
    <row r="531" spans="1:45" ht="24" x14ac:dyDescent="0.25">
      <c r="A531" s="134">
        <v>527</v>
      </c>
      <c r="B531" s="135">
        <v>713</v>
      </c>
      <c r="C531" s="10" t="s">
        <v>1524</v>
      </c>
      <c r="D531" s="136" t="s">
        <v>4828</v>
      </c>
      <c r="E531" s="136" t="s">
        <v>201</v>
      </c>
      <c r="F531" s="136" t="s">
        <v>1525</v>
      </c>
      <c r="G531" s="136" t="s">
        <v>17</v>
      </c>
      <c r="H531" s="136" t="s">
        <v>16</v>
      </c>
      <c r="I531" s="137">
        <v>1688.68</v>
      </c>
      <c r="J531" s="8">
        <v>500</v>
      </c>
      <c r="K531" s="8" t="s">
        <v>1526</v>
      </c>
      <c r="L531" s="9">
        <v>1688.68</v>
      </c>
      <c r="M531" s="9">
        <v>3750</v>
      </c>
      <c r="N531" s="138">
        <f t="shared" si="64"/>
        <v>6332550</v>
      </c>
      <c r="O531" s="11" t="s">
        <v>3204</v>
      </c>
      <c r="P531" s="39">
        <v>1.9240197071741823E-4</v>
      </c>
      <c r="Q531" s="39">
        <v>3.0719987683137267E-4</v>
      </c>
      <c r="R531" s="26">
        <v>4.810049267935456E-2</v>
      </c>
      <c r="S531" s="26">
        <v>9.2159963049411806E-3</v>
      </c>
      <c r="T531" s="26">
        <v>5.7316488984295741E-2</v>
      </c>
      <c r="U531" s="11"/>
      <c r="V531" s="28"/>
      <c r="W531" s="28"/>
      <c r="X531" s="29"/>
      <c r="Y531" s="108" t="str">
        <f t="shared" si="65"/>
        <v>NO OFERTADO</v>
      </c>
      <c r="Z531" s="108" t="str">
        <f t="shared" si="66"/>
        <v>CORRECTO</v>
      </c>
      <c r="AA531" s="29">
        <f t="shared" si="67"/>
        <v>0</v>
      </c>
      <c r="AB531" s="25">
        <v>1.7316177364567642E-2</v>
      </c>
      <c r="AC531" s="26">
        <v>4.6079981524705903E-3</v>
      </c>
      <c r="AD531" s="26">
        <v>2.1924175517038232E-2</v>
      </c>
      <c r="AE531" s="28"/>
      <c r="AF531" s="28"/>
      <c r="AG531" s="28"/>
      <c r="AH531" s="29"/>
      <c r="AI531" s="108" t="str">
        <f t="shared" si="68"/>
        <v>NO OFERTADO</v>
      </c>
      <c r="AJ531" s="108" t="str">
        <f t="shared" si="69"/>
        <v>CORRECTO</v>
      </c>
      <c r="AK531" s="27">
        <v>1.1544118243045094E-2</v>
      </c>
      <c r="AL531" s="26">
        <v>1.5359993841568634E-3</v>
      </c>
      <c r="AM531" s="26">
        <v>1.3080117627201958E-2</v>
      </c>
      <c r="AN531" s="28"/>
      <c r="AO531" s="28"/>
      <c r="AP531" s="28"/>
      <c r="AQ531" s="29"/>
      <c r="AR531" s="108" t="str">
        <f t="shared" si="70"/>
        <v>NO OFERTADO</v>
      </c>
      <c r="AS531" s="109" t="str">
        <f t="shared" si="71"/>
        <v>CORRECTO</v>
      </c>
    </row>
    <row r="532" spans="1:45" x14ac:dyDescent="0.25">
      <c r="A532" s="134">
        <v>528</v>
      </c>
      <c r="B532" s="135">
        <v>1991</v>
      </c>
      <c r="C532" s="10" t="s">
        <v>3459</v>
      </c>
      <c r="D532" s="136" t="s">
        <v>3460</v>
      </c>
      <c r="E532" s="136" t="s">
        <v>165</v>
      </c>
      <c r="F532" s="136" t="s">
        <v>166</v>
      </c>
      <c r="G532" s="136" t="s">
        <v>167</v>
      </c>
      <c r="H532" s="136" t="s">
        <v>81</v>
      </c>
      <c r="I532" s="137" t="s">
        <v>45</v>
      </c>
      <c r="J532" s="8">
        <v>15</v>
      </c>
      <c r="K532" s="8" t="s">
        <v>168</v>
      </c>
      <c r="L532" s="9">
        <v>2479</v>
      </c>
      <c r="M532" s="138">
        <v>27</v>
      </c>
      <c r="N532" s="138">
        <f t="shared" si="64"/>
        <v>66933</v>
      </c>
      <c r="O532" s="11" t="s">
        <v>3204</v>
      </c>
      <c r="P532" s="39">
        <v>2.033626438958864E-6</v>
      </c>
      <c r="Q532" s="39"/>
      <c r="R532" s="26">
        <v>5.0840660973971606E-4</v>
      </c>
      <c r="S532" s="7"/>
      <c r="T532" s="26">
        <v>5.0840660973971606E-4</v>
      </c>
      <c r="U532" s="11"/>
      <c r="V532" s="28"/>
      <c r="W532" s="28"/>
      <c r="X532" s="29"/>
      <c r="Y532" s="108" t="str">
        <f t="shared" si="65"/>
        <v>NO OFERTADO</v>
      </c>
      <c r="Z532" s="108" t="str">
        <f t="shared" si="66"/>
        <v>CORRECTO</v>
      </c>
      <c r="AA532" s="29">
        <f t="shared" si="67"/>
        <v>0</v>
      </c>
      <c r="AB532" s="25">
        <v>1.8302637950629776E-4</v>
      </c>
      <c r="AC532" s="7"/>
      <c r="AD532" s="26">
        <v>1.8302637950629776E-4</v>
      </c>
      <c r="AE532" s="28"/>
      <c r="AF532" s="28"/>
      <c r="AG532" s="28"/>
      <c r="AH532" s="29"/>
      <c r="AI532" s="108" t="str">
        <f t="shared" si="68"/>
        <v>NO OFERTADO</v>
      </c>
      <c r="AJ532" s="108" t="str">
        <f t="shared" si="69"/>
        <v>CORRECTO</v>
      </c>
      <c r="AK532" s="27">
        <v>1.2201758633753184E-4</v>
      </c>
      <c r="AL532" s="7"/>
      <c r="AM532" s="26">
        <v>1.2201758633753184E-4</v>
      </c>
      <c r="AN532" s="28"/>
      <c r="AO532" s="28"/>
      <c r="AP532" s="28"/>
      <c r="AQ532" s="29"/>
      <c r="AR532" s="108" t="str">
        <f t="shared" si="70"/>
        <v>NO OFERTADO</v>
      </c>
      <c r="AS532" s="109" t="str">
        <f t="shared" si="71"/>
        <v>CORRECTO</v>
      </c>
    </row>
    <row r="533" spans="1:45" x14ac:dyDescent="0.25">
      <c r="A533" s="134">
        <v>529</v>
      </c>
      <c r="B533" s="135">
        <v>429</v>
      </c>
      <c r="C533" s="10" t="s">
        <v>1050</v>
      </c>
      <c r="D533" s="136" t="s">
        <v>1051</v>
      </c>
      <c r="E533" s="136" t="s">
        <v>923</v>
      </c>
      <c r="F533" s="136" t="s">
        <v>241</v>
      </c>
      <c r="G533" s="136" t="s">
        <v>395</v>
      </c>
      <c r="H533" s="136" t="s">
        <v>243</v>
      </c>
      <c r="I533" s="137" t="s">
        <v>45</v>
      </c>
      <c r="J533" s="8">
        <v>20</v>
      </c>
      <c r="K533" s="8" t="s">
        <v>396</v>
      </c>
      <c r="L533" s="9">
        <v>1448.14</v>
      </c>
      <c r="M533" s="9">
        <v>16769.23076923077</v>
      </c>
      <c r="N533" s="138">
        <f t="shared" si="64"/>
        <v>24284193.846153848</v>
      </c>
      <c r="O533" s="11" t="s">
        <v>3204</v>
      </c>
      <c r="P533" s="39">
        <v>7.3782706070758233E-4</v>
      </c>
      <c r="Q533" s="39"/>
      <c r="R533" s="26">
        <v>0.18445676517689558</v>
      </c>
      <c r="S533" s="7"/>
      <c r="T533" s="26">
        <v>0.18445676517689558</v>
      </c>
      <c r="U533" s="11"/>
      <c r="V533" s="28"/>
      <c r="W533" s="28"/>
      <c r="X533" s="29"/>
      <c r="Y533" s="108" t="str">
        <f t="shared" si="65"/>
        <v>NO OFERTADO</v>
      </c>
      <c r="Z533" s="108" t="str">
        <f t="shared" si="66"/>
        <v>CORRECTO</v>
      </c>
      <c r="AA533" s="29">
        <f t="shared" si="67"/>
        <v>0</v>
      </c>
      <c r="AB533" s="25">
        <v>6.640443546368241E-2</v>
      </c>
      <c r="AC533" s="7"/>
      <c r="AD533" s="26">
        <v>6.640443546368241E-2</v>
      </c>
      <c r="AE533" s="28"/>
      <c r="AF533" s="28"/>
      <c r="AG533" s="28"/>
      <c r="AH533" s="29"/>
      <c r="AI533" s="108" t="str">
        <f t="shared" si="68"/>
        <v>NO OFERTADO</v>
      </c>
      <c r="AJ533" s="108" t="str">
        <f t="shared" si="69"/>
        <v>CORRECTO</v>
      </c>
      <c r="AK533" s="27">
        <v>4.4269623642454937E-2</v>
      </c>
      <c r="AL533" s="7"/>
      <c r="AM533" s="26">
        <v>4.4269623642454937E-2</v>
      </c>
      <c r="AN533" s="28"/>
      <c r="AO533" s="28"/>
      <c r="AP533" s="28"/>
      <c r="AQ533" s="29"/>
      <c r="AR533" s="108" t="str">
        <f t="shared" si="70"/>
        <v>NO OFERTADO</v>
      </c>
      <c r="AS533" s="109" t="str">
        <f t="shared" si="71"/>
        <v>CORRECTO</v>
      </c>
    </row>
    <row r="534" spans="1:45" x14ac:dyDescent="0.25">
      <c r="A534" s="134">
        <v>530</v>
      </c>
      <c r="B534" s="135">
        <v>136</v>
      </c>
      <c r="C534" s="10" t="s">
        <v>392</v>
      </c>
      <c r="D534" s="136" t="s">
        <v>393</v>
      </c>
      <c r="E534" s="136" t="s">
        <v>394</v>
      </c>
      <c r="F534" s="136" t="s">
        <v>394</v>
      </c>
      <c r="G534" s="136" t="s">
        <v>395</v>
      </c>
      <c r="H534" s="136" t="s">
        <v>394</v>
      </c>
      <c r="I534" s="137" t="s">
        <v>45</v>
      </c>
      <c r="J534" s="8">
        <v>1</v>
      </c>
      <c r="K534" s="8" t="s">
        <v>396</v>
      </c>
      <c r="L534" s="9">
        <v>7986.35</v>
      </c>
      <c r="M534" s="9">
        <v>6090.1538461538457</v>
      </c>
      <c r="N534" s="138">
        <f t="shared" si="64"/>
        <v>48638100.169230767</v>
      </c>
      <c r="O534" s="11" t="s">
        <v>3204</v>
      </c>
      <c r="P534" s="39">
        <v>1.4777721967471544E-3</v>
      </c>
      <c r="Q534" s="39"/>
      <c r="R534" s="26">
        <v>0.36944304918678861</v>
      </c>
      <c r="S534" s="7"/>
      <c r="T534" s="26">
        <v>0.36944304918678861</v>
      </c>
      <c r="U534" s="11"/>
      <c r="V534" s="28"/>
      <c r="W534" s="28"/>
      <c r="X534" s="29"/>
      <c r="Y534" s="108" t="str">
        <f t="shared" si="65"/>
        <v>NO OFERTADO</v>
      </c>
      <c r="Z534" s="108" t="str">
        <f t="shared" si="66"/>
        <v>CORRECTO</v>
      </c>
      <c r="AA534" s="29">
        <f t="shared" si="67"/>
        <v>0</v>
      </c>
      <c r="AB534" s="25">
        <v>0.1329994977072439</v>
      </c>
      <c r="AC534" s="7"/>
      <c r="AD534" s="26">
        <v>0.1329994977072439</v>
      </c>
      <c r="AE534" s="28"/>
      <c r="AF534" s="28"/>
      <c r="AG534" s="28"/>
      <c r="AH534" s="29"/>
      <c r="AI534" s="108" t="str">
        <f t="shared" si="68"/>
        <v>NO OFERTADO</v>
      </c>
      <c r="AJ534" s="108" t="str">
        <f t="shared" si="69"/>
        <v>CORRECTO</v>
      </c>
      <c r="AK534" s="27">
        <v>8.866633180482926E-2</v>
      </c>
      <c r="AL534" s="7"/>
      <c r="AM534" s="26">
        <v>8.866633180482926E-2</v>
      </c>
      <c r="AN534" s="28"/>
      <c r="AO534" s="28"/>
      <c r="AP534" s="28"/>
      <c r="AQ534" s="29"/>
      <c r="AR534" s="108" t="str">
        <f t="shared" si="70"/>
        <v>NO OFERTADO</v>
      </c>
      <c r="AS534" s="109" t="str">
        <f t="shared" si="71"/>
        <v>CORRECTO</v>
      </c>
    </row>
    <row r="535" spans="1:45" x14ac:dyDescent="0.25">
      <c r="A535" s="134">
        <v>531</v>
      </c>
      <c r="B535" s="135">
        <v>1162</v>
      </c>
      <c r="C535" s="10" t="s">
        <v>2174</v>
      </c>
      <c r="D535" s="136" t="s">
        <v>2175</v>
      </c>
      <c r="E535" s="136" t="s">
        <v>165</v>
      </c>
      <c r="F535" s="136" t="s">
        <v>166</v>
      </c>
      <c r="G535" s="136" t="s">
        <v>167</v>
      </c>
      <c r="H535" s="136" t="s">
        <v>81</v>
      </c>
      <c r="I535" s="137" t="s">
        <v>45</v>
      </c>
      <c r="J535" s="8">
        <v>5</v>
      </c>
      <c r="K535" s="8" t="s">
        <v>2176</v>
      </c>
      <c r="L535" s="9">
        <v>1346.33</v>
      </c>
      <c r="M535" s="9">
        <v>2298.0769230769233</v>
      </c>
      <c r="N535" s="138">
        <f t="shared" si="64"/>
        <v>3093969.903846154</v>
      </c>
      <c r="O535" s="11" t="s">
        <v>3204</v>
      </c>
      <c r="P535" s="39">
        <v>9.4004138434024365E-5</v>
      </c>
      <c r="Q535" s="39"/>
      <c r="R535" s="26">
        <v>2.350103460850609E-2</v>
      </c>
      <c r="S535" s="7"/>
      <c r="T535" s="26">
        <v>2.350103460850609E-2</v>
      </c>
      <c r="U535" s="11"/>
      <c r="V535" s="28"/>
      <c r="W535" s="28"/>
      <c r="X535" s="29"/>
      <c r="Y535" s="108" t="str">
        <f t="shared" si="65"/>
        <v>NO OFERTADO</v>
      </c>
      <c r="Z535" s="108" t="str">
        <f t="shared" si="66"/>
        <v>CORRECTO</v>
      </c>
      <c r="AA535" s="29">
        <f t="shared" si="67"/>
        <v>0</v>
      </c>
      <c r="AB535" s="25">
        <v>8.4603724590621935E-3</v>
      </c>
      <c r="AC535" s="7"/>
      <c r="AD535" s="26">
        <v>8.4603724590621935E-3</v>
      </c>
      <c r="AE535" s="28"/>
      <c r="AF535" s="28"/>
      <c r="AG535" s="28"/>
      <c r="AH535" s="29"/>
      <c r="AI535" s="108" t="str">
        <f t="shared" si="68"/>
        <v>NO OFERTADO</v>
      </c>
      <c r="AJ535" s="108" t="str">
        <f t="shared" si="69"/>
        <v>CORRECTO</v>
      </c>
      <c r="AK535" s="27">
        <v>5.6402483060414618E-3</v>
      </c>
      <c r="AL535" s="7"/>
      <c r="AM535" s="26">
        <v>5.6402483060414618E-3</v>
      </c>
      <c r="AN535" s="28"/>
      <c r="AO535" s="28"/>
      <c r="AP535" s="28"/>
      <c r="AQ535" s="29"/>
      <c r="AR535" s="108" t="str">
        <f t="shared" si="70"/>
        <v>NO OFERTADO</v>
      </c>
      <c r="AS535" s="109" t="str">
        <f t="shared" si="71"/>
        <v>CORRECTO</v>
      </c>
    </row>
    <row r="536" spans="1:45" ht="24" x14ac:dyDescent="0.25">
      <c r="A536" s="134">
        <v>532</v>
      </c>
      <c r="B536" s="135">
        <v>1163</v>
      </c>
      <c r="C536" s="10" t="s">
        <v>2174</v>
      </c>
      <c r="D536" s="136" t="s">
        <v>2177</v>
      </c>
      <c r="E536" s="136" t="s">
        <v>165</v>
      </c>
      <c r="F536" s="136" t="s">
        <v>166</v>
      </c>
      <c r="G536" s="136" t="s">
        <v>167</v>
      </c>
      <c r="H536" s="136" t="s">
        <v>81</v>
      </c>
      <c r="I536" s="137" t="s">
        <v>45</v>
      </c>
      <c r="J536" s="8">
        <v>5</v>
      </c>
      <c r="K536" s="8" t="s">
        <v>2176</v>
      </c>
      <c r="L536" s="9">
        <v>1211.8</v>
      </c>
      <c r="M536" s="9">
        <v>2298.0769230769233</v>
      </c>
      <c r="N536" s="138">
        <f t="shared" si="64"/>
        <v>2784809.6153846155</v>
      </c>
      <c r="O536" s="11" t="s">
        <v>3204</v>
      </c>
      <c r="P536" s="39">
        <v>8.4610916309040679E-5</v>
      </c>
      <c r="Q536" s="39"/>
      <c r="R536" s="26">
        <v>2.1152729077260169E-2</v>
      </c>
      <c r="S536" s="7"/>
      <c r="T536" s="26">
        <v>2.1152729077260169E-2</v>
      </c>
      <c r="U536" s="11"/>
      <c r="V536" s="28"/>
      <c r="W536" s="28"/>
      <c r="X536" s="29"/>
      <c r="Y536" s="108" t="str">
        <f t="shared" si="65"/>
        <v>NO OFERTADO</v>
      </c>
      <c r="Z536" s="108" t="str">
        <f t="shared" si="66"/>
        <v>CORRECTO</v>
      </c>
      <c r="AA536" s="29">
        <f t="shared" si="67"/>
        <v>0</v>
      </c>
      <c r="AB536" s="25">
        <v>7.6149824678136612E-3</v>
      </c>
      <c r="AC536" s="7"/>
      <c r="AD536" s="26">
        <v>7.6149824678136612E-3</v>
      </c>
      <c r="AE536" s="28"/>
      <c r="AF536" s="28"/>
      <c r="AG536" s="28"/>
      <c r="AH536" s="29"/>
      <c r="AI536" s="108" t="str">
        <f t="shared" si="68"/>
        <v>NO OFERTADO</v>
      </c>
      <c r="AJ536" s="108" t="str">
        <f t="shared" si="69"/>
        <v>CORRECTO</v>
      </c>
      <c r="AK536" s="27">
        <v>5.0766549785424405E-3</v>
      </c>
      <c r="AL536" s="7"/>
      <c r="AM536" s="26">
        <v>5.0766549785424405E-3</v>
      </c>
      <c r="AN536" s="28"/>
      <c r="AO536" s="28"/>
      <c r="AP536" s="28"/>
      <c r="AQ536" s="29"/>
      <c r="AR536" s="108" t="str">
        <f t="shared" si="70"/>
        <v>NO OFERTADO</v>
      </c>
      <c r="AS536" s="109" t="str">
        <f t="shared" si="71"/>
        <v>CORRECTO</v>
      </c>
    </row>
    <row r="537" spans="1:45" x14ac:dyDescent="0.25">
      <c r="A537" s="134">
        <v>533</v>
      </c>
      <c r="B537" s="135">
        <v>1789</v>
      </c>
      <c r="C537" s="10" t="s">
        <v>2174</v>
      </c>
      <c r="D537" s="136" t="s">
        <v>3116</v>
      </c>
      <c r="E537" s="136" t="s">
        <v>923</v>
      </c>
      <c r="F537" s="136" t="s">
        <v>241</v>
      </c>
      <c r="G537" s="136" t="s">
        <v>167</v>
      </c>
      <c r="H537" s="136" t="s">
        <v>243</v>
      </c>
      <c r="I537" s="137" t="s">
        <v>45</v>
      </c>
      <c r="J537" s="8">
        <v>5</v>
      </c>
      <c r="K537" s="8" t="s">
        <v>2176</v>
      </c>
      <c r="L537" s="9">
        <v>3628.28</v>
      </c>
      <c r="M537" s="9">
        <v>24.375</v>
      </c>
      <c r="N537" s="138">
        <f t="shared" si="64"/>
        <v>88439.325000000012</v>
      </c>
      <c r="O537" s="11" t="s">
        <v>3204</v>
      </c>
      <c r="P537" s="39">
        <v>2.6870534648630074E-6</v>
      </c>
      <c r="Q537" s="39"/>
      <c r="R537" s="26">
        <v>6.7176336621575187E-4</v>
      </c>
      <c r="S537" s="7"/>
      <c r="T537" s="26">
        <v>6.7176336621575187E-4</v>
      </c>
      <c r="U537" s="11"/>
      <c r="V537" s="28"/>
      <c r="W537" s="28"/>
      <c r="X537" s="29"/>
      <c r="Y537" s="108" t="str">
        <f t="shared" si="65"/>
        <v>NO OFERTADO</v>
      </c>
      <c r="Z537" s="108" t="str">
        <f t="shared" si="66"/>
        <v>CORRECTO</v>
      </c>
      <c r="AA537" s="29">
        <f t="shared" si="67"/>
        <v>0</v>
      </c>
      <c r="AB537" s="25">
        <v>2.4183481183767067E-4</v>
      </c>
      <c r="AC537" s="7"/>
      <c r="AD537" s="26">
        <v>2.4183481183767067E-4</v>
      </c>
      <c r="AE537" s="28"/>
      <c r="AF537" s="28"/>
      <c r="AG537" s="28"/>
      <c r="AH537" s="29"/>
      <c r="AI537" s="108" t="str">
        <f t="shared" si="68"/>
        <v>NO OFERTADO</v>
      </c>
      <c r="AJ537" s="108" t="str">
        <f t="shared" si="69"/>
        <v>CORRECTO</v>
      </c>
      <c r="AK537" s="27">
        <v>1.6122320789178045E-4</v>
      </c>
      <c r="AL537" s="7"/>
      <c r="AM537" s="26">
        <v>1.6122320789178045E-4</v>
      </c>
      <c r="AN537" s="28"/>
      <c r="AO537" s="28"/>
      <c r="AP537" s="28"/>
      <c r="AQ537" s="29"/>
      <c r="AR537" s="108" t="str">
        <f t="shared" si="70"/>
        <v>NO OFERTADO</v>
      </c>
      <c r="AS537" s="109" t="str">
        <f t="shared" si="71"/>
        <v>CORRECTO</v>
      </c>
    </row>
    <row r="538" spans="1:45" x14ac:dyDescent="0.25">
      <c r="A538" s="134">
        <v>534</v>
      </c>
      <c r="B538" s="135">
        <v>1589</v>
      </c>
      <c r="C538" s="10" t="s">
        <v>2802</v>
      </c>
      <c r="D538" s="136" t="s">
        <v>2803</v>
      </c>
      <c r="E538" s="136" t="s">
        <v>820</v>
      </c>
      <c r="F538" s="136" t="s">
        <v>241</v>
      </c>
      <c r="G538" s="136" t="s">
        <v>242</v>
      </c>
      <c r="H538" s="136" t="s">
        <v>267</v>
      </c>
      <c r="I538" s="137" t="s">
        <v>45</v>
      </c>
      <c r="J538" s="8">
        <v>30</v>
      </c>
      <c r="K538" s="8" t="s">
        <v>2804</v>
      </c>
      <c r="L538" s="9">
        <v>8853.18</v>
      </c>
      <c r="M538" s="9">
        <v>45</v>
      </c>
      <c r="N538" s="138">
        <f t="shared" si="64"/>
        <v>398393.10000000003</v>
      </c>
      <c r="O538" s="11" t="s">
        <v>3204</v>
      </c>
      <c r="P538" s="39">
        <v>1.2104384104384724E-5</v>
      </c>
      <c r="Q538" s="39"/>
      <c r="R538" s="26">
        <v>3.026096026096181E-3</v>
      </c>
      <c r="S538" s="7"/>
      <c r="T538" s="26">
        <v>3.026096026096181E-3</v>
      </c>
      <c r="U538" s="11"/>
      <c r="V538" s="28"/>
      <c r="W538" s="28"/>
      <c r="X538" s="29"/>
      <c r="Y538" s="108" t="str">
        <f t="shared" si="65"/>
        <v>NO OFERTADO</v>
      </c>
      <c r="Z538" s="108" t="str">
        <f t="shared" si="66"/>
        <v>CORRECTO</v>
      </c>
      <c r="AA538" s="29">
        <f t="shared" si="67"/>
        <v>0</v>
      </c>
      <c r="AB538" s="25">
        <v>1.0893945693946252E-3</v>
      </c>
      <c r="AC538" s="7"/>
      <c r="AD538" s="26">
        <v>1.0893945693946252E-3</v>
      </c>
      <c r="AE538" s="28"/>
      <c r="AF538" s="28"/>
      <c r="AG538" s="28"/>
      <c r="AH538" s="29"/>
      <c r="AI538" s="108" t="str">
        <f t="shared" si="68"/>
        <v>NO OFERTADO</v>
      </c>
      <c r="AJ538" s="108" t="str">
        <f t="shared" si="69"/>
        <v>CORRECTO</v>
      </c>
      <c r="AK538" s="27">
        <v>7.2626304626308342E-4</v>
      </c>
      <c r="AL538" s="7"/>
      <c r="AM538" s="26">
        <v>7.2626304626308342E-4</v>
      </c>
      <c r="AN538" s="28"/>
      <c r="AO538" s="28"/>
      <c r="AP538" s="28"/>
      <c r="AQ538" s="29"/>
      <c r="AR538" s="108" t="str">
        <f t="shared" si="70"/>
        <v>NO OFERTADO</v>
      </c>
      <c r="AS538" s="109" t="str">
        <f t="shared" si="71"/>
        <v>CORRECTO</v>
      </c>
    </row>
    <row r="539" spans="1:45" ht="24" x14ac:dyDescent="0.25">
      <c r="A539" s="134">
        <v>535</v>
      </c>
      <c r="B539" s="135">
        <v>266</v>
      </c>
      <c r="C539" s="10" t="s">
        <v>701</v>
      </c>
      <c r="D539" s="136" t="s">
        <v>403</v>
      </c>
      <c r="E539" s="136" t="s">
        <v>6</v>
      </c>
      <c r="F539" s="136" t="s">
        <v>7</v>
      </c>
      <c r="G539" s="136" t="s">
        <v>8</v>
      </c>
      <c r="H539" s="136" t="s">
        <v>7</v>
      </c>
      <c r="I539" s="137">
        <v>313255</v>
      </c>
      <c r="J539" s="8">
        <v>1</v>
      </c>
      <c r="K539" s="8" t="s">
        <v>702</v>
      </c>
      <c r="L539" s="9">
        <v>313255</v>
      </c>
      <c r="M539" s="9">
        <v>115.38461538461539</v>
      </c>
      <c r="N539" s="138">
        <f t="shared" si="64"/>
        <v>36144807.692307696</v>
      </c>
      <c r="O539" s="11" t="s">
        <v>3204</v>
      </c>
      <c r="P539" s="39">
        <v>1.0981882861094028E-3</v>
      </c>
      <c r="Q539" s="39">
        <v>1.7534295775273113E-3</v>
      </c>
      <c r="R539" s="26">
        <v>0.27454707152735069</v>
      </c>
      <c r="S539" s="26">
        <v>5.2602887325819338E-2</v>
      </c>
      <c r="T539" s="26">
        <v>0.32714995885317005</v>
      </c>
      <c r="U539" s="11"/>
      <c r="V539" s="28"/>
      <c r="W539" s="28"/>
      <c r="X539" s="29"/>
      <c r="Y539" s="108" t="str">
        <f t="shared" si="65"/>
        <v>NO OFERTADO</v>
      </c>
      <c r="Z539" s="108" t="str">
        <f t="shared" si="66"/>
        <v>CORRECTO</v>
      </c>
      <c r="AA539" s="29">
        <f t="shared" si="67"/>
        <v>0</v>
      </c>
      <c r="AB539" s="25">
        <v>9.883694574984625E-2</v>
      </c>
      <c r="AC539" s="26">
        <v>2.6301443662909669E-2</v>
      </c>
      <c r="AD539" s="26">
        <v>0.12513838941275593</v>
      </c>
      <c r="AE539" s="28"/>
      <c r="AF539" s="28"/>
      <c r="AG539" s="28"/>
      <c r="AH539" s="29"/>
      <c r="AI539" s="108" t="str">
        <f t="shared" si="68"/>
        <v>NO OFERTADO</v>
      </c>
      <c r="AJ539" s="108" t="str">
        <f t="shared" si="69"/>
        <v>CORRECTO</v>
      </c>
      <c r="AK539" s="27">
        <v>6.5891297166564167E-2</v>
      </c>
      <c r="AL539" s="26">
        <v>8.7671478876365557E-3</v>
      </c>
      <c r="AM539" s="26">
        <v>7.4658445054200717E-2</v>
      </c>
      <c r="AN539" s="28"/>
      <c r="AO539" s="28"/>
      <c r="AP539" s="28"/>
      <c r="AQ539" s="29"/>
      <c r="AR539" s="108" t="str">
        <f t="shared" si="70"/>
        <v>NO OFERTADO</v>
      </c>
      <c r="AS539" s="109" t="str">
        <f t="shared" si="71"/>
        <v>CORRECTO</v>
      </c>
    </row>
    <row r="540" spans="1:45" x14ac:dyDescent="0.25">
      <c r="A540" s="134">
        <v>536</v>
      </c>
      <c r="B540" s="135">
        <v>1192</v>
      </c>
      <c r="C540" s="10" t="s">
        <v>2220</v>
      </c>
      <c r="D540" s="136" t="s">
        <v>2561</v>
      </c>
      <c r="E540" s="136" t="s">
        <v>165</v>
      </c>
      <c r="F540" s="136" t="s">
        <v>166</v>
      </c>
      <c r="G540" s="136" t="s">
        <v>167</v>
      </c>
      <c r="H540" s="136" t="s">
        <v>81</v>
      </c>
      <c r="I540" s="137" t="s">
        <v>45</v>
      </c>
      <c r="J540" s="8">
        <v>5</v>
      </c>
      <c r="K540" s="8" t="s">
        <v>2221</v>
      </c>
      <c r="L540" s="9">
        <v>1783.97</v>
      </c>
      <c r="M540" s="9">
        <v>1394.6153846153845</v>
      </c>
      <c r="N540" s="138">
        <f t="shared" si="64"/>
        <v>2487952.0076923077</v>
      </c>
      <c r="O540" s="11" t="s">
        <v>3204</v>
      </c>
      <c r="P540" s="39">
        <v>7.5591486736047451E-5</v>
      </c>
      <c r="Q540" s="39"/>
      <c r="R540" s="26">
        <v>1.8897871684011861E-2</v>
      </c>
      <c r="S540" s="7"/>
      <c r="T540" s="26">
        <v>1.8897871684011861E-2</v>
      </c>
      <c r="U540" s="11"/>
      <c r="V540" s="28"/>
      <c r="W540" s="28"/>
      <c r="X540" s="29"/>
      <c r="Y540" s="108" t="str">
        <f t="shared" si="65"/>
        <v>NO OFERTADO</v>
      </c>
      <c r="Z540" s="108" t="str">
        <f t="shared" si="66"/>
        <v>CORRECTO</v>
      </c>
      <c r="AA540" s="29">
        <f t="shared" si="67"/>
        <v>0</v>
      </c>
      <c r="AB540" s="25">
        <v>6.8032338062442707E-3</v>
      </c>
      <c r="AC540" s="7"/>
      <c r="AD540" s="26">
        <v>6.8032338062442707E-3</v>
      </c>
      <c r="AE540" s="28"/>
      <c r="AF540" s="28"/>
      <c r="AG540" s="28"/>
      <c r="AH540" s="29"/>
      <c r="AI540" s="108" t="str">
        <f t="shared" si="68"/>
        <v>NO OFERTADO</v>
      </c>
      <c r="AJ540" s="108" t="str">
        <f t="shared" si="69"/>
        <v>CORRECTO</v>
      </c>
      <c r="AK540" s="27">
        <v>4.5354892041628474E-3</v>
      </c>
      <c r="AL540" s="7"/>
      <c r="AM540" s="26">
        <v>4.5354892041628474E-3</v>
      </c>
      <c r="AN540" s="28"/>
      <c r="AO540" s="28"/>
      <c r="AP540" s="28"/>
      <c r="AQ540" s="29"/>
      <c r="AR540" s="108" t="str">
        <f t="shared" si="70"/>
        <v>NO OFERTADO</v>
      </c>
      <c r="AS540" s="109" t="str">
        <f t="shared" si="71"/>
        <v>CORRECTO</v>
      </c>
    </row>
    <row r="541" spans="1:45" x14ac:dyDescent="0.25">
      <c r="A541" s="134">
        <v>537</v>
      </c>
      <c r="B541" s="135">
        <v>1524</v>
      </c>
      <c r="C541" s="10" t="s">
        <v>2220</v>
      </c>
      <c r="D541" s="136" t="s">
        <v>2719</v>
      </c>
      <c r="E541" s="136" t="s">
        <v>748</v>
      </c>
      <c r="F541" s="136" t="s">
        <v>166</v>
      </c>
      <c r="G541" s="136" t="s">
        <v>167</v>
      </c>
      <c r="H541" s="136" t="s">
        <v>81</v>
      </c>
      <c r="I541" s="137" t="s">
        <v>45</v>
      </c>
      <c r="J541" s="8">
        <v>5</v>
      </c>
      <c r="K541" s="8" t="s">
        <v>2221</v>
      </c>
      <c r="L541" s="9">
        <v>1240.18</v>
      </c>
      <c r="M541" s="9">
        <v>505</v>
      </c>
      <c r="N541" s="138">
        <f t="shared" si="64"/>
        <v>626290.9</v>
      </c>
      <c r="O541" s="11" t="s">
        <v>3204</v>
      </c>
      <c r="P541" s="39">
        <v>1.9028606706995683E-5</v>
      </c>
      <c r="Q541" s="39"/>
      <c r="R541" s="26">
        <v>4.7571516767489211E-3</v>
      </c>
      <c r="S541" s="7"/>
      <c r="T541" s="26">
        <v>4.7571516767489211E-3</v>
      </c>
      <c r="U541" s="11"/>
      <c r="V541" s="28"/>
      <c r="W541" s="28"/>
      <c r="X541" s="29"/>
      <c r="Y541" s="108" t="str">
        <f t="shared" si="65"/>
        <v>NO OFERTADO</v>
      </c>
      <c r="Z541" s="108" t="str">
        <f t="shared" si="66"/>
        <v>CORRECTO</v>
      </c>
      <c r="AA541" s="29">
        <f t="shared" si="67"/>
        <v>0</v>
      </c>
      <c r="AB541" s="25">
        <v>1.7125746036296115E-3</v>
      </c>
      <c r="AC541" s="7"/>
      <c r="AD541" s="26">
        <v>1.7125746036296115E-3</v>
      </c>
      <c r="AE541" s="28"/>
      <c r="AF541" s="28"/>
      <c r="AG541" s="28"/>
      <c r="AH541" s="29"/>
      <c r="AI541" s="108" t="str">
        <f t="shared" si="68"/>
        <v>NO OFERTADO</v>
      </c>
      <c r="AJ541" s="108" t="str">
        <f t="shared" si="69"/>
        <v>CORRECTO</v>
      </c>
      <c r="AK541" s="27">
        <v>1.1417164024197411E-3</v>
      </c>
      <c r="AL541" s="7"/>
      <c r="AM541" s="26">
        <v>1.1417164024197411E-3</v>
      </c>
      <c r="AN541" s="28"/>
      <c r="AO541" s="28"/>
      <c r="AP541" s="28"/>
      <c r="AQ541" s="29"/>
      <c r="AR541" s="108" t="str">
        <f t="shared" si="70"/>
        <v>NO OFERTADO</v>
      </c>
      <c r="AS541" s="109" t="str">
        <f t="shared" si="71"/>
        <v>CORRECTO</v>
      </c>
    </row>
    <row r="542" spans="1:45" x14ac:dyDescent="0.25">
      <c r="A542" s="134">
        <v>538</v>
      </c>
      <c r="B542" s="135">
        <v>1241</v>
      </c>
      <c r="C542" s="10" t="s">
        <v>2278</v>
      </c>
      <c r="D542" s="136" t="s">
        <v>3506</v>
      </c>
      <c r="E542" s="136" t="s">
        <v>2015</v>
      </c>
      <c r="F542" s="136" t="s">
        <v>166</v>
      </c>
      <c r="G542" s="136" t="s">
        <v>242</v>
      </c>
      <c r="H542" s="136" t="s">
        <v>81</v>
      </c>
      <c r="I542" s="137" t="s">
        <v>45</v>
      </c>
      <c r="J542" s="8">
        <v>60</v>
      </c>
      <c r="K542" s="8" t="s">
        <v>2279</v>
      </c>
      <c r="L542" s="9">
        <v>132</v>
      </c>
      <c r="M542" s="9">
        <v>11127.692307692307</v>
      </c>
      <c r="N542" s="138">
        <f t="shared" si="64"/>
        <v>1468855.3846153845</v>
      </c>
      <c r="O542" s="11" t="s">
        <v>3204</v>
      </c>
      <c r="P542" s="39">
        <v>4.4628257289542333E-5</v>
      </c>
      <c r="Q542" s="39"/>
      <c r="R542" s="26">
        <v>1.1157064322385583E-2</v>
      </c>
      <c r="S542" s="7"/>
      <c r="T542" s="26">
        <v>1.1157064322385583E-2</v>
      </c>
      <c r="U542" s="11"/>
      <c r="V542" s="28"/>
      <c r="W542" s="28"/>
      <c r="X542" s="29"/>
      <c r="Y542" s="108" t="str">
        <f t="shared" si="65"/>
        <v>NO OFERTADO</v>
      </c>
      <c r="Z542" s="108" t="str">
        <f t="shared" si="66"/>
        <v>CORRECTO</v>
      </c>
      <c r="AA542" s="29">
        <f t="shared" si="67"/>
        <v>0</v>
      </c>
      <c r="AB542" s="25">
        <v>4.01654315605881E-3</v>
      </c>
      <c r="AC542" s="7"/>
      <c r="AD542" s="26">
        <v>4.01654315605881E-3</v>
      </c>
      <c r="AE542" s="28"/>
      <c r="AF542" s="28"/>
      <c r="AG542" s="28"/>
      <c r="AH542" s="29"/>
      <c r="AI542" s="108" t="str">
        <f t="shared" si="68"/>
        <v>NO OFERTADO</v>
      </c>
      <c r="AJ542" s="108" t="str">
        <f t="shared" si="69"/>
        <v>CORRECTO</v>
      </c>
      <c r="AK542" s="27">
        <v>2.67769543737254E-3</v>
      </c>
      <c r="AL542" s="7"/>
      <c r="AM542" s="26">
        <v>2.67769543737254E-3</v>
      </c>
      <c r="AN542" s="28"/>
      <c r="AO542" s="28"/>
      <c r="AP542" s="28"/>
      <c r="AQ542" s="29"/>
      <c r="AR542" s="108" t="str">
        <f t="shared" si="70"/>
        <v>NO OFERTADO</v>
      </c>
      <c r="AS542" s="109" t="str">
        <f t="shared" si="71"/>
        <v>CORRECTO</v>
      </c>
    </row>
    <row r="543" spans="1:45" ht="24" x14ac:dyDescent="0.25">
      <c r="A543" s="134">
        <v>539</v>
      </c>
      <c r="B543" s="135">
        <v>734</v>
      </c>
      <c r="C543" s="10" t="s">
        <v>1281</v>
      </c>
      <c r="D543" s="136" t="s">
        <v>1555</v>
      </c>
      <c r="E543" s="136" t="s">
        <v>6</v>
      </c>
      <c r="F543" s="136" t="s">
        <v>7</v>
      </c>
      <c r="G543" s="136" t="s">
        <v>8</v>
      </c>
      <c r="H543" s="136" t="s">
        <v>7</v>
      </c>
      <c r="I543" s="137">
        <v>3844.5000000000005</v>
      </c>
      <c r="J543" s="8">
        <v>1</v>
      </c>
      <c r="K543" s="8" t="s">
        <v>1282</v>
      </c>
      <c r="L543" s="9">
        <v>3451.66</v>
      </c>
      <c r="M543" s="9">
        <v>1823.0769230769231</v>
      </c>
      <c r="N543" s="138">
        <f t="shared" si="64"/>
        <v>6292641.692307692</v>
      </c>
      <c r="O543" s="11" t="s">
        <v>3204</v>
      </c>
      <c r="P543" s="39">
        <v>1.9118943594896047E-4</v>
      </c>
      <c r="Q543" s="39">
        <v>3.0526387518786007E-4</v>
      </c>
      <c r="R543" s="26">
        <v>4.7797358987240121E-2</v>
      </c>
      <c r="S543" s="26">
        <v>9.1579162556358028E-3</v>
      </c>
      <c r="T543" s="26">
        <v>5.6955275242875927E-2</v>
      </c>
      <c r="U543" s="11"/>
      <c r="V543" s="28"/>
      <c r="W543" s="28"/>
      <c r="X543" s="29"/>
      <c r="Y543" s="108" t="str">
        <f t="shared" si="65"/>
        <v>NO OFERTADO</v>
      </c>
      <c r="Z543" s="108" t="str">
        <f t="shared" si="66"/>
        <v>CORRECTO</v>
      </c>
      <c r="AA543" s="29">
        <f t="shared" si="67"/>
        <v>0</v>
      </c>
      <c r="AB543" s="25">
        <v>1.7207049235406443E-2</v>
      </c>
      <c r="AC543" s="26">
        <v>4.5789581278179014E-3</v>
      </c>
      <c r="AD543" s="26">
        <v>2.1786007363224343E-2</v>
      </c>
      <c r="AE543" s="28"/>
      <c r="AF543" s="28"/>
      <c r="AG543" s="28"/>
      <c r="AH543" s="29"/>
      <c r="AI543" s="108" t="str">
        <f t="shared" si="68"/>
        <v>NO OFERTADO</v>
      </c>
      <c r="AJ543" s="108" t="str">
        <f t="shared" si="69"/>
        <v>CORRECTO</v>
      </c>
      <c r="AK543" s="27">
        <v>1.1471366156937628E-2</v>
      </c>
      <c r="AL543" s="26">
        <v>1.5263193759393005E-3</v>
      </c>
      <c r="AM543" s="26">
        <v>1.2997685532876928E-2</v>
      </c>
      <c r="AN543" s="28"/>
      <c r="AO543" s="28"/>
      <c r="AP543" s="28"/>
      <c r="AQ543" s="29"/>
      <c r="AR543" s="108" t="str">
        <f t="shared" si="70"/>
        <v>NO OFERTADO</v>
      </c>
      <c r="AS543" s="109" t="str">
        <f t="shared" si="71"/>
        <v>CORRECTO</v>
      </c>
    </row>
    <row r="544" spans="1:45" ht="24" x14ac:dyDescent="0.25">
      <c r="A544" s="134">
        <v>540</v>
      </c>
      <c r="B544" s="135">
        <v>553</v>
      </c>
      <c r="C544" s="10" t="s">
        <v>1281</v>
      </c>
      <c r="D544" s="136" t="s">
        <v>108</v>
      </c>
      <c r="E544" s="136" t="s">
        <v>6</v>
      </c>
      <c r="F544" s="136" t="s">
        <v>7</v>
      </c>
      <c r="G544" s="136" t="s">
        <v>8</v>
      </c>
      <c r="H544" s="136" t="s">
        <v>7</v>
      </c>
      <c r="I544" s="137">
        <v>5242.5</v>
      </c>
      <c r="J544" s="8">
        <v>1</v>
      </c>
      <c r="K544" s="8" t="s">
        <v>1282</v>
      </c>
      <c r="L544" s="9">
        <v>2724.19</v>
      </c>
      <c r="M544" s="9">
        <v>2458.3076923076924</v>
      </c>
      <c r="N544" s="138">
        <f t="shared" si="64"/>
        <v>6696897.232307693</v>
      </c>
      <c r="O544" s="11" t="s">
        <v>3204</v>
      </c>
      <c r="P544" s="39">
        <v>2.0347193866420698E-4</v>
      </c>
      <c r="Q544" s="39">
        <v>3.2487481424027975E-4</v>
      </c>
      <c r="R544" s="26">
        <v>5.0867984666051747E-2</v>
      </c>
      <c r="S544" s="26">
        <v>9.7462444272083931E-3</v>
      </c>
      <c r="T544" s="26">
        <v>6.0614229093260141E-2</v>
      </c>
      <c r="U544" s="11"/>
      <c r="V544" s="28"/>
      <c r="W544" s="28"/>
      <c r="X544" s="29"/>
      <c r="Y544" s="108" t="str">
        <f t="shared" si="65"/>
        <v>NO OFERTADO</v>
      </c>
      <c r="Z544" s="108" t="str">
        <f t="shared" si="66"/>
        <v>CORRECTO</v>
      </c>
      <c r="AA544" s="29">
        <f t="shared" si="67"/>
        <v>0</v>
      </c>
      <c r="AB544" s="25">
        <v>1.8312474479778629E-2</v>
      </c>
      <c r="AC544" s="26">
        <v>4.8731222136041965E-3</v>
      </c>
      <c r="AD544" s="26">
        <v>2.3185596693382826E-2</v>
      </c>
      <c r="AE544" s="28"/>
      <c r="AF544" s="28"/>
      <c r="AG544" s="28"/>
      <c r="AH544" s="29"/>
      <c r="AI544" s="108" t="str">
        <f t="shared" si="68"/>
        <v>NO OFERTADO</v>
      </c>
      <c r="AJ544" s="108" t="str">
        <f t="shared" si="69"/>
        <v>CORRECTO</v>
      </c>
      <c r="AK544" s="27">
        <v>1.2208316319852419E-2</v>
      </c>
      <c r="AL544" s="26">
        <v>1.6243740712013988E-3</v>
      </c>
      <c r="AM544" s="26">
        <v>1.3832690391053818E-2</v>
      </c>
      <c r="AN544" s="28"/>
      <c r="AO544" s="28"/>
      <c r="AP544" s="28"/>
      <c r="AQ544" s="29"/>
      <c r="AR544" s="108" t="str">
        <f t="shared" si="70"/>
        <v>NO OFERTADO</v>
      </c>
      <c r="AS544" s="109" t="str">
        <f t="shared" si="71"/>
        <v>CORRECTO</v>
      </c>
    </row>
    <row r="545" spans="1:45" ht="24" x14ac:dyDescent="0.25">
      <c r="A545" s="134">
        <v>541</v>
      </c>
      <c r="B545" s="135">
        <v>1709</v>
      </c>
      <c r="C545" s="10" t="s">
        <v>1281</v>
      </c>
      <c r="D545" s="136" t="s">
        <v>72</v>
      </c>
      <c r="E545" s="136" t="s">
        <v>6</v>
      </c>
      <c r="F545" s="136" t="s">
        <v>7</v>
      </c>
      <c r="G545" s="136" t="s">
        <v>8</v>
      </c>
      <c r="H545" s="136" t="s">
        <v>7</v>
      </c>
      <c r="I545" s="137">
        <v>2621.25</v>
      </c>
      <c r="J545" s="8">
        <v>1</v>
      </c>
      <c r="K545" s="8" t="s">
        <v>1282</v>
      </c>
      <c r="L545" s="9">
        <v>2621.25</v>
      </c>
      <c r="M545" s="9">
        <v>60</v>
      </c>
      <c r="N545" s="138">
        <f t="shared" si="64"/>
        <v>157275</v>
      </c>
      <c r="O545" s="11" t="s">
        <v>3204</v>
      </c>
      <c r="P545" s="39">
        <v>4.7784889096149184E-6</v>
      </c>
      <c r="Q545" s="39">
        <v>7.6296058663025378E-6</v>
      </c>
      <c r="R545" s="26">
        <v>1.1946222274037295E-3</v>
      </c>
      <c r="S545" s="26">
        <v>2.2888817598907613E-4</v>
      </c>
      <c r="T545" s="26">
        <v>1.4235104033928057E-3</v>
      </c>
      <c r="U545" s="11"/>
      <c r="V545" s="28"/>
      <c r="W545" s="28"/>
      <c r="X545" s="29"/>
      <c r="Y545" s="108" t="str">
        <f t="shared" si="65"/>
        <v>NO OFERTADO</v>
      </c>
      <c r="Z545" s="108" t="str">
        <f t="shared" si="66"/>
        <v>CORRECTO</v>
      </c>
      <c r="AA545" s="29">
        <f t="shared" si="67"/>
        <v>0</v>
      </c>
      <c r="AB545" s="25">
        <v>4.3006400186534265E-4</v>
      </c>
      <c r="AC545" s="26">
        <v>1.1444408799453807E-4</v>
      </c>
      <c r="AD545" s="26">
        <v>5.4450808985988068E-4</v>
      </c>
      <c r="AE545" s="28"/>
      <c r="AF545" s="28"/>
      <c r="AG545" s="28"/>
      <c r="AH545" s="29"/>
      <c r="AI545" s="108" t="str">
        <f t="shared" si="68"/>
        <v>NO OFERTADO</v>
      </c>
      <c r="AJ545" s="108" t="str">
        <f t="shared" si="69"/>
        <v>CORRECTO</v>
      </c>
      <c r="AK545" s="27">
        <v>2.8670933457689512E-4</v>
      </c>
      <c r="AL545" s="26">
        <v>3.8148029331512691E-5</v>
      </c>
      <c r="AM545" s="26">
        <v>3.2485736390840781E-4</v>
      </c>
      <c r="AN545" s="28"/>
      <c r="AO545" s="28"/>
      <c r="AP545" s="28"/>
      <c r="AQ545" s="29"/>
      <c r="AR545" s="108" t="str">
        <f t="shared" si="70"/>
        <v>NO OFERTADO</v>
      </c>
      <c r="AS545" s="109" t="str">
        <f t="shared" si="71"/>
        <v>CORRECTO</v>
      </c>
    </row>
    <row r="546" spans="1:45" ht="24" x14ac:dyDescent="0.25">
      <c r="A546" s="134">
        <v>542</v>
      </c>
      <c r="B546" s="135">
        <v>394</v>
      </c>
      <c r="C546" s="10" t="s">
        <v>973</v>
      </c>
      <c r="D546" s="136" t="s">
        <v>72</v>
      </c>
      <c r="E546" s="136" t="s">
        <v>6</v>
      </c>
      <c r="F546" s="136" t="s">
        <v>7</v>
      </c>
      <c r="G546" s="136" t="s">
        <v>8</v>
      </c>
      <c r="H546" s="136" t="s">
        <v>7</v>
      </c>
      <c r="I546" s="137">
        <v>160541.25</v>
      </c>
      <c r="J546" s="8">
        <v>1</v>
      </c>
      <c r="K546" s="8" t="s">
        <v>974</v>
      </c>
      <c r="L546" s="9">
        <v>160541.25</v>
      </c>
      <c r="M546" s="9">
        <v>120</v>
      </c>
      <c r="N546" s="138">
        <f t="shared" si="64"/>
        <v>19264950</v>
      </c>
      <c r="O546" s="11" t="s">
        <v>3204</v>
      </c>
      <c r="P546" s="39">
        <v>5.8532729244499082E-4</v>
      </c>
      <c r="Q546" s="39">
        <v>9.3456668595787672E-4</v>
      </c>
      <c r="R546" s="26">
        <v>0.14633182311124771</v>
      </c>
      <c r="S546" s="26">
        <v>2.8037000578736301E-2</v>
      </c>
      <c r="T546" s="26">
        <v>0.17436882368998402</v>
      </c>
      <c r="U546" s="11"/>
      <c r="V546" s="28"/>
      <c r="W546" s="28"/>
      <c r="X546" s="29"/>
      <c r="Y546" s="108" t="str">
        <f t="shared" si="65"/>
        <v>NO OFERTADO</v>
      </c>
      <c r="Z546" s="108" t="str">
        <f t="shared" si="66"/>
        <v>CORRECTO</v>
      </c>
      <c r="AA546" s="29">
        <f t="shared" si="67"/>
        <v>0</v>
      </c>
      <c r="AB546" s="25">
        <v>5.2679456320049174E-2</v>
      </c>
      <c r="AC546" s="26">
        <v>1.4018500289368151E-2</v>
      </c>
      <c r="AD546" s="26">
        <v>6.6697956609417325E-2</v>
      </c>
      <c r="AE546" s="28"/>
      <c r="AF546" s="28"/>
      <c r="AG546" s="28"/>
      <c r="AH546" s="29"/>
      <c r="AI546" s="108" t="str">
        <f t="shared" si="68"/>
        <v>NO OFERTADO</v>
      </c>
      <c r="AJ546" s="108" t="str">
        <f t="shared" si="69"/>
        <v>CORRECTO</v>
      </c>
      <c r="AK546" s="27">
        <v>3.5119637546699452E-2</v>
      </c>
      <c r="AL546" s="26">
        <v>4.6728334297893833E-3</v>
      </c>
      <c r="AM546" s="26">
        <v>3.9792470976488838E-2</v>
      </c>
      <c r="AN546" s="28"/>
      <c r="AO546" s="28"/>
      <c r="AP546" s="28"/>
      <c r="AQ546" s="29"/>
      <c r="AR546" s="108" t="str">
        <f t="shared" si="70"/>
        <v>NO OFERTADO</v>
      </c>
      <c r="AS546" s="109" t="str">
        <f t="shared" si="71"/>
        <v>CORRECTO</v>
      </c>
    </row>
    <row r="547" spans="1:45" x14ac:dyDescent="0.25">
      <c r="A547" s="134">
        <v>543</v>
      </c>
      <c r="B547" s="135">
        <v>1499</v>
      </c>
      <c r="C547" s="10" t="s">
        <v>2672</v>
      </c>
      <c r="D547" s="136" t="s">
        <v>126</v>
      </c>
      <c r="E547" s="136" t="s">
        <v>36</v>
      </c>
      <c r="F547" s="136" t="s">
        <v>16</v>
      </c>
      <c r="G547" s="136" t="s">
        <v>17</v>
      </c>
      <c r="H547" s="136" t="s">
        <v>36</v>
      </c>
      <c r="I547" s="137" t="s">
        <v>45</v>
      </c>
      <c r="J547" s="8">
        <v>1</v>
      </c>
      <c r="K547" s="8" t="s">
        <v>2673</v>
      </c>
      <c r="L547" s="9">
        <v>30909</v>
      </c>
      <c r="M547" s="9">
        <v>9.4166666666666661</v>
      </c>
      <c r="N547" s="138">
        <f t="shared" si="64"/>
        <v>291059.75</v>
      </c>
      <c r="O547" s="11" t="s">
        <v>3204</v>
      </c>
      <c r="P547" s="39">
        <v>8.8432731674474056E-6</v>
      </c>
      <c r="Q547" s="39"/>
      <c r="R547" s="26">
        <v>2.2108182918618513E-3</v>
      </c>
      <c r="S547" s="7"/>
      <c r="T547" s="26">
        <v>2.2108182918618513E-3</v>
      </c>
      <c r="U547" s="11"/>
      <c r="V547" s="28"/>
      <c r="W547" s="28"/>
      <c r="X547" s="29"/>
      <c r="Y547" s="108" t="str">
        <f t="shared" si="65"/>
        <v>NO OFERTADO</v>
      </c>
      <c r="Z547" s="108" t="str">
        <f t="shared" si="66"/>
        <v>CORRECTO</v>
      </c>
      <c r="AA547" s="29">
        <f t="shared" si="67"/>
        <v>0</v>
      </c>
      <c r="AB547" s="25">
        <v>7.9589458507026655E-4</v>
      </c>
      <c r="AC547" s="7"/>
      <c r="AD547" s="26">
        <v>7.9589458507026655E-4</v>
      </c>
      <c r="AE547" s="28"/>
      <c r="AF547" s="28"/>
      <c r="AG547" s="28"/>
      <c r="AH547" s="29"/>
      <c r="AI547" s="108" t="str">
        <f t="shared" si="68"/>
        <v>NO OFERTADO</v>
      </c>
      <c r="AJ547" s="108" t="str">
        <f t="shared" si="69"/>
        <v>CORRECTO</v>
      </c>
      <c r="AK547" s="27">
        <v>5.3059639004684436E-4</v>
      </c>
      <c r="AL547" s="7"/>
      <c r="AM547" s="26">
        <v>5.3059639004684436E-4</v>
      </c>
      <c r="AN547" s="28"/>
      <c r="AO547" s="28"/>
      <c r="AP547" s="28"/>
      <c r="AQ547" s="29"/>
      <c r="AR547" s="108" t="str">
        <f t="shared" si="70"/>
        <v>NO OFERTADO</v>
      </c>
      <c r="AS547" s="109" t="str">
        <f t="shared" si="71"/>
        <v>CORRECTO</v>
      </c>
    </row>
    <row r="548" spans="1:45" ht="24" x14ac:dyDescent="0.25">
      <c r="A548" s="134">
        <v>544</v>
      </c>
      <c r="B548" s="135">
        <v>1603</v>
      </c>
      <c r="C548" s="10" t="s">
        <v>2827</v>
      </c>
      <c r="D548" s="136" t="s">
        <v>126</v>
      </c>
      <c r="E548" s="136" t="s">
        <v>6</v>
      </c>
      <c r="F548" s="136" t="s">
        <v>7</v>
      </c>
      <c r="G548" s="136" t="s">
        <v>8</v>
      </c>
      <c r="H548" s="136" t="s">
        <v>7</v>
      </c>
      <c r="I548" s="137" t="s">
        <v>45</v>
      </c>
      <c r="J548" s="8">
        <v>1</v>
      </c>
      <c r="K548" s="8" t="s">
        <v>2828</v>
      </c>
      <c r="L548" s="9">
        <v>1617</v>
      </c>
      <c r="M548" s="9">
        <v>136.36363636363637</v>
      </c>
      <c r="N548" s="138">
        <f t="shared" si="64"/>
        <v>220500.00000000003</v>
      </c>
      <c r="O548" s="11" t="s">
        <v>3204</v>
      </c>
      <c r="P548" s="39">
        <v>6.6994551236375116E-6</v>
      </c>
      <c r="Q548" s="39"/>
      <c r="R548" s="26">
        <v>1.6748637809093779E-3</v>
      </c>
      <c r="S548" s="7"/>
      <c r="T548" s="26">
        <v>1.6748637809093779E-3</v>
      </c>
      <c r="U548" s="11"/>
      <c r="V548" s="28"/>
      <c r="W548" s="28"/>
      <c r="X548" s="29"/>
      <c r="Y548" s="108" t="str">
        <f t="shared" si="65"/>
        <v>NO OFERTADO</v>
      </c>
      <c r="Z548" s="108" t="str">
        <f t="shared" si="66"/>
        <v>CORRECTO</v>
      </c>
      <c r="AA548" s="29">
        <f t="shared" si="67"/>
        <v>0</v>
      </c>
      <c r="AB548" s="25">
        <v>6.0295096112737603E-4</v>
      </c>
      <c r="AC548" s="7"/>
      <c r="AD548" s="26">
        <v>6.0295096112737603E-4</v>
      </c>
      <c r="AE548" s="28"/>
      <c r="AF548" s="28"/>
      <c r="AG548" s="28"/>
      <c r="AH548" s="29"/>
      <c r="AI548" s="108" t="str">
        <f t="shared" si="68"/>
        <v>NO OFERTADO</v>
      </c>
      <c r="AJ548" s="108" t="str">
        <f t="shared" si="69"/>
        <v>CORRECTO</v>
      </c>
      <c r="AK548" s="27">
        <v>4.0196730741825072E-4</v>
      </c>
      <c r="AL548" s="7"/>
      <c r="AM548" s="26">
        <v>4.0196730741825072E-4</v>
      </c>
      <c r="AN548" s="28"/>
      <c r="AO548" s="28"/>
      <c r="AP548" s="28"/>
      <c r="AQ548" s="29"/>
      <c r="AR548" s="108" t="str">
        <f t="shared" si="70"/>
        <v>NO OFERTADO</v>
      </c>
      <c r="AS548" s="109" t="str">
        <f t="shared" si="71"/>
        <v>CORRECTO</v>
      </c>
    </row>
    <row r="549" spans="1:45" ht="24" x14ac:dyDescent="0.25">
      <c r="A549" s="134">
        <v>545</v>
      </c>
      <c r="B549" s="135">
        <v>7</v>
      </c>
      <c r="C549" s="10" t="s">
        <v>29</v>
      </c>
      <c r="D549" s="136" t="s">
        <v>5</v>
      </c>
      <c r="E549" s="136" t="s">
        <v>6</v>
      </c>
      <c r="F549" s="136" t="s">
        <v>7</v>
      </c>
      <c r="G549" s="136" t="s">
        <v>8</v>
      </c>
      <c r="H549" s="136" t="s">
        <v>7</v>
      </c>
      <c r="I549" s="137">
        <v>2896</v>
      </c>
      <c r="J549" s="8">
        <v>1</v>
      </c>
      <c r="K549" s="8" t="s">
        <v>30</v>
      </c>
      <c r="L549" s="9">
        <v>2896</v>
      </c>
      <c r="M549" s="9">
        <v>81267.307692307688</v>
      </c>
      <c r="N549" s="138">
        <f t="shared" si="64"/>
        <v>235350123.07692307</v>
      </c>
      <c r="O549" s="11" t="s">
        <v>3204</v>
      </c>
      <c r="P549" s="39">
        <v>7.1506466571265807E-3</v>
      </c>
      <c r="Q549" s="39">
        <v>1.1417127195439303E-2</v>
      </c>
      <c r="R549" s="26">
        <v>1.7876616642816452</v>
      </c>
      <c r="S549" s="26">
        <v>0.34251381586317908</v>
      </c>
      <c r="T549" s="26">
        <v>2.1301754801448243</v>
      </c>
      <c r="U549" s="11"/>
      <c r="V549" s="28"/>
      <c r="W549" s="28"/>
      <c r="X549" s="29"/>
      <c r="Y549" s="108" t="str">
        <f t="shared" si="65"/>
        <v>NO OFERTADO</v>
      </c>
      <c r="Z549" s="108" t="str">
        <f t="shared" si="66"/>
        <v>CORRECTO</v>
      </c>
      <c r="AA549" s="29">
        <f t="shared" si="67"/>
        <v>0</v>
      </c>
      <c r="AB549" s="25">
        <v>0.64355819914139223</v>
      </c>
      <c r="AC549" s="26">
        <v>0.17125690793158954</v>
      </c>
      <c r="AD549" s="26">
        <v>0.81481510707298177</v>
      </c>
      <c r="AE549" s="28"/>
      <c r="AF549" s="28"/>
      <c r="AG549" s="28"/>
      <c r="AH549" s="29"/>
      <c r="AI549" s="108" t="str">
        <f t="shared" si="68"/>
        <v>NO OFERTADO</v>
      </c>
      <c r="AJ549" s="108" t="str">
        <f t="shared" si="69"/>
        <v>CORRECTO</v>
      </c>
      <c r="AK549" s="27">
        <v>0.42903879942759482</v>
      </c>
      <c r="AL549" s="26">
        <v>5.7085635977196514E-2</v>
      </c>
      <c r="AM549" s="26">
        <v>0.48612443540479133</v>
      </c>
      <c r="AN549" s="28"/>
      <c r="AO549" s="28"/>
      <c r="AP549" s="28"/>
      <c r="AQ549" s="29"/>
      <c r="AR549" s="108" t="str">
        <f t="shared" si="70"/>
        <v>NO OFERTADO</v>
      </c>
      <c r="AS549" s="109" t="str">
        <f t="shared" si="71"/>
        <v>CORRECTO</v>
      </c>
    </row>
    <row r="550" spans="1:45" ht="36" x14ac:dyDescent="0.25">
      <c r="A550" s="134">
        <v>546</v>
      </c>
      <c r="B550" s="135">
        <v>55</v>
      </c>
      <c r="C550" s="10" t="s">
        <v>169</v>
      </c>
      <c r="D550" s="136" t="s">
        <v>173</v>
      </c>
      <c r="E550" s="136" t="s">
        <v>171</v>
      </c>
      <c r="F550" s="136" t="s">
        <v>7</v>
      </c>
      <c r="G550" s="136" t="s">
        <v>8</v>
      </c>
      <c r="H550" s="136" t="s">
        <v>7</v>
      </c>
      <c r="I550" s="137">
        <v>5216.1000000000004</v>
      </c>
      <c r="J550" s="8">
        <v>1</v>
      </c>
      <c r="K550" s="8" t="s">
        <v>172</v>
      </c>
      <c r="L550" s="9">
        <v>4530.2</v>
      </c>
      <c r="M550" s="9">
        <v>27400.923076923078</v>
      </c>
      <c r="N550" s="138">
        <f t="shared" si="64"/>
        <v>124131661.72307692</v>
      </c>
      <c r="O550" s="11" t="s">
        <v>3204</v>
      </c>
      <c r="P550" s="39">
        <v>3.7714943180784852E-3</v>
      </c>
      <c r="Q550" s="39">
        <v>6.0217813032984891E-3</v>
      </c>
      <c r="R550" s="26">
        <v>0.94287357951962125</v>
      </c>
      <c r="S550" s="26">
        <v>0.18065343909895468</v>
      </c>
      <c r="T550" s="26">
        <v>1.123527018618576</v>
      </c>
      <c r="U550" s="11"/>
      <c r="V550" s="28"/>
      <c r="W550" s="28"/>
      <c r="X550" s="29"/>
      <c r="Y550" s="108" t="str">
        <f t="shared" si="65"/>
        <v>NO OFERTADO</v>
      </c>
      <c r="Z550" s="108" t="str">
        <f t="shared" si="66"/>
        <v>CORRECTO</v>
      </c>
      <c r="AA550" s="29">
        <f t="shared" si="67"/>
        <v>0</v>
      </c>
      <c r="AB550" s="25">
        <v>0.33943448862706366</v>
      </c>
      <c r="AC550" s="26">
        <v>9.0326719549477338E-2</v>
      </c>
      <c r="AD550" s="26">
        <v>0.42976120817654101</v>
      </c>
      <c r="AE550" s="28"/>
      <c r="AF550" s="28"/>
      <c r="AG550" s="28"/>
      <c r="AH550" s="29"/>
      <c r="AI550" s="108" t="str">
        <f t="shared" si="68"/>
        <v>NO OFERTADO</v>
      </c>
      <c r="AJ550" s="108" t="str">
        <f t="shared" si="69"/>
        <v>CORRECTO</v>
      </c>
      <c r="AK550" s="27">
        <v>0.2262896590847091</v>
      </c>
      <c r="AL550" s="26">
        <v>3.0108906516492444E-2</v>
      </c>
      <c r="AM550" s="26">
        <v>0.25639856560120156</v>
      </c>
      <c r="AN550" s="28"/>
      <c r="AO550" s="28"/>
      <c r="AP550" s="28"/>
      <c r="AQ550" s="29"/>
      <c r="AR550" s="108" t="str">
        <f t="shared" si="70"/>
        <v>NO OFERTADO</v>
      </c>
      <c r="AS550" s="109" t="str">
        <f t="shared" si="71"/>
        <v>CORRECTO</v>
      </c>
    </row>
    <row r="551" spans="1:45" ht="36" x14ac:dyDescent="0.25">
      <c r="A551" s="134">
        <v>547</v>
      </c>
      <c r="B551" s="135">
        <v>53</v>
      </c>
      <c r="C551" s="10" t="s">
        <v>169</v>
      </c>
      <c r="D551" s="136" t="s">
        <v>170</v>
      </c>
      <c r="E551" s="136" t="s">
        <v>171</v>
      </c>
      <c r="F551" s="136" t="s">
        <v>7</v>
      </c>
      <c r="G551" s="136" t="s">
        <v>8</v>
      </c>
      <c r="H551" s="136" t="s">
        <v>7</v>
      </c>
      <c r="I551" s="137">
        <v>2608.0500000000002</v>
      </c>
      <c r="J551" s="8">
        <v>1</v>
      </c>
      <c r="K551" s="8" t="s">
        <v>172</v>
      </c>
      <c r="L551" s="9">
        <v>2213.41</v>
      </c>
      <c r="M551" s="9">
        <v>36879.384615384617</v>
      </c>
      <c r="N551" s="138">
        <f t="shared" si="64"/>
        <v>81629198.701538458</v>
      </c>
      <c r="O551" s="11" t="s">
        <v>3204</v>
      </c>
      <c r="P551" s="39">
        <v>2.4801412856210714E-3</v>
      </c>
      <c r="Q551" s="39">
        <v>3.9599339581931859E-3</v>
      </c>
      <c r="R551" s="26">
        <v>0.62003532140526785</v>
      </c>
      <c r="S551" s="26">
        <v>0.11879801874579558</v>
      </c>
      <c r="T551" s="26">
        <v>0.73883334015106339</v>
      </c>
      <c r="U551" s="11"/>
      <c r="V551" s="28"/>
      <c r="W551" s="28"/>
      <c r="X551" s="29"/>
      <c r="Y551" s="108" t="str">
        <f t="shared" si="65"/>
        <v>NO OFERTADO</v>
      </c>
      <c r="Z551" s="108" t="str">
        <f t="shared" si="66"/>
        <v>CORRECTO</v>
      </c>
      <c r="AA551" s="29">
        <f t="shared" si="67"/>
        <v>0</v>
      </c>
      <c r="AB551" s="25">
        <v>0.22321271570589643</v>
      </c>
      <c r="AC551" s="26">
        <v>5.9399009372897792E-2</v>
      </c>
      <c r="AD551" s="26">
        <v>0.28261172507879423</v>
      </c>
      <c r="AE551" s="28"/>
      <c r="AF551" s="28"/>
      <c r="AG551" s="28"/>
      <c r="AH551" s="29"/>
      <c r="AI551" s="108" t="str">
        <f t="shared" si="68"/>
        <v>NO OFERTADO</v>
      </c>
      <c r="AJ551" s="108" t="str">
        <f t="shared" si="69"/>
        <v>CORRECTO</v>
      </c>
      <c r="AK551" s="27">
        <v>0.14880847713726428</v>
      </c>
      <c r="AL551" s="26">
        <v>1.9799669790965931E-2</v>
      </c>
      <c r="AM551" s="26">
        <v>0.1686081469282302</v>
      </c>
      <c r="AN551" s="28"/>
      <c r="AO551" s="28"/>
      <c r="AP551" s="28"/>
      <c r="AQ551" s="29"/>
      <c r="AR551" s="108" t="str">
        <f t="shared" si="70"/>
        <v>NO OFERTADO</v>
      </c>
      <c r="AS551" s="109" t="str">
        <f t="shared" si="71"/>
        <v>CORRECTO</v>
      </c>
    </row>
    <row r="552" spans="1:45" ht="24" x14ac:dyDescent="0.25">
      <c r="A552" s="134">
        <v>548</v>
      </c>
      <c r="B552" s="135">
        <v>728</v>
      </c>
      <c r="C552" s="10" t="s">
        <v>1547</v>
      </c>
      <c r="D552" s="136" t="s">
        <v>51</v>
      </c>
      <c r="E552" s="136" t="s">
        <v>6</v>
      </c>
      <c r="F552" s="136" t="s">
        <v>7</v>
      </c>
      <c r="G552" s="136" t="s">
        <v>8</v>
      </c>
      <c r="H552" s="136" t="s">
        <v>7</v>
      </c>
      <c r="I552" s="137" t="s">
        <v>45</v>
      </c>
      <c r="J552" s="8">
        <v>1</v>
      </c>
      <c r="K552" s="8" t="s">
        <v>1548</v>
      </c>
      <c r="L552" s="9">
        <v>26988</v>
      </c>
      <c r="M552" s="9">
        <v>210.76923076923077</v>
      </c>
      <c r="N552" s="138">
        <f t="shared" si="64"/>
        <v>5688240</v>
      </c>
      <c r="O552" s="11" t="s">
        <v>3204</v>
      </c>
      <c r="P552" s="39">
        <v>1.7282588939900151E-4</v>
      </c>
      <c r="Q552" s="39"/>
      <c r="R552" s="26">
        <v>4.3206472349750377E-2</v>
      </c>
      <c r="S552" s="7"/>
      <c r="T552" s="26">
        <v>4.3206472349750377E-2</v>
      </c>
      <c r="U552" s="11"/>
      <c r="V552" s="28"/>
      <c r="W552" s="28"/>
      <c r="X552" s="29"/>
      <c r="Y552" s="108" t="str">
        <f t="shared" si="65"/>
        <v>NO OFERTADO</v>
      </c>
      <c r="Z552" s="108" t="str">
        <f t="shared" si="66"/>
        <v>CORRECTO</v>
      </c>
      <c r="AA552" s="29">
        <f t="shared" si="67"/>
        <v>0</v>
      </c>
      <c r="AB552" s="25">
        <v>1.5554330045910135E-2</v>
      </c>
      <c r="AC552" s="7"/>
      <c r="AD552" s="26">
        <v>1.5554330045910135E-2</v>
      </c>
      <c r="AE552" s="28"/>
      <c r="AF552" s="28"/>
      <c r="AG552" s="28"/>
      <c r="AH552" s="29"/>
      <c r="AI552" s="108" t="str">
        <f t="shared" si="68"/>
        <v>NO OFERTADO</v>
      </c>
      <c r="AJ552" s="108" t="str">
        <f t="shared" si="69"/>
        <v>CORRECTO</v>
      </c>
      <c r="AK552" s="27">
        <v>1.036955336394009E-2</v>
      </c>
      <c r="AL552" s="7"/>
      <c r="AM552" s="26">
        <v>1.036955336394009E-2</v>
      </c>
      <c r="AN552" s="28"/>
      <c r="AO552" s="28"/>
      <c r="AP552" s="28"/>
      <c r="AQ552" s="29"/>
      <c r="AR552" s="108" t="str">
        <f t="shared" si="70"/>
        <v>NO OFERTADO</v>
      </c>
      <c r="AS552" s="109" t="str">
        <f t="shared" si="71"/>
        <v>CORRECTO</v>
      </c>
    </row>
    <row r="553" spans="1:45" ht="24" x14ac:dyDescent="0.25">
      <c r="A553" s="134">
        <v>549</v>
      </c>
      <c r="B553" s="135">
        <v>1134</v>
      </c>
      <c r="C553" s="10" t="s">
        <v>1547</v>
      </c>
      <c r="D553" s="136" t="s">
        <v>69</v>
      </c>
      <c r="E553" s="136" t="s">
        <v>6</v>
      </c>
      <c r="F553" s="136" t="s">
        <v>7</v>
      </c>
      <c r="G553" s="136" t="s">
        <v>8</v>
      </c>
      <c r="H553" s="136" t="s">
        <v>7</v>
      </c>
      <c r="I553" s="137" t="s">
        <v>45</v>
      </c>
      <c r="J553" s="8">
        <v>1</v>
      </c>
      <c r="K553" s="8" t="s">
        <v>1548</v>
      </c>
      <c r="L553" s="9">
        <v>26390.75</v>
      </c>
      <c r="M553" s="9">
        <v>50.5</v>
      </c>
      <c r="N553" s="138">
        <f t="shared" si="64"/>
        <v>1332732.875</v>
      </c>
      <c r="O553" s="11" t="s">
        <v>3204</v>
      </c>
      <c r="P553" s="39">
        <v>4.0492444842897508E-5</v>
      </c>
      <c r="Q553" s="39"/>
      <c r="R553" s="26">
        <v>1.0123111210724378E-2</v>
      </c>
      <c r="S553" s="7"/>
      <c r="T553" s="26">
        <v>1.0123111210724378E-2</v>
      </c>
      <c r="U553" s="11"/>
      <c r="V553" s="28"/>
      <c r="W553" s="28"/>
      <c r="X553" s="29"/>
      <c r="Y553" s="108" t="str">
        <f t="shared" si="65"/>
        <v>NO OFERTADO</v>
      </c>
      <c r="Z553" s="108" t="str">
        <f t="shared" si="66"/>
        <v>CORRECTO</v>
      </c>
      <c r="AA553" s="29">
        <f t="shared" si="67"/>
        <v>0</v>
      </c>
      <c r="AB553" s="25">
        <v>3.6443200358607757E-3</v>
      </c>
      <c r="AC553" s="7"/>
      <c r="AD553" s="26">
        <v>3.6443200358607757E-3</v>
      </c>
      <c r="AE553" s="28"/>
      <c r="AF553" s="28"/>
      <c r="AG553" s="28"/>
      <c r="AH553" s="29"/>
      <c r="AI553" s="108" t="str">
        <f t="shared" si="68"/>
        <v>NO OFERTADO</v>
      </c>
      <c r="AJ553" s="108" t="str">
        <f t="shared" si="69"/>
        <v>CORRECTO</v>
      </c>
      <c r="AK553" s="27">
        <v>2.4295466905738506E-3</v>
      </c>
      <c r="AL553" s="7"/>
      <c r="AM553" s="26">
        <v>2.4295466905738506E-3</v>
      </c>
      <c r="AN553" s="28"/>
      <c r="AO553" s="28"/>
      <c r="AP553" s="28"/>
      <c r="AQ553" s="29"/>
      <c r="AR553" s="108" t="str">
        <f t="shared" si="70"/>
        <v>NO OFERTADO</v>
      </c>
      <c r="AS553" s="109" t="str">
        <f t="shared" si="71"/>
        <v>CORRECTO</v>
      </c>
    </row>
    <row r="554" spans="1:45" x14ac:dyDescent="0.25">
      <c r="A554" s="134">
        <v>550</v>
      </c>
      <c r="B554" s="135">
        <v>895</v>
      </c>
      <c r="C554" s="10" t="s">
        <v>1811</v>
      </c>
      <c r="D554" s="136" t="s">
        <v>494</v>
      </c>
      <c r="E554" s="136" t="s">
        <v>36</v>
      </c>
      <c r="F554" s="136" t="s">
        <v>16</v>
      </c>
      <c r="G554" s="136" t="s">
        <v>17</v>
      </c>
      <c r="H554" s="136" t="s">
        <v>18</v>
      </c>
      <c r="I554" s="137">
        <v>213825</v>
      </c>
      <c r="J554" s="8">
        <v>1</v>
      </c>
      <c r="K554" s="8" t="s">
        <v>1812</v>
      </c>
      <c r="L554" s="9">
        <v>198529</v>
      </c>
      <c r="M554" s="9">
        <v>20.90909090909091</v>
      </c>
      <c r="N554" s="138">
        <f t="shared" si="64"/>
        <v>4151060.9090909092</v>
      </c>
      <c r="O554" s="11" t="s">
        <v>3204</v>
      </c>
      <c r="P554" s="39">
        <v>1.2612175181832416E-4</v>
      </c>
      <c r="Q554" s="39">
        <v>2.013731277277326E-4</v>
      </c>
      <c r="R554" s="26">
        <v>3.1530437954581041E-2</v>
      </c>
      <c r="S554" s="26">
        <v>6.0411938318319786E-3</v>
      </c>
      <c r="T554" s="26">
        <v>3.7571631786413019E-2</v>
      </c>
      <c r="U554" s="11"/>
      <c r="V554" s="28"/>
      <c r="W554" s="28"/>
      <c r="X554" s="29"/>
      <c r="Y554" s="108" t="str">
        <f t="shared" si="65"/>
        <v>NO OFERTADO</v>
      </c>
      <c r="Z554" s="108" t="str">
        <f t="shared" si="66"/>
        <v>CORRECTO</v>
      </c>
      <c r="AA554" s="29">
        <f t="shared" si="67"/>
        <v>0</v>
      </c>
      <c r="AB554" s="25">
        <v>1.1350957663649174E-2</v>
      </c>
      <c r="AC554" s="26">
        <v>3.0205969159159893E-3</v>
      </c>
      <c r="AD554" s="26">
        <v>1.4371554579565163E-2</v>
      </c>
      <c r="AE554" s="28"/>
      <c r="AF554" s="28"/>
      <c r="AG554" s="28"/>
      <c r="AH554" s="29"/>
      <c r="AI554" s="108" t="str">
        <f t="shared" si="68"/>
        <v>NO OFERTADO</v>
      </c>
      <c r="AJ554" s="108" t="str">
        <f t="shared" si="69"/>
        <v>CORRECTO</v>
      </c>
      <c r="AK554" s="27">
        <v>7.5673051090994498E-3</v>
      </c>
      <c r="AL554" s="26">
        <v>1.006865638638663E-3</v>
      </c>
      <c r="AM554" s="26">
        <v>8.5741707477381135E-3</v>
      </c>
      <c r="AN554" s="28"/>
      <c r="AO554" s="28"/>
      <c r="AP554" s="28"/>
      <c r="AQ554" s="29"/>
      <c r="AR554" s="108" t="str">
        <f t="shared" si="70"/>
        <v>NO OFERTADO</v>
      </c>
      <c r="AS554" s="109" t="str">
        <f t="shared" si="71"/>
        <v>CORRECTO</v>
      </c>
    </row>
    <row r="555" spans="1:45" x14ac:dyDescent="0.25">
      <c r="A555" s="134">
        <v>551</v>
      </c>
      <c r="B555" s="135">
        <v>1266</v>
      </c>
      <c r="C555" s="10" t="s">
        <v>1811</v>
      </c>
      <c r="D555" s="136" t="s">
        <v>953</v>
      </c>
      <c r="E555" s="136" t="s">
        <v>36</v>
      </c>
      <c r="F555" s="136" t="s">
        <v>15</v>
      </c>
      <c r="G555" s="136" t="s">
        <v>17</v>
      </c>
      <c r="H555" s="136" t="s">
        <v>18</v>
      </c>
      <c r="I555" s="137">
        <v>149677.5</v>
      </c>
      <c r="J555" s="8">
        <v>1</v>
      </c>
      <c r="K555" s="8" t="s">
        <v>1812</v>
      </c>
      <c r="L555" s="9">
        <v>149677.5</v>
      </c>
      <c r="M555" s="9">
        <v>12.6</v>
      </c>
      <c r="N555" s="138">
        <f t="shared" si="64"/>
        <v>1885936.5</v>
      </c>
      <c r="O555" s="11" t="s">
        <v>3204</v>
      </c>
      <c r="P555" s="39">
        <v>5.7300439672471632E-5</v>
      </c>
      <c r="Q555" s="39">
        <v>9.1489125314729464E-5</v>
      </c>
      <c r="R555" s="26">
        <v>1.4325109918117907E-2</v>
      </c>
      <c r="S555" s="26">
        <v>2.7446737594418839E-3</v>
      </c>
      <c r="T555" s="26">
        <v>1.7069783677559791E-2</v>
      </c>
      <c r="U555" s="11"/>
      <c r="V555" s="28"/>
      <c r="W555" s="28"/>
      <c r="X555" s="29"/>
      <c r="Y555" s="108" t="str">
        <f t="shared" si="65"/>
        <v>NO OFERTADO</v>
      </c>
      <c r="Z555" s="108" t="str">
        <f t="shared" si="66"/>
        <v>CORRECTO</v>
      </c>
      <c r="AA555" s="29">
        <f t="shared" si="67"/>
        <v>0</v>
      </c>
      <c r="AB555" s="25">
        <v>5.1570395705224465E-3</v>
      </c>
      <c r="AC555" s="26">
        <v>1.372336879720942E-3</v>
      </c>
      <c r="AD555" s="26">
        <v>6.5293764502433885E-3</v>
      </c>
      <c r="AE555" s="28"/>
      <c r="AF555" s="28"/>
      <c r="AG555" s="28"/>
      <c r="AH555" s="29"/>
      <c r="AI555" s="108" t="str">
        <f t="shared" si="68"/>
        <v>NO OFERTADO</v>
      </c>
      <c r="AJ555" s="108" t="str">
        <f t="shared" si="69"/>
        <v>CORRECTO</v>
      </c>
      <c r="AK555" s="27">
        <v>3.4380263803482978E-3</v>
      </c>
      <c r="AL555" s="26">
        <v>4.574456265736473E-4</v>
      </c>
      <c r="AM555" s="26">
        <v>3.8954720069219453E-3</v>
      </c>
      <c r="AN555" s="28"/>
      <c r="AO555" s="28"/>
      <c r="AP555" s="28"/>
      <c r="AQ555" s="29"/>
      <c r="AR555" s="108" t="str">
        <f t="shared" si="70"/>
        <v>NO OFERTADO</v>
      </c>
      <c r="AS555" s="109" t="str">
        <f t="shared" si="71"/>
        <v>CORRECTO</v>
      </c>
    </row>
    <row r="556" spans="1:45" x14ac:dyDescent="0.25">
      <c r="A556" s="134">
        <v>552</v>
      </c>
      <c r="B556" s="135">
        <v>158</v>
      </c>
      <c r="C556" s="10" t="s">
        <v>447</v>
      </c>
      <c r="D556" s="136" t="s">
        <v>448</v>
      </c>
      <c r="E556" s="136" t="s">
        <v>36</v>
      </c>
      <c r="F556" s="136" t="s">
        <v>16</v>
      </c>
      <c r="G556" s="136" t="s">
        <v>17</v>
      </c>
      <c r="H556" s="136" t="s">
        <v>16</v>
      </c>
      <c r="I556" s="137">
        <v>5444064</v>
      </c>
      <c r="J556" s="8">
        <v>1</v>
      </c>
      <c r="K556" s="8" t="s">
        <v>449</v>
      </c>
      <c r="L556" s="9">
        <v>5424324.8799999999</v>
      </c>
      <c r="M556" s="9">
        <v>12.76923076923077</v>
      </c>
      <c r="N556" s="138">
        <f t="shared" si="64"/>
        <v>69264456.159999996</v>
      </c>
      <c r="O556" s="11" t="s">
        <v>3204</v>
      </c>
      <c r="P556" s="39">
        <v>2.1044631097826656E-3</v>
      </c>
      <c r="Q556" s="39">
        <v>3.3601049184205432E-3</v>
      </c>
      <c r="R556" s="26">
        <v>0.5261157774456664</v>
      </c>
      <c r="S556" s="26">
        <v>0.1008031475526163</v>
      </c>
      <c r="T556" s="26">
        <v>0.62691892499828272</v>
      </c>
      <c r="U556" s="11"/>
      <c r="V556" s="28"/>
      <c r="W556" s="28"/>
      <c r="X556" s="29"/>
      <c r="Y556" s="108" t="str">
        <f t="shared" si="65"/>
        <v>NO OFERTADO</v>
      </c>
      <c r="Z556" s="108" t="str">
        <f t="shared" si="66"/>
        <v>CORRECTO</v>
      </c>
      <c r="AA556" s="29">
        <f t="shared" si="67"/>
        <v>0</v>
      </c>
      <c r="AB556" s="25">
        <v>0.1894016798804399</v>
      </c>
      <c r="AC556" s="26">
        <v>5.0401573776308148E-2</v>
      </c>
      <c r="AD556" s="26">
        <v>0.23980325365674804</v>
      </c>
      <c r="AE556" s="28"/>
      <c r="AF556" s="28"/>
      <c r="AG556" s="28"/>
      <c r="AH556" s="29"/>
      <c r="AI556" s="108" t="str">
        <f t="shared" si="68"/>
        <v>NO OFERTADO</v>
      </c>
      <c r="AJ556" s="108" t="str">
        <f t="shared" si="69"/>
        <v>CORRECTO</v>
      </c>
      <c r="AK556" s="27">
        <v>0.12626778658695995</v>
      </c>
      <c r="AL556" s="26">
        <v>1.6800524592102715E-2</v>
      </c>
      <c r="AM556" s="26">
        <v>0.14306831117906266</v>
      </c>
      <c r="AN556" s="28"/>
      <c r="AO556" s="28"/>
      <c r="AP556" s="28"/>
      <c r="AQ556" s="29"/>
      <c r="AR556" s="108" t="str">
        <f t="shared" si="70"/>
        <v>NO OFERTADO</v>
      </c>
      <c r="AS556" s="109" t="str">
        <f t="shared" si="71"/>
        <v>CORRECTO</v>
      </c>
    </row>
    <row r="557" spans="1:45" ht="36" x14ac:dyDescent="0.25">
      <c r="A557" s="134">
        <v>553</v>
      </c>
      <c r="B557" s="135">
        <v>490</v>
      </c>
      <c r="C557" s="10" t="s">
        <v>1158</v>
      </c>
      <c r="D557" s="136" t="s">
        <v>660</v>
      </c>
      <c r="E557" s="136" t="s">
        <v>205</v>
      </c>
      <c r="F557" s="136" t="s">
        <v>7</v>
      </c>
      <c r="G557" s="136" t="s">
        <v>8</v>
      </c>
      <c r="H557" s="136" t="s">
        <v>7</v>
      </c>
      <c r="I557" s="137">
        <v>6182.25</v>
      </c>
      <c r="J557" s="8">
        <v>1</v>
      </c>
      <c r="K557" s="8" t="s">
        <v>1159</v>
      </c>
      <c r="L557" s="9">
        <v>5462</v>
      </c>
      <c r="M557" s="9">
        <v>2883.6923076923076</v>
      </c>
      <c r="N557" s="138">
        <f t="shared" si="64"/>
        <v>15750727.384615384</v>
      </c>
      <c r="O557" s="11" t="s">
        <v>3204</v>
      </c>
      <c r="P557" s="39">
        <v>4.7855460896997364E-4</v>
      </c>
      <c r="Q557" s="39">
        <v>7.6408737594782104E-4</v>
      </c>
      <c r="R557" s="26">
        <v>0.11963865224249341</v>
      </c>
      <c r="S557" s="26">
        <v>2.292262127843463E-2</v>
      </c>
      <c r="T557" s="26">
        <v>0.14256127352092804</v>
      </c>
      <c r="U557" s="11"/>
      <c r="V557" s="28"/>
      <c r="W557" s="28"/>
      <c r="X557" s="29"/>
      <c r="Y557" s="108" t="str">
        <f t="shared" si="65"/>
        <v>NO OFERTADO</v>
      </c>
      <c r="Z557" s="108" t="str">
        <f t="shared" si="66"/>
        <v>CORRECTO</v>
      </c>
      <c r="AA557" s="29">
        <f t="shared" si="67"/>
        <v>0</v>
      </c>
      <c r="AB557" s="25">
        <v>4.3069914807297625E-2</v>
      </c>
      <c r="AC557" s="26">
        <v>1.1461310639217315E-2</v>
      </c>
      <c r="AD557" s="26">
        <v>5.4531225446514939E-2</v>
      </c>
      <c r="AE557" s="28"/>
      <c r="AF557" s="28"/>
      <c r="AG557" s="28"/>
      <c r="AH557" s="29"/>
      <c r="AI557" s="108" t="str">
        <f t="shared" si="68"/>
        <v>NO OFERTADO</v>
      </c>
      <c r="AJ557" s="108" t="str">
        <f t="shared" si="69"/>
        <v>CORRECTO</v>
      </c>
      <c r="AK557" s="27">
        <v>2.8713276538198419E-2</v>
      </c>
      <c r="AL557" s="26">
        <v>3.8204368797391053E-3</v>
      </c>
      <c r="AM557" s="26">
        <v>3.2533713417937524E-2</v>
      </c>
      <c r="AN557" s="28"/>
      <c r="AO557" s="28"/>
      <c r="AP557" s="28"/>
      <c r="AQ557" s="29"/>
      <c r="AR557" s="108" t="str">
        <f t="shared" si="70"/>
        <v>NO OFERTADO</v>
      </c>
      <c r="AS557" s="109" t="str">
        <f t="shared" si="71"/>
        <v>CORRECTO</v>
      </c>
    </row>
    <row r="558" spans="1:45" ht="24" x14ac:dyDescent="0.25">
      <c r="A558" s="134">
        <v>554</v>
      </c>
      <c r="B558" s="135">
        <v>79</v>
      </c>
      <c r="C558" s="10" t="s">
        <v>253</v>
      </c>
      <c r="D558" s="136" t="s">
        <v>254</v>
      </c>
      <c r="E558" s="136" t="s">
        <v>7</v>
      </c>
      <c r="F558" s="136" t="s">
        <v>7</v>
      </c>
      <c r="G558" s="136" t="s">
        <v>8</v>
      </c>
      <c r="H558" s="136" t="s">
        <v>7</v>
      </c>
      <c r="I558" s="137" t="s">
        <v>45</v>
      </c>
      <c r="J558" s="8">
        <v>1</v>
      </c>
      <c r="K558" s="8" t="s">
        <v>255</v>
      </c>
      <c r="L558" s="9">
        <v>126482.4</v>
      </c>
      <c r="M558" s="9">
        <v>1061.5384615384614</v>
      </c>
      <c r="N558" s="138">
        <f t="shared" si="64"/>
        <v>134265932.30769229</v>
      </c>
      <c r="O558" s="11" t="s">
        <v>3204</v>
      </c>
      <c r="P558" s="39">
        <v>4.0794040277947223E-3</v>
      </c>
      <c r="Q558" s="39"/>
      <c r="R558" s="26">
        <v>1.0198510069486806</v>
      </c>
      <c r="S558" s="7"/>
      <c r="T558" s="26">
        <v>1.0198510069486806</v>
      </c>
      <c r="U558" s="11"/>
      <c r="V558" s="28"/>
      <c r="W558" s="28"/>
      <c r="X558" s="29"/>
      <c r="Y558" s="108" t="str">
        <f t="shared" si="65"/>
        <v>NO OFERTADO</v>
      </c>
      <c r="Z558" s="108" t="str">
        <f t="shared" si="66"/>
        <v>CORRECTO</v>
      </c>
      <c r="AA558" s="29">
        <f t="shared" si="67"/>
        <v>0</v>
      </c>
      <c r="AB558" s="25">
        <v>0.36714636250152499</v>
      </c>
      <c r="AC558" s="7"/>
      <c r="AD558" s="26">
        <v>0.36714636250152499</v>
      </c>
      <c r="AE558" s="28"/>
      <c r="AF558" s="28"/>
      <c r="AG558" s="28"/>
      <c r="AH558" s="29"/>
      <c r="AI558" s="108" t="str">
        <f t="shared" si="68"/>
        <v>NO OFERTADO</v>
      </c>
      <c r="AJ558" s="108" t="str">
        <f t="shared" si="69"/>
        <v>CORRECTO</v>
      </c>
      <c r="AK558" s="27">
        <v>0.24476424166768335</v>
      </c>
      <c r="AL558" s="7"/>
      <c r="AM558" s="26">
        <v>0.24476424166768335</v>
      </c>
      <c r="AN558" s="28"/>
      <c r="AO558" s="28"/>
      <c r="AP558" s="28"/>
      <c r="AQ558" s="29"/>
      <c r="AR558" s="108" t="str">
        <f t="shared" si="70"/>
        <v>NO OFERTADO</v>
      </c>
      <c r="AS558" s="109" t="str">
        <f t="shared" si="71"/>
        <v>CORRECTO</v>
      </c>
    </row>
    <row r="559" spans="1:45" ht="24" x14ac:dyDescent="0.25">
      <c r="A559" s="134">
        <v>555</v>
      </c>
      <c r="B559" s="135">
        <v>20</v>
      </c>
      <c r="C559" s="10" t="s">
        <v>68</v>
      </c>
      <c r="D559" s="136" t="s">
        <v>69</v>
      </c>
      <c r="E559" s="136" t="s">
        <v>6</v>
      </c>
      <c r="F559" s="136" t="s">
        <v>7</v>
      </c>
      <c r="G559" s="136" t="s">
        <v>8</v>
      </c>
      <c r="H559" s="136" t="s">
        <v>7</v>
      </c>
      <c r="I559" s="137">
        <v>311944</v>
      </c>
      <c r="J559" s="8">
        <v>1</v>
      </c>
      <c r="K559" s="8" t="s">
        <v>70</v>
      </c>
      <c r="L559" s="9">
        <v>56292.5</v>
      </c>
      <c r="M559" s="9">
        <v>739.30769230769226</v>
      </c>
      <c r="N559" s="138">
        <f t="shared" si="64"/>
        <v>41617478.269230768</v>
      </c>
      <c r="O559" s="11" t="s">
        <v>3204</v>
      </c>
      <c r="P559" s="39">
        <v>1.2644645261844483E-3</v>
      </c>
      <c r="Q559" s="39">
        <v>2.0189156340400028E-3</v>
      </c>
      <c r="R559" s="26">
        <v>0.31611613154611207</v>
      </c>
      <c r="S559" s="26">
        <v>6.0567469021200082E-2</v>
      </c>
      <c r="T559" s="26">
        <v>0.37668360056731215</v>
      </c>
      <c r="U559" s="11"/>
      <c r="V559" s="28"/>
      <c r="W559" s="28"/>
      <c r="X559" s="29"/>
      <c r="Y559" s="108" t="str">
        <f t="shared" si="65"/>
        <v>NO OFERTADO</v>
      </c>
      <c r="Z559" s="108" t="str">
        <f t="shared" si="66"/>
        <v>CORRECTO</v>
      </c>
      <c r="AA559" s="29">
        <f t="shared" si="67"/>
        <v>0</v>
      </c>
      <c r="AB559" s="25">
        <v>0.11380180735660035</v>
      </c>
      <c r="AC559" s="26">
        <v>3.0283734510600041E-2</v>
      </c>
      <c r="AD559" s="26">
        <v>0.14408554186720041</v>
      </c>
      <c r="AE559" s="28"/>
      <c r="AF559" s="28"/>
      <c r="AG559" s="28"/>
      <c r="AH559" s="29"/>
      <c r="AI559" s="108" t="str">
        <f t="shared" si="68"/>
        <v>NO OFERTADO</v>
      </c>
      <c r="AJ559" s="108" t="str">
        <f t="shared" si="69"/>
        <v>CORRECTO</v>
      </c>
      <c r="AK559" s="27">
        <v>7.5867871571066892E-2</v>
      </c>
      <c r="AL559" s="26">
        <v>1.0094578170200014E-2</v>
      </c>
      <c r="AM559" s="26">
        <v>8.5962449741266905E-2</v>
      </c>
      <c r="AN559" s="28"/>
      <c r="AO559" s="28"/>
      <c r="AP559" s="28"/>
      <c r="AQ559" s="29"/>
      <c r="AR559" s="108" t="str">
        <f t="shared" si="70"/>
        <v>NO OFERTADO</v>
      </c>
      <c r="AS559" s="109" t="str">
        <f t="shared" si="71"/>
        <v>CORRECTO</v>
      </c>
    </row>
    <row r="560" spans="1:45" ht="24" x14ac:dyDescent="0.25">
      <c r="A560" s="134">
        <v>556</v>
      </c>
      <c r="B560" s="135">
        <v>602</v>
      </c>
      <c r="C560" s="10" t="s">
        <v>68</v>
      </c>
      <c r="D560" s="136" t="s">
        <v>1355</v>
      </c>
      <c r="E560" s="136" t="s">
        <v>6</v>
      </c>
      <c r="F560" s="136" t="s">
        <v>7</v>
      </c>
      <c r="G560" s="136" t="s">
        <v>8</v>
      </c>
      <c r="H560" s="136" t="s">
        <v>7</v>
      </c>
      <c r="I560" s="137">
        <v>218360.80000000002</v>
      </c>
      <c r="J560" s="8">
        <v>1</v>
      </c>
      <c r="K560" s="8" t="s">
        <v>70</v>
      </c>
      <c r="L560" s="9">
        <v>119112.98</v>
      </c>
      <c r="M560" s="9">
        <v>60</v>
      </c>
      <c r="N560" s="138">
        <f t="shared" si="64"/>
        <v>7146778.7999999998</v>
      </c>
      <c r="O560" s="11" t="s">
        <v>3204</v>
      </c>
      <c r="P560" s="39">
        <v>2.1714069772863466E-4</v>
      </c>
      <c r="Q560" s="39">
        <v>3.4669912864502693E-4</v>
      </c>
      <c r="R560" s="26">
        <v>5.4285174432158662E-2</v>
      </c>
      <c r="S560" s="26">
        <v>1.0400973859350808E-2</v>
      </c>
      <c r="T560" s="26">
        <v>6.4686148291509468E-2</v>
      </c>
      <c r="U560" s="11"/>
      <c r="V560" s="28"/>
      <c r="W560" s="28"/>
      <c r="X560" s="29"/>
      <c r="Y560" s="108" t="str">
        <f t="shared" si="65"/>
        <v>NO OFERTADO</v>
      </c>
      <c r="Z560" s="108" t="str">
        <f t="shared" si="66"/>
        <v>CORRECTO</v>
      </c>
      <c r="AA560" s="29">
        <f t="shared" si="67"/>
        <v>0</v>
      </c>
      <c r="AB560" s="25">
        <v>1.954266279557712E-2</v>
      </c>
      <c r="AC560" s="26">
        <v>5.2004869296754042E-3</v>
      </c>
      <c r="AD560" s="26">
        <v>2.4743149725252524E-2</v>
      </c>
      <c r="AE560" s="28"/>
      <c r="AF560" s="28"/>
      <c r="AG560" s="28"/>
      <c r="AH560" s="29"/>
      <c r="AI560" s="108" t="str">
        <f t="shared" si="68"/>
        <v>NO OFERTADO</v>
      </c>
      <c r="AJ560" s="108" t="str">
        <f t="shared" si="69"/>
        <v>CORRECTO</v>
      </c>
      <c r="AK560" s="27">
        <v>1.302844186371808E-2</v>
      </c>
      <c r="AL560" s="26">
        <v>1.7334956432251347E-3</v>
      </c>
      <c r="AM560" s="26">
        <v>1.4761937506943214E-2</v>
      </c>
      <c r="AN560" s="28"/>
      <c r="AO560" s="28"/>
      <c r="AP560" s="28"/>
      <c r="AQ560" s="29"/>
      <c r="AR560" s="108" t="str">
        <f t="shared" si="70"/>
        <v>NO OFERTADO</v>
      </c>
      <c r="AS560" s="109" t="str">
        <f t="shared" si="71"/>
        <v>CORRECTO</v>
      </c>
    </row>
    <row r="561" spans="1:45" ht="24" x14ac:dyDescent="0.25">
      <c r="A561" s="134">
        <v>557</v>
      </c>
      <c r="B561" s="135">
        <v>638</v>
      </c>
      <c r="C561" s="10" t="s">
        <v>68</v>
      </c>
      <c r="D561" s="136" t="s">
        <v>51</v>
      </c>
      <c r="E561" s="136" t="s">
        <v>6</v>
      </c>
      <c r="F561" s="136" t="s">
        <v>7</v>
      </c>
      <c r="G561" s="136" t="s">
        <v>8</v>
      </c>
      <c r="H561" s="136" t="s">
        <v>7</v>
      </c>
      <c r="I561" s="137">
        <v>155972</v>
      </c>
      <c r="J561" s="8">
        <v>1</v>
      </c>
      <c r="K561" s="8" t="s">
        <v>70</v>
      </c>
      <c r="L561" s="9">
        <v>55385</v>
      </c>
      <c r="M561" s="9">
        <v>68.857142857142861</v>
      </c>
      <c r="N561" s="138">
        <f t="shared" si="64"/>
        <v>3813652.8571428573</v>
      </c>
      <c r="O561" s="11" t="s">
        <v>3204</v>
      </c>
      <c r="P561" s="39">
        <v>1.1587027743111359E-4</v>
      </c>
      <c r="Q561" s="39">
        <v>1.8500504346462295E-4</v>
      </c>
      <c r="R561" s="26">
        <v>2.8967569357778399E-2</v>
      </c>
      <c r="S561" s="26">
        <v>5.550151303938689E-3</v>
      </c>
      <c r="T561" s="26">
        <v>3.4517720661717086E-2</v>
      </c>
      <c r="U561" s="11"/>
      <c r="V561" s="28"/>
      <c r="W561" s="28"/>
      <c r="X561" s="29"/>
      <c r="Y561" s="108" t="str">
        <f t="shared" si="65"/>
        <v>NO OFERTADO</v>
      </c>
      <c r="Z561" s="108" t="str">
        <f t="shared" si="66"/>
        <v>CORRECTO</v>
      </c>
      <c r="AA561" s="29">
        <f t="shared" si="67"/>
        <v>0</v>
      </c>
      <c r="AB561" s="25">
        <v>1.0428324968800223E-2</v>
      </c>
      <c r="AC561" s="26">
        <v>2.7750756519693445E-3</v>
      </c>
      <c r="AD561" s="26">
        <v>1.3203400620769568E-2</v>
      </c>
      <c r="AE561" s="28"/>
      <c r="AF561" s="28"/>
      <c r="AG561" s="28"/>
      <c r="AH561" s="29"/>
      <c r="AI561" s="108" t="str">
        <f t="shared" si="68"/>
        <v>NO OFERTADO</v>
      </c>
      <c r="AJ561" s="108" t="str">
        <f t="shared" si="69"/>
        <v>CORRECTO</v>
      </c>
      <c r="AK561" s="27">
        <v>6.9522166458668155E-3</v>
      </c>
      <c r="AL561" s="26">
        <v>9.250252173231148E-4</v>
      </c>
      <c r="AM561" s="26">
        <v>7.8772418631899311E-3</v>
      </c>
      <c r="AN561" s="28"/>
      <c r="AO561" s="28"/>
      <c r="AP561" s="28"/>
      <c r="AQ561" s="29"/>
      <c r="AR561" s="108" t="str">
        <f t="shared" si="70"/>
        <v>NO OFERTADO</v>
      </c>
      <c r="AS561" s="109" t="str">
        <f t="shared" si="71"/>
        <v>CORRECTO</v>
      </c>
    </row>
    <row r="562" spans="1:45" x14ac:dyDescent="0.25">
      <c r="A562" s="134">
        <v>558</v>
      </c>
      <c r="B562" s="135">
        <v>1383</v>
      </c>
      <c r="C562" s="10" t="s">
        <v>2502</v>
      </c>
      <c r="D562" s="136" t="s">
        <v>352</v>
      </c>
      <c r="E562" s="136" t="s">
        <v>36</v>
      </c>
      <c r="F562" s="136" t="s">
        <v>16</v>
      </c>
      <c r="G562" s="136" t="s">
        <v>17</v>
      </c>
      <c r="H562" s="136" t="s">
        <v>36</v>
      </c>
      <c r="I562" s="137" t="s">
        <v>45</v>
      </c>
      <c r="J562" s="8">
        <v>1</v>
      </c>
      <c r="K562" s="8" t="s">
        <v>2503</v>
      </c>
      <c r="L562" s="9">
        <v>104042</v>
      </c>
      <c r="M562" s="9">
        <v>9.3333333333333339</v>
      </c>
      <c r="N562" s="138">
        <f t="shared" si="64"/>
        <v>971058.66666666674</v>
      </c>
      <c r="O562" s="11" t="s">
        <v>3204</v>
      </c>
      <c r="P562" s="39">
        <v>2.950369142744948E-5</v>
      </c>
      <c r="Q562" s="39"/>
      <c r="R562" s="26">
        <v>7.3759228568623702E-3</v>
      </c>
      <c r="S562" s="7"/>
      <c r="T562" s="26">
        <v>7.3759228568623702E-3</v>
      </c>
      <c r="U562" s="11"/>
      <c r="V562" s="28"/>
      <c r="W562" s="28"/>
      <c r="X562" s="29"/>
      <c r="Y562" s="108" t="str">
        <f t="shared" si="65"/>
        <v>NO OFERTADO</v>
      </c>
      <c r="Z562" s="108" t="str">
        <f t="shared" si="66"/>
        <v>CORRECTO</v>
      </c>
      <c r="AA562" s="29">
        <f t="shared" si="67"/>
        <v>0</v>
      </c>
      <c r="AB562" s="25">
        <v>2.6553322284704533E-3</v>
      </c>
      <c r="AC562" s="7"/>
      <c r="AD562" s="26">
        <v>2.6553322284704533E-3</v>
      </c>
      <c r="AE562" s="28"/>
      <c r="AF562" s="28"/>
      <c r="AG562" s="28"/>
      <c r="AH562" s="29"/>
      <c r="AI562" s="108" t="str">
        <f t="shared" si="68"/>
        <v>NO OFERTADO</v>
      </c>
      <c r="AJ562" s="108" t="str">
        <f t="shared" si="69"/>
        <v>CORRECTO</v>
      </c>
      <c r="AK562" s="27">
        <v>1.7702214856469688E-3</v>
      </c>
      <c r="AL562" s="7"/>
      <c r="AM562" s="26">
        <v>1.7702214856469688E-3</v>
      </c>
      <c r="AN562" s="28"/>
      <c r="AO562" s="28"/>
      <c r="AP562" s="28"/>
      <c r="AQ562" s="29"/>
      <c r="AR562" s="108" t="str">
        <f t="shared" si="70"/>
        <v>NO OFERTADO</v>
      </c>
      <c r="AS562" s="109" t="str">
        <f t="shared" si="71"/>
        <v>CORRECTO</v>
      </c>
    </row>
    <row r="563" spans="1:45" ht="24" x14ac:dyDescent="0.25">
      <c r="A563" s="134">
        <v>559</v>
      </c>
      <c r="B563" s="135">
        <v>548</v>
      </c>
      <c r="C563" s="10" t="s">
        <v>1272</v>
      </c>
      <c r="D563" s="136" t="s">
        <v>594</v>
      </c>
      <c r="E563" s="136" t="s">
        <v>6</v>
      </c>
      <c r="F563" s="136" t="s">
        <v>7</v>
      </c>
      <c r="G563" s="136" t="s">
        <v>8</v>
      </c>
      <c r="H563" s="136" t="s">
        <v>7</v>
      </c>
      <c r="I563" s="137">
        <v>57981.599999999999</v>
      </c>
      <c r="J563" s="8">
        <v>1</v>
      </c>
      <c r="K563" s="8" t="s">
        <v>1273</v>
      </c>
      <c r="L563" s="9">
        <v>55333.66</v>
      </c>
      <c r="M563" s="9">
        <v>237.69230769230768</v>
      </c>
      <c r="N563" s="138">
        <f t="shared" si="64"/>
        <v>13152385.338461539</v>
      </c>
      <c r="O563" s="11" t="s">
        <v>3204</v>
      </c>
      <c r="P563" s="39">
        <v>3.996091398812292E-4</v>
      </c>
      <c r="Q563" s="39">
        <v>6.3803857150976091E-4</v>
      </c>
      <c r="R563" s="26">
        <v>9.9902284970307301E-2</v>
      </c>
      <c r="S563" s="26">
        <v>1.9141157145292829E-2</v>
      </c>
      <c r="T563" s="26">
        <v>0.11904344211560013</v>
      </c>
      <c r="U563" s="11"/>
      <c r="V563" s="28"/>
      <c r="W563" s="28"/>
      <c r="X563" s="29"/>
      <c r="Y563" s="108" t="str">
        <f t="shared" si="65"/>
        <v>NO OFERTADO</v>
      </c>
      <c r="Z563" s="108" t="str">
        <f t="shared" si="66"/>
        <v>CORRECTO</v>
      </c>
      <c r="AA563" s="29">
        <f t="shared" si="67"/>
        <v>0</v>
      </c>
      <c r="AB563" s="25">
        <v>3.5964822589310629E-2</v>
      </c>
      <c r="AC563" s="26">
        <v>9.5705785726464144E-3</v>
      </c>
      <c r="AD563" s="26">
        <v>4.5535401161957041E-2</v>
      </c>
      <c r="AE563" s="28"/>
      <c r="AF563" s="28"/>
      <c r="AG563" s="28"/>
      <c r="AH563" s="29"/>
      <c r="AI563" s="108" t="str">
        <f t="shared" si="68"/>
        <v>NO OFERTADO</v>
      </c>
      <c r="AJ563" s="108" t="str">
        <f t="shared" si="69"/>
        <v>CORRECTO</v>
      </c>
      <c r="AK563" s="27">
        <v>2.3976548392873751E-2</v>
      </c>
      <c r="AL563" s="26">
        <v>3.1901928575488047E-3</v>
      </c>
      <c r="AM563" s="26">
        <v>2.7166741250422555E-2</v>
      </c>
      <c r="AN563" s="28"/>
      <c r="AO563" s="28"/>
      <c r="AP563" s="28"/>
      <c r="AQ563" s="29"/>
      <c r="AR563" s="108" t="str">
        <f t="shared" si="70"/>
        <v>NO OFERTADO</v>
      </c>
      <c r="AS563" s="109" t="str">
        <f t="shared" si="71"/>
        <v>CORRECTO</v>
      </c>
    </row>
    <row r="564" spans="1:45" ht="24" x14ac:dyDescent="0.25">
      <c r="A564" s="134">
        <v>560</v>
      </c>
      <c r="B564" s="135">
        <v>1009</v>
      </c>
      <c r="C564" s="10" t="s">
        <v>1272</v>
      </c>
      <c r="D564" s="136" t="s">
        <v>494</v>
      </c>
      <c r="E564" s="136" t="s">
        <v>6</v>
      </c>
      <c r="F564" s="136" t="s">
        <v>7</v>
      </c>
      <c r="G564" s="136" t="s">
        <v>8</v>
      </c>
      <c r="H564" s="136" t="s">
        <v>7</v>
      </c>
      <c r="I564" s="137">
        <v>80530</v>
      </c>
      <c r="J564" s="8">
        <v>1</v>
      </c>
      <c r="K564" s="8" t="s">
        <v>1273</v>
      </c>
      <c r="L564" s="9">
        <v>68874.39</v>
      </c>
      <c r="M564" s="9">
        <v>36</v>
      </c>
      <c r="N564" s="138">
        <f t="shared" si="64"/>
        <v>2479478.04</v>
      </c>
      <c r="O564" s="11" t="s">
        <v>3204</v>
      </c>
      <c r="P564" s="39">
        <v>7.5334022036393171E-5</v>
      </c>
      <c r="Q564" s="39">
        <v>1.2028256365825668E-4</v>
      </c>
      <c r="R564" s="26">
        <v>1.8833505509098292E-2</v>
      </c>
      <c r="S564" s="26">
        <v>3.6084769097477001E-3</v>
      </c>
      <c r="T564" s="26">
        <v>2.2441982418845992E-2</v>
      </c>
      <c r="U564" s="11"/>
      <c r="V564" s="28"/>
      <c r="W564" s="28"/>
      <c r="X564" s="29"/>
      <c r="Y564" s="108" t="str">
        <f t="shared" si="65"/>
        <v>NO OFERTADO</v>
      </c>
      <c r="Z564" s="108" t="str">
        <f t="shared" si="66"/>
        <v>CORRECTO</v>
      </c>
      <c r="AA564" s="29">
        <f t="shared" si="67"/>
        <v>0</v>
      </c>
      <c r="AB564" s="25">
        <v>6.7800619832753851E-3</v>
      </c>
      <c r="AC564" s="26">
        <v>1.8042384548738501E-3</v>
      </c>
      <c r="AD564" s="26">
        <v>8.5843004381492352E-3</v>
      </c>
      <c r="AE564" s="28"/>
      <c r="AF564" s="28"/>
      <c r="AG564" s="28"/>
      <c r="AH564" s="29"/>
      <c r="AI564" s="108" t="str">
        <f t="shared" si="68"/>
        <v>NO OFERTADO</v>
      </c>
      <c r="AJ564" s="108" t="str">
        <f t="shared" si="69"/>
        <v>CORRECTO</v>
      </c>
      <c r="AK564" s="27">
        <v>4.5200413221835904E-3</v>
      </c>
      <c r="AL564" s="26">
        <v>6.0141281829128343E-4</v>
      </c>
      <c r="AM564" s="26">
        <v>5.121454140474874E-3</v>
      </c>
      <c r="AN564" s="28"/>
      <c r="AO564" s="28"/>
      <c r="AP564" s="28"/>
      <c r="AQ564" s="29"/>
      <c r="AR564" s="108" t="str">
        <f t="shared" si="70"/>
        <v>NO OFERTADO</v>
      </c>
      <c r="AS564" s="109" t="str">
        <f t="shared" si="71"/>
        <v>CORRECTO</v>
      </c>
    </row>
    <row r="565" spans="1:45" ht="24" x14ac:dyDescent="0.25">
      <c r="A565" s="134">
        <v>561</v>
      </c>
      <c r="B565" s="135">
        <v>745</v>
      </c>
      <c r="C565" s="10" t="s">
        <v>1573</v>
      </c>
      <c r="D565" s="136" t="s">
        <v>1574</v>
      </c>
      <c r="E565" s="136" t="s">
        <v>6</v>
      </c>
      <c r="F565" s="136" t="s">
        <v>7</v>
      </c>
      <c r="G565" s="136" t="s">
        <v>8</v>
      </c>
      <c r="H565" s="136" t="s">
        <v>7</v>
      </c>
      <c r="I565" s="137">
        <v>817.98</v>
      </c>
      <c r="J565" s="8">
        <v>1</v>
      </c>
      <c r="K565" s="8" t="s">
        <v>1575</v>
      </c>
      <c r="L565" s="9">
        <v>417.25</v>
      </c>
      <c r="M565" s="9">
        <v>9480.3076923076915</v>
      </c>
      <c r="N565" s="138">
        <f t="shared" si="64"/>
        <v>3955658.384615384</v>
      </c>
      <c r="O565" s="11" t="s">
        <v>3204</v>
      </c>
      <c r="P565" s="39">
        <v>1.201848337059919E-4</v>
      </c>
      <c r="Q565" s="39">
        <v>1.9189390822667526E-4</v>
      </c>
      <c r="R565" s="26">
        <v>3.0046208426497974E-2</v>
      </c>
      <c r="S565" s="26">
        <v>5.7568172468002582E-3</v>
      </c>
      <c r="T565" s="26">
        <v>3.5803025673298232E-2</v>
      </c>
      <c r="U565" s="11"/>
      <c r="V565" s="28"/>
      <c r="W565" s="28"/>
      <c r="X565" s="29"/>
      <c r="Y565" s="108" t="str">
        <f t="shared" si="65"/>
        <v>NO OFERTADO</v>
      </c>
      <c r="Z565" s="108" t="str">
        <f t="shared" si="66"/>
        <v>CORRECTO</v>
      </c>
      <c r="AA565" s="29">
        <f t="shared" si="67"/>
        <v>0</v>
      </c>
      <c r="AB565" s="25">
        <v>1.081663503353927E-2</v>
      </c>
      <c r="AC565" s="26">
        <v>2.8784086234001291E-3</v>
      </c>
      <c r="AD565" s="26">
        <v>1.3695043656939399E-2</v>
      </c>
      <c r="AE565" s="28"/>
      <c r="AF565" s="28"/>
      <c r="AG565" s="28"/>
      <c r="AH565" s="29"/>
      <c r="AI565" s="108" t="str">
        <f t="shared" si="68"/>
        <v>NO OFERTADO</v>
      </c>
      <c r="AJ565" s="108" t="str">
        <f t="shared" si="69"/>
        <v>CORRECTO</v>
      </c>
      <c r="AK565" s="27">
        <v>7.2110900223595134E-3</v>
      </c>
      <c r="AL565" s="26">
        <v>9.5946954113337629E-4</v>
      </c>
      <c r="AM565" s="26">
        <v>8.1705595634928904E-3</v>
      </c>
      <c r="AN565" s="28"/>
      <c r="AO565" s="28"/>
      <c r="AP565" s="28"/>
      <c r="AQ565" s="29"/>
      <c r="AR565" s="108" t="str">
        <f t="shared" si="70"/>
        <v>NO OFERTADO</v>
      </c>
      <c r="AS565" s="109" t="str">
        <f t="shared" si="71"/>
        <v>CORRECTO</v>
      </c>
    </row>
    <row r="566" spans="1:45" ht="24" x14ac:dyDescent="0.25">
      <c r="A566" s="134">
        <v>562</v>
      </c>
      <c r="B566" s="135">
        <v>1137</v>
      </c>
      <c r="C566" s="10" t="s">
        <v>1573</v>
      </c>
      <c r="D566" s="136" t="s">
        <v>411</v>
      </c>
      <c r="E566" s="136" t="s">
        <v>6</v>
      </c>
      <c r="F566" s="136" t="s">
        <v>7</v>
      </c>
      <c r="G566" s="136" t="s">
        <v>8</v>
      </c>
      <c r="H566" s="136" t="s">
        <v>7</v>
      </c>
      <c r="I566" s="137">
        <v>4089.9000000000005</v>
      </c>
      <c r="J566" s="8">
        <v>1</v>
      </c>
      <c r="K566" s="8" t="s">
        <v>1575</v>
      </c>
      <c r="L566" s="9">
        <v>2091.75</v>
      </c>
      <c r="M566" s="9">
        <v>1037.8461538461538</v>
      </c>
      <c r="N566" s="138">
        <f t="shared" si="64"/>
        <v>2170914.692307692</v>
      </c>
      <c r="O566" s="11" t="s">
        <v>3204</v>
      </c>
      <c r="P566" s="39">
        <v>6.595893677261096E-5</v>
      </c>
      <c r="Q566" s="39">
        <v>1.0531377187520671E-4</v>
      </c>
      <c r="R566" s="26">
        <v>1.6489734193152739E-2</v>
      </c>
      <c r="S566" s="26">
        <v>3.1594131562562014E-3</v>
      </c>
      <c r="T566" s="26">
        <v>1.9649147349408942E-2</v>
      </c>
      <c r="U566" s="11"/>
      <c r="V566" s="28"/>
      <c r="W566" s="28"/>
      <c r="X566" s="29"/>
      <c r="Y566" s="108" t="str">
        <f t="shared" si="65"/>
        <v>NO OFERTADO</v>
      </c>
      <c r="Z566" s="108" t="str">
        <f t="shared" si="66"/>
        <v>CORRECTO</v>
      </c>
      <c r="AA566" s="29">
        <f t="shared" si="67"/>
        <v>0</v>
      </c>
      <c r="AB566" s="25">
        <v>5.9363043095349861E-3</v>
      </c>
      <c r="AC566" s="26">
        <v>1.5797065781281007E-3</v>
      </c>
      <c r="AD566" s="26">
        <v>7.5160108876630872E-3</v>
      </c>
      <c r="AE566" s="28"/>
      <c r="AF566" s="28"/>
      <c r="AG566" s="28"/>
      <c r="AH566" s="29"/>
      <c r="AI566" s="108" t="str">
        <f t="shared" si="68"/>
        <v>NO OFERTADO</v>
      </c>
      <c r="AJ566" s="108" t="str">
        <f t="shared" si="69"/>
        <v>CORRECTO</v>
      </c>
      <c r="AK566" s="27">
        <v>3.9575362063566577E-3</v>
      </c>
      <c r="AL566" s="26">
        <v>5.2656885937603349E-4</v>
      </c>
      <c r="AM566" s="26">
        <v>4.4841050657326914E-3</v>
      </c>
      <c r="AN566" s="28"/>
      <c r="AO566" s="28"/>
      <c r="AP566" s="28"/>
      <c r="AQ566" s="29"/>
      <c r="AR566" s="108" t="str">
        <f t="shared" si="70"/>
        <v>NO OFERTADO</v>
      </c>
      <c r="AS566" s="109" t="str">
        <f t="shared" si="71"/>
        <v>CORRECTO</v>
      </c>
    </row>
    <row r="567" spans="1:45" x14ac:dyDescent="0.25">
      <c r="A567" s="134">
        <v>563</v>
      </c>
      <c r="B567" s="135">
        <v>1740</v>
      </c>
      <c r="C567" s="10" t="s">
        <v>1573</v>
      </c>
      <c r="D567" s="136" t="s">
        <v>3042</v>
      </c>
      <c r="E567" s="136" t="s">
        <v>748</v>
      </c>
      <c r="F567" s="136" t="s">
        <v>166</v>
      </c>
      <c r="G567" s="136" t="s">
        <v>8</v>
      </c>
      <c r="H567" s="136" t="s">
        <v>81</v>
      </c>
      <c r="I567" s="137" t="s">
        <v>45</v>
      </c>
      <c r="J567" s="8">
        <v>6.5</v>
      </c>
      <c r="K567" s="8" t="s">
        <v>1575</v>
      </c>
      <c r="L567" s="9">
        <v>4670.6400000000003</v>
      </c>
      <c r="M567" s="9">
        <v>23.833333333333332</v>
      </c>
      <c r="N567" s="138">
        <f t="shared" si="64"/>
        <v>111316.92</v>
      </c>
      <c r="O567" s="11" t="s">
        <v>3204</v>
      </c>
      <c r="P567" s="39">
        <v>3.3821438097122308E-6</v>
      </c>
      <c r="Q567" s="39"/>
      <c r="R567" s="26">
        <v>8.4553595242805766E-4</v>
      </c>
      <c r="S567" s="7"/>
      <c r="T567" s="26">
        <v>8.4553595242805766E-4</v>
      </c>
      <c r="U567" s="11"/>
      <c r="V567" s="28"/>
      <c r="W567" s="28"/>
      <c r="X567" s="29"/>
      <c r="Y567" s="108" t="str">
        <f t="shared" si="65"/>
        <v>NO OFERTADO</v>
      </c>
      <c r="Z567" s="108" t="str">
        <f t="shared" si="66"/>
        <v>CORRECTO</v>
      </c>
      <c r="AA567" s="29">
        <f t="shared" si="67"/>
        <v>0</v>
      </c>
      <c r="AB567" s="25">
        <v>3.043929428741008E-4</v>
      </c>
      <c r="AC567" s="7"/>
      <c r="AD567" s="26">
        <v>3.043929428741008E-4</v>
      </c>
      <c r="AE567" s="28"/>
      <c r="AF567" s="28"/>
      <c r="AG567" s="28"/>
      <c r="AH567" s="29"/>
      <c r="AI567" s="108" t="str">
        <f t="shared" si="68"/>
        <v>NO OFERTADO</v>
      </c>
      <c r="AJ567" s="108" t="str">
        <f t="shared" si="69"/>
        <v>CORRECTO</v>
      </c>
      <c r="AK567" s="27">
        <v>2.0292862858273386E-4</v>
      </c>
      <c r="AL567" s="7"/>
      <c r="AM567" s="26">
        <v>2.0292862858273386E-4</v>
      </c>
      <c r="AN567" s="28"/>
      <c r="AO567" s="28"/>
      <c r="AP567" s="28"/>
      <c r="AQ567" s="29"/>
      <c r="AR567" s="108" t="str">
        <f t="shared" si="70"/>
        <v>NO OFERTADO</v>
      </c>
      <c r="AS567" s="109" t="str">
        <f t="shared" si="71"/>
        <v>CORRECTO</v>
      </c>
    </row>
    <row r="568" spans="1:45" ht="24" x14ac:dyDescent="0.25">
      <c r="A568" s="134">
        <v>564</v>
      </c>
      <c r="B568" s="135">
        <v>2258</v>
      </c>
      <c r="C568" s="141" t="s">
        <v>3826</v>
      </c>
      <c r="D568" s="140" t="s">
        <v>411</v>
      </c>
      <c r="E568" s="140" t="s">
        <v>6</v>
      </c>
      <c r="F568" s="140" t="s">
        <v>7</v>
      </c>
      <c r="G568" s="136" t="s">
        <v>8</v>
      </c>
      <c r="H568" s="140" t="s">
        <v>7</v>
      </c>
      <c r="I568" s="137">
        <v>4089.9000000000005</v>
      </c>
      <c r="J568" s="8">
        <v>1</v>
      </c>
      <c r="K568" s="8" t="s">
        <v>1575</v>
      </c>
      <c r="L568" s="9">
        <v>3960.49</v>
      </c>
      <c r="M568" s="138">
        <v>30</v>
      </c>
      <c r="N568" s="138">
        <f t="shared" si="64"/>
        <v>118814.7</v>
      </c>
      <c r="O568" s="11" t="s">
        <v>4504</v>
      </c>
      <c r="P568" s="39">
        <v>3.6099489826687244E-6</v>
      </c>
      <c r="Q568" s="39">
        <v>5.7638488769542271E-6</v>
      </c>
      <c r="R568" s="26">
        <v>9.0248724566718114E-4</v>
      </c>
      <c r="S568" s="26">
        <v>1.7291546630862682E-4</v>
      </c>
      <c r="T568" s="26">
        <v>1.075402711975808E-3</v>
      </c>
      <c r="U568" s="11"/>
      <c r="V568" s="28"/>
      <c r="W568" s="28"/>
      <c r="X568" s="29"/>
      <c r="Y568" s="108" t="str">
        <f t="shared" si="65"/>
        <v>NO OFERTADO</v>
      </c>
      <c r="Z568" s="108" t="str">
        <f t="shared" si="66"/>
        <v>CORRECTO</v>
      </c>
      <c r="AA568" s="29">
        <f t="shared" si="67"/>
        <v>0</v>
      </c>
      <c r="AB568" s="25">
        <v>3.2489540844018522E-4</v>
      </c>
      <c r="AC568" s="26">
        <v>8.6457733154313412E-5</v>
      </c>
      <c r="AD568" s="26">
        <v>4.1135314159449865E-4</v>
      </c>
      <c r="AE568" s="28"/>
      <c r="AF568" s="28"/>
      <c r="AG568" s="28"/>
      <c r="AH568" s="29"/>
      <c r="AI568" s="108" t="str">
        <f t="shared" si="68"/>
        <v>NO OFERTADO</v>
      </c>
      <c r="AJ568" s="108" t="str">
        <f t="shared" si="69"/>
        <v>CORRECTO</v>
      </c>
      <c r="AK568" s="27">
        <v>2.1659693896012346E-4</v>
      </c>
      <c r="AL568" s="26">
        <v>2.8819244384771137E-5</v>
      </c>
      <c r="AM568" s="26">
        <v>2.4541618334489459E-4</v>
      </c>
      <c r="AN568" s="28"/>
      <c r="AO568" s="28"/>
      <c r="AP568" s="28"/>
      <c r="AQ568" s="29"/>
      <c r="AR568" s="108" t="str">
        <f t="shared" si="70"/>
        <v>NO OFERTADO</v>
      </c>
      <c r="AS568" s="109" t="str">
        <f t="shared" si="71"/>
        <v>CORRECTO</v>
      </c>
    </row>
    <row r="569" spans="1:45" ht="24" x14ac:dyDescent="0.25">
      <c r="A569" s="134">
        <v>565</v>
      </c>
      <c r="B569" s="135">
        <v>2596</v>
      </c>
      <c r="C569" s="141" t="s">
        <v>3826</v>
      </c>
      <c r="D569" s="145" t="s">
        <v>1574</v>
      </c>
      <c r="E569" s="145" t="s">
        <v>6</v>
      </c>
      <c r="F569" s="145" t="s">
        <v>7</v>
      </c>
      <c r="G569" s="136" t="s">
        <v>8</v>
      </c>
      <c r="H569" s="145" t="s">
        <v>7</v>
      </c>
      <c r="I569" s="137">
        <v>817.98</v>
      </c>
      <c r="J569" s="8">
        <v>1</v>
      </c>
      <c r="K569" s="8" t="s">
        <v>4368</v>
      </c>
      <c r="L569" s="9">
        <v>807.77</v>
      </c>
      <c r="M569" s="9">
        <v>30</v>
      </c>
      <c r="N569" s="138">
        <f t="shared" si="64"/>
        <v>24233.1</v>
      </c>
      <c r="O569" s="11" t="s">
        <v>4504</v>
      </c>
      <c r="P569" s="39">
        <v>7.3627467554022743E-7</v>
      </c>
      <c r="Q569" s="39">
        <v>1.1755778217688509E-6</v>
      </c>
      <c r="R569" s="26">
        <v>1.8406866888505687E-4</v>
      </c>
      <c r="S569" s="26">
        <v>3.5267334653065526E-5</v>
      </c>
      <c r="T569" s="26">
        <v>2.1933600353812239E-4</v>
      </c>
      <c r="U569" s="11"/>
      <c r="V569" s="28"/>
      <c r="W569" s="28"/>
      <c r="X569" s="29"/>
      <c r="Y569" s="108" t="str">
        <f t="shared" si="65"/>
        <v>NO OFERTADO</v>
      </c>
      <c r="Z569" s="108" t="str">
        <f t="shared" si="66"/>
        <v>CORRECTO</v>
      </c>
      <c r="AA569" s="29">
        <f t="shared" si="67"/>
        <v>0</v>
      </c>
      <c r="AB569" s="25">
        <v>6.6264720798620472E-5</v>
      </c>
      <c r="AC569" s="26">
        <v>1.7633667326532763E-5</v>
      </c>
      <c r="AD569" s="26">
        <v>8.3898388125153235E-5</v>
      </c>
      <c r="AE569" s="28"/>
      <c r="AF569" s="28"/>
      <c r="AG569" s="28"/>
      <c r="AH569" s="29"/>
      <c r="AI569" s="108" t="str">
        <f t="shared" si="68"/>
        <v>NO OFERTADO</v>
      </c>
      <c r="AJ569" s="108" t="str">
        <f t="shared" si="69"/>
        <v>CORRECTO</v>
      </c>
      <c r="AK569" s="27">
        <v>4.4176480532413643E-5</v>
      </c>
      <c r="AL569" s="26">
        <v>5.8778891088442546E-6</v>
      </c>
      <c r="AM569" s="26">
        <v>5.0054369641257895E-5</v>
      </c>
      <c r="AN569" s="28"/>
      <c r="AO569" s="28"/>
      <c r="AP569" s="28"/>
      <c r="AQ569" s="29"/>
      <c r="AR569" s="108" t="str">
        <f t="shared" si="70"/>
        <v>NO OFERTADO</v>
      </c>
      <c r="AS569" s="109" t="str">
        <f t="shared" si="71"/>
        <v>CORRECTO</v>
      </c>
    </row>
    <row r="570" spans="1:45" x14ac:dyDescent="0.25">
      <c r="A570" s="134">
        <v>566</v>
      </c>
      <c r="B570" s="135">
        <v>1149</v>
      </c>
      <c r="C570" s="10" t="s">
        <v>2138</v>
      </c>
      <c r="D570" s="136" t="s">
        <v>84</v>
      </c>
      <c r="E570" s="136" t="s">
        <v>36</v>
      </c>
      <c r="F570" s="136" t="s">
        <v>16</v>
      </c>
      <c r="G570" s="136" t="s">
        <v>17</v>
      </c>
      <c r="H570" s="136" t="s">
        <v>18</v>
      </c>
      <c r="I570" s="137">
        <v>386438.39999999997</v>
      </c>
      <c r="J570" s="8">
        <v>1</v>
      </c>
      <c r="K570" s="8" t="s">
        <v>2139</v>
      </c>
      <c r="L570" s="9">
        <v>386438.40000000002</v>
      </c>
      <c r="M570" s="9">
        <v>5.5384615384615383</v>
      </c>
      <c r="N570" s="138">
        <f t="shared" si="64"/>
        <v>2140274.2153846156</v>
      </c>
      <c r="O570" s="11" t="s">
        <v>3204</v>
      </c>
      <c r="P570" s="39">
        <v>6.50279866587198E-5</v>
      </c>
      <c r="Q570" s="39">
        <v>1.0382736422949943E-4</v>
      </c>
      <c r="R570" s="26">
        <v>1.6256996664679949E-2</v>
      </c>
      <c r="S570" s="26">
        <v>3.1148209268849832E-3</v>
      </c>
      <c r="T570" s="26">
        <v>1.9371817591564932E-2</v>
      </c>
      <c r="U570" s="11"/>
      <c r="V570" s="28"/>
      <c r="W570" s="28"/>
      <c r="X570" s="29"/>
      <c r="Y570" s="108" t="str">
        <f t="shared" si="65"/>
        <v>NO OFERTADO</v>
      </c>
      <c r="Z570" s="108" t="str">
        <f t="shared" si="66"/>
        <v>CORRECTO</v>
      </c>
      <c r="AA570" s="29">
        <f t="shared" si="67"/>
        <v>0</v>
      </c>
      <c r="AB570" s="25">
        <v>5.8525187992847817E-3</v>
      </c>
      <c r="AC570" s="26">
        <v>1.5574104634424916E-3</v>
      </c>
      <c r="AD570" s="26">
        <v>7.4099292627272731E-3</v>
      </c>
      <c r="AE570" s="28"/>
      <c r="AF570" s="28"/>
      <c r="AG570" s="28"/>
      <c r="AH570" s="29"/>
      <c r="AI570" s="108" t="str">
        <f t="shared" si="68"/>
        <v>NO OFERTADO</v>
      </c>
      <c r="AJ570" s="108" t="str">
        <f t="shared" si="69"/>
        <v>CORRECTO</v>
      </c>
      <c r="AK570" s="27">
        <v>3.9016791995231878E-3</v>
      </c>
      <c r="AL570" s="26">
        <v>5.1913682114749712E-4</v>
      </c>
      <c r="AM570" s="26">
        <v>4.4208160206706849E-3</v>
      </c>
      <c r="AN570" s="28"/>
      <c r="AO570" s="28"/>
      <c r="AP570" s="28"/>
      <c r="AQ570" s="29"/>
      <c r="AR570" s="108" t="str">
        <f t="shared" si="70"/>
        <v>NO OFERTADO</v>
      </c>
      <c r="AS570" s="109" t="str">
        <f t="shared" si="71"/>
        <v>CORRECTO</v>
      </c>
    </row>
    <row r="571" spans="1:45" x14ac:dyDescent="0.25">
      <c r="A571" s="134">
        <v>567</v>
      </c>
      <c r="B571" s="135">
        <v>1140</v>
      </c>
      <c r="C571" s="10" t="s">
        <v>2138</v>
      </c>
      <c r="D571" s="136" t="s">
        <v>425</v>
      </c>
      <c r="E571" s="136" t="s">
        <v>36</v>
      </c>
      <c r="F571" s="136" t="s">
        <v>16</v>
      </c>
      <c r="G571" s="136" t="s">
        <v>17</v>
      </c>
      <c r="H571" s="136" t="s">
        <v>18</v>
      </c>
      <c r="I571" s="137">
        <v>579657.6</v>
      </c>
      <c r="J571" s="8">
        <v>1</v>
      </c>
      <c r="K571" s="8" t="s">
        <v>2139</v>
      </c>
      <c r="L571" s="9">
        <v>579657.6</v>
      </c>
      <c r="M571" s="9">
        <v>3.4</v>
      </c>
      <c r="N571" s="138">
        <f t="shared" si="64"/>
        <v>1970835.8399999999</v>
      </c>
      <c r="O571" s="11" t="s">
        <v>3204</v>
      </c>
      <c r="P571" s="39">
        <v>5.9879937714904478E-5</v>
      </c>
      <c r="Q571" s="39">
        <v>9.5607697894664051E-5</v>
      </c>
      <c r="R571" s="26">
        <v>1.4969984428726119E-2</v>
      </c>
      <c r="S571" s="26">
        <v>2.8682309368399214E-3</v>
      </c>
      <c r="T571" s="26">
        <v>1.783821536556604E-2</v>
      </c>
      <c r="U571" s="11"/>
      <c r="V571" s="28"/>
      <c r="W571" s="28"/>
      <c r="X571" s="29"/>
      <c r="Y571" s="108" t="str">
        <f t="shared" si="65"/>
        <v>NO OFERTADO</v>
      </c>
      <c r="Z571" s="108" t="str">
        <f t="shared" si="66"/>
        <v>CORRECTO</v>
      </c>
      <c r="AA571" s="29">
        <f t="shared" si="67"/>
        <v>0</v>
      </c>
      <c r="AB571" s="25">
        <v>5.3891943943414032E-3</v>
      </c>
      <c r="AC571" s="26">
        <v>1.4341154684199607E-3</v>
      </c>
      <c r="AD571" s="26">
        <v>6.8233098627613637E-3</v>
      </c>
      <c r="AE571" s="28"/>
      <c r="AF571" s="28"/>
      <c r="AG571" s="28"/>
      <c r="AH571" s="29"/>
      <c r="AI571" s="108" t="str">
        <f t="shared" si="68"/>
        <v>NO OFERTADO</v>
      </c>
      <c r="AJ571" s="108" t="str">
        <f t="shared" si="69"/>
        <v>CORRECTO</v>
      </c>
      <c r="AK571" s="27">
        <v>3.5927962628942685E-3</v>
      </c>
      <c r="AL571" s="26">
        <v>4.7803848947332024E-4</v>
      </c>
      <c r="AM571" s="26">
        <v>4.070834752367589E-3</v>
      </c>
      <c r="AN571" s="28"/>
      <c r="AO571" s="28"/>
      <c r="AP571" s="28"/>
      <c r="AQ571" s="29"/>
      <c r="AR571" s="108" t="str">
        <f t="shared" si="70"/>
        <v>NO OFERTADO</v>
      </c>
      <c r="AS571" s="109" t="str">
        <f t="shared" si="71"/>
        <v>CORRECTO</v>
      </c>
    </row>
    <row r="572" spans="1:45" ht="24" x14ac:dyDescent="0.25">
      <c r="A572" s="134">
        <v>568</v>
      </c>
      <c r="B572" s="135">
        <v>1147</v>
      </c>
      <c r="C572" s="10" t="s">
        <v>2148</v>
      </c>
      <c r="D572" s="136" t="s">
        <v>2149</v>
      </c>
      <c r="E572" s="136" t="s">
        <v>2150</v>
      </c>
      <c r="F572" s="136" t="s">
        <v>4847</v>
      </c>
      <c r="G572" s="136" t="s">
        <v>8</v>
      </c>
      <c r="H572" s="136" t="s">
        <v>2150</v>
      </c>
      <c r="I572" s="137">
        <v>1413563.4000000001</v>
      </c>
      <c r="J572" s="8">
        <v>1</v>
      </c>
      <c r="K572" s="8" t="s">
        <v>2151</v>
      </c>
      <c r="L572" s="9">
        <v>1413563.4</v>
      </c>
      <c r="M572" s="9">
        <v>4.4285714285714288</v>
      </c>
      <c r="N572" s="138">
        <f t="shared" si="64"/>
        <v>6260066.4857142856</v>
      </c>
      <c r="O572" s="11" t="s">
        <v>3204</v>
      </c>
      <c r="P572" s="39">
        <v>1.9019970291170085E-4</v>
      </c>
      <c r="Q572" s="39">
        <v>3.0368361139945717E-4</v>
      </c>
      <c r="R572" s="26">
        <v>4.7549925727925213E-2</v>
      </c>
      <c r="S572" s="26">
        <v>9.1105083419837155E-3</v>
      </c>
      <c r="T572" s="26">
        <v>5.6660434069908928E-2</v>
      </c>
      <c r="U572" s="11"/>
      <c r="V572" s="28"/>
      <c r="W572" s="28"/>
      <c r="X572" s="29"/>
      <c r="Y572" s="108" t="str">
        <f t="shared" si="65"/>
        <v>NO OFERTADO</v>
      </c>
      <c r="Z572" s="108" t="str">
        <f t="shared" si="66"/>
        <v>CORRECTO</v>
      </c>
      <c r="AA572" s="29">
        <f t="shared" si="67"/>
        <v>0</v>
      </c>
      <c r="AB572" s="25">
        <v>1.7117973262053075E-2</v>
      </c>
      <c r="AC572" s="26">
        <v>4.5552541709918577E-3</v>
      </c>
      <c r="AD572" s="26">
        <v>2.1673227433044933E-2</v>
      </c>
      <c r="AE572" s="28"/>
      <c r="AF572" s="28"/>
      <c r="AG572" s="28"/>
      <c r="AH572" s="29"/>
      <c r="AI572" s="108" t="str">
        <f t="shared" si="68"/>
        <v>NO OFERTADO</v>
      </c>
      <c r="AJ572" s="108" t="str">
        <f t="shared" si="69"/>
        <v>CORRECTO</v>
      </c>
      <c r="AK572" s="27">
        <v>1.1411982174702051E-2</v>
      </c>
      <c r="AL572" s="26">
        <v>1.5184180569972859E-3</v>
      </c>
      <c r="AM572" s="26">
        <v>1.2930400231699337E-2</v>
      </c>
      <c r="AN572" s="28"/>
      <c r="AO572" s="28"/>
      <c r="AP572" s="28"/>
      <c r="AQ572" s="29"/>
      <c r="AR572" s="108" t="str">
        <f t="shared" si="70"/>
        <v>NO OFERTADO</v>
      </c>
      <c r="AS572" s="109" t="str">
        <f t="shared" si="71"/>
        <v>CORRECTO</v>
      </c>
    </row>
    <row r="573" spans="1:45" x14ac:dyDescent="0.25">
      <c r="A573" s="134">
        <v>569</v>
      </c>
      <c r="B573" s="135">
        <v>2797</v>
      </c>
      <c r="C573" s="10" t="s">
        <v>2148</v>
      </c>
      <c r="D573" s="136" t="s">
        <v>4608</v>
      </c>
      <c r="E573" s="136" t="s">
        <v>165</v>
      </c>
      <c r="F573" s="136" t="s">
        <v>81</v>
      </c>
      <c r="G573" s="136" t="s">
        <v>8</v>
      </c>
      <c r="H573" s="136" t="s">
        <v>3192</v>
      </c>
      <c r="I573" s="142">
        <v>1570626</v>
      </c>
      <c r="J573" s="8">
        <v>1</v>
      </c>
      <c r="K573" s="11" t="s">
        <v>1312</v>
      </c>
      <c r="L573" s="9">
        <v>151500</v>
      </c>
      <c r="M573" s="9">
        <v>2.5</v>
      </c>
      <c r="N573" s="138">
        <f t="shared" si="64"/>
        <v>378750</v>
      </c>
      <c r="O573" s="11" t="s">
        <v>3204</v>
      </c>
      <c r="P573" s="39">
        <v>1.1507567474275317E-5</v>
      </c>
      <c r="Q573" s="39">
        <v>1.8373633583608875E-5</v>
      </c>
      <c r="R573" s="26">
        <v>2.8768918685688292E-3</v>
      </c>
      <c r="S573" s="26">
        <v>5.5120900750826624E-4</v>
      </c>
      <c r="T573" s="26">
        <v>3.4281008760770953E-3</v>
      </c>
      <c r="U573" s="11"/>
      <c r="V573" s="28"/>
      <c r="W573" s="28"/>
      <c r="X573" s="29"/>
      <c r="Y573" s="108" t="str">
        <f t="shared" si="65"/>
        <v>NO OFERTADO</v>
      </c>
      <c r="Z573" s="108" t="str">
        <f t="shared" si="66"/>
        <v>CORRECTO</v>
      </c>
      <c r="AA573" s="29">
        <f t="shared" si="67"/>
        <v>0</v>
      </c>
      <c r="AB573" s="25">
        <v>1.0356810726847784E-3</v>
      </c>
      <c r="AC573" s="26">
        <v>2.7560450375413312E-4</v>
      </c>
      <c r="AD573" s="26">
        <v>1.3112855764389115E-3</v>
      </c>
      <c r="AE573" s="28"/>
      <c r="AF573" s="28"/>
      <c r="AG573" s="28"/>
      <c r="AH573" s="29"/>
      <c r="AI573" s="108" t="str">
        <f t="shared" si="68"/>
        <v>NO OFERTADO</v>
      </c>
      <c r="AJ573" s="108" t="str">
        <f t="shared" si="69"/>
        <v>CORRECTO</v>
      </c>
      <c r="AK573" s="27">
        <v>6.9045404845651903E-4</v>
      </c>
      <c r="AL573" s="26">
        <v>9.1868167918044373E-5</v>
      </c>
      <c r="AM573" s="26">
        <v>7.8232221637456346E-4</v>
      </c>
      <c r="AN573" s="28"/>
      <c r="AO573" s="28"/>
      <c r="AP573" s="28"/>
      <c r="AQ573" s="29"/>
      <c r="AR573" s="108" t="str">
        <f t="shared" si="70"/>
        <v>NO OFERTADO</v>
      </c>
      <c r="AS573" s="109" t="str">
        <f t="shared" si="71"/>
        <v>CORRECTO</v>
      </c>
    </row>
    <row r="574" spans="1:45" x14ac:dyDescent="0.25">
      <c r="A574" s="134">
        <v>570</v>
      </c>
      <c r="B574" s="135">
        <v>58</v>
      </c>
      <c r="C574" s="10" t="s">
        <v>180</v>
      </c>
      <c r="D574" s="136" t="s">
        <v>32</v>
      </c>
      <c r="E574" s="136" t="s">
        <v>36</v>
      </c>
      <c r="F574" s="136" t="s">
        <v>16</v>
      </c>
      <c r="G574" s="136" t="s">
        <v>17</v>
      </c>
      <c r="H574" s="136" t="s">
        <v>18</v>
      </c>
      <c r="I574" s="137">
        <v>627229.80000000005</v>
      </c>
      <c r="J574" s="8">
        <v>1</v>
      </c>
      <c r="K574" s="8" t="s">
        <v>181</v>
      </c>
      <c r="L574" s="9">
        <v>585948.27</v>
      </c>
      <c r="M574" s="9">
        <v>201.76923076923077</v>
      </c>
      <c r="N574" s="138">
        <f t="shared" si="64"/>
        <v>118226331.70846154</v>
      </c>
      <c r="O574" s="11" t="s">
        <v>3204</v>
      </c>
      <c r="P574" s="39">
        <v>3.592072579197826E-3</v>
      </c>
      <c r="Q574" s="39">
        <v>5.7353063993279786E-3</v>
      </c>
      <c r="R574" s="26">
        <v>0.89801814479945652</v>
      </c>
      <c r="S574" s="26">
        <v>0.17205919197983935</v>
      </c>
      <c r="T574" s="26">
        <v>1.070077336779296</v>
      </c>
      <c r="U574" s="11"/>
      <c r="V574" s="28"/>
      <c r="W574" s="28"/>
      <c r="X574" s="29"/>
      <c r="Y574" s="108" t="str">
        <f t="shared" si="65"/>
        <v>NO OFERTADO</v>
      </c>
      <c r="Z574" s="108" t="str">
        <f t="shared" si="66"/>
        <v>CORRECTO</v>
      </c>
      <c r="AA574" s="29">
        <f t="shared" si="67"/>
        <v>0</v>
      </c>
      <c r="AB574" s="25">
        <v>0.32328653212780434</v>
      </c>
      <c r="AC574" s="26">
        <v>8.6029595989919674E-2</v>
      </c>
      <c r="AD574" s="26">
        <v>0.409316128117724</v>
      </c>
      <c r="AE574" s="28"/>
      <c r="AF574" s="28"/>
      <c r="AG574" s="28"/>
      <c r="AH574" s="29"/>
      <c r="AI574" s="108" t="str">
        <f t="shared" si="68"/>
        <v>NO OFERTADO</v>
      </c>
      <c r="AJ574" s="108" t="str">
        <f t="shared" si="69"/>
        <v>CORRECTO</v>
      </c>
      <c r="AK574" s="27">
        <v>0.21552435475186957</v>
      </c>
      <c r="AL574" s="26">
        <v>2.8676531996639894E-2</v>
      </c>
      <c r="AM574" s="26">
        <v>0.24420088674850945</v>
      </c>
      <c r="AN574" s="28"/>
      <c r="AO574" s="28"/>
      <c r="AP574" s="28"/>
      <c r="AQ574" s="29"/>
      <c r="AR574" s="108" t="str">
        <f t="shared" si="70"/>
        <v>NO OFERTADO</v>
      </c>
      <c r="AS574" s="109" t="str">
        <f t="shared" si="71"/>
        <v>CORRECTO</v>
      </c>
    </row>
    <row r="575" spans="1:45" x14ac:dyDescent="0.25">
      <c r="A575" s="134">
        <v>571</v>
      </c>
      <c r="B575" s="135">
        <v>976</v>
      </c>
      <c r="C575" s="10" t="s">
        <v>180</v>
      </c>
      <c r="D575" s="136" t="s">
        <v>425</v>
      </c>
      <c r="E575" s="136" t="s">
        <v>36</v>
      </c>
      <c r="F575" s="136" t="s">
        <v>16</v>
      </c>
      <c r="G575" s="136" t="s">
        <v>17</v>
      </c>
      <c r="H575" s="136" t="s">
        <v>18</v>
      </c>
      <c r="I575" s="137">
        <v>1254459.6000000001</v>
      </c>
      <c r="J575" s="8">
        <v>1</v>
      </c>
      <c r="K575" s="8" t="s">
        <v>181</v>
      </c>
      <c r="L575" s="9">
        <v>1254459.6000000001</v>
      </c>
      <c r="M575" s="9">
        <v>3.4166666666666665</v>
      </c>
      <c r="N575" s="138">
        <f t="shared" si="64"/>
        <v>4286070.3</v>
      </c>
      <c r="O575" s="11" t="s">
        <v>3204</v>
      </c>
      <c r="P575" s="39">
        <v>1.3022374436102296E-4</v>
      </c>
      <c r="Q575" s="39">
        <v>2.0792260120340217E-4</v>
      </c>
      <c r="R575" s="26">
        <v>3.2555936090255741E-2</v>
      </c>
      <c r="S575" s="26">
        <v>6.2376780361020649E-3</v>
      </c>
      <c r="T575" s="26">
        <v>3.8793614126357803E-2</v>
      </c>
      <c r="U575" s="11"/>
      <c r="V575" s="28"/>
      <c r="W575" s="28"/>
      <c r="X575" s="29"/>
      <c r="Y575" s="108" t="str">
        <f t="shared" si="65"/>
        <v>NO OFERTADO</v>
      </c>
      <c r="Z575" s="108" t="str">
        <f t="shared" si="66"/>
        <v>CORRECTO</v>
      </c>
      <c r="AA575" s="29">
        <f t="shared" si="67"/>
        <v>0</v>
      </c>
      <c r="AB575" s="25">
        <v>1.1720136992492067E-2</v>
      </c>
      <c r="AC575" s="26">
        <v>3.1188390180510324E-3</v>
      </c>
      <c r="AD575" s="26">
        <v>1.48389760105431E-2</v>
      </c>
      <c r="AE575" s="28"/>
      <c r="AF575" s="28"/>
      <c r="AG575" s="28"/>
      <c r="AH575" s="29"/>
      <c r="AI575" s="108" t="str">
        <f t="shared" si="68"/>
        <v>NO OFERTADO</v>
      </c>
      <c r="AJ575" s="108" t="str">
        <f t="shared" si="69"/>
        <v>CORRECTO</v>
      </c>
      <c r="AK575" s="27">
        <v>7.8134246616613778E-3</v>
      </c>
      <c r="AL575" s="26">
        <v>1.0396130060170109E-3</v>
      </c>
      <c r="AM575" s="26">
        <v>8.8530376676783894E-3</v>
      </c>
      <c r="AN575" s="28"/>
      <c r="AO575" s="28"/>
      <c r="AP575" s="28"/>
      <c r="AQ575" s="29"/>
      <c r="AR575" s="108" t="str">
        <f t="shared" si="70"/>
        <v>NO OFERTADO</v>
      </c>
      <c r="AS575" s="109" t="str">
        <f t="shared" si="71"/>
        <v>CORRECTO</v>
      </c>
    </row>
    <row r="576" spans="1:45" x14ac:dyDescent="0.25">
      <c r="A576" s="134">
        <v>572</v>
      </c>
      <c r="B576" s="135">
        <v>881</v>
      </c>
      <c r="C576" s="10" t="s">
        <v>1789</v>
      </c>
      <c r="D576" s="159">
        <v>1</v>
      </c>
      <c r="E576" s="136" t="s">
        <v>1180</v>
      </c>
      <c r="F576" s="136" t="s">
        <v>166</v>
      </c>
      <c r="G576" s="136" t="s">
        <v>80</v>
      </c>
      <c r="H576" s="136" t="s">
        <v>81</v>
      </c>
      <c r="I576" s="137">
        <v>1358.54</v>
      </c>
      <c r="J576" s="8">
        <v>240</v>
      </c>
      <c r="K576" s="8" t="s">
        <v>1790</v>
      </c>
      <c r="L576" s="9">
        <v>1358.54</v>
      </c>
      <c r="M576" s="9">
        <v>3101.5384615384614</v>
      </c>
      <c r="N576" s="138">
        <f t="shared" si="64"/>
        <v>4213564.0615384616</v>
      </c>
      <c r="O576" s="11" t="s">
        <v>3204</v>
      </c>
      <c r="P576" s="39">
        <v>1.2802078612629807E-4</v>
      </c>
      <c r="Q576" s="39">
        <v>2.0440523339345347E-4</v>
      </c>
      <c r="R576" s="26">
        <v>3.200519653157452E-2</v>
      </c>
      <c r="S576" s="26">
        <v>6.1321570018036042E-3</v>
      </c>
      <c r="T576" s="26">
        <v>3.8137353533378125E-2</v>
      </c>
      <c r="U576" s="11"/>
      <c r="V576" s="28"/>
      <c r="W576" s="28"/>
      <c r="X576" s="29"/>
      <c r="Y576" s="108" t="str">
        <f t="shared" si="65"/>
        <v>NO OFERTADO</v>
      </c>
      <c r="Z576" s="108" t="str">
        <f t="shared" si="66"/>
        <v>CORRECTO</v>
      </c>
      <c r="AA576" s="29">
        <f t="shared" si="67"/>
        <v>0</v>
      </c>
      <c r="AB576" s="25">
        <v>1.1521870751366826E-2</v>
      </c>
      <c r="AC576" s="26">
        <v>3.0660785009018021E-3</v>
      </c>
      <c r="AD576" s="26">
        <v>1.4587949252268629E-2</v>
      </c>
      <c r="AE576" s="28"/>
      <c r="AF576" s="28"/>
      <c r="AG576" s="28"/>
      <c r="AH576" s="29"/>
      <c r="AI576" s="108" t="str">
        <f t="shared" si="68"/>
        <v>NO OFERTADO</v>
      </c>
      <c r="AJ576" s="108" t="str">
        <f t="shared" si="69"/>
        <v>CORRECTO</v>
      </c>
      <c r="AK576" s="27">
        <v>7.6812471675778843E-3</v>
      </c>
      <c r="AL576" s="26">
        <v>1.0220261669672674E-3</v>
      </c>
      <c r="AM576" s="26">
        <v>8.7032733345451512E-3</v>
      </c>
      <c r="AN576" s="28"/>
      <c r="AO576" s="28"/>
      <c r="AP576" s="28"/>
      <c r="AQ576" s="29"/>
      <c r="AR576" s="108" t="str">
        <f t="shared" si="70"/>
        <v>NO OFERTADO</v>
      </c>
      <c r="AS576" s="109" t="str">
        <f t="shared" si="71"/>
        <v>CORRECTO</v>
      </c>
    </row>
    <row r="577" spans="1:45" x14ac:dyDescent="0.25">
      <c r="A577" s="134">
        <v>573</v>
      </c>
      <c r="B577" s="135">
        <v>666</v>
      </c>
      <c r="C577" s="10" t="s">
        <v>1449</v>
      </c>
      <c r="D577" s="136" t="s">
        <v>1450</v>
      </c>
      <c r="E577" s="136" t="s">
        <v>165</v>
      </c>
      <c r="F577" s="136" t="s">
        <v>166</v>
      </c>
      <c r="G577" s="136" t="s">
        <v>8</v>
      </c>
      <c r="H577" s="136" t="s">
        <v>81</v>
      </c>
      <c r="I577" s="137" t="s">
        <v>45</v>
      </c>
      <c r="J577" s="8">
        <v>60</v>
      </c>
      <c r="K577" s="8" t="s">
        <v>1451</v>
      </c>
      <c r="L577" s="9">
        <v>56.01</v>
      </c>
      <c r="M577" s="9">
        <v>134427.69230769231</v>
      </c>
      <c r="N577" s="138">
        <f t="shared" si="64"/>
        <v>7529295.0461538462</v>
      </c>
      <c r="O577" s="11" t="s">
        <v>3204</v>
      </c>
      <c r="P577" s="39">
        <v>2.2876269512169575E-4</v>
      </c>
      <c r="Q577" s="39"/>
      <c r="R577" s="26">
        <v>5.7190673780423938E-2</v>
      </c>
      <c r="S577" s="7"/>
      <c r="T577" s="26">
        <v>5.7190673780423938E-2</v>
      </c>
      <c r="U577" s="11"/>
      <c r="V577" s="28"/>
      <c r="W577" s="28"/>
      <c r="X577" s="29"/>
      <c r="Y577" s="108" t="str">
        <f t="shared" si="65"/>
        <v>NO OFERTADO</v>
      </c>
      <c r="Z577" s="108" t="str">
        <f t="shared" si="66"/>
        <v>CORRECTO</v>
      </c>
      <c r="AA577" s="29">
        <f t="shared" si="67"/>
        <v>0</v>
      </c>
      <c r="AB577" s="25">
        <v>2.0588642560952618E-2</v>
      </c>
      <c r="AC577" s="7"/>
      <c r="AD577" s="26">
        <v>2.0588642560952618E-2</v>
      </c>
      <c r="AE577" s="28"/>
      <c r="AF577" s="28"/>
      <c r="AG577" s="28"/>
      <c r="AH577" s="29"/>
      <c r="AI577" s="108" t="str">
        <f t="shared" si="68"/>
        <v>NO OFERTADO</v>
      </c>
      <c r="AJ577" s="108" t="str">
        <f t="shared" si="69"/>
        <v>CORRECTO</v>
      </c>
      <c r="AK577" s="27">
        <v>1.3725761707301744E-2</v>
      </c>
      <c r="AL577" s="7"/>
      <c r="AM577" s="26">
        <v>1.3725761707301744E-2</v>
      </c>
      <c r="AN577" s="28"/>
      <c r="AO577" s="28"/>
      <c r="AP577" s="28"/>
      <c r="AQ577" s="29"/>
      <c r="AR577" s="108" t="str">
        <f t="shared" si="70"/>
        <v>NO OFERTADO</v>
      </c>
      <c r="AS577" s="109" t="str">
        <f t="shared" si="71"/>
        <v>CORRECTO</v>
      </c>
    </row>
    <row r="578" spans="1:45" ht="24" x14ac:dyDescent="0.25">
      <c r="A578" s="134">
        <v>574</v>
      </c>
      <c r="B578" s="135">
        <v>948</v>
      </c>
      <c r="C578" s="10" t="s">
        <v>1449</v>
      </c>
      <c r="D578" s="136" t="s">
        <v>66</v>
      </c>
      <c r="E578" s="136" t="s">
        <v>6</v>
      </c>
      <c r="F578" s="136" t="s">
        <v>7</v>
      </c>
      <c r="G578" s="136" t="s">
        <v>8</v>
      </c>
      <c r="H578" s="136" t="s">
        <v>7</v>
      </c>
      <c r="I578" s="137" t="s">
        <v>45</v>
      </c>
      <c r="J578" s="8">
        <v>1</v>
      </c>
      <c r="K578" s="8" t="s">
        <v>1451</v>
      </c>
      <c r="L578" s="9">
        <v>357.34</v>
      </c>
      <c r="M578" s="9">
        <v>9193</v>
      </c>
      <c r="N578" s="138">
        <f t="shared" si="64"/>
        <v>3285026.6199999996</v>
      </c>
      <c r="O578" s="11" t="s">
        <v>3204</v>
      </c>
      <c r="P578" s="39">
        <v>9.9809017780701193E-5</v>
      </c>
      <c r="Q578" s="39"/>
      <c r="R578" s="26">
        <v>2.49522544451753E-2</v>
      </c>
      <c r="S578" s="7"/>
      <c r="T578" s="26">
        <v>2.49522544451753E-2</v>
      </c>
      <c r="U578" s="11"/>
      <c r="V578" s="28"/>
      <c r="W578" s="28"/>
      <c r="X578" s="29"/>
      <c r="Y578" s="108" t="str">
        <f t="shared" si="65"/>
        <v>NO OFERTADO</v>
      </c>
      <c r="Z578" s="108" t="str">
        <f t="shared" si="66"/>
        <v>CORRECTO</v>
      </c>
      <c r="AA578" s="29">
        <f t="shared" si="67"/>
        <v>0</v>
      </c>
      <c r="AB578" s="25">
        <v>8.9828116002631068E-3</v>
      </c>
      <c r="AC578" s="7"/>
      <c r="AD578" s="26">
        <v>8.9828116002631068E-3</v>
      </c>
      <c r="AE578" s="28"/>
      <c r="AF578" s="28"/>
      <c r="AG578" s="28"/>
      <c r="AH578" s="29"/>
      <c r="AI578" s="108" t="str">
        <f t="shared" si="68"/>
        <v>NO OFERTADO</v>
      </c>
      <c r="AJ578" s="108" t="str">
        <f t="shared" si="69"/>
        <v>CORRECTO</v>
      </c>
      <c r="AK578" s="27">
        <v>5.9885410668420718E-3</v>
      </c>
      <c r="AL578" s="7"/>
      <c r="AM578" s="26">
        <v>5.9885410668420718E-3</v>
      </c>
      <c r="AN578" s="28"/>
      <c r="AO578" s="28"/>
      <c r="AP578" s="28"/>
      <c r="AQ578" s="29"/>
      <c r="AR578" s="108" t="str">
        <f t="shared" si="70"/>
        <v>NO OFERTADO</v>
      </c>
      <c r="AS578" s="109" t="str">
        <f t="shared" si="71"/>
        <v>CORRECTO</v>
      </c>
    </row>
    <row r="579" spans="1:45" ht="24" x14ac:dyDescent="0.25">
      <c r="A579" s="134">
        <v>575</v>
      </c>
      <c r="B579" s="135">
        <v>2600</v>
      </c>
      <c r="C579" s="141" t="s">
        <v>4374</v>
      </c>
      <c r="D579" s="145" t="s">
        <v>66</v>
      </c>
      <c r="E579" s="145" t="s">
        <v>6</v>
      </c>
      <c r="F579" s="145" t="s">
        <v>7</v>
      </c>
      <c r="G579" s="136" t="s">
        <v>8</v>
      </c>
      <c r="H579" s="145" t="s">
        <v>7</v>
      </c>
      <c r="I579" s="137" t="s">
        <v>45</v>
      </c>
      <c r="J579" s="8">
        <v>1</v>
      </c>
      <c r="K579" s="8" t="s">
        <v>4375</v>
      </c>
      <c r="L579" s="9">
        <v>8155.29</v>
      </c>
      <c r="M579" s="9">
        <v>60</v>
      </c>
      <c r="N579" s="138">
        <f t="shared" si="64"/>
        <v>489317.4</v>
      </c>
      <c r="O579" s="11" t="s">
        <v>4504</v>
      </c>
      <c r="P579" s="39">
        <v>1.4866938605510139E-5</v>
      </c>
      <c r="Q579" s="39"/>
      <c r="R579" s="26">
        <v>3.716734651377535E-3</v>
      </c>
      <c r="S579" s="7"/>
      <c r="T579" s="26">
        <v>3.716734651377535E-3</v>
      </c>
      <c r="U579" s="11"/>
      <c r="V579" s="28"/>
      <c r="W579" s="28"/>
      <c r="X579" s="29"/>
      <c r="Y579" s="108" t="str">
        <f t="shared" si="65"/>
        <v>NO OFERTADO</v>
      </c>
      <c r="Z579" s="108" t="str">
        <f t="shared" si="66"/>
        <v>CORRECTO</v>
      </c>
      <c r="AA579" s="29">
        <f t="shared" si="67"/>
        <v>0</v>
      </c>
      <c r="AB579" s="25">
        <v>1.3380244744959126E-3</v>
      </c>
      <c r="AC579" s="7"/>
      <c r="AD579" s="26">
        <v>1.3380244744959126E-3</v>
      </c>
      <c r="AE579" s="28"/>
      <c r="AF579" s="28"/>
      <c r="AG579" s="28"/>
      <c r="AH579" s="29"/>
      <c r="AI579" s="108" t="str">
        <f t="shared" si="68"/>
        <v>NO OFERTADO</v>
      </c>
      <c r="AJ579" s="108" t="str">
        <f t="shared" si="69"/>
        <v>CORRECTO</v>
      </c>
      <c r="AK579" s="27">
        <v>8.9201631633060833E-4</v>
      </c>
      <c r="AL579" s="7"/>
      <c r="AM579" s="26">
        <v>8.9201631633060833E-4</v>
      </c>
      <c r="AN579" s="28"/>
      <c r="AO579" s="28"/>
      <c r="AP579" s="28"/>
      <c r="AQ579" s="29"/>
      <c r="AR579" s="108" t="str">
        <f t="shared" si="70"/>
        <v>NO OFERTADO</v>
      </c>
      <c r="AS579" s="109" t="str">
        <f t="shared" si="71"/>
        <v>CORRECTO</v>
      </c>
    </row>
    <row r="580" spans="1:45" ht="24" x14ac:dyDescent="0.25">
      <c r="A580" s="134">
        <v>576</v>
      </c>
      <c r="B580" s="135">
        <v>873</v>
      </c>
      <c r="C580" s="10" t="s">
        <v>1779</v>
      </c>
      <c r="D580" s="136" t="s">
        <v>1780</v>
      </c>
      <c r="E580" s="136" t="s">
        <v>1781</v>
      </c>
      <c r="F580" s="136" t="s">
        <v>7</v>
      </c>
      <c r="G580" s="136" t="s">
        <v>8</v>
      </c>
      <c r="H580" s="136" t="s">
        <v>7</v>
      </c>
      <c r="I580" s="137">
        <v>4158</v>
      </c>
      <c r="J580" s="8">
        <v>1</v>
      </c>
      <c r="K580" s="8" t="s">
        <v>1782</v>
      </c>
      <c r="L580" s="9">
        <v>4158</v>
      </c>
      <c r="M580" s="9">
        <v>1310.8461538461538</v>
      </c>
      <c r="N580" s="138">
        <f t="shared" si="64"/>
        <v>5450498.307692308</v>
      </c>
      <c r="O580" s="11" t="s">
        <v>3204</v>
      </c>
      <c r="P580" s="39">
        <v>1.656025796546341E-4</v>
      </c>
      <c r="Q580" s="39">
        <v>2.6441045215476895E-4</v>
      </c>
      <c r="R580" s="26">
        <v>4.1400644913658524E-2</v>
      </c>
      <c r="S580" s="26">
        <v>7.9323135646430683E-3</v>
      </c>
      <c r="T580" s="26">
        <v>4.9332958478301589E-2</v>
      </c>
      <c r="U580" s="11"/>
      <c r="V580" s="28"/>
      <c r="W580" s="28"/>
      <c r="X580" s="29"/>
      <c r="Y580" s="108" t="str">
        <f t="shared" si="65"/>
        <v>NO OFERTADO</v>
      </c>
      <c r="Z580" s="108" t="str">
        <f t="shared" si="66"/>
        <v>CORRECTO</v>
      </c>
      <c r="AA580" s="29">
        <f t="shared" si="67"/>
        <v>0</v>
      </c>
      <c r="AB580" s="25">
        <v>1.4904232168917069E-2</v>
      </c>
      <c r="AC580" s="26">
        <v>3.9661567823215341E-3</v>
      </c>
      <c r="AD580" s="26">
        <v>1.8870388951238604E-2</v>
      </c>
      <c r="AE580" s="28"/>
      <c r="AF580" s="28"/>
      <c r="AG580" s="28"/>
      <c r="AH580" s="29"/>
      <c r="AI580" s="108" t="str">
        <f t="shared" si="68"/>
        <v>NO OFERTADO</v>
      </c>
      <c r="AJ580" s="108" t="str">
        <f t="shared" si="69"/>
        <v>CORRECTO</v>
      </c>
      <c r="AK580" s="27">
        <v>9.9361547792780457E-3</v>
      </c>
      <c r="AL580" s="26">
        <v>1.3220522607738448E-3</v>
      </c>
      <c r="AM580" s="26">
        <v>1.125820704005189E-2</v>
      </c>
      <c r="AN580" s="28"/>
      <c r="AO580" s="28"/>
      <c r="AP580" s="28"/>
      <c r="AQ580" s="29"/>
      <c r="AR580" s="108" t="str">
        <f t="shared" si="70"/>
        <v>NO OFERTADO</v>
      </c>
      <c r="AS580" s="109" t="str">
        <f t="shared" si="71"/>
        <v>CORRECTO</v>
      </c>
    </row>
    <row r="581" spans="1:45" x14ac:dyDescent="0.25">
      <c r="A581" s="134">
        <v>577</v>
      </c>
      <c r="B581" s="135">
        <v>1707</v>
      </c>
      <c r="C581" s="10" t="s">
        <v>2986</v>
      </c>
      <c r="D581" s="136" t="s">
        <v>2987</v>
      </c>
      <c r="E581" s="136" t="s">
        <v>165</v>
      </c>
      <c r="F581" s="136" t="s">
        <v>166</v>
      </c>
      <c r="G581" s="136" t="s">
        <v>1426</v>
      </c>
      <c r="H581" s="136" t="s">
        <v>655</v>
      </c>
      <c r="I581" s="137">
        <v>18061.490000000002</v>
      </c>
      <c r="J581" s="8">
        <v>6</v>
      </c>
      <c r="K581" s="8" t="s">
        <v>1782</v>
      </c>
      <c r="L581" s="9">
        <v>18061.490000000002</v>
      </c>
      <c r="M581" s="9">
        <v>10.909090909090908</v>
      </c>
      <c r="N581" s="138">
        <f t="shared" si="64"/>
        <v>197034.43636363637</v>
      </c>
      <c r="O581" s="11" t="s">
        <v>3204</v>
      </c>
      <c r="P581" s="39">
        <v>5.9865005180471329E-6</v>
      </c>
      <c r="Q581" s="39">
        <v>9.5583855764973075E-6</v>
      </c>
      <c r="R581" s="26">
        <v>1.4966251295117832E-3</v>
      </c>
      <c r="S581" s="26">
        <v>2.8675156729491923E-4</v>
      </c>
      <c r="T581" s="26">
        <v>1.7833766968067023E-3</v>
      </c>
      <c r="U581" s="11"/>
      <c r="V581" s="28"/>
      <c r="W581" s="28"/>
      <c r="X581" s="29"/>
      <c r="Y581" s="108" t="str">
        <f t="shared" si="65"/>
        <v>NO OFERTADO</v>
      </c>
      <c r="Z581" s="108" t="str">
        <f t="shared" si="66"/>
        <v>CORRECTO</v>
      </c>
      <c r="AA581" s="29">
        <f t="shared" si="67"/>
        <v>0</v>
      </c>
      <c r="AB581" s="25">
        <v>5.3878504662424197E-4</v>
      </c>
      <c r="AC581" s="26">
        <v>1.4337578364745962E-4</v>
      </c>
      <c r="AD581" s="26">
        <v>6.8216083027170156E-4</v>
      </c>
      <c r="AE581" s="28"/>
      <c r="AF581" s="28"/>
      <c r="AG581" s="28"/>
      <c r="AH581" s="29"/>
      <c r="AI581" s="108" t="str">
        <f t="shared" si="68"/>
        <v>NO OFERTADO</v>
      </c>
      <c r="AJ581" s="108" t="str">
        <f t="shared" si="69"/>
        <v>CORRECTO</v>
      </c>
      <c r="AK581" s="27">
        <v>3.59190031082828E-4</v>
      </c>
      <c r="AL581" s="26">
        <v>4.7791927882486534E-5</v>
      </c>
      <c r="AM581" s="26">
        <v>4.0698195896531454E-4</v>
      </c>
      <c r="AN581" s="28"/>
      <c r="AO581" s="28"/>
      <c r="AP581" s="28"/>
      <c r="AQ581" s="29"/>
      <c r="AR581" s="108" t="str">
        <f t="shared" si="70"/>
        <v>NO OFERTADO</v>
      </c>
      <c r="AS581" s="109" t="str">
        <f t="shared" si="71"/>
        <v>CORRECTO</v>
      </c>
    </row>
    <row r="582" spans="1:45" x14ac:dyDescent="0.25">
      <c r="A582" s="134">
        <v>578</v>
      </c>
      <c r="B582" s="135">
        <v>1513</v>
      </c>
      <c r="C582" s="10" t="s">
        <v>2704</v>
      </c>
      <c r="D582" s="136" t="s">
        <v>2705</v>
      </c>
      <c r="E582" s="136" t="s">
        <v>36</v>
      </c>
      <c r="F582" s="136" t="s">
        <v>16</v>
      </c>
      <c r="G582" s="136" t="s">
        <v>17</v>
      </c>
      <c r="H582" s="136" t="s">
        <v>36</v>
      </c>
      <c r="I582" s="137">
        <v>75509.553599999999</v>
      </c>
      <c r="J582" s="8">
        <v>1</v>
      </c>
      <c r="K582" s="8" t="s">
        <v>1782</v>
      </c>
      <c r="L582" s="9">
        <v>75509.55</v>
      </c>
      <c r="M582" s="9">
        <v>7.25</v>
      </c>
      <c r="N582" s="138">
        <f t="shared" ref="N582:N645" si="72">M582*L582</f>
        <v>547444.23750000005</v>
      </c>
      <c r="O582" s="11" t="s">
        <v>3204</v>
      </c>
      <c r="P582" s="39">
        <v>1.6633007264513404E-5</v>
      </c>
      <c r="Q582" s="39">
        <v>2.655720086411394E-5</v>
      </c>
      <c r="R582" s="26">
        <v>4.1582518161283515E-3</v>
      </c>
      <c r="S582" s="26">
        <v>7.9671602592341819E-4</v>
      </c>
      <c r="T582" s="26">
        <v>4.9549678420517697E-3</v>
      </c>
      <c r="U582" s="11"/>
      <c r="V582" s="28"/>
      <c r="W582" s="28"/>
      <c r="X582" s="29"/>
      <c r="Y582" s="108" t="str">
        <f t="shared" ref="Y582:Y645" si="73">IF(U582=0,"NO OFERTADO",IF(V582=0,"NO OFERTADO",IF(W582=0,"NO OFERTADO",IF(X582&gt;0,"CORRECTO","NO OFERTADO"))))</f>
        <v>NO OFERTADO</v>
      </c>
      <c r="Z582" s="108" t="str">
        <f t="shared" ref="Z582:Z645" si="74">IF(X582=0,"CORRECTO",IF(X582&gt;I582,"SOBREPASA TECHO REGULADO","CORRECTO"))</f>
        <v>CORRECTO</v>
      </c>
      <c r="AA582" s="29">
        <f t="shared" ref="AA582:AA645" si="75">IF(AND(Y582="CORRECTO", Z582="CORRECTO"), X582*M582, 0)</f>
        <v>0</v>
      </c>
      <c r="AB582" s="25">
        <v>1.4969706538062065E-3</v>
      </c>
      <c r="AC582" s="26">
        <v>3.983580129617091E-4</v>
      </c>
      <c r="AD582" s="26">
        <v>1.8953286667679156E-3</v>
      </c>
      <c r="AE582" s="28"/>
      <c r="AF582" s="28"/>
      <c r="AG582" s="28"/>
      <c r="AH582" s="29"/>
      <c r="AI582" s="108" t="str">
        <f t="shared" ref="AI582:AI645" si="76">IF(AE582=0,"NO OFERTADO",IF(AF582=0,"NO OFERTADO",IF(AG582=0,"NO OFERTADO",IF(AH582&gt;0,"CORRECTO","NO OFERTADO"))))</f>
        <v>NO OFERTADO</v>
      </c>
      <c r="AJ582" s="108" t="str">
        <f t="shared" ref="AJ582:AJ645" si="77">IF(AH582=0,"CORRECTO",IF(AH582&lt;X582,"PRECIO OPCION 1 MAYOR QUE OPCION 2",IF(AH582&gt;I582,"SOBREPASA TECHO REGULADO","CORRECTO")))</f>
        <v>CORRECTO</v>
      </c>
      <c r="AK582" s="27">
        <v>9.9798043587080417E-4</v>
      </c>
      <c r="AL582" s="26">
        <v>1.327860043205697E-4</v>
      </c>
      <c r="AM582" s="26">
        <v>1.1307664401913739E-3</v>
      </c>
      <c r="AN582" s="28"/>
      <c r="AO582" s="28"/>
      <c r="AP582" s="28"/>
      <c r="AQ582" s="29"/>
      <c r="AR582" s="108" t="str">
        <f t="shared" ref="AR582:AR645" si="78">IF(AN582=0,"NO OFERTADO",IF(AO582=0,"NO OFERTADO",IF(AP582=0,"NO OFERTADO",IF(AQ582&gt;0,"CORRECTO","NO OFERTADO"))))</f>
        <v>NO OFERTADO</v>
      </c>
      <c r="AS582" s="109" t="str">
        <f t="shared" ref="AS582:AS645" si="79">IF(AQ582=0,"CORRECTO",IF(AQ582&lt;AH582,"PRECIO OPCION 2 MAYOR QUE OPCION 3",IF(AQ582&gt;I582,"SOBREPASA TECHO REGULADO","CORRECTO")))</f>
        <v>CORRECTO</v>
      </c>
    </row>
    <row r="583" spans="1:45" x14ac:dyDescent="0.25">
      <c r="A583" s="134">
        <v>579</v>
      </c>
      <c r="B583" s="135">
        <v>1361</v>
      </c>
      <c r="C583" s="10" t="s">
        <v>2475</v>
      </c>
      <c r="D583" s="136" t="s">
        <v>2476</v>
      </c>
      <c r="E583" s="136" t="s">
        <v>165</v>
      </c>
      <c r="F583" s="136" t="s">
        <v>166</v>
      </c>
      <c r="G583" s="136" t="s">
        <v>8</v>
      </c>
      <c r="H583" s="136" t="s">
        <v>267</v>
      </c>
      <c r="I583" s="137" t="s">
        <v>45</v>
      </c>
      <c r="J583" s="8">
        <v>10</v>
      </c>
      <c r="K583" s="8" t="s">
        <v>1782</v>
      </c>
      <c r="L583" s="9">
        <v>24582.1</v>
      </c>
      <c r="M583" s="9">
        <v>30</v>
      </c>
      <c r="N583" s="138">
        <f t="shared" si="72"/>
        <v>737463</v>
      </c>
      <c r="O583" s="11" t="s">
        <v>3204</v>
      </c>
      <c r="P583" s="39">
        <v>2.2406350448267982E-5</v>
      </c>
      <c r="Q583" s="39"/>
      <c r="R583" s="26">
        <v>5.6015876120669951E-3</v>
      </c>
      <c r="S583" s="7"/>
      <c r="T583" s="26">
        <v>5.6015876120669951E-3</v>
      </c>
      <c r="U583" s="11"/>
      <c r="V583" s="28"/>
      <c r="W583" s="28"/>
      <c r="X583" s="29"/>
      <c r="Y583" s="108" t="str">
        <f t="shared" si="73"/>
        <v>NO OFERTADO</v>
      </c>
      <c r="Z583" s="108" t="str">
        <f t="shared" si="74"/>
        <v>CORRECTO</v>
      </c>
      <c r="AA583" s="29">
        <f t="shared" si="75"/>
        <v>0</v>
      </c>
      <c r="AB583" s="25">
        <v>2.0165715403441184E-3</v>
      </c>
      <c r="AC583" s="7"/>
      <c r="AD583" s="26">
        <v>2.0165715403441184E-3</v>
      </c>
      <c r="AE583" s="28"/>
      <c r="AF583" s="28"/>
      <c r="AG583" s="28"/>
      <c r="AH583" s="29"/>
      <c r="AI583" s="108" t="str">
        <f t="shared" si="76"/>
        <v>NO OFERTADO</v>
      </c>
      <c r="AJ583" s="108" t="str">
        <f t="shared" si="77"/>
        <v>CORRECTO</v>
      </c>
      <c r="AK583" s="27">
        <v>1.3443810268960789E-3</v>
      </c>
      <c r="AL583" s="7"/>
      <c r="AM583" s="26">
        <v>1.3443810268960789E-3</v>
      </c>
      <c r="AN583" s="28"/>
      <c r="AO583" s="28"/>
      <c r="AP583" s="28"/>
      <c r="AQ583" s="29"/>
      <c r="AR583" s="108" t="str">
        <f t="shared" si="78"/>
        <v>NO OFERTADO</v>
      </c>
      <c r="AS583" s="109" t="str">
        <f t="shared" si="79"/>
        <v>CORRECTO</v>
      </c>
    </row>
    <row r="584" spans="1:45" ht="24" x14ac:dyDescent="0.25">
      <c r="A584" s="134">
        <v>580</v>
      </c>
      <c r="B584" s="135">
        <v>1747</v>
      </c>
      <c r="C584" s="10" t="s">
        <v>3056</v>
      </c>
      <c r="D584" s="136" t="s">
        <v>3057</v>
      </c>
      <c r="E584" s="136" t="s">
        <v>6</v>
      </c>
      <c r="F584" s="136" t="s">
        <v>101</v>
      </c>
      <c r="G584" s="136" t="s">
        <v>8</v>
      </c>
      <c r="H584" s="136" t="s">
        <v>7</v>
      </c>
      <c r="I584" s="137">
        <v>415.77374999999995</v>
      </c>
      <c r="J584" s="8">
        <v>1</v>
      </c>
      <c r="K584" s="8" t="s">
        <v>3058</v>
      </c>
      <c r="L584" s="9">
        <v>415.77</v>
      </c>
      <c r="M584" s="9">
        <v>321.07692307692309</v>
      </c>
      <c r="N584" s="138">
        <f t="shared" si="72"/>
        <v>133494.1523076923</v>
      </c>
      <c r="O584" s="11" t="s">
        <v>3204</v>
      </c>
      <c r="P584" s="39">
        <v>4.0559550233714991E-6</v>
      </c>
      <c r="Q584" s="39">
        <v>6.4759673664845248E-6</v>
      </c>
      <c r="R584" s="26">
        <v>1.0139887558428748E-3</v>
      </c>
      <c r="S584" s="26">
        <v>1.9427902099453576E-4</v>
      </c>
      <c r="T584" s="26">
        <v>1.2082677768374107E-3</v>
      </c>
      <c r="U584" s="11"/>
      <c r="V584" s="28"/>
      <c r="W584" s="28"/>
      <c r="X584" s="29"/>
      <c r="Y584" s="108" t="str">
        <f t="shared" si="73"/>
        <v>NO OFERTADO</v>
      </c>
      <c r="Z584" s="108" t="str">
        <f t="shared" si="74"/>
        <v>CORRECTO</v>
      </c>
      <c r="AA584" s="29">
        <f t="shared" si="75"/>
        <v>0</v>
      </c>
      <c r="AB584" s="25">
        <v>3.6503595210343493E-4</v>
      </c>
      <c r="AC584" s="26">
        <v>9.7139510497267878E-5</v>
      </c>
      <c r="AD584" s="26">
        <v>4.6217546260070281E-4</v>
      </c>
      <c r="AE584" s="28"/>
      <c r="AF584" s="28"/>
      <c r="AG584" s="28"/>
      <c r="AH584" s="29"/>
      <c r="AI584" s="108" t="str">
        <f t="shared" si="76"/>
        <v>NO OFERTADO</v>
      </c>
      <c r="AJ584" s="108" t="str">
        <f t="shared" si="77"/>
        <v>CORRECTO</v>
      </c>
      <c r="AK584" s="27">
        <v>2.4335730140228993E-4</v>
      </c>
      <c r="AL584" s="26">
        <v>3.2379836832422621E-5</v>
      </c>
      <c r="AM584" s="26">
        <v>2.7573713823471254E-4</v>
      </c>
      <c r="AN584" s="28"/>
      <c r="AO584" s="28"/>
      <c r="AP584" s="28"/>
      <c r="AQ584" s="29"/>
      <c r="AR584" s="108" t="str">
        <f t="shared" si="78"/>
        <v>NO OFERTADO</v>
      </c>
      <c r="AS584" s="109" t="str">
        <f t="shared" si="79"/>
        <v>CORRECTO</v>
      </c>
    </row>
    <row r="585" spans="1:45" x14ac:dyDescent="0.25">
      <c r="A585" s="134">
        <v>581</v>
      </c>
      <c r="B585" s="135">
        <v>178</v>
      </c>
      <c r="C585" s="10" t="s">
        <v>499</v>
      </c>
      <c r="D585" s="136" t="s">
        <v>500</v>
      </c>
      <c r="E585" s="136" t="s">
        <v>501</v>
      </c>
      <c r="F585" s="136" t="s">
        <v>166</v>
      </c>
      <c r="G585" s="136" t="s">
        <v>242</v>
      </c>
      <c r="H585" s="136" t="s">
        <v>81</v>
      </c>
      <c r="I585" s="137" t="s">
        <v>45</v>
      </c>
      <c r="J585" s="8">
        <v>120</v>
      </c>
      <c r="K585" s="8" t="s">
        <v>502</v>
      </c>
      <c r="L585" s="9">
        <v>246</v>
      </c>
      <c r="M585" s="9">
        <v>159664.61538461538</v>
      </c>
      <c r="N585" s="138">
        <f t="shared" si="72"/>
        <v>39277495.384615384</v>
      </c>
      <c r="O585" s="11" t="s">
        <v>3204</v>
      </c>
      <c r="P585" s="39">
        <v>1.1933687877465316E-3</v>
      </c>
      <c r="Q585" s="39"/>
      <c r="R585" s="26">
        <v>0.29834219693663289</v>
      </c>
      <c r="S585" s="7"/>
      <c r="T585" s="26">
        <v>0.29834219693663289</v>
      </c>
      <c r="U585" s="11"/>
      <c r="V585" s="28"/>
      <c r="W585" s="28"/>
      <c r="X585" s="29"/>
      <c r="Y585" s="108" t="str">
        <f t="shared" si="73"/>
        <v>NO OFERTADO</v>
      </c>
      <c r="Z585" s="108" t="str">
        <f t="shared" si="74"/>
        <v>CORRECTO</v>
      </c>
      <c r="AA585" s="29">
        <f t="shared" si="75"/>
        <v>0</v>
      </c>
      <c r="AB585" s="25">
        <v>0.10740319089718785</v>
      </c>
      <c r="AC585" s="7"/>
      <c r="AD585" s="26">
        <v>0.10740319089718785</v>
      </c>
      <c r="AE585" s="28"/>
      <c r="AF585" s="28"/>
      <c r="AG585" s="28"/>
      <c r="AH585" s="29"/>
      <c r="AI585" s="108" t="str">
        <f t="shared" si="76"/>
        <v>NO OFERTADO</v>
      </c>
      <c r="AJ585" s="108" t="str">
        <f t="shared" si="77"/>
        <v>CORRECTO</v>
      </c>
      <c r="AK585" s="27">
        <v>7.1602127264791898E-2</v>
      </c>
      <c r="AL585" s="7"/>
      <c r="AM585" s="26">
        <v>7.1602127264791898E-2</v>
      </c>
      <c r="AN585" s="28"/>
      <c r="AO585" s="28"/>
      <c r="AP585" s="28"/>
      <c r="AQ585" s="29"/>
      <c r="AR585" s="108" t="str">
        <f t="shared" si="78"/>
        <v>NO OFERTADO</v>
      </c>
      <c r="AS585" s="109" t="str">
        <f t="shared" si="79"/>
        <v>CORRECTO</v>
      </c>
    </row>
    <row r="586" spans="1:45" x14ac:dyDescent="0.25">
      <c r="A586" s="134">
        <v>582</v>
      </c>
      <c r="B586" s="135">
        <v>732</v>
      </c>
      <c r="C586" s="10" t="s">
        <v>499</v>
      </c>
      <c r="D586" s="136" t="s">
        <v>500</v>
      </c>
      <c r="E586" s="136" t="s">
        <v>536</v>
      </c>
      <c r="F586" s="136" t="s">
        <v>241</v>
      </c>
      <c r="G586" s="136" t="s">
        <v>242</v>
      </c>
      <c r="H586" s="136" t="s">
        <v>243</v>
      </c>
      <c r="I586" s="137" t="s">
        <v>45</v>
      </c>
      <c r="J586" s="8">
        <v>15</v>
      </c>
      <c r="K586" s="8" t="s">
        <v>502</v>
      </c>
      <c r="L586" s="9">
        <v>420</v>
      </c>
      <c r="M586" s="9">
        <v>10290</v>
      </c>
      <c r="N586" s="138">
        <f t="shared" si="72"/>
        <v>4321800</v>
      </c>
      <c r="O586" s="11" t="s">
        <v>3204</v>
      </c>
      <c r="P586" s="39">
        <v>1.3130932042329521E-4</v>
      </c>
      <c r="Q586" s="39"/>
      <c r="R586" s="26">
        <v>3.2827330105823803E-2</v>
      </c>
      <c r="S586" s="7"/>
      <c r="T586" s="26">
        <v>3.2827330105823803E-2</v>
      </c>
      <c r="U586" s="11"/>
      <c r="V586" s="28"/>
      <c r="W586" s="28"/>
      <c r="X586" s="29"/>
      <c r="Y586" s="108" t="str">
        <f t="shared" si="73"/>
        <v>NO OFERTADO</v>
      </c>
      <c r="Z586" s="108" t="str">
        <f t="shared" si="74"/>
        <v>CORRECTO</v>
      </c>
      <c r="AA586" s="29">
        <f t="shared" si="75"/>
        <v>0</v>
      </c>
      <c r="AB586" s="25">
        <v>1.1817838838096568E-2</v>
      </c>
      <c r="AC586" s="7"/>
      <c r="AD586" s="26">
        <v>1.1817838838096568E-2</v>
      </c>
      <c r="AE586" s="28"/>
      <c r="AF586" s="28"/>
      <c r="AG586" s="28"/>
      <c r="AH586" s="29"/>
      <c r="AI586" s="108" t="str">
        <f t="shared" si="76"/>
        <v>NO OFERTADO</v>
      </c>
      <c r="AJ586" s="108" t="str">
        <f t="shared" si="77"/>
        <v>CORRECTO</v>
      </c>
      <c r="AK586" s="27">
        <v>7.8785592253977129E-3</v>
      </c>
      <c r="AL586" s="7"/>
      <c r="AM586" s="26">
        <v>7.8785592253977129E-3</v>
      </c>
      <c r="AN586" s="28"/>
      <c r="AO586" s="28"/>
      <c r="AP586" s="28"/>
      <c r="AQ586" s="29"/>
      <c r="AR586" s="108" t="str">
        <f t="shared" si="78"/>
        <v>NO OFERTADO</v>
      </c>
      <c r="AS586" s="109" t="str">
        <f t="shared" si="79"/>
        <v>CORRECTO</v>
      </c>
    </row>
    <row r="587" spans="1:45" x14ac:dyDescent="0.25">
      <c r="A587" s="134">
        <v>583</v>
      </c>
      <c r="B587" s="135">
        <v>1301</v>
      </c>
      <c r="C587" s="10" t="s">
        <v>499</v>
      </c>
      <c r="D587" s="136" t="s">
        <v>1377</v>
      </c>
      <c r="E587" s="136" t="s">
        <v>536</v>
      </c>
      <c r="F587" s="136" t="s">
        <v>241</v>
      </c>
      <c r="G587" s="136" t="s">
        <v>242</v>
      </c>
      <c r="H587" s="136" t="s">
        <v>243</v>
      </c>
      <c r="I587" s="137" t="s">
        <v>45</v>
      </c>
      <c r="J587" s="8">
        <v>15</v>
      </c>
      <c r="K587" s="8" t="s">
        <v>502</v>
      </c>
      <c r="L587" s="9">
        <v>507</v>
      </c>
      <c r="M587" s="9">
        <v>1803.4615384615383</v>
      </c>
      <c r="N587" s="138">
        <f t="shared" si="72"/>
        <v>914354.99999999988</v>
      </c>
      <c r="O587" s="11" t="s">
        <v>3204</v>
      </c>
      <c r="P587" s="39">
        <v>2.7780862991263383E-5</v>
      </c>
      <c r="Q587" s="39"/>
      <c r="R587" s="26">
        <v>6.9452157478158459E-3</v>
      </c>
      <c r="S587" s="7"/>
      <c r="T587" s="26">
        <v>6.9452157478158459E-3</v>
      </c>
      <c r="U587" s="11"/>
      <c r="V587" s="28"/>
      <c r="W587" s="28"/>
      <c r="X587" s="29"/>
      <c r="Y587" s="108" t="str">
        <f t="shared" si="73"/>
        <v>NO OFERTADO</v>
      </c>
      <c r="Z587" s="108" t="str">
        <f t="shared" si="74"/>
        <v>CORRECTO</v>
      </c>
      <c r="AA587" s="29">
        <f t="shared" si="75"/>
        <v>0</v>
      </c>
      <c r="AB587" s="25">
        <v>2.5002776692137044E-3</v>
      </c>
      <c r="AC587" s="7"/>
      <c r="AD587" s="26">
        <v>2.5002776692137044E-3</v>
      </c>
      <c r="AE587" s="28"/>
      <c r="AF587" s="28"/>
      <c r="AG587" s="28"/>
      <c r="AH587" s="29"/>
      <c r="AI587" s="108" t="str">
        <f t="shared" si="76"/>
        <v>NO OFERTADO</v>
      </c>
      <c r="AJ587" s="108" t="str">
        <f t="shared" si="77"/>
        <v>CORRECTO</v>
      </c>
      <c r="AK587" s="27">
        <v>1.6668517794758029E-3</v>
      </c>
      <c r="AL587" s="7"/>
      <c r="AM587" s="26">
        <v>1.6668517794758029E-3</v>
      </c>
      <c r="AN587" s="28"/>
      <c r="AO587" s="28"/>
      <c r="AP587" s="28"/>
      <c r="AQ587" s="29"/>
      <c r="AR587" s="108" t="str">
        <f t="shared" si="78"/>
        <v>NO OFERTADO</v>
      </c>
      <c r="AS587" s="109" t="str">
        <f t="shared" si="79"/>
        <v>CORRECTO</v>
      </c>
    </row>
    <row r="588" spans="1:45" ht="36" x14ac:dyDescent="0.25">
      <c r="A588" s="134">
        <v>584</v>
      </c>
      <c r="B588" s="135">
        <v>1482</v>
      </c>
      <c r="C588" s="10" t="s">
        <v>2577</v>
      </c>
      <c r="D588" s="136" t="s">
        <v>51</v>
      </c>
      <c r="E588" s="136" t="s">
        <v>205</v>
      </c>
      <c r="F588" s="136" t="s">
        <v>7</v>
      </c>
      <c r="G588" s="136" t="s">
        <v>8</v>
      </c>
      <c r="H588" s="136" t="s">
        <v>7</v>
      </c>
      <c r="I588" s="137">
        <v>1385</v>
      </c>
      <c r="J588" s="8">
        <v>1</v>
      </c>
      <c r="K588" s="8" t="s">
        <v>2578</v>
      </c>
      <c r="L588" s="9">
        <v>1385</v>
      </c>
      <c r="M588" s="9">
        <v>1021</v>
      </c>
      <c r="N588" s="138">
        <f t="shared" si="72"/>
        <v>1414085</v>
      </c>
      <c r="O588" s="11" t="s">
        <v>3204</v>
      </c>
      <c r="P588" s="39">
        <v>4.296416779369138E-5</v>
      </c>
      <c r="Q588" s="39">
        <v>6.8599022167861539E-5</v>
      </c>
      <c r="R588" s="26">
        <v>1.0741041948422845E-2</v>
      </c>
      <c r="S588" s="26">
        <v>2.0579706650358459E-3</v>
      </c>
      <c r="T588" s="26">
        <v>1.2799012613458692E-2</v>
      </c>
      <c r="U588" s="11"/>
      <c r="V588" s="28"/>
      <c r="W588" s="28"/>
      <c r="X588" s="29"/>
      <c r="Y588" s="108" t="str">
        <f t="shared" si="73"/>
        <v>NO OFERTADO</v>
      </c>
      <c r="Z588" s="108" t="str">
        <f t="shared" si="74"/>
        <v>CORRECTO</v>
      </c>
      <c r="AA588" s="29">
        <f t="shared" si="75"/>
        <v>0</v>
      </c>
      <c r="AB588" s="25">
        <v>3.8667751014322244E-3</v>
      </c>
      <c r="AC588" s="26">
        <v>1.028985332517923E-3</v>
      </c>
      <c r="AD588" s="26">
        <v>4.8957604339501474E-3</v>
      </c>
      <c r="AE588" s="28"/>
      <c r="AF588" s="28"/>
      <c r="AG588" s="28"/>
      <c r="AH588" s="29"/>
      <c r="AI588" s="108" t="str">
        <f t="shared" si="76"/>
        <v>NO OFERTADO</v>
      </c>
      <c r="AJ588" s="108" t="str">
        <f t="shared" si="77"/>
        <v>CORRECTO</v>
      </c>
      <c r="AK588" s="27">
        <v>2.5778500676214827E-3</v>
      </c>
      <c r="AL588" s="26">
        <v>3.4299511083930769E-4</v>
      </c>
      <c r="AM588" s="26">
        <v>2.9208451784607905E-3</v>
      </c>
      <c r="AN588" s="28"/>
      <c r="AO588" s="28"/>
      <c r="AP588" s="28"/>
      <c r="AQ588" s="29"/>
      <c r="AR588" s="108" t="str">
        <f t="shared" si="78"/>
        <v>NO OFERTADO</v>
      </c>
      <c r="AS588" s="109" t="str">
        <f t="shared" si="79"/>
        <v>CORRECTO</v>
      </c>
    </row>
    <row r="589" spans="1:45" ht="36" x14ac:dyDescent="0.25">
      <c r="A589" s="134">
        <v>585</v>
      </c>
      <c r="B589" s="135">
        <v>1439</v>
      </c>
      <c r="C589" s="10" t="s">
        <v>2577</v>
      </c>
      <c r="D589" s="136" t="s">
        <v>69</v>
      </c>
      <c r="E589" s="136" t="s">
        <v>205</v>
      </c>
      <c r="F589" s="136" t="s">
        <v>7</v>
      </c>
      <c r="G589" s="136" t="s">
        <v>8</v>
      </c>
      <c r="H589" s="136" t="s">
        <v>7</v>
      </c>
      <c r="I589" s="137">
        <v>2770</v>
      </c>
      <c r="J589" s="8">
        <v>1</v>
      </c>
      <c r="K589" s="8" t="s">
        <v>2578</v>
      </c>
      <c r="L589" s="9">
        <v>1619.59</v>
      </c>
      <c r="M589" s="9">
        <v>333.76923076923077</v>
      </c>
      <c r="N589" s="138">
        <f t="shared" si="72"/>
        <v>540569.3084615384</v>
      </c>
      <c r="O589" s="11" t="s">
        <v>3204</v>
      </c>
      <c r="P589" s="39">
        <v>1.6424126182557096E-5</v>
      </c>
      <c r="Q589" s="39">
        <v>2.6223689505523823E-5</v>
      </c>
      <c r="R589" s="26">
        <v>4.1060315456392738E-3</v>
      </c>
      <c r="S589" s="26">
        <v>7.8671068516571467E-4</v>
      </c>
      <c r="T589" s="26">
        <v>4.8927422308049882E-3</v>
      </c>
      <c r="U589" s="11"/>
      <c r="V589" s="28"/>
      <c r="W589" s="28"/>
      <c r="X589" s="29"/>
      <c r="Y589" s="108" t="str">
        <f t="shared" si="73"/>
        <v>NO OFERTADO</v>
      </c>
      <c r="Z589" s="108" t="str">
        <f t="shared" si="74"/>
        <v>CORRECTO</v>
      </c>
      <c r="AA589" s="29">
        <f t="shared" si="75"/>
        <v>0</v>
      </c>
      <c r="AB589" s="25">
        <v>1.4781713564301388E-3</v>
      </c>
      <c r="AC589" s="26">
        <v>3.9335534258285734E-4</v>
      </c>
      <c r="AD589" s="26">
        <v>1.871526699012996E-3</v>
      </c>
      <c r="AE589" s="28"/>
      <c r="AF589" s="28"/>
      <c r="AG589" s="28"/>
      <c r="AH589" s="29"/>
      <c r="AI589" s="108" t="str">
        <f t="shared" si="76"/>
        <v>NO OFERTADO</v>
      </c>
      <c r="AJ589" s="108" t="str">
        <f t="shared" si="77"/>
        <v>CORRECTO</v>
      </c>
      <c r="AK589" s="27">
        <v>9.8544757095342579E-4</v>
      </c>
      <c r="AL589" s="26">
        <v>1.311184475276191E-4</v>
      </c>
      <c r="AM589" s="26">
        <v>1.1165660184810449E-3</v>
      </c>
      <c r="AN589" s="28"/>
      <c r="AO589" s="28"/>
      <c r="AP589" s="28"/>
      <c r="AQ589" s="29"/>
      <c r="AR589" s="108" t="str">
        <f t="shared" si="78"/>
        <v>NO OFERTADO</v>
      </c>
      <c r="AS589" s="109" t="str">
        <f t="shared" si="79"/>
        <v>CORRECTO</v>
      </c>
    </row>
    <row r="590" spans="1:45" x14ac:dyDescent="0.25">
      <c r="A590" s="134">
        <v>586</v>
      </c>
      <c r="B590" s="135">
        <v>633</v>
      </c>
      <c r="C590" s="10" t="s">
        <v>1389</v>
      </c>
      <c r="D590" s="136" t="s">
        <v>1390</v>
      </c>
      <c r="E590" s="136" t="s">
        <v>272</v>
      </c>
      <c r="F590" s="136" t="s">
        <v>272</v>
      </c>
      <c r="G590" s="136" t="s">
        <v>1391</v>
      </c>
      <c r="H590" s="136" t="s">
        <v>272</v>
      </c>
      <c r="I590" s="137">
        <v>3654753.76</v>
      </c>
      <c r="J590" s="8">
        <v>1</v>
      </c>
      <c r="K590" s="8" t="s">
        <v>1392</v>
      </c>
      <c r="L590" s="9">
        <v>3654753.76</v>
      </c>
      <c r="M590" s="9">
        <v>3.5833333333333335</v>
      </c>
      <c r="N590" s="138">
        <f t="shared" si="72"/>
        <v>13096200.973333333</v>
      </c>
      <c r="O590" s="11" t="s">
        <v>3204</v>
      </c>
      <c r="P590" s="39">
        <v>3.9790208939222019E-4</v>
      </c>
      <c r="Q590" s="39">
        <v>6.353129980761151E-4</v>
      </c>
      <c r="R590" s="26">
        <v>9.9475522348055054E-2</v>
      </c>
      <c r="S590" s="26">
        <v>1.9059389942283452E-2</v>
      </c>
      <c r="T590" s="26">
        <v>0.11853491229033851</v>
      </c>
      <c r="U590" s="11"/>
      <c r="V590" s="28"/>
      <c r="W590" s="28"/>
      <c r="X590" s="29"/>
      <c r="Y590" s="108" t="str">
        <f t="shared" si="73"/>
        <v>NO OFERTADO</v>
      </c>
      <c r="Z590" s="108" t="str">
        <f t="shared" si="74"/>
        <v>CORRECTO</v>
      </c>
      <c r="AA590" s="29">
        <f t="shared" si="75"/>
        <v>0</v>
      </c>
      <c r="AB590" s="25">
        <v>3.581118804529982E-2</v>
      </c>
      <c r="AC590" s="26">
        <v>9.5296949711417261E-3</v>
      </c>
      <c r="AD590" s="26">
        <v>4.5340883016441548E-2</v>
      </c>
      <c r="AE590" s="28"/>
      <c r="AF590" s="28"/>
      <c r="AG590" s="28"/>
      <c r="AH590" s="29"/>
      <c r="AI590" s="108" t="str">
        <f t="shared" si="76"/>
        <v>NO OFERTADO</v>
      </c>
      <c r="AJ590" s="108" t="str">
        <f t="shared" si="77"/>
        <v>CORRECTO</v>
      </c>
      <c r="AK590" s="27">
        <v>2.387412536353321E-2</v>
      </c>
      <c r="AL590" s="26">
        <v>3.1765649903805755E-3</v>
      </c>
      <c r="AM590" s="26">
        <v>2.7050690353913786E-2</v>
      </c>
      <c r="AN590" s="28"/>
      <c r="AO590" s="28"/>
      <c r="AP590" s="28"/>
      <c r="AQ590" s="29"/>
      <c r="AR590" s="108" t="str">
        <f t="shared" si="78"/>
        <v>NO OFERTADO</v>
      </c>
      <c r="AS590" s="109" t="str">
        <f t="shared" si="79"/>
        <v>CORRECTO</v>
      </c>
    </row>
    <row r="591" spans="1:45" ht="24" x14ac:dyDescent="0.25">
      <c r="A591" s="134">
        <v>587</v>
      </c>
      <c r="B591" s="135">
        <v>994</v>
      </c>
      <c r="C591" s="10" t="s">
        <v>1389</v>
      </c>
      <c r="D591" s="136" t="s">
        <v>465</v>
      </c>
      <c r="E591" s="136" t="s">
        <v>6</v>
      </c>
      <c r="F591" s="136" t="s">
        <v>7</v>
      </c>
      <c r="G591" s="136" t="s">
        <v>8</v>
      </c>
      <c r="H591" s="136" t="s">
        <v>7</v>
      </c>
      <c r="I591" s="137" t="s">
        <v>45</v>
      </c>
      <c r="J591" s="8">
        <v>1</v>
      </c>
      <c r="K591" s="8" t="s">
        <v>1392</v>
      </c>
      <c r="L591" s="9">
        <v>8108.67</v>
      </c>
      <c r="M591" s="9">
        <v>558.33333333333337</v>
      </c>
      <c r="N591" s="138">
        <f t="shared" si="72"/>
        <v>4527340.75</v>
      </c>
      <c r="O591" s="11" t="s">
        <v>3204</v>
      </c>
      <c r="P591" s="39">
        <v>1.3755426840834646E-4</v>
      </c>
      <c r="Q591" s="39"/>
      <c r="R591" s="26">
        <v>3.4388567102086612E-2</v>
      </c>
      <c r="S591" s="7"/>
      <c r="T591" s="26">
        <v>3.4388567102086612E-2</v>
      </c>
      <c r="U591" s="11"/>
      <c r="V591" s="28"/>
      <c r="W591" s="28"/>
      <c r="X591" s="29"/>
      <c r="Y591" s="108" t="str">
        <f t="shared" si="73"/>
        <v>NO OFERTADO</v>
      </c>
      <c r="Z591" s="108" t="str">
        <f t="shared" si="74"/>
        <v>CORRECTO</v>
      </c>
      <c r="AA591" s="29">
        <f t="shared" si="75"/>
        <v>0</v>
      </c>
      <c r="AB591" s="25">
        <v>1.237988415675118E-2</v>
      </c>
      <c r="AC591" s="7"/>
      <c r="AD591" s="26">
        <v>1.237988415675118E-2</v>
      </c>
      <c r="AE591" s="28"/>
      <c r="AF591" s="28"/>
      <c r="AG591" s="28"/>
      <c r="AH591" s="29"/>
      <c r="AI591" s="108" t="str">
        <f t="shared" si="76"/>
        <v>NO OFERTADO</v>
      </c>
      <c r="AJ591" s="108" t="str">
        <f t="shared" si="77"/>
        <v>CORRECTO</v>
      </c>
      <c r="AK591" s="27">
        <v>8.253256104500787E-3</v>
      </c>
      <c r="AL591" s="7"/>
      <c r="AM591" s="26">
        <v>8.253256104500787E-3</v>
      </c>
      <c r="AN591" s="28"/>
      <c r="AO591" s="28"/>
      <c r="AP591" s="28"/>
      <c r="AQ591" s="29"/>
      <c r="AR591" s="108" t="str">
        <f t="shared" si="78"/>
        <v>NO OFERTADO</v>
      </c>
      <c r="AS591" s="109" t="str">
        <f t="shared" si="79"/>
        <v>CORRECTO</v>
      </c>
    </row>
    <row r="592" spans="1:45" x14ac:dyDescent="0.25">
      <c r="A592" s="134">
        <v>588</v>
      </c>
      <c r="B592" s="135">
        <v>1602</v>
      </c>
      <c r="C592" s="10" t="s">
        <v>1389</v>
      </c>
      <c r="D592" s="136" t="s">
        <v>4829</v>
      </c>
      <c r="E592" s="136" t="s">
        <v>165</v>
      </c>
      <c r="F592" s="136" t="s">
        <v>166</v>
      </c>
      <c r="G592" s="136" t="s">
        <v>8</v>
      </c>
      <c r="H592" s="136" t="s">
        <v>81</v>
      </c>
      <c r="I592" s="137" t="s">
        <v>45</v>
      </c>
      <c r="J592" s="8">
        <v>120</v>
      </c>
      <c r="K592" s="8" t="s">
        <v>1392</v>
      </c>
      <c r="L592" s="9">
        <v>789.27</v>
      </c>
      <c r="M592" s="9">
        <v>572.30769230769226</v>
      </c>
      <c r="N592" s="138">
        <f t="shared" si="72"/>
        <v>451705.29230769229</v>
      </c>
      <c r="O592" s="11" t="s">
        <v>3204</v>
      </c>
      <c r="P592" s="39">
        <v>1.3724169319387522E-5</v>
      </c>
      <c r="Q592" s="39"/>
      <c r="R592" s="26">
        <v>3.4310423298468803E-3</v>
      </c>
      <c r="S592" s="7"/>
      <c r="T592" s="26">
        <v>3.4310423298468803E-3</v>
      </c>
      <c r="U592" s="11"/>
      <c r="V592" s="28"/>
      <c r="W592" s="28"/>
      <c r="X592" s="29"/>
      <c r="Y592" s="108" t="str">
        <f t="shared" si="73"/>
        <v>NO OFERTADO</v>
      </c>
      <c r="Z592" s="108" t="str">
        <f t="shared" si="74"/>
        <v>CORRECTO</v>
      </c>
      <c r="AA592" s="29">
        <f t="shared" si="75"/>
        <v>0</v>
      </c>
      <c r="AB592" s="25">
        <v>1.235175238744877E-3</v>
      </c>
      <c r="AC592" s="7"/>
      <c r="AD592" s="26">
        <v>1.235175238744877E-3</v>
      </c>
      <c r="AE592" s="28"/>
      <c r="AF592" s="28"/>
      <c r="AG592" s="28"/>
      <c r="AH592" s="29"/>
      <c r="AI592" s="108" t="str">
        <f t="shared" si="76"/>
        <v>NO OFERTADO</v>
      </c>
      <c r="AJ592" s="108" t="str">
        <f t="shared" si="77"/>
        <v>CORRECTO</v>
      </c>
      <c r="AK592" s="27">
        <v>8.2345015916325136E-4</v>
      </c>
      <c r="AL592" s="7"/>
      <c r="AM592" s="26">
        <v>8.2345015916325136E-4</v>
      </c>
      <c r="AN592" s="28"/>
      <c r="AO592" s="28"/>
      <c r="AP592" s="28"/>
      <c r="AQ592" s="29"/>
      <c r="AR592" s="108" t="str">
        <f t="shared" si="78"/>
        <v>NO OFERTADO</v>
      </c>
      <c r="AS592" s="109" t="str">
        <f t="shared" si="79"/>
        <v>CORRECTO</v>
      </c>
    </row>
    <row r="593" spans="1:45" x14ac:dyDescent="0.25">
      <c r="A593" s="134">
        <v>589</v>
      </c>
      <c r="B593" s="135">
        <v>1647</v>
      </c>
      <c r="C593" s="10" t="s">
        <v>1389</v>
      </c>
      <c r="D593" s="136" t="s">
        <v>2899</v>
      </c>
      <c r="E593" s="136" t="s">
        <v>748</v>
      </c>
      <c r="F593" s="136" t="s">
        <v>166</v>
      </c>
      <c r="G593" s="136" t="s">
        <v>167</v>
      </c>
      <c r="H593" s="136" t="s">
        <v>552</v>
      </c>
      <c r="I593" s="137" t="s">
        <v>45</v>
      </c>
      <c r="J593" s="8">
        <v>5</v>
      </c>
      <c r="K593" s="8" t="s">
        <v>1392</v>
      </c>
      <c r="L593" s="9">
        <v>4267.1499999999996</v>
      </c>
      <c r="M593" s="9">
        <v>70.384615384615387</v>
      </c>
      <c r="N593" s="138">
        <f t="shared" si="72"/>
        <v>300341.7115384615</v>
      </c>
      <c r="O593" s="11" t="s">
        <v>3204</v>
      </c>
      <c r="P593" s="39">
        <v>9.1252871574077341E-6</v>
      </c>
      <c r="Q593" s="39"/>
      <c r="R593" s="26">
        <v>2.2813217893519334E-3</v>
      </c>
      <c r="S593" s="7"/>
      <c r="T593" s="26">
        <v>2.2813217893519334E-3</v>
      </c>
      <c r="U593" s="11"/>
      <c r="V593" s="28"/>
      <c r="W593" s="28"/>
      <c r="X593" s="29"/>
      <c r="Y593" s="108" t="str">
        <f t="shared" si="73"/>
        <v>NO OFERTADO</v>
      </c>
      <c r="Z593" s="108" t="str">
        <f t="shared" si="74"/>
        <v>CORRECTO</v>
      </c>
      <c r="AA593" s="29">
        <f t="shared" si="75"/>
        <v>0</v>
      </c>
      <c r="AB593" s="25">
        <v>8.2127584416669607E-4</v>
      </c>
      <c r="AC593" s="7"/>
      <c r="AD593" s="26">
        <v>8.2127584416669607E-4</v>
      </c>
      <c r="AE593" s="28"/>
      <c r="AF593" s="28"/>
      <c r="AG593" s="28"/>
      <c r="AH593" s="29"/>
      <c r="AI593" s="108" t="str">
        <f t="shared" si="76"/>
        <v>NO OFERTADO</v>
      </c>
      <c r="AJ593" s="108" t="str">
        <f t="shared" si="77"/>
        <v>CORRECTO</v>
      </c>
      <c r="AK593" s="27">
        <v>5.4751722944446405E-4</v>
      </c>
      <c r="AL593" s="7"/>
      <c r="AM593" s="26">
        <v>5.4751722944446405E-4</v>
      </c>
      <c r="AN593" s="28"/>
      <c r="AO593" s="28"/>
      <c r="AP593" s="28"/>
      <c r="AQ593" s="29"/>
      <c r="AR593" s="108" t="str">
        <f t="shared" si="78"/>
        <v>NO OFERTADO</v>
      </c>
      <c r="AS593" s="109" t="str">
        <f t="shared" si="79"/>
        <v>CORRECTO</v>
      </c>
    </row>
    <row r="594" spans="1:45" x14ac:dyDescent="0.25">
      <c r="A594" s="134">
        <v>590</v>
      </c>
      <c r="B594" s="135">
        <v>883</v>
      </c>
      <c r="C594" s="10" t="s">
        <v>1794</v>
      </c>
      <c r="D594" s="136" t="s">
        <v>1795</v>
      </c>
      <c r="E594" s="136" t="s">
        <v>536</v>
      </c>
      <c r="F594" s="136" t="s">
        <v>241</v>
      </c>
      <c r="G594" s="136" t="s">
        <v>537</v>
      </c>
      <c r="H594" s="136" t="s">
        <v>243</v>
      </c>
      <c r="I594" s="137" t="s">
        <v>45</v>
      </c>
      <c r="J594" s="8">
        <v>20</v>
      </c>
      <c r="K594" s="8" t="s">
        <v>1796</v>
      </c>
      <c r="L594" s="9">
        <v>5477.81</v>
      </c>
      <c r="M594" s="9">
        <v>967.69230769230774</v>
      </c>
      <c r="N594" s="138">
        <f t="shared" si="72"/>
        <v>5300834.6000000006</v>
      </c>
      <c r="O594" s="11" t="s">
        <v>3204</v>
      </c>
      <c r="P594" s="39">
        <v>1.6105534476428571E-4</v>
      </c>
      <c r="Q594" s="39"/>
      <c r="R594" s="26">
        <v>4.0263836191071427E-2</v>
      </c>
      <c r="S594" s="7"/>
      <c r="T594" s="26">
        <v>4.0263836191071427E-2</v>
      </c>
      <c r="U594" s="11"/>
      <c r="V594" s="28"/>
      <c r="W594" s="28"/>
      <c r="X594" s="29"/>
      <c r="Y594" s="108" t="str">
        <f t="shared" si="73"/>
        <v>NO OFERTADO</v>
      </c>
      <c r="Z594" s="108" t="str">
        <f t="shared" si="74"/>
        <v>CORRECTO</v>
      </c>
      <c r="AA594" s="29">
        <f t="shared" si="75"/>
        <v>0</v>
      </c>
      <c r="AB594" s="25">
        <v>1.4494981028785714E-2</v>
      </c>
      <c r="AC594" s="7"/>
      <c r="AD594" s="26">
        <v>1.4494981028785714E-2</v>
      </c>
      <c r="AE594" s="28"/>
      <c r="AF594" s="28"/>
      <c r="AG594" s="28"/>
      <c r="AH594" s="29"/>
      <c r="AI594" s="108" t="str">
        <f t="shared" si="76"/>
        <v>NO OFERTADO</v>
      </c>
      <c r="AJ594" s="108" t="str">
        <f t="shared" si="77"/>
        <v>CORRECTO</v>
      </c>
      <c r="AK594" s="27">
        <v>9.6633206858571415E-3</v>
      </c>
      <c r="AL594" s="7"/>
      <c r="AM594" s="26">
        <v>9.6633206858571415E-3</v>
      </c>
      <c r="AN594" s="28"/>
      <c r="AO594" s="28"/>
      <c r="AP594" s="28"/>
      <c r="AQ594" s="29"/>
      <c r="AR594" s="108" t="str">
        <f t="shared" si="78"/>
        <v>NO OFERTADO</v>
      </c>
      <c r="AS594" s="109" t="str">
        <f t="shared" si="79"/>
        <v>CORRECTO</v>
      </c>
    </row>
    <row r="595" spans="1:45" x14ac:dyDescent="0.25">
      <c r="A595" s="134">
        <v>591</v>
      </c>
      <c r="B595" s="135">
        <v>1563</v>
      </c>
      <c r="C595" s="10" t="s">
        <v>2769</v>
      </c>
      <c r="D595" s="136" t="s">
        <v>2770</v>
      </c>
      <c r="E595" s="136" t="s">
        <v>165</v>
      </c>
      <c r="F595" s="136" t="s">
        <v>166</v>
      </c>
      <c r="G595" s="136" t="s">
        <v>167</v>
      </c>
      <c r="H595" s="136" t="s">
        <v>81</v>
      </c>
      <c r="I595" s="137" t="s">
        <v>45</v>
      </c>
      <c r="J595" s="8">
        <v>5</v>
      </c>
      <c r="K595" s="8" t="s">
        <v>1111</v>
      </c>
      <c r="L595" s="9">
        <v>24544.78</v>
      </c>
      <c r="M595" s="9">
        <v>20.416666666666664</v>
      </c>
      <c r="N595" s="138">
        <f t="shared" si="72"/>
        <v>501122.59166666656</v>
      </c>
      <c r="O595" s="11" t="s">
        <v>3204</v>
      </c>
      <c r="P595" s="39">
        <v>1.5225615937921803E-5</v>
      </c>
      <c r="Q595" s="39"/>
      <c r="R595" s="26">
        <v>3.8064039844804506E-3</v>
      </c>
      <c r="S595" s="7"/>
      <c r="T595" s="26">
        <v>3.8064039844804506E-3</v>
      </c>
      <c r="U595" s="11"/>
      <c r="V595" s="28"/>
      <c r="W595" s="28"/>
      <c r="X595" s="29"/>
      <c r="Y595" s="108" t="str">
        <f t="shared" si="73"/>
        <v>NO OFERTADO</v>
      </c>
      <c r="Z595" s="108" t="str">
        <f t="shared" si="74"/>
        <v>CORRECTO</v>
      </c>
      <c r="AA595" s="29">
        <f t="shared" si="75"/>
        <v>0</v>
      </c>
      <c r="AB595" s="25">
        <v>1.3703054344129622E-3</v>
      </c>
      <c r="AC595" s="7"/>
      <c r="AD595" s="26">
        <v>1.3703054344129622E-3</v>
      </c>
      <c r="AE595" s="28"/>
      <c r="AF595" s="28"/>
      <c r="AG595" s="28"/>
      <c r="AH595" s="29"/>
      <c r="AI595" s="108" t="str">
        <f t="shared" si="76"/>
        <v>NO OFERTADO</v>
      </c>
      <c r="AJ595" s="108" t="str">
        <f t="shared" si="77"/>
        <v>CORRECTO</v>
      </c>
      <c r="AK595" s="27">
        <v>9.1353695627530824E-4</v>
      </c>
      <c r="AL595" s="7"/>
      <c r="AM595" s="26">
        <v>9.1353695627530824E-4</v>
      </c>
      <c r="AN595" s="28"/>
      <c r="AO595" s="28"/>
      <c r="AP595" s="28"/>
      <c r="AQ595" s="29"/>
      <c r="AR595" s="108" t="str">
        <f t="shared" si="78"/>
        <v>NO OFERTADO</v>
      </c>
      <c r="AS595" s="109" t="str">
        <f t="shared" si="79"/>
        <v>CORRECTO</v>
      </c>
    </row>
    <row r="596" spans="1:45" ht="24" x14ac:dyDescent="0.25">
      <c r="A596" s="134">
        <v>592</v>
      </c>
      <c r="B596" s="135">
        <v>2601</v>
      </c>
      <c r="C596" s="10" t="s">
        <v>4376</v>
      </c>
      <c r="D596" s="136" t="s">
        <v>4377</v>
      </c>
      <c r="E596" s="136" t="s">
        <v>4378</v>
      </c>
      <c r="F596" s="136" t="s">
        <v>16</v>
      </c>
      <c r="G596" s="136" t="s">
        <v>4379</v>
      </c>
      <c r="H596" s="136" t="s">
        <v>16</v>
      </c>
      <c r="I596" s="137" t="s">
        <v>45</v>
      </c>
      <c r="J596" s="8">
        <v>1</v>
      </c>
      <c r="K596" s="8" t="s">
        <v>1660</v>
      </c>
      <c r="L596" s="9">
        <v>13108.07</v>
      </c>
      <c r="M596" s="9">
        <v>42</v>
      </c>
      <c r="N596" s="138">
        <f t="shared" si="72"/>
        <v>550538.93999999994</v>
      </c>
      <c r="O596" s="11" t="s">
        <v>4504</v>
      </c>
      <c r="P596" s="39">
        <v>1.6727033661428409E-5</v>
      </c>
      <c r="Q596" s="39"/>
      <c r="R596" s="26">
        <v>4.1817584153571018E-3</v>
      </c>
      <c r="S596" s="7"/>
      <c r="T596" s="26">
        <v>4.1817584153571018E-3</v>
      </c>
      <c r="U596" s="11"/>
      <c r="V596" s="28"/>
      <c r="W596" s="28"/>
      <c r="X596" s="29"/>
      <c r="Y596" s="108" t="str">
        <f t="shared" si="73"/>
        <v>NO OFERTADO</v>
      </c>
      <c r="Z596" s="108" t="str">
        <f t="shared" si="74"/>
        <v>CORRECTO</v>
      </c>
      <c r="AA596" s="29">
        <f t="shared" si="75"/>
        <v>0</v>
      </c>
      <c r="AB596" s="25">
        <v>1.5054330295285567E-3</v>
      </c>
      <c r="AC596" s="7"/>
      <c r="AD596" s="26">
        <v>1.5054330295285567E-3</v>
      </c>
      <c r="AE596" s="28"/>
      <c r="AF596" s="28"/>
      <c r="AG596" s="28"/>
      <c r="AH596" s="29"/>
      <c r="AI596" s="108" t="str">
        <f t="shared" si="76"/>
        <v>NO OFERTADO</v>
      </c>
      <c r="AJ596" s="108" t="str">
        <f t="shared" si="77"/>
        <v>CORRECTO</v>
      </c>
      <c r="AK596" s="27">
        <v>1.0036220196857045E-3</v>
      </c>
      <c r="AL596" s="7"/>
      <c r="AM596" s="26">
        <v>1.0036220196857045E-3</v>
      </c>
      <c r="AN596" s="28"/>
      <c r="AO596" s="28"/>
      <c r="AP596" s="28"/>
      <c r="AQ596" s="29"/>
      <c r="AR596" s="108" t="str">
        <f t="shared" si="78"/>
        <v>NO OFERTADO</v>
      </c>
      <c r="AS596" s="109" t="str">
        <f t="shared" si="79"/>
        <v>CORRECTO</v>
      </c>
    </row>
    <row r="597" spans="1:45" x14ac:dyDescent="0.25">
      <c r="A597" s="134">
        <v>593</v>
      </c>
      <c r="B597" s="135">
        <v>1776</v>
      </c>
      <c r="C597" s="10" t="s">
        <v>3093</v>
      </c>
      <c r="D597" s="136" t="s">
        <v>3094</v>
      </c>
      <c r="E597" s="136" t="s">
        <v>16</v>
      </c>
      <c r="F597" s="136" t="s">
        <v>16</v>
      </c>
      <c r="G597" s="136" t="s">
        <v>17</v>
      </c>
      <c r="H597" s="136" t="s">
        <v>16</v>
      </c>
      <c r="I597" s="137" t="s">
        <v>45</v>
      </c>
      <c r="J597" s="8">
        <v>1</v>
      </c>
      <c r="K597" s="8" t="s">
        <v>1660</v>
      </c>
      <c r="L597" s="9">
        <v>38069.49</v>
      </c>
      <c r="M597" s="9">
        <v>19.428571428571427</v>
      </c>
      <c r="N597" s="138">
        <f t="shared" si="72"/>
        <v>739635.80571428558</v>
      </c>
      <c r="O597" s="11" t="s">
        <v>3204</v>
      </c>
      <c r="P597" s="39">
        <v>2.2472366839992422E-5</v>
      </c>
      <c r="Q597" s="39"/>
      <c r="R597" s="26">
        <v>5.6180917099981059E-3</v>
      </c>
      <c r="S597" s="7"/>
      <c r="T597" s="26">
        <v>5.6180917099981059E-3</v>
      </c>
      <c r="U597" s="11"/>
      <c r="V597" s="28"/>
      <c r="W597" s="28"/>
      <c r="X597" s="29"/>
      <c r="Y597" s="108" t="str">
        <f t="shared" si="73"/>
        <v>NO OFERTADO</v>
      </c>
      <c r="Z597" s="108" t="str">
        <f t="shared" si="74"/>
        <v>CORRECTO</v>
      </c>
      <c r="AA597" s="29">
        <f t="shared" si="75"/>
        <v>0</v>
      </c>
      <c r="AB597" s="25">
        <v>2.0225130155993179E-3</v>
      </c>
      <c r="AC597" s="7"/>
      <c r="AD597" s="26">
        <v>2.0225130155993179E-3</v>
      </c>
      <c r="AE597" s="28"/>
      <c r="AF597" s="28"/>
      <c r="AG597" s="28"/>
      <c r="AH597" s="29"/>
      <c r="AI597" s="108" t="str">
        <f t="shared" si="76"/>
        <v>NO OFERTADO</v>
      </c>
      <c r="AJ597" s="108" t="str">
        <f t="shared" si="77"/>
        <v>CORRECTO</v>
      </c>
      <c r="AK597" s="27">
        <v>1.3483420103995454E-3</v>
      </c>
      <c r="AL597" s="7"/>
      <c r="AM597" s="26">
        <v>1.3483420103995454E-3</v>
      </c>
      <c r="AN597" s="28"/>
      <c r="AO597" s="28"/>
      <c r="AP597" s="28"/>
      <c r="AQ597" s="29"/>
      <c r="AR597" s="108" t="str">
        <f t="shared" si="78"/>
        <v>NO OFERTADO</v>
      </c>
      <c r="AS597" s="109" t="str">
        <f t="shared" si="79"/>
        <v>CORRECTO</v>
      </c>
    </row>
    <row r="598" spans="1:45" x14ac:dyDescent="0.25">
      <c r="A598" s="134">
        <v>594</v>
      </c>
      <c r="B598" s="135">
        <v>797</v>
      </c>
      <c r="C598" s="10" t="s">
        <v>1659</v>
      </c>
      <c r="D598" s="136" t="s">
        <v>465</v>
      </c>
      <c r="E598" s="136" t="s">
        <v>36</v>
      </c>
      <c r="F598" s="136" t="s">
        <v>16</v>
      </c>
      <c r="G598" s="136" t="s">
        <v>17</v>
      </c>
      <c r="H598" s="136" t="s">
        <v>36</v>
      </c>
      <c r="I598" s="137" t="s">
        <v>45</v>
      </c>
      <c r="J598" s="8">
        <v>1</v>
      </c>
      <c r="K598" s="8" t="s">
        <v>1660</v>
      </c>
      <c r="L598" s="9">
        <v>625.44000000000005</v>
      </c>
      <c r="M598" s="9">
        <v>9932.1538461538457</v>
      </c>
      <c r="N598" s="138">
        <f t="shared" si="72"/>
        <v>6211966.3015384618</v>
      </c>
      <c r="O598" s="11" t="s">
        <v>3204</v>
      </c>
      <c r="P598" s="39">
        <v>1.8873827422542135E-4</v>
      </c>
      <c r="Q598" s="39"/>
      <c r="R598" s="26">
        <v>4.718456855635534E-2</v>
      </c>
      <c r="S598" s="7"/>
      <c r="T598" s="26">
        <v>4.718456855635534E-2</v>
      </c>
      <c r="U598" s="11"/>
      <c r="V598" s="28"/>
      <c r="W598" s="28"/>
      <c r="X598" s="29"/>
      <c r="Y598" s="108" t="str">
        <f t="shared" si="73"/>
        <v>NO OFERTADO</v>
      </c>
      <c r="Z598" s="108" t="str">
        <f t="shared" si="74"/>
        <v>CORRECTO</v>
      </c>
      <c r="AA598" s="29">
        <f t="shared" si="75"/>
        <v>0</v>
      </c>
      <c r="AB598" s="25">
        <v>1.6986444680287923E-2</v>
      </c>
      <c r="AC598" s="7"/>
      <c r="AD598" s="26">
        <v>1.6986444680287923E-2</v>
      </c>
      <c r="AE598" s="28"/>
      <c r="AF598" s="28"/>
      <c r="AG598" s="28"/>
      <c r="AH598" s="29"/>
      <c r="AI598" s="108" t="str">
        <f t="shared" si="76"/>
        <v>NO OFERTADO</v>
      </c>
      <c r="AJ598" s="108" t="str">
        <f t="shared" si="77"/>
        <v>CORRECTO</v>
      </c>
      <c r="AK598" s="27">
        <v>1.1324296453525281E-2</v>
      </c>
      <c r="AL598" s="7"/>
      <c r="AM598" s="26">
        <v>1.1324296453525281E-2</v>
      </c>
      <c r="AN598" s="28"/>
      <c r="AO598" s="28"/>
      <c r="AP598" s="28"/>
      <c r="AQ598" s="29"/>
      <c r="AR598" s="108" t="str">
        <f t="shared" si="78"/>
        <v>NO OFERTADO</v>
      </c>
      <c r="AS598" s="109" t="str">
        <f t="shared" si="79"/>
        <v>CORRECTO</v>
      </c>
    </row>
    <row r="599" spans="1:45" x14ac:dyDescent="0.25">
      <c r="A599" s="134">
        <v>595</v>
      </c>
      <c r="B599" s="135">
        <v>1844</v>
      </c>
      <c r="C599" s="10" t="s">
        <v>1659</v>
      </c>
      <c r="D599" s="136" t="s">
        <v>933</v>
      </c>
      <c r="E599" s="136" t="s">
        <v>36</v>
      </c>
      <c r="F599" s="136" t="s">
        <v>16</v>
      </c>
      <c r="G599" s="136" t="s">
        <v>17</v>
      </c>
      <c r="H599" s="136" t="s">
        <v>36</v>
      </c>
      <c r="I599" s="137" t="s">
        <v>45</v>
      </c>
      <c r="J599" s="8">
        <v>1</v>
      </c>
      <c r="K599" s="8" t="s">
        <v>1660</v>
      </c>
      <c r="L599" s="9">
        <v>962.72</v>
      </c>
      <c r="M599" s="9">
        <v>3</v>
      </c>
      <c r="N599" s="138">
        <f t="shared" si="72"/>
        <v>2888.16</v>
      </c>
      <c r="O599" s="11" t="s">
        <v>3204</v>
      </c>
      <c r="P599" s="39">
        <v>8.7751012743242235E-8</v>
      </c>
      <c r="Q599" s="39"/>
      <c r="R599" s="26">
        <v>2.1937753185810558E-5</v>
      </c>
      <c r="S599" s="7"/>
      <c r="T599" s="26">
        <v>2.1937753185810558E-5</v>
      </c>
      <c r="U599" s="11"/>
      <c r="V599" s="28"/>
      <c r="W599" s="28"/>
      <c r="X599" s="29"/>
      <c r="Y599" s="108" t="str">
        <f t="shared" si="73"/>
        <v>NO OFERTADO</v>
      </c>
      <c r="Z599" s="108" t="str">
        <f t="shared" si="74"/>
        <v>CORRECTO</v>
      </c>
      <c r="AA599" s="29">
        <f t="shared" si="75"/>
        <v>0</v>
      </c>
      <c r="AB599" s="25">
        <v>7.8975911468918006E-6</v>
      </c>
      <c r="AC599" s="7"/>
      <c r="AD599" s="26">
        <v>7.8975911468918006E-6</v>
      </c>
      <c r="AE599" s="28"/>
      <c r="AF599" s="28"/>
      <c r="AG599" s="28"/>
      <c r="AH599" s="29"/>
      <c r="AI599" s="108" t="str">
        <f t="shared" si="76"/>
        <v>NO OFERTADO</v>
      </c>
      <c r="AJ599" s="108" t="str">
        <f t="shared" si="77"/>
        <v>CORRECTO</v>
      </c>
      <c r="AK599" s="27">
        <v>5.2650607645945343E-6</v>
      </c>
      <c r="AL599" s="7"/>
      <c r="AM599" s="26">
        <v>5.2650607645945343E-6</v>
      </c>
      <c r="AN599" s="28"/>
      <c r="AO599" s="28"/>
      <c r="AP599" s="28"/>
      <c r="AQ599" s="29"/>
      <c r="AR599" s="108" t="str">
        <f t="shared" si="78"/>
        <v>NO OFERTADO</v>
      </c>
      <c r="AS599" s="109" t="str">
        <f t="shared" si="79"/>
        <v>CORRECTO</v>
      </c>
    </row>
    <row r="600" spans="1:45" ht="24" x14ac:dyDescent="0.25">
      <c r="A600" s="134">
        <v>596</v>
      </c>
      <c r="B600" s="135">
        <v>1286</v>
      </c>
      <c r="C600" s="10" t="s">
        <v>2348</v>
      </c>
      <c r="D600" s="136" t="s">
        <v>1126</v>
      </c>
      <c r="E600" s="136" t="s">
        <v>6</v>
      </c>
      <c r="F600" s="136" t="s">
        <v>101</v>
      </c>
      <c r="G600" s="136" t="s">
        <v>8</v>
      </c>
      <c r="H600" s="136" t="s">
        <v>7</v>
      </c>
      <c r="I600" s="137" t="s">
        <v>45</v>
      </c>
      <c r="J600" s="8">
        <v>1</v>
      </c>
      <c r="K600" s="8" t="s">
        <v>2349</v>
      </c>
      <c r="L600" s="9">
        <v>4446.62</v>
      </c>
      <c r="M600" s="9">
        <v>483.66666666666669</v>
      </c>
      <c r="N600" s="138">
        <f t="shared" si="72"/>
        <v>2150681.8733333335</v>
      </c>
      <c r="O600" s="11" t="s">
        <v>3204</v>
      </c>
      <c r="P600" s="39">
        <v>6.5344202701212345E-5</v>
      </c>
      <c r="Q600" s="39"/>
      <c r="R600" s="26">
        <v>1.6336050675303086E-2</v>
      </c>
      <c r="S600" s="7"/>
      <c r="T600" s="26">
        <v>1.6336050675303086E-2</v>
      </c>
      <c r="U600" s="11"/>
      <c r="V600" s="28"/>
      <c r="W600" s="28"/>
      <c r="X600" s="29"/>
      <c r="Y600" s="108" t="str">
        <f t="shared" si="73"/>
        <v>NO OFERTADO</v>
      </c>
      <c r="Z600" s="108" t="str">
        <f t="shared" si="74"/>
        <v>CORRECTO</v>
      </c>
      <c r="AA600" s="29">
        <f t="shared" si="75"/>
        <v>0</v>
      </c>
      <c r="AB600" s="25">
        <v>5.8809782431091112E-3</v>
      </c>
      <c r="AC600" s="7"/>
      <c r="AD600" s="26">
        <v>5.8809782431091112E-3</v>
      </c>
      <c r="AE600" s="28"/>
      <c r="AF600" s="28"/>
      <c r="AG600" s="28"/>
      <c r="AH600" s="29"/>
      <c r="AI600" s="108" t="str">
        <f t="shared" si="76"/>
        <v>NO OFERTADO</v>
      </c>
      <c r="AJ600" s="108" t="str">
        <f t="shared" si="77"/>
        <v>CORRECTO</v>
      </c>
      <c r="AK600" s="27">
        <v>3.9206521620727408E-3</v>
      </c>
      <c r="AL600" s="7"/>
      <c r="AM600" s="26">
        <v>3.9206521620727408E-3</v>
      </c>
      <c r="AN600" s="28"/>
      <c r="AO600" s="28"/>
      <c r="AP600" s="28"/>
      <c r="AQ600" s="29"/>
      <c r="AR600" s="108" t="str">
        <f t="shared" si="78"/>
        <v>NO OFERTADO</v>
      </c>
      <c r="AS600" s="109" t="str">
        <f t="shared" si="79"/>
        <v>CORRECTO</v>
      </c>
    </row>
    <row r="601" spans="1:45" ht="24" x14ac:dyDescent="0.25">
      <c r="A601" s="134">
        <v>597</v>
      </c>
      <c r="B601" s="135">
        <v>2101</v>
      </c>
      <c r="C601" s="10" t="s">
        <v>3631</v>
      </c>
      <c r="D601" s="136" t="s">
        <v>3632</v>
      </c>
      <c r="E601" s="136" t="s">
        <v>7</v>
      </c>
      <c r="F601" s="136" t="s">
        <v>7</v>
      </c>
      <c r="G601" s="136" t="s">
        <v>8</v>
      </c>
      <c r="H601" s="136" t="s">
        <v>7</v>
      </c>
      <c r="I601" s="137" t="s">
        <v>45</v>
      </c>
      <c r="J601" s="8">
        <v>1</v>
      </c>
      <c r="K601" s="8" t="s">
        <v>3633</v>
      </c>
      <c r="L601" s="9">
        <v>2231</v>
      </c>
      <c r="M601" s="138">
        <v>266</v>
      </c>
      <c r="N601" s="138">
        <f t="shared" si="72"/>
        <v>593446</v>
      </c>
      <c r="O601" s="11" t="s">
        <v>3204</v>
      </c>
      <c r="P601" s="39">
        <v>1.8030679570531458E-5</v>
      </c>
      <c r="Q601" s="39"/>
      <c r="R601" s="26">
        <v>4.5076698926328649E-3</v>
      </c>
      <c r="S601" s="7"/>
      <c r="T601" s="26">
        <v>4.5076698926328649E-3</v>
      </c>
      <c r="U601" s="11"/>
      <c r="V601" s="28"/>
      <c r="W601" s="28"/>
      <c r="X601" s="29"/>
      <c r="Y601" s="108" t="str">
        <f t="shared" si="73"/>
        <v>NO OFERTADO</v>
      </c>
      <c r="Z601" s="108" t="str">
        <f t="shared" si="74"/>
        <v>CORRECTO</v>
      </c>
      <c r="AA601" s="29">
        <f t="shared" si="75"/>
        <v>0</v>
      </c>
      <c r="AB601" s="25">
        <v>1.6227611613478313E-3</v>
      </c>
      <c r="AC601" s="7"/>
      <c r="AD601" s="26">
        <v>1.6227611613478313E-3</v>
      </c>
      <c r="AE601" s="28"/>
      <c r="AF601" s="28"/>
      <c r="AG601" s="28"/>
      <c r="AH601" s="29"/>
      <c r="AI601" s="108" t="str">
        <f t="shared" si="76"/>
        <v>NO OFERTADO</v>
      </c>
      <c r="AJ601" s="108" t="str">
        <f t="shared" si="77"/>
        <v>CORRECTO</v>
      </c>
      <c r="AK601" s="27">
        <v>1.0818407742318875E-3</v>
      </c>
      <c r="AL601" s="7"/>
      <c r="AM601" s="26">
        <v>1.0818407742318875E-3</v>
      </c>
      <c r="AN601" s="28"/>
      <c r="AO601" s="28"/>
      <c r="AP601" s="28"/>
      <c r="AQ601" s="29"/>
      <c r="AR601" s="108" t="str">
        <f t="shared" si="78"/>
        <v>NO OFERTADO</v>
      </c>
      <c r="AS601" s="109" t="str">
        <f t="shared" si="79"/>
        <v>CORRECTO</v>
      </c>
    </row>
    <row r="602" spans="1:45" x14ac:dyDescent="0.25">
      <c r="A602" s="134">
        <v>598</v>
      </c>
      <c r="B602" s="135">
        <v>2052</v>
      </c>
      <c r="C602" s="10" t="s">
        <v>2596</v>
      </c>
      <c r="D602" s="136" t="s">
        <v>148</v>
      </c>
      <c r="E602" s="136" t="s">
        <v>524</v>
      </c>
      <c r="F602" s="136" t="s">
        <v>166</v>
      </c>
      <c r="G602" s="136" t="s">
        <v>8</v>
      </c>
      <c r="H602" s="136" t="s">
        <v>486</v>
      </c>
      <c r="I602" s="137" t="s">
        <v>45</v>
      </c>
      <c r="J602" s="8">
        <v>10</v>
      </c>
      <c r="K602" s="8" t="s">
        <v>2597</v>
      </c>
      <c r="L602" s="9">
        <v>841.85</v>
      </c>
      <c r="M602" s="138">
        <v>2896.92</v>
      </c>
      <c r="N602" s="138">
        <f t="shared" si="72"/>
        <v>2438772.102</v>
      </c>
      <c r="O602" s="11" t="s">
        <v>3204</v>
      </c>
      <c r="P602" s="39">
        <v>7.4097252853188764E-5</v>
      </c>
      <c r="Q602" s="39"/>
      <c r="R602" s="26">
        <v>1.852431321329719E-2</v>
      </c>
      <c r="S602" s="7"/>
      <c r="T602" s="26">
        <v>1.852431321329719E-2</v>
      </c>
      <c r="U602" s="11"/>
      <c r="V602" s="28"/>
      <c r="W602" s="28"/>
      <c r="X602" s="29"/>
      <c r="Y602" s="108" t="str">
        <f t="shared" si="73"/>
        <v>NO OFERTADO</v>
      </c>
      <c r="Z602" s="108" t="str">
        <f t="shared" si="74"/>
        <v>CORRECTO</v>
      </c>
      <c r="AA602" s="29">
        <f t="shared" si="75"/>
        <v>0</v>
      </c>
      <c r="AB602" s="25">
        <v>6.668752756786989E-3</v>
      </c>
      <c r="AC602" s="7"/>
      <c r="AD602" s="26">
        <v>6.668752756786989E-3</v>
      </c>
      <c r="AE602" s="28"/>
      <c r="AF602" s="28"/>
      <c r="AG602" s="28"/>
      <c r="AH602" s="29"/>
      <c r="AI602" s="108" t="str">
        <f t="shared" si="76"/>
        <v>NO OFERTADO</v>
      </c>
      <c r="AJ602" s="108" t="str">
        <f t="shared" si="77"/>
        <v>CORRECTO</v>
      </c>
      <c r="AK602" s="27">
        <v>4.4458351711913254E-3</v>
      </c>
      <c r="AL602" s="7"/>
      <c r="AM602" s="26">
        <v>4.4458351711913254E-3</v>
      </c>
      <c r="AN602" s="28"/>
      <c r="AO602" s="28"/>
      <c r="AP602" s="28"/>
      <c r="AQ602" s="29"/>
      <c r="AR602" s="108" t="str">
        <f t="shared" si="78"/>
        <v>NO OFERTADO</v>
      </c>
      <c r="AS602" s="109" t="str">
        <f t="shared" si="79"/>
        <v>CORRECTO</v>
      </c>
    </row>
    <row r="603" spans="1:45" ht="24" x14ac:dyDescent="0.25">
      <c r="A603" s="134">
        <v>599</v>
      </c>
      <c r="B603" s="135">
        <v>1451</v>
      </c>
      <c r="C603" s="10" t="s">
        <v>2596</v>
      </c>
      <c r="D603" s="136" t="s">
        <v>148</v>
      </c>
      <c r="E603" s="136" t="s">
        <v>6</v>
      </c>
      <c r="F603" s="136" t="s">
        <v>7</v>
      </c>
      <c r="G603" s="136" t="s">
        <v>8</v>
      </c>
      <c r="H603" s="136" t="s">
        <v>7</v>
      </c>
      <c r="I603" s="137" t="s">
        <v>45</v>
      </c>
      <c r="J603" s="8">
        <v>1</v>
      </c>
      <c r="K603" s="8" t="s">
        <v>2597</v>
      </c>
      <c r="L603" s="9">
        <v>2235.39</v>
      </c>
      <c r="M603" s="9">
        <v>289.69230769230768</v>
      </c>
      <c r="N603" s="138">
        <f t="shared" si="72"/>
        <v>647575.28769230761</v>
      </c>
      <c r="O603" s="11" t="s">
        <v>3204</v>
      </c>
      <c r="P603" s="39">
        <v>1.9675290608032949E-5</v>
      </c>
      <c r="Q603" s="39"/>
      <c r="R603" s="26">
        <v>4.9188226520082371E-3</v>
      </c>
      <c r="S603" s="7"/>
      <c r="T603" s="26">
        <v>4.9188226520082371E-3</v>
      </c>
      <c r="U603" s="11"/>
      <c r="V603" s="28"/>
      <c r="W603" s="28"/>
      <c r="X603" s="29"/>
      <c r="Y603" s="108" t="str">
        <f t="shared" si="73"/>
        <v>NO OFERTADO</v>
      </c>
      <c r="Z603" s="108" t="str">
        <f t="shared" si="74"/>
        <v>CORRECTO</v>
      </c>
      <c r="AA603" s="29">
        <f t="shared" si="75"/>
        <v>0</v>
      </c>
      <c r="AB603" s="25">
        <v>1.7707761547229653E-3</v>
      </c>
      <c r="AC603" s="7"/>
      <c r="AD603" s="26">
        <v>1.7707761547229653E-3</v>
      </c>
      <c r="AE603" s="28"/>
      <c r="AF603" s="28"/>
      <c r="AG603" s="28"/>
      <c r="AH603" s="29"/>
      <c r="AI603" s="108" t="str">
        <f t="shared" si="76"/>
        <v>NO OFERTADO</v>
      </c>
      <c r="AJ603" s="108" t="str">
        <f t="shared" si="77"/>
        <v>CORRECTO</v>
      </c>
      <c r="AK603" s="27">
        <v>1.1805174364819769E-3</v>
      </c>
      <c r="AL603" s="7"/>
      <c r="AM603" s="26">
        <v>1.1805174364819769E-3</v>
      </c>
      <c r="AN603" s="28"/>
      <c r="AO603" s="28"/>
      <c r="AP603" s="28"/>
      <c r="AQ603" s="29"/>
      <c r="AR603" s="108" t="str">
        <f t="shared" si="78"/>
        <v>NO OFERTADO</v>
      </c>
      <c r="AS603" s="109" t="str">
        <f t="shared" si="79"/>
        <v>CORRECTO</v>
      </c>
    </row>
    <row r="604" spans="1:45" ht="24" x14ac:dyDescent="0.25">
      <c r="A604" s="134">
        <v>600</v>
      </c>
      <c r="B604" s="135">
        <v>2061</v>
      </c>
      <c r="C604" s="10" t="s">
        <v>3580</v>
      </c>
      <c r="D604" s="136" t="s">
        <v>3581</v>
      </c>
      <c r="E604" s="136" t="s">
        <v>7</v>
      </c>
      <c r="F604" s="136" t="s">
        <v>7</v>
      </c>
      <c r="G604" s="136" t="s">
        <v>8</v>
      </c>
      <c r="H604" s="136" t="s">
        <v>7</v>
      </c>
      <c r="I604" s="137" t="s">
        <v>45</v>
      </c>
      <c r="J604" s="8">
        <v>1</v>
      </c>
      <c r="K604" s="8" t="s">
        <v>3582</v>
      </c>
      <c r="L604" s="9">
        <v>9687.86</v>
      </c>
      <c r="M604" s="138">
        <v>27.5</v>
      </c>
      <c r="N604" s="138">
        <f t="shared" si="72"/>
        <v>266416.15000000002</v>
      </c>
      <c r="O604" s="11" t="s">
        <v>3204</v>
      </c>
      <c r="P604" s="39">
        <v>8.0945262636611323E-6</v>
      </c>
      <c r="Q604" s="39"/>
      <c r="R604" s="26">
        <v>2.0236315659152831E-3</v>
      </c>
      <c r="S604" s="7"/>
      <c r="T604" s="26">
        <v>2.0236315659152831E-3</v>
      </c>
      <c r="U604" s="11"/>
      <c r="V604" s="28"/>
      <c r="W604" s="28"/>
      <c r="X604" s="29"/>
      <c r="Y604" s="108" t="str">
        <f t="shared" si="73"/>
        <v>NO OFERTADO</v>
      </c>
      <c r="Z604" s="108" t="str">
        <f t="shared" si="74"/>
        <v>CORRECTO</v>
      </c>
      <c r="AA604" s="29">
        <f t="shared" si="75"/>
        <v>0</v>
      </c>
      <c r="AB604" s="25">
        <v>7.285073637295019E-4</v>
      </c>
      <c r="AC604" s="7"/>
      <c r="AD604" s="26">
        <v>7.285073637295019E-4</v>
      </c>
      <c r="AE604" s="28"/>
      <c r="AF604" s="28"/>
      <c r="AG604" s="28"/>
      <c r="AH604" s="29"/>
      <c r="AI604" s="108" t="str">
        <f t="shared" si="76"/>
        <v>NO OFERTADO</v>
      </c>
      <c r="AJ604" s="108" t="str">
        <f t="shared" si="77"/>
        <v>CORRECTO</v>
      </c>
      <c r="AK604" s="27">
        <v>4.8567157581966795E-4</v>
      </c>
      <c r="AL604" s="7"/>
      <c r="AM604" s="26">
        <v>4.8567157581966795E-4</v>
      </c>
      <c r="AN604" s="28"/>
      <c r="AO604" s="28"/>
      <c r="AP604" s="28"/>
      <c r="AQ604" s="29"/>
      <c r="AR604" s="108" t="str">
        <f t="shared" si="78"/>
        <v>NO OFERTADO</v>
      </c>
      <c r="AS604" s="109" t="str">
        <f t="shared" si="79"/>
        <v>CORRECTO</v>
      </c>
    </row>
    <row r="605" spans="1:45" ht="24" x14ac:dyDescent="0.25">
      <c r="A605" s="134">
        <v>601</v>
      </c>
      <c r="B605" s="135">
        <v>346</v>
      </c>
      <c r="C605" s="10" t="s">
        <v>870</v>
      </c>
      <c r="D605" s="136" t="s">
        <v>411</v>
      </c>
      <c r="E605" s="136" t="s">
        <v>6</v>
      </c>
      <c r="F605" s="136" t="s">
        <v>7</v>
      </c>
      <c r="G605" s="136" t="s">
        <v>8</v>
      </c>
      <c r="H605" s="136" t="s">
        <v>7</v>
      </c>
      <c r="I605" s="137" t="s">
        <v>45</v>
      </c>
      <c r="J605" s="8">
        <v>1</v>
      </c>
      <c r="K605" s="8" t="s">
        <v>871</v>
      </c>
      <c r="L605" s="9">
        <v>4138</v>
      </c>
      <c r="M605" s="9">
        <v>7649.2307692307695</v>
      </c>
      <c r="N605" s="138">
        <f t="shared" si="72"/>
        <v>31652516.923076924</v>
      </c>
      <c r="O605" s="11" t="s">
        <v>3204</v>
      </c>
      <c r="P605" s="39">
        <v>9.6169894184276977E-4</v>
      </c>
      <c r="Q605" s="39"/>
      <c r="R605" s="26">
        <v>0.24042473546069243</v>
      </c>
      <c r="S605" s="7"/>
      <c r="T605" s="26">
        <v>0.24042473546069243</v>
      </c>
      <c r="U605" s="11"/>
      <c r="V605" s="28"/>
      <c r="W605" s="28"/>
      <c r="X605" s="29"/>
      <c r="Y605" s="108" t="str">
        <f t="shared" si="73"/>
        <v>NO OFERTADO</v>
      </c>
      <c r="Z605" s="108" t="str">
        <f t="shared" si="74"/>
        <v>CORRECTO</v>
      </c>
      <c r="AA605" s="29">
        <f t="shared" si="75"/>
        <v>0</v>
      </c>
      <c r="AB605" s="25">
        <v>8.6552904765849273E-2</v>
      </c>
      <c r="AC605" s="7"/>
      <c r="AD605" s="26">
        <v>8.6552904765849273E-2</v>
      </c>
      <c r="AE605" s="28"/>
      <c r="AF605" s="28"/>
      <c r="AG605" s="28"/>
      <c r="AH605" s="29"/>
      <c r="AI605" s="108" t="str">
        <f t="shared" si="76"/>
        <v>NO OFERTADO</v>
      </c>
      <c r="AJ605" s="108" t="str">
        <f t="shared" si="77"/>
        <v>CORRECTO</v>
      </c>
      <c r="AK605" s="27">
        <v>5.7701936510566189E-2</v>
      </c>
      <c r="AL605" s="7"/>
      <c r="AM605" s="26">
        <v>5.7701936510566189E-2</v>
      </c>
      <c r="AN605" s="28"/>
      <c r="AO605" s="28"/>
      <c r="AP605" s="28"/>
      <c r="AQ605" s="29"/>
      <c r="AR605" s="108" t="str">
        <f t="shared" si="78"/>
        <v>NO OFERTADO</v>
      </c>
      <c r="AS605" s="109" t="str">
        <f t="shared" si="79"/>
        <v>CORRECTO</v>
      </c>
    </row>
    <row r="606" spans="1:45" ht="24" x14ac:dyDescent="0.25">
      <c r="A606" s="134">
        <v>602</v>
      </c>
      <c r="B606" s="135">
        <v>604</v>
      </c>
      <c r="C606" s="10" t="s">
        <v>870</v>
      </c>
      <c r="D606" s="136" t="s">
        <v>32</v>
      </c>
      <c r="E606" s="136" t="s">
        <v>6</v>
      </c>
      <c r="F606" s="136" t="s">
        <v>7</v>
      </c>
      <c r="G606" s="136" t="s">
        <v>8</v>
      </c>
      <c r="H606" s="136" t="s">
        <v>7</v>
      </c>
      <c r="I606" s="137" t="s">
        <v>45</v>
      </c>
      <c r="J606" s="8">
        <v>1</v>
      </c>
      <c r="K606" s="8" t="s">
        <v>871</v>
      </c>
      <c r="L606" s="9">
        <v>4138</v>
      </c>
      <c r="M606" s="9">
        <v>3056.3076923076924</v>
      </c>
      <c r="N606" s="138">
        <f t="shared" si="72"/>
        <v>12647001.230769232</v>
      </c>
      <c r="O606" s="11" t="s">
        <v>3204</v>
      </c>
      <c r="P606" s="39">
        <v>3.8425404623186772E-4</v>
      </c>
      <c r="Q606" s="39"/>
      <c r="R606" s="26">
        <v>9.6063511557966927E-2</v>
      </c>
      <c r="S606" s="7"/>
      <c r="T606" s="26">
        <v>9.6063511557966927E-2</v>
      </c>
      <c r="U606" s="11"/>
      <c r="V606" s="28"/>
      <c r="W606" s="28"/>
      <c r="X606" s="29"/>
      <c r="Y606" s="108" t="str">
        <f t="shared" si="73"/>
        <v>NO OFERTADO</v>
      </c>
      <c r="Z606" s="108" t="str">
        <f t="shared" si="74"/>
        <v>CORRECTO</v>
      </c>
      <c r="AA606" s="29">
        <f t="shared" si="75"/>
        <v>0</v>
      </c>
      <c r="AB606" s="25">
        <v>3.4582864160868095E-2</v>
      </c>
      <c r="AC606" s="7"/>
      <c r="AD606" s="26">
        <v>3.4582864160868095E-2</v>
      </c>
      <c r="AE606" s="28"/>
      <c r="AF606" s="28"/>
      <c r="AG606" s="28"/>
      <c r="AH606" s="29"/>
      <c r="AI606" s="108" t="str">
        <f t="shared" si="76"/>
        <v>NO OFERTADO</v>
      </c>
      <c r="AJ606" s="108" t="str">
        <f t="shared" si="77"/>
        <v>CORRECTO</v>
      </c>
      <c r="AK606" s="27">
        <v>2.3055242773912063E-2</v>
      </c>
      <c r="AL606" s="7"/>
      <c r="AM606" s="26">
        <v>2.3055242773912063E-2</v>
      </c>
      <c r="AN606" s="28"/>
      <c r="AO606" s="28"/>
      <c r="AP606" s="28"/>
      <c r="AQ606" s="29"/>
      <c r="AR606" s="108" t="str">
        <f t="shared" si="78"/>
        <v>NO OFERTADO</v>
      </c>
      <c r="AS606" s="109" t="str">
        <f t="shared" si="79"/>
        <v>CORRECTO</v>
      </c>
    </row>
    <row r="607" spans="1:45" x14ac:dyDescent="0.25">
      <c r="A607" s="134">
        <v>603</v>
      </c>
      <c r="B607" s="135">
        <v>450</v>
      </c>
      <c r="C607" s="10" t="s">
        <v>1088</v>
      </c>
      <c r="D607" s="136" t="s">
        <v>1089</v>
      </c>
      <c r="E607" s="136" t="s">
        <v>36</v>
      </c>
      <c r="F607" s="136" t="s">
        <v>16</v>
      </c>
      <c r="G607" s="136" t="s">
        <v>17</v>
      </c>
      <c r="H607" s="136" t="s">
        <v>36</v>
      </c>
      <c r="I607" s="137">
        <v>75415.042000000001</v>
      </c>
      <c r="J607" s="8">
        <v>1</v>
      </c>
      <c r="K607" s="8" t="s">
        <v>1090</v>
      </c>
      <c r="L607" s="9">
        <v>18373</v>
      </c>
      <c r="M607" s="9">
        <v>290.30769230769232</v>
      </c>
      <c r="N607" s="138">
        <f t="shared" si="72"/>
        <v>5333823.230769231</v>
      </c>
      <c r="O607" s="11" t="s">
        <v>3204</v>
      </c>
      <c r="P607" s="39">
        <v>1.6205763887507349E-4</v>
      </c>
      <c r="Q607" s="39">
        <v>2.5875039905450757E-4</v>
      </c>
      <c r="R607" s="26">
        <v>4.0514409718768372E-2</v>
      </c>
      <c r="S607" s="26">
        <v>7.7625119716352269E-3</v>
      </c>
      <c r="T607" s="26">
        <v>4.8276921690403596E-2</v>
      </c>
      <c r="U607" s="11"/>
      <c r="V607" s="28"/>
      <c r="W607" s="28"/>
      <c r="X607" s="29"/>
      <c r="Y607" s="108" t="str">
        <f t="shared" si="73"/>
        <v>NO OFERTADO</v>
      </c>
      <c r="Z607" s="108" t="str">
        <f t="shared" si="74"/>
        <v>CORRECTO</v>
      </c>
      <c r="AA607" s="29">
        <f t="shared" si="75"/>
        <v>0</v>
      </c>
      <c r="AB607" s="25">
        <v>1.4585187498756614E-2</v>
      </c>
      <c r="AC607" s="26">
        <v>3.8812559858176134E-3</v>
      </c>
      <c r="AD607" s="26">
        <v>1.8466443484574227E-2</v>
      </c>
      <c r="AE607" s="28"/>
      <c r="AF607" s="28"/>
      <c r="AG607" s="28"/>
      <c r="AH607" s="29"/>
      <c r="AI607" s="108" t="str">
        <f t="shared" si="76"/>
        <v>NO OFERTADO</v>
      </c>
      <c r="AJ607" s="108" t="str">
        <f t="shared" si="77"/>
        <v>CORRECTO</v>
      </c>
      <c r="AK607" s="27">
        <v>9.7234583325044085E-3</v>
      </c>
      <c r="AL607" s="26">
        <v>1.2937519952725379E-3</v>
      </c>
      <c r="AM607" s="26">
        <v>1.1017210327776946E-2</v>
      </c>
      <c r="AN607" s="28"/>
      <c r="AO607" s="28"/>
      <c r="AP607" s="28"/>
      <c r="AQ607" s="29"/>
      <c r="AR607" s="108" t="str">
        <f t="shared" si="78"/>
        <v>NO OFERTADO</v>
      </c>
      <c r="AS607" s="109" t="str">
        <f t="shared" si="79"/>
        <v>CORRECTO</v>
      </c>
    </row>
    <row r="608" spans="1:45" x14ac:dyDescent="0.25">
      <c r="A608" s="134">
        <v>604</v>
      </c>
      <c r="B608" s="135">
        <v>1821</v>
      </c>
      <c r="C608" s="10" t="s">
        <v>3173</v>
      </c>
      <c r="D608" s="136" t="s">
        <v>2770</v>
      </c>
      <c r="E608" s="136" t="s">
        <v>748</v>
      </c>
      <c r="F608" s="136" t="s">
        <v>166</v>
      </c>
      <c r="G608" s="136" t="s">
        <v>167</v>
      </c>
      <c r="H608" s="136" t="s">
        <v>81</v>
      </c>
      <c r="I608" s="137" t="s">
        <v>45</v>
      </c>
      <c r="J608" s="8">
        <v>15</v>
      </c>
      <c r="K608" s="8" t="s">
        <v>168</v>
      </c>
      <c r="L608" s="9">
        <v>648.77</v>
      </c>
      <c r="M608" s="9">
        <v>38.333333333333329</v>
      </c>
      <c r="N608" s="138">
        <f t="shared" si="72"/>
        <v>24869.516666666663</v>
      </c>
      <c r="O608" s="11" t="s">
        <v>3204</v>
      </c>
      <c r="P608" s="39">
        <v>7.5561093358226058E-7</v>
      </c>
      <c r="Q608" s="39"/>
      <c r="R608" s="26">
        <v>1.8890273339556516E-4</v>
      </c>
      <c r="S608" s="7"/>
      <c r="T608" s="26">
        <v>1.8890273339556516E-4</v>
      </c>
      <c r="U608" s="11"/>
      <c r="V608" s="28"/>
      <c r="W608" s="28"/>
      <c r="X608" s="29"/>
      <c r="Y608" s="108" t="str">
        <f t="shared" si="73"/>
        <v>NO OFERTADO</v>
      </c>
      <c r="Z608" s="108" t="str">
        <f t="shared" si="74"/>
        <v>CORRECTO</v>
      </c>
      <c r="AA608" s="29">
        <f t="shared" si="75"/>
        <v>0</v>
      </c>
      <c r="AB608" s="25">
        <v>6.8004984022403459E-5</v>
      </c>
      <c r="AC608" s="7"/>
      <c r="AD608" s="26">
        <v>6.8004984022403459E-5</v>
      </c>
      <c r="AE608" s="28"/>
      <c r="AF608" s="28"/>
      <c r="AG608" s="28"/>
      <c r="AH608" s="29"/>
      <c r="AI608" s="108" t="str">
        <f t="shared" si="76"/>
        <v>NO OFERTADO</v>
      </c>
      <c r="AJ608" s="108" t="str">
        <f t="shared" si="77"/>
        <v>CORRECTO</v>
      </c>
      <c r="AK608" s="27">
        <v>4.5336656014935632E-5</v>
      </c>
      <c r="AL608" s="7"/>
      <c r="AM608" s="26">
        <v>4.5336656014935632E-5</v>
      </c>
      <c r="AN608" s="28"/>
      <c r="AO608" s="28"/>
      <c r="AP608" s="28"/>
      <c r="AQ608" s="29"/>
      <c r="AR608" s="108" t="str">
        <f t="shared" si="78"/>
        <v>NO OFERTADO</v>
      </c>
      <c r="AS608" s="109" t="str">
        <f t="shared" si="79"/>
        <v>CORRECTO</v>
      </c>
    </row>
    <row r="609" spans="1:45" ht="24" x14ac:dyDescent="0.25">
      <c r="A609" s="134">
        <v>605</v>
      </c>
      <c r="B609" s="135">
        <v>1438</v>
      </c>
      <c r="C609" s="10" t="s">
        <v>2574</v>
      </c>
      <c r="D609" s="136" t="s">
        <v>2575</v>
      </c>
      <c r="E609" s="136" t="s">
        <v>192</v>
      </c>
      <c r="F609" s="136" t="s">
        <v>420</v>
      </c>
      <c r="G609" s="136" t="s">
        <v>17</v>
      </c>
      <c r="H609" s="136" t="s">
        <v>1311</v>
      </c>
      <c r="I609" s="137" t="s">
        <v>45</v>
      </c>
      <c r="J609" s="8">
        <v>1</v>
      </c>
      <c r="K609" s="8" t="s">
        <v>2576</v>
      </c>
      <c r="L609" s="9">
        <v>3974.6</v>
      </c>
      <c r="M609" s="9">
        <v>208.69230769230768</v>
      </c>
      <c r="N609" s="138">
        <f t="shared" si="72"/>
        <v>829468.4461538461</v>
      </c>
      <c r="O609" s="11" t="s">
        <v>3204</v>
      </c>
      <c r="P609" s="39">
        <v>2.5201753430752965E-5</v>
      </c>
      <c r="Q609" s="39"/>
      <c r="R609" s="26">
        <v>6.3004383576882412E-3</v>
      </c>
      <c r="S609" s="7"/>
      <c r="T609" s="26">
        <v>6.3004383576882412E-3</v>
      </c>
      <c r="U609" s="11"/>
      <c r="V609" s="28"/>
      <c r="W609" s="28"/>
      <c r="X609" s="29"/>
      <c r="Y609" s="108" t="str">
        <f t="shared" si="73"/>
        <v>NO OFERTADO</v>
      </c>
      <c r="Z609" s="108" t="str">
        <f t="shared" si="74"/>
        <v>CORRECTO</v>
      </c>
      <c r="AA609" s="29">
        <f t="shared" si="75"/>
        <v>0</v>
      </c>
      <c r="AB609" s="25">
        <v>2.268157808767767E-3</v>
      </c>
      <c r="AC609" s="7"/>
      <c r="AD609" s="26">
        <v>2.268157808767767E-3</v>
      </c>
      <c r="AE609" s="28"/>
      <c r="AF609" s="28"/>
      <c r="AG609" s="28"/>
      <c r="AH609" s="29"/>
      <c r="AI609" s="108" t="str">
        <f t="shared" si="76"/>
        <v>NO OFERTADO</v>
      </c>
      <c r="AJ609" s="108" t="str">
        <f t="shared" si="77"/>
        <v>CORRECTO</v>
      </c>
      <c r="AK609" s="27">
        <v>1.5121052058451778E-3</v>
      </c>
      <c r="AL609" s="7"/>
      <c r="AM609" s="26">
        <v>1.5121052058451778E-3</v>
      </c>
      <c r="AN609" s="28"/>
      <c r="AO609" s="28"/>
      <c r="AP609" s="28"/>
      <c r="AQ609" s="29"/>
      <c r="AR609" s="108" t="str">
        <f t="shared" si="78"/>
        <v>NO OFERTADO</v>
      </c>
      <c r="AS609" s="109" t="str">
        <f t="shared" si="79"/>
        <v>CORRECTO</v>
      </c>
    </row>
    <row r="610" spans="1:45" x14ac:dyDescent="0.25">
      <c r="A610" s="134">
        <v>606</v>
      </c>
      <c r="B610" s="135">
        <v>1342</v>
      </c>
      <c r="C610" s="10" t="s">
        <v>2405</v>
      </c>
      <c r="D610" s="136" t="s">
        <v>4836</v>
      </c>
      <c r="E610" s="136" t="s">
        <v>2407</v>
      </c>
      <c r="F610" s="136" t="s">
        <v>420</v>
      </c>
      <c r="G610" s="136" t="s">
        <v>17</v>
      </c>
      <c r="H610" s="136" t="s">
        <v>81</v>
      </c>
      <c r="I610" s="137" t="s">
        <v>45</v>
      </c>
      <c r="J610" s="8">
        <v>1</v>
      </c>
      <c r="K610" s="8" t="s">
        <v>2408</v>
      </c>
      <c r="L610" s="9">
        <v>14215.93</v>
      </c>
      <c r="M610" s="9">
        <v>121.07692307692308</v>
      </c>
      <c r="N610" s="138">
        <f t="shared" si="72"/>
        <v>1721221.0630769231</v>
      </c>
      <c r="O610" s="11" t="s">
        <v>3204</v>
      </c>
      <c r="P610" s="39">
        <v>5.2295887845548735E-5</v>
      </c>
      <c r="Q610" s="39"/>
      <c r="R610" s="26">
        <v>1.3073971961387184E-2</v>
      </c>
      <c r="S610" s="7"/>
      <c r="T610" s="26">
        <v>1.3073971961387184E-2</v>
      </c>
      <c r="U610" s="11"/>
      <c r="V610" s="28"/>
      <c r="W610" s="28"/>
      <c r="X610" s="29"/>
      <c r="Y610" s="108" t="str">
        <f t="shared" si="73"/>
        <v>NO OFERTADO</v>
      </c>
      <c r="Z610" s="108" t="str">
        <f t="shared" si="74"/>
        <v>CORRECTO</v>
      </c>
      <c r="AA610" s="29">
        <f t="shared" si="75"/>
        <v>0</v>
      </c>
      <c r="AB610" s="25">
        <v>4.706629906099386E-3</v>
      </c>
      <c r="AC610" s="7"/>
      <c r="AD610" s="26">
        <v>4.706629906099386E-3</v>
      </c>
      <c r="AE610" s="28"/>
      <c r="AF610" s="28"/>
      <c r="AG610" s="28"/>
      <c r="AH610" s="29"/>
      <c r="AI610" s="108" t="str">
        <f t="shared" si="76"/>
        <v>NO OFERTADO</v>
      </c>
      <c r="AJ610" s="108" t="str">
        <f t="shared" si="77"/>
        <v>CORRECTO</v>
      </c>
      <c r="AK610" s="27">
        <v>3.137753270732924E-3</v>
      </c>
      <c r="AL610" s="7"/>
      <c r="AM610" s="26">
        <v>3.137753270732924E-3</v>
      </c>
      <c r="AN610" s="28"/>
      <c r="AO610" s="28"/>
      <c r="AP610" s="28"/>
      <c r="AQ610" s="29"/>
      <c r="AR610" s="108" t="str">
        <f t="shared" si="78"/>
        <v>NO OFERTADO</v>
      </c>
      <c r="AS610" s="109" t="str">
        <f t="shared" si="79"/>
        <v>CORRECTO</v>
      </c>
    </row>
    <row r="611" spans="1:45" x14ac:dyDescent="0.25">
      <c r="A611" s="134">
        <v>607</v>
      </c>
      <c r="B611" s="135">
        <v>1319</v>
      </c>
      <c r="C611" s="10" t="s">
        <v>2405</v>
      </c>
      <c r="D611" s="136" t="s">
        <v>2406</v>
      </c>
      <c r="E611" s="136" t="s">
        <v>787</v>
      </c>
      <c r="F611" s="136" t="s">
        <v>2407</v>
      </c>
      <c r="G611" s="136" t="s">
        <v>17</v>
      </c>
      <c r="H611" s="136" t="s">
        <v>81</v>
      </c>
      <c r="I611" s="137" t="s">
        <v>45</v>
      </c>
      <c r="J611" s="8">
        <v>1</v>
      </c>
      <c r="K611" s="8" t="s">
        <v>2408</v>
      </c>
      <c r="L611" s="9">
        <v>3802.95</v>
      </c>
      <c r="M611" s="9">
        <v>329.84615384615387</v>
      </c>
      <c r="N611" s="138">
        <f t="shared" si="72"/>
        <v>1254388.4307692307</v>
      </c>
      <c r="O611" s="11" t="s">
        <v>3204</v>
      </c>
      <c r="P611" s="39">
        <v>3.8112104306342586E-5</v>
      </c>
      <c r="Q611" s="39"/>
      <c r="R611" s="26">
        <v>9.528026076585646E-3</v>
      </c>
      <c r="S611" s="7"/>
      <c r="T611" s="26">
        <v>9.528026076585646E-3</v>
      </c>
      <c r="U611" s="11"/>
      <c r="V611" s="28"/>
      <c r="W611" s="28"/>
      <c r="X611" s="29"/>
      <c r="Y611" s="108" t="str">
        <f t="shared" si="73"/>
        <v>NO OFERTADO</v>
      </c>
      <c r="Z611" s="108" t="str">
        <f t="shared" si="74"/>
        <v>CORRECTO</v>
      </c>
      <c r="AA611" s="29">
        <f t="shared" si="75"/>
        <v>0</v>
      </c>
      <c r="AB611" s="25">
        <v>3.4300893875708325E-3</v>
      </c>
      <c r="AC611" s="7"/>
      <c r="AD611" s="26">
        <v>3.4300893875708325E-3</v>
      </c>
      <c r="AE611" s="28"/>
      <c r="AF611" s="28"/>
      <c r="AG611" s="28"/>
      <c r="AH611" s="29"/>
      <c r="AI611" s="108" t="str">
        <f t="shared" si="76"/>
        <v>NO OFERTADO</v>
      </c>
      <c r="AJ611" s="108" t="str">
        <f t="shared" si="77"/>
        <v>CORRECTO</v>
      </c>
      <c r="AK611" s="27">
        <v>2.286726258380555E-3</v>
      </c>
      <c r="AL611" s="7"/>
      <c r="AM611" s="26">
        <v>2.286726258380555E-3</v>
      </c>
      <c r="AN611" s="28"/>
      <c r="AO611" s="28"/>
      <c r="AP611" s="28"/>
      <c r="AQ611" s="29"/>
      <c r="AR611" s="108" t="str">
        <f t="shared" si="78"/>
        <v>NO OFERTADO</v>
      </c>
      <c r="AS611" s="109" t="str">
        <f t="shared" si="79"/>
        <v>CORRECTO</v>
      </c>
    </row>
    <row r="612" spans="1:45" ht="24" x14ac:dyDescent="0.25">
      <c r="A612" s="134">
        <v>608</v>
      </c>
      <c r="B612" s="135">
        <v>1496</v>
      </c>
      <c r="C612" s="10" t="s">
        <v>2405</v>
      </c>
      <c r="D612" s="136" t="s">
        <v>3506</v>
      </c>
      <c r="E612" s="136" t="s">
        <v>192</v>
      </c>
      <c r="F612" s="136" t="s">
        <v>420</v>
      </c>
      <c r="G612" s="136" t="s">
        <v>17</v>
      </c>
      <c r="H612" s="136" t="s">
        <v>1311</v>
      </c>
      <c r="I612" s="137" t="s">
        <v>45</v>
      </c>
      <c r="J612" s="8">
        <v>1</v>
      </c>
      <c r="K612" s="8" t="s">
        <v>2408</v>
      </c>
      <c r="L612" s="9">
        <v>4117.2299999999996</v>
      </c>
      <c r="M612" s="9">
        <v>188.53846153846155</v>
      </c>
      <c r="N612" s="138">
        <f t="shared" si="72"/>
        <v>776256.21</v>
      </c>
      <c r="O612" s="11" t="s">
        <v>3204</v>
      </c>
      <c r="P612" s="39">
        <v>2.3585005185215127E-5</v>
      </c>
      <c r="Q612" s="39"/>
      <c r="R612" s="26">
        <v>5.8962512963037818E-3</v>
      </c>
      <c r="S612" s="7"/>
      <c r="T612" s="26">
        <v>5.8962512963037818E-3</v>
      </c>
      <c r="U612" s="11"/>
      <c r="V612" s="28"/>
      <c r="W612" s="28"/>
      <c r="X612" s="29"/>
      <c r="Y612" s="108" t="str">
        <f t="shared" si="73"/>
        <v>NO OFERTADO</v>
      </c>
      <c r="Z612" s="108" t="str">
        <f t="shared" si="74"/>
        <v>CORRECTO</v>
      </c>
      <c r="AA612" s="29">
        <f t="shared" si="75"/>
        <v>0</v>
      </c>
      <c r="AB612" s="25">
        <v>2.1226504666693614E-3</v>
      </c>
      <c r="AC612" s="7"/>
      <c r="AD612" s="26">
        <v>2.1226504666693614E-3</v>
      </c>
      <c r="AE612" s="28"/>
      <c r="AF612" s="28"/>
      <c r="AG612" s="28"/>
      <c r="AH612" s="29"/>
      <c r="AI612" s="108" t="str">
        <f t="shared" si="76"/>
        <v>NO OFERTADO</v>
      </c>
      <c r="AJ612" s="108" t="str">
        <f t="shared" si="77"/>
        <v>CORRECTO</v>
      </c>
      <c r="AK612" s="27">
        <v>1.4151003111129077E-3</v>
      </c>
      <c r="AL612" s="7"/>
      <c r="AM612" s="26">
        <v>1.4151003111129077E-3</v>
      </c>
      <c r="AN612" s="28"/>
      <c r="AO612" s="28"/>
      <c r="AP612" s="28"/>
      <c r="AQ612" s="29"/>
      <c r="AR612" s="108" t="str">
        <f t="shared" si="78"/>
        <v>NO OFERTADO</v>
      </c>
      <c r="AS612" s="109" t="str">
        <f t="shared" si="79"/>
        <v>CORRECTO</v>
      </c>
    </row>
    <row r="613" spans="1:45" ht="24" x14ac:dyDescent="0.25">
      <c r="A613" s="134">
        <v>609</v>
      </c>
      <c r="B613" s="135">
        <v>506</v>
      </c>
      <c r="C613" s="10" t="s">
        <v>1188</v>
      </c>
      <c r="D613" s="136" t="s">
        <v>51</v>
      </c>
      <c r="E613" s="136" t="s">
        <v>6</v>
      </c>
      <c r="F613" s="136" t="s">
        <v>7</v>
      </c>
      <c r="G613" s="136" t="s">
        <v>8</v>
      </c>
      <c r="H613" s="136" t="s">
        <v>7</v>
      </c>
      <c r="I613" s="137">
        <v>845.5</v>
      </c>
      <c r="J613" s="8">
        <v>1</v>
      </c>
      <c r="K613" s="8" t="s">
        <v>1189</v>
      </c>
      <c r="L613" s="9">
        <v>709.43</v>
      </c>
      <c r="M613" s="9">
        <v>18194.384615384617</v>
      </c>
      <c r="N613" s="138">
        <f t="shared" si="72"/>
        <v>12907642.277692309</v>
      </c>
      <c r="O613" s="11" t="s">
        <v>3204</v>
      </c>
      <c r="P613" s="39">
        <v>3.9217310744383622E-4</v>
      </c>
      <c r="Q613" s="39">
        <v>6.2616578122407179E-4</v>
      </c>
      <c r="R613" s="26">
        <v>9.8043276860959053E-2</v>
      </c>
      <c r="S613" s="26">
        <v>1.8784973436722155E-2</v>
      </c>
      <c r="T613" s="26">
        <v>0.11682825029768121</v>
      </c>
      <c r="U613" s="11"/>
      <c r="V613" s="28"/>
      <c r="W613" s="28"/>
      <c r="X613" s="29"/>
      <c r="Y613" s="108" t="str">
        <f t="shared" si="73"/>
        <v>NO OFERTADO</v>
      </c>
      <c r="Z613" s="108" t="str">
        <f t="shared" si="74"/>
        <v>CORRECTO</v>
      </c>
      <c r="AA613" s="29">
        <f t="shared" si="75"/>
        <v>0</v>
      </c>
      <c r="AB613" s="25">
        <v>3.529557966994526E-2</v>
      </c>
      <c r="AC613" s="26">
        <v>9.3924867183610775E-3</v>
      </c>
      <c r="AD613" s="26">
        <v>4.4688066388306337E-2</v>
      </c>
      <c r="AE613" s="28"/>
      <c r="AF613" s="28"/>
      <c r="AG613" s="28"/>
      <c r="AH613" s="29"/>
      <c r="AI613" s="108" t="str">
        <f t="shared" si="76"/>
        <v>NO OFERTADO</v>
      </c>
      <c r="AJ613" s="108" t="str">
        <f t="shared" si="77"/>
        <v>CORRECTO</v>
      </c>
      <c r="AK613" s="27">
        <v>2.3530386446630174E-2</v>
      </c>
      <c r="AL613" s="26">
        <v>3.1308289061203589E-3</v>
      </c>
      <c r="AM613" s="26">
        <v>2.6661215352750532E-2</v>
      </c>
      <c r="AN613" s="28"/>
      <c r="AO613" s="28"/>
      <c r="AP613" s="28"/>
      <c r="AQ613" s="29"/>
      <c r="AR613" s="108" t="str">
        <f t="shared" si="78"/>
        <v>NO OFERTADO</v>
      </c>
      <c r="AS613" s="109" t="str">
        <f t="shared" si="79"/>
        <v>CORRECTO</v>
      </c>
    </row>
    <row r="614" spans="1:45" x14ac:dyDescent="0.25">
      <c r="A614" s="134">
        <v>610</v>
      </c>
      <c r="B614" s="135">
        <v>1833</v>
      </c>
      <c r="C614" s="10" t="s">
        <v>3193</v>
      </c>
      <c r="D614" s="136" t="s">
        <v>3194</v>
      </c>
      <c r="E614" s="136" t="s">
        <v>787</v>
      </c>
      <c r="F614" s="136" t="s">
        <v>16</v>
      </c>
      <c r="G614" s="136" t="s">
        <v>17</v>
      </c>
      <c r="H614" s="136" t="s">
        <v>236</v>
      </c>
      <c r="I614" s="137" t="s">
        <v>45</v>
      </c>
      <c r="J614" s="8">
        <v>1</v>
      </c>
      <c r="K614" s="8" t="s">
        <v>3195</v>
      </c>
      <c r="L614" s="9">
        <v>4347.13</v>
      </c>
      <c r="M614" s="9">
        <v>4.9000000000000004</v>
      </c>
      <c r="N614" s="138">
        <f t="shared" si="72"/>
        <v>21300.937000000002</v>
      </c>
      <c r="O614" s="11" t="s">
        <v>3204</v>
      </c>
      <c r="P614" s="39">
        <v>6.471867189248519E-7</v>
      </c>
      <c r="Q614" s="39"/>
      <c r="R614" s="26">
        <v>1.6179667973121299E-4</v>
      </c>
      <c r="S614" s="7"/>
      <c r="T614" s="26">
        <v>1.6179667973121299E-4</v>
      </c>
      <c r="U614" s="11"/>
      <c r="V614" s="28"/>
      <c r="W614" s="28"/>
      <c r="X614" s="29"/>
      <c r="Y614" s="108" t="str">
        <f t="shared" si="73"/>
        <v>NO OFERTADO</v>
      </c>
      <c r="Z614" s="108" t="str">
        <f t="shared" si="74"/>
        <v>CORRECTO</v>
      </c>
      <c r="AA614" s="29">
        <f t="shared" si="75"/>
        <v>0</v>
      </c>
      <c r="AB614" s="25">
        <v>5.8246804703236674E-5</v>
      </c>
      <c r="AC614" s="7"/>
      <c r="AD614" s="26">
        <v>5.8246804703236674E-5</v>
      </c>
      <c r="AE614" s="28"/>
      <c r="AF614" s="28"/>
      <c r="AG614" s="28"/>
      <c r="AH614" s="29"/>
      <c r="AI614" s="108" t="str">
        <f t="shared" si="76"/>
        <v>NO OFERTADO</v>
      </c>
      <c r="AJ614" s="108" t="str">
        <f t="shared" si="77"/>
        <v>CORRECTO</v>
      </c>
      <c r="AK614" s="27">
        <v>3.8831203135491116E-5</v>
      </c>
      <c r="AL614" s="7"/>
      <c r="AM614" s="26">
        <v>3.8831203135491116E-5</v>
      </c>
      <c r="AN614" s="28"/>
      <c r="AO614" s="28"/>
      <c r="AP614" s="28"/>
      <c r="AQ614" s="29"/>
      <c r="AR614" s="108" t="str">
        <f t="shared" si="78"/>
        <v>NO OFERTADO</v>
      </c>
      <c r="AS614" s="109" t="str">
        <f t="shared" si="79"/>
        <v>CORRECTO</v>
      </c>
    </row>
    <row r="615" spans="1:45" x14ac:dyDescent="0.25">
      <c r="A615" s="134">
        <v>611</v>
      </c>
      <c r="B615" s="135">
        <v>1874</v>
      </c>
      <c r="C615" s="10" t="s">
        <v>3254</v>
      </c>
      <c r="D615" s="136" t="s">
        <v>515</v>
      </c>
      <c r="E615" s="136" t="s">
        <v>559</v>
      </c>
      <c r="F615" s="136" t="s">
        <v>166</v>
      </c>
      <c r="G615" s="136" t="s">
        <v>8</v>
      </c>
      <c r="H615" s="136" t="s">
        <v>81</v>
      </c>
      <c r="I615" s="137">
        <v>57753.5</v>
      </c>
      <c r="J615" s="8">
        <v>30</v>
      </c>
      <c r="K615" s="8" t="s">
        <v>1965</v>
      </c>
      <c r="L615" s="9">
        <v>31929.38</v>
      </c>
      <c r="M615" s="138">
        <v>75</v>
      </c>
      <c r="N615" s="138">
        <f t="shared" si="72"/>
        <v>2394703.5</v>
      </c>
      <c r="O615" s="11" t="s">
        <v>3204</v>
      </c>
      <c r="P615" s="39">
        <v>7.2758315794411248E-5</v>
      </c>
      <c r="Q615" s="39">
        <v>1.1617004528154645E-4</v>
      </c>
      <c r="R615" s="26">
        <v>1.8189578948602812E-2</v>
      </c>
      <c r="S615" s="26">
        <v>3.4851013584463937E-3</v>
      </c>
      <c r="T615" s="26">
        <v>2.1674680307049207E-2</v>
      </c>
      <c r="U615" s="11"/>
      <c r="V615" s="28"/>
      <c r="W615" s="28"/>
      <c r="X615" s="29"/>
      <c r="Y615" s="108" t="str">
        <f t="shared" si="73"/>
        <v>NO OFERTADO</v>
      </c>
      <c r="Z615" s="108" t="str">
        <f t="shared" si="74"/>
        <v>CORRECTO</v>
      </c>
      <c r="AA615" s="29">
        <f t="shared" si="75"/>
        <v>0</v>
      </c>
      <c r="AB615" s="25">
        <v>6.5482484214970122E-3</v>
      </c>
      <c r="AC615" s="26">
        <v>1.7425506792231968E-3</v>
      </c>
      <c r="AD615" s="26">
        <v>8.2907991007202097E-3</v>
      </c>
      <c r="AE615" s="28"/>
      <c r="AF615" s="28"/>
      <c r="AG615" s="28"/>
      <c r="AH615" s="29"/>
      <c r="AI615" s="108" t="str">
        <f t="shared" si="76"/>
        <v>NO OFERTADO</v>
      </c>
      <c r="AJ615" s="108" t="str">
        <f t="shared" si="77"/>
        <v>CORRECTO</v>
      </c>
      <c r="AK615" s="27">
        <v>4.3654989476646748E-3</v>
      </c>
      <c r="AL615" s="26">
        <v>5.8085022640773224E-4</v>
      </c>
      <c r="AM615" s="26">
        <v>4.9463491740724067E-3</v>
      </c>
      <c r="AN615" s="28"/>
      <c r="AO615" s="28"/>
      <c r="AP615" s="28"/>
      <c r="AQ615" s="29"/>
      <c r="AR615" s="108" t="str">
        <f t="shared" si="78"/>
        <v>NO OFERTADO</v>
      </c>
      <c r="AS615" s="109" t="str">
        <f t="shared" si="79"/>
        <v>CORRECTO</v>
      </c>
    </row>
    <row r="616" spans="1:45" ht="24" x14ac:dyDescent="0.25">
      <c r="A616" s="134">
        <v>612</v>
      </c>
      <c r="B616" s="135">
        <v>1005</v>
      </c>
      <c r="C616" s="10" t="s">
        <v>1964</v>
      </c>
      <c r="D616" s="136" t="s">
        <v>51</v>
      </c>
      <c r="E616" s="136" t="s">
        <v>6</v>
      </c>
      <c r="F616" s="136" t="s">
        <v>7</v>
      </c>
      <c r="G616" s="136" t="s">
        <v>8</v>
      </c>
      <c r="H616" s="136" t="s">
        <v>7</v>
      </c>
      <c r="I616" s="137" t="s">
        <v>45</v>
      </c>
      <c r="J616" s="8">
        <v>1</v>
      </c>
      <c r="K616" s="8" t="s">
        <v>1965</v>
      </c>
      <c r="L616" s="9">
        <v>61324.43</v>
      </c>
      <c r="M616" s="9">
        <v>70</v>
      </c>
      <c r="N616" s="138">
        <f t="shared" si="72"/>
        <v>4292710.0999999996</v>
      </c>
      <c r="O616" s="11" t="s">
        <v>3204</v>
      </c>
      <c r="P616" s="39">
        <v>1.3042548151353964E-4</v>
      </c>
      <c r="Q616" s="39"/>
      <c r="R616" s="26">
        <v>3.2606370378384909E-2</v>
      </c>
      <c r="S616" s="7"/>
      <c r="T616" s="26">
        <v>3.2606370378384909E-2</v>
      </c>
      <c r="U616" s="11"/>
      <c r="V616" s="28"/>
      <c r="W616" s="28"/>
      <c r="X616" s="29"/>
      <c r="Y616" s="108" t="str">
        <f t="shared" si="73"/>
        <v>NO OFERTADO</v>
      </c>
      <c r="Z616" s="108" t="str">
        <f t="shared" si="74"/>
        <v>CORRECTO</v>
      </c>
      <c r="AA616" s="29">
        <f t="shared" si="75"/>
        <v>0</v>
      </c>
      <c r="AB616" s="25">
        <v>1.1738293336218567E-2</v>
      </c>
      <c r="AC616" s="7"/>
      <c r="AD616" s="26">
        <v>1.1738293336218567E-2</v>
      </c>
      <c r="AE616" s="28"/>
      <c r="AF616" s="28"/>
      <c r="AG616" s="28"/>
      <c r="AH616" s="29"/>
      <c r="AI616" s="108" t="str">
        <f t="shared" si="76"/>
        <v>NO OFERTADO</v>
      </c>
      <c r="AJ616" s="108" t="str">
        <f t="shared" si="77"/>
        <v>CORRECTO</v>
      </c>
      <c r="AK616" s="27">
        <v>7.8255288908123787E-3</v>
      </c>
      <c r="AL616" s="7"/>
      <c r="AM616" s="26">
        <v>7.8255288908123787E-3</v>
      </c>
      <c r="AN616" s="28"/>
      <c r="AO616" s="28"/>
      <c r="AP616" s="28"/>
      <c r="AQ616" s="29"/>
      <c r="AR616" s="108" t="str">
        <f t="shared" si="78"/>
        <v>NO OFERTADO</v>
      </c>
      <c r="AS616" s="109" t="str">
        <f t="shared" si="79"/>
        <v>CORRECTO</v>
      </c>
    </row>
    <row r="617" spans="1:45" x14ac:dyDescent="0.25">
      <c r="A617" s="134">
        <v>613</v>
      </c>
      <c r="B617" s="135">
        <v>278</v>
      </c>
      <c r="C617" s="10" t="s">
        <v>725</v>
      </c>
      <c r="D617" s="136" t="s">
        <v>2797</v>
      </c>
      <c r="E617" s="136" t="s">
        <v>726</v>
      </c>
      <c r="F617" s="136" t="s">
        <v>241</v>
      </c>
      <c r="G617" s="136" t="s">
        <v>242</v>
      </c>
      <c r="H617" s="136" t="s">
        <v>243</v>
      </c>
      <c r="I617" s="137" t="s">
        <v>45</v>
      </c>
      <c r="J617" s="8">
        <v>50</v>
      </c>
      <c r="K617" s="8" t="s">
        <v>727</v>
      </c>
      <c r="L617" s="9">
        <v>141.88999999999999</v>
      </c>
      <c r="M617" s="9">
        <v>157588.46153846156</v>
      </c>
      <c r="N617" s="138">
        <f t="shared" si="72"/>
        <v>22360226.807692308</v>
      </c>
      <c r="O617" s="11" t="s">
        <v>3204</v>
      </c>
      <c r="P617" s="39">
        <v>6.7937113856005016E-4</v>
      </c>
      <c r="Q617" s="39"/>
      <c r="R617" s="26">
        <v>0.16984278464001254</v>
      </c>
      <c r="S617" s="7"/>
      <c r="T617" s="26">
        <v>0.16984278464001254</v>
      </c>
      <c r="U617" s="11"/>
      <c r="V617" s="28"/>
      <c r="W617" s="28"/>
      <c r="X617" s="29"/>
      <c r="Y617" s="108" t="str">
        <f t="shared" si="73"/>
        <v>NO OFERTADO</v>
      </c>
      <c r="Z617" s="108" t="str">
        <f t="shared" si="74"/>
        <v>CORRECTO</v>
      </c>
      <c r="AA617" s="29">
        <f t="shared" si="75"/>
        <v>0</v>
      </c>
      <c r="AB617" s="25">
        <v>6.1143402470404513E-2</v>
      </c>
      <c r="AC617" s="7"/>
      <c r="AD617" s="26">
        <v>6.1143402470404513E-2</v>
      </c>
      <c r="AE617" s="28"/>
      <c r="AF617" s="28"/>
      <c r="AG617" s="28"/>
      <c r="AH617" s="29"/>
      <c r="AI617" s="108" t="str">
        <f t="shared" si="76"/>
        <v>NO OFERTADO</v>
      </c>
      <c r="AJ617" s="108" t="str">
        <f t="shared" si="77"/>
        <v>CORRECTO</v>
      </c>
      <c r="AK617" s="27">
        <v>4.0762268313603009E-2</v>
      </c>
      <c r="AL617" s="7"/>
      <c r="AM617" s="26">
        <v>4.0762268313603009E-2</v>
      </c>
      <c r="AN617" s="28"/>
      <c r="AO617" s="28"/>
      <c r="AP617" s="28"/>
      <c r="AQ617" s="29"/>
      <c r="AR617" s="108" t="str">
        <f t="shared" si="78"/>
        <v>NO OFERTADO</v>
      </c>
      <c r="AS617" s="109" t="str">
        <f t="shared" si="79"/>
        <v>CORRECTO</v>
      </c>
    </row>
    <row r="618" spans="1:45" x14ac:dyDescent="0.25">
      <c r="A618" s="134">
        <v>614</v>
      </c>
      <c r="B618" s="135">
        <v>565</v>
      </c>
      <c r="C618" s="10" t="s">
        <v>725</v>
      </c>
      <c r="D618" s="136" t="s">
        <v>1302</v>
      </c>
      <c r="E618" s="136" t="s">
        <v>36</v>
      </c>
      <c r="F618" s="136" t="s">
        <v>16</v>
      </c>
      <c r="G618" s="136" t="s">
        <v>17</v>
      </c>
      <c r="H618" s="136" t="s">
        <v>36</v>
      </c>
      <c r="I618" s="137" t="s">
        <v>45</v>
      </c>
      <c r="J618" s="8">
        <v>1</v>
      </c>
      <c r="K618" s="8" t="s">
        <v>1195</v>
      </c>
      <c r="L618" s="9">
        <v>742</v>
      </c>
      <c r="M618" s="9">
        <v>9639.3076923076915</v>
      </c>
      <c r="N618" s="138">
        <f t="shared" si="72"/>
        <v>7152366.307692307</v>
      </c>
      <c r="O618" s="11" t="s">
        <v>3204</v>
      </c>
      <c r="P618" s="39">
        <v>2.1731046306667362E-4</v>
      </c>
      <c r="Q618" s="39"/>
      <c r="R618" s="26">
        <v>5.4327615766668405E-2</v>
      </c>
      <c r="S618" s="7"/>
      <c r="T618" s="26">
        <v>5.4327615766668405E-2</v>
      </c>
      <c r="U618" s="11"/>
      <c r="V618" s="28"/>
      <c r="W618" s="28"/>
      <c r="X618" s="29"/>
      <c r="Y618" s="108" t="str">
        <f t="shared" si="73"/>
        <v>NO OFERTADO</v>
      </c>
      <c r="Z618" s="108" t="str">
        <f t="shared" si="74"/>
        <v>CORRECTO</v>
      </c>
      <c r="AA618" s="29">
        <f t="shared" si="75"/>
        <v>0</v>
      </c>
      <c r="AB618" s="25">
        <v>1.9557941676000626E-2</v>
      </c>
      <c r="AC618" s="7"/>
      <c r="AD618" s="26">
        <v>1.9557941676000626E-2</v>
      </c>
      <c r="AE618" s="28"/>
      <c r="AF618" s="28"/>
      <c r="AG618" s="28"/>
      <c r="AH618" s="29"/>
      <c r="AI618" s="108" t="str">
        <f t="shared" si="76"/>
        <v>NO OFERTADO</v>
      </c>
      <c r="AJ618" s="108" t="str">
        <f t="shared" si="77"/>
        <v>CORRECTO</v>
      </c>
      <c r="AK618" s="27">
        <v>1.3038627784000417E-2</v>
      </c>
      <c r="AL618" s="7"/>
      <c r="AM618" s="26">
        <v>1.3038627784000417E-2</v>
      </c>
      <c r="AN618" s="28"/>
      <c r="AO618" s="28"/>
      <c r="AP618" s="28"/>
      <c r="AQ618" s="29"/>
      <c r="AR618" s="108" t="str">
        <f t="shared" si="78"/>
        <v>NO OFERTADO</v>
      </c>
      <c r="AS618" s="109" t="str">
        <f t="shared" si="79"/>
        <v>CORRECTO</v>
      </c>
    </row>
    <row r="619" spans="1:45" ht="24" x14ac:dyDescent="0.25">
      <c r="A619" s="134">
        <v>615</v>
      </c>
      <c r="B619" s="135">
        <v>1167</v>
      </c>
      <c r="C619" s="10" t="s">
        <v>725</v>
      </c>
      <c r="D619" s="136" t="s">
        <v>69</v>
      </c>
      <c r="E619" s="136" t="s">
        <v>6</v>
      </c>
      <c r="F619" s="136" t="s">
        <v>101</v>
      </c>
      <c r="G619" s="136" t="s">
        <v>8</v>
      </c>
      <c r="H619" s="136" t="s">
        <v>7</v>
      </c>
      <c r="I619" s="137" t="s">
        <v>45</v>
      </c>
      <c r="J619" s="8">
        <v>1</v>
      </c>
      <c r="K619" s="8" t="s">
        <v>1195</v>
      </c>
      <c r="L619" s="9">
        <v>812.42</v>
      </c>
      <c r="M619" s="9">
        <v>2946.9166666666665</v>
      </c>
      <c r="N619" s="138">
        <f t="shared" si="72"/>
        <v>2394134.0383333331</v>
      </c>
      <c r="O619" s="11" t="s">
        <v>3204</v>
      </c>
      <c r="P619" s="39">
        <v>7.2741013831234525E-5</v>
      </c>
      <c r="Q619" s="39"/>
      <c r="R619" s="26">
        <v>1.818525345780863E-2</v>
      </c>
      <c r="S619" s="7"/>
      <c r="T619" s="26">
        <v>1.818525345780863E-2</v>
      </c>
      <c r="U619" s="11"/>
      <c r="V619" s="28"/>
      <c r="W619" s="28"/>
      <c r="X619" s="29"/>
      <c r="Y619" s="108" t="str">
        <f t="shared" si="73"/>
        <v>NO OFERTADO</v>
      </c>
      <c r="Z619" s="108" t="str">
        <f t="shared" si="74"/>
        <v>CORRECTO</v>
      </c>
      <c r="AA619" s="29">
        <f t="shared" si="75"/>
        <v>0</v>
      </c>
      <c r="AB619" s="25">
        <v>6.5466912448111075E-3</v>
      </c>
      <c r="AC619" s="7"/>
      <c r="AD619" s="26">
        <v>6.5466912448111075E-3</v>
      </c>
      <c r="AE619" s="28"/>
      <c r="AF619" s="28"/>
      <c r="AG619" s="28"/>
      <c r="AH619" s="29"/>
      <c r="AI619" s="108" t="str">
        <f t="shared" si="76"/>
        <v>NO OFERTADO</v>
      </c>
      <c r="AJ619" s="108" t="str">
        <f t="shared" si="77"/>
        <v>CORRECTO</v>
      </c>
      <c r="AK619" s="27">
        <v>4.3644608298740711E-3</v>
      </c>
      <c r="AL619" s="7"/>
      <c r="AM619" s="26">
        <v>4.3644608298740711E-3</v>
      </c>
      <c r="AN619" s="28"/>
      <c r="AO619" s="28"/>
      <c r="AP619" s="28"/>
      <c r="AQ619" s="29"/>
      <c r="AR619" s="108" t="str">
        <f t="shared" si="78"/>
        <v>NO OFERTADO</v>
      </c>
      <c r="AS619" s="109" t="str">
        <f t="shared" si="79"/>
        <v>CORRECTO</v>
      </c>
    </row>
    <row r="620" spans="1:45" ht="24" x14ac:dyDescent="0.25">
      <c r="A620" s="134">
        <v>616</v>
      </c>
      <c r="B620" s="135">
        <v>1272</v>
      </c>
      <c r="C620" s="10" t="s">
        <v>725</v>
      </c>
      <c r="D620" s="136" t="s">
        <v>51</v>
      </c>
      <c r="E620" s="136" t="s">
        <v>6</v>
      </c>
      <c r="F620" s="136" t="s">
        <v>7</v>
      </c>
      <c r="G620" s="136" t="s">
        <v>8</v>
      </c>
      <c r="H620" s="136" t="s">
        <v>7</v>
      </c>
      <c r="I620" s="137" t="s">
        <v>45</v>
      </c>
      <c r="J620" s="8">
        <v>1</v>
      </c>
      <c r="K620" s="8" t="s">
        <v>1195</v>
      </c>
      <c r="L620" s="9">
        <v>64.010000000000005</v>
      </c>
      <c r="M620" s="9">
        <v>22819.615384615383</v>
      </c>
      <c r="N620" s="138">
        <f t="shared" si="72"/>
        <v>1460683.5807692308</v>
      </c>
      <c r="O620" s="11" t="s">
        <v>3204</v>
      </c>
      <c r="P620" s="39">
        <v>4.4379973238991428E-5</v>
      </c>
      <c r="Q620" s="39"/>
      <c r="R620" s="26">
        <v>1.1094993309747857E-2</v>
      </c>
      <c r="S620" s="7"/>
      <c r="T620" s="26">
        <v>1.1094993309747857E-2</v>
      </c>
      <c r="U620" s="11"/>
      <c r="V620" s="28"/>
      <c r="W620" s="28"/>
      <c r="X620" s="29"/>
      <c r="Y620" s="108" t="str">
        <f t="shared" si="73"/>
        <v>NO OFERTADO</v>
      </c>
      <c r="Z620" s="108" t="str">
        <f t="shared" si="74"/>
        <v>CORRECTO</v>
      </c>
      <c r="AA620" s="29">
        <f t="shared" si="75"/>
        <v>0</v>
      </c>
      <c r="AB620" s="25">
        <v>3.9941975915092284E-3</v>
      </c>
      <c r="AC620" s="7"/>
      <c r="AD620" s="26">
        <v>3.9941975915092284E-3</v>
      </c>
      <c r="AE620" s="28"/>
      <c r="AF620" s="28"/>
      <c r="AG620" s="28"/>
      <c r="AH620" s="29"/>
      <c r="AI620" s="108" t="str">
        <f t="shared" si="76"/>
        <v>NO OFERTADO</v>
      </c>
      <c r="AJ620" s="108" t="str">
        <f t="shared" si="77"/>
        <v>CORRECTO</v>
      </c>
      <c r="AK620" s="27">
        <v>2.6627983943394856E-3</v>
      </c>
      <c r="AL620" s="7"/>
      <c r="AM620" s="26">
        <v>2.6627983943394856E-3</v>
      </c>
      <c r="AN620" s="28"/>
      <c r="AO620" s="28"/>
      <c r="AP620" s="28"/>
      <c r="AQ620" s="29"/>
      <c r="AR620" s="108" t="str">
        <f t="shared" si="78"/>
        <v>NO OFERTADO</v>
      </c>
      <c r="AS620" s="109" t="str">
        <f t="shared" si="79"/>
        <v>CORRECTO</v>
      </c>
    </row>
    <row r="621" spans="1:45" x14ac:dyDescent="0.25">
      <c r="A621" s="134">
        <v>617</v>
      </c>
      <c r="B621" s="135">
        <v>1670</v>
      </c>
      <c r="C621" s="10" t="s">
        <v>725</v>
      </c>
      <c r="D621" s="136" t="s">
        <v>1019</v>
      </c>
      <c r="E621" s="136" t="s">
        <v>524</v>
      </c>
      <c r="F621" s="136" t="s">
        <v>166</v>
      </c>
      <c r="G621" s="136" t="s">
        <v>167</v>
      </c>
      <c r="H621" s="136" t="s">
        <v>81</v>
      </c>
      <c r="I621" s="137" t="s">
        <v>45</v>
      </c>
      <c r="J621" s="8">
        <v>5</v>
      </c>
      <c r="K621" s="8" t="s">
        <v>2933</v>
      </c>
      <c r="L621" s="9">
        <v>2001.67</v>
      </c>
      <c r="M621" s="9">
        <v>125.38461538461539</v>
      </c>
      <c r="N621" s="138">
        <f t="shared" si="72"/>
        <v>250978.6230769231</v>
      </c>
      <c r="O621" s="11" t="s">
        <v>3204</v>
      </c>
      <c r="P621" s="39">
        <v>7.6254876294611341E-6</v>
      </c>
      <c r="Q621" s="39"/>
      <c r="R621" s="26">
        <v>1.9063719073652834E-3</v>
      </c>
      <c r="S621" s="7"/>
      <c r="T621" s="26">
        <v>1.9063719073652834E-3</v>
      </c>
      <c r="U621" s="11"/>
      <c r="V621" s="28"/>
      <c r="W621" s="28"/>
      <c r="X621" s="29"/>
      <c r="Y621" s="108" t="str">
        <f t="shared" si="73"/>
        <v>NO OFERTADO</v>
      </c>
      <c r="Z621" s="108" t="str">
        <f t="shared" si="74"/>
        <v>CORRECTO</v>
      </c>
      <c r="AA621" s="29">
        <f t="shared" si="75"/>
        <v>0</v>
      </c>
      <c r="AB621" s="25">
        <v>6.8629388665150204E-4</v>
      </c>
      <c r="AC621" s="7"/>
      <c r="AD621" s="26">
        <v>6.8629388665150204E-4</v>
      </c>
      <c r="AE621" s="28"/>
      <c r="AF621" s="28"/>
      <c r="AG621" s="28"/>
      <c r="AH621" s="29"/>
      <c r="AI621" s="108" t="str">
        <f t="shared" si="76"/>
        <v>NO OFERTADO</v>
      </c>
      <c r="AJ621" s="108" t="str">
        <f t="shared" si="77"/>
        <v>CORRECTO</v>
      </c>
      <c r="AK621" s="27">
        <v>4.5752925776766803E-4</v>
      </c>
      <c r="AL621" s="7"/>
      <c r="AM621" s="26">
        <v>4.5752925776766803E-4</v>
      </c>
      <c r="AN621" s="28"/>
      <c r="AO621" s="28"/>
      <c r="AP621" s="28"/>
      <c r="AQ621" s="29"/>
      <c r="AR621" s="108" t="str">
        <f t="shared" si="78"/>
        <v>NO OFERTADO</v>
      </c>
      <c r="AS621" s="109" t="str">
        <f t="shared" si="79"/>
        <v>CORRECTO</v>
      </c>
    </row>
    <row r="622" spans="1:45" x14ac:dyDescent="0.25">
      <c r="A622" s="134">
        <v>618</v>
      </c>
      <c r="B622" s="135">
        <v>2636</v>
      </c>
      <c r="C622" s="141" t="s">
        <v>4434</v>
      </c>
      <c r="D622" s="145" t="s">
        <v>2797</v>
      </c>
      <c r="E622" s="145" t="s">
        <v>726</v>
      </c>
      <c r="F622" s="145" t="s">
        <v>241</v>
      </c>
      <c r="G622" s="136" t="s">
        <v>242</v>
      </c>
      <c r="H622" s="145" t="s">
        <v>243</v>
      </c>
      <c r="I622" s="137" t="s">
        <v>45</v>
      </c>
      <c r="J622" s="8">
        <v>30</v>
      </c>
      <c r="K622" s="8" t="s">
        <v>4435</v>
      </c>
      <c r="L622" s="9">
        <v>1040.22</v>
      </c>
      <c r="M622" s="9">
        <v>210</v>
      </c>
      <c r="N622" s="138">
        <f t="shared" si="72"/>
        <v>218446.2</v>
      </c>
      <c r="O622" s="11" t="s">
        <v>4504</v>
      </c>
      <c r="P622" s="39">
        <v>6.6370544844859166E-6</v>
      </c>
      <c r="Q622" s="39"/>
      <c r="R622" s="26">
        <v>1.6592636211214791E-3</v>
      </c>
      <c r="S622" s="7"/>
      <c r="T622" s="26">
        <v>1.6592636211214791E-3</v>
      </c>
      <c r="U622" s="11"/>
      <c r="V622" s="28"/>
      <c r="W622" s="28"/>
      <c r="X622" s="29"/>
      <c r="Y622" s="108" t="str">
        <f t="shared" si="73"/>
        <v>NO OFERTADO</v>
      </c>
      <c r="Z622" s="108" t="str">
        <f t="shared" si="74"/>
        <v>CORRECTO</v>
      </c>
      <c r="AA622" s="29">
        <f t="shared" si="75"/>
        <v>0</v>
      </c>
      <c r="AB622" s="25">
        <v>5.9733490360373246E-4</v>
      </c>
      <c r="AC622" s="7"/>
      <c r="AD622" s="26">
        <v>5.9733490360373246E-4</v>
      </c>
      <c r="AE622" s="28"/>
      <c r="AF622" s="28"/>
      <c r="AG622" s="28"/>
      <c r="AH622" s="29"/>
      <c r="AI622" s="108" t="str">
        <f t="shared" si="76"/>
        <v>NO OFERTADO</v>
      </c>
      <c r="AJ622" s="108" t="str">
        <f t="shared" si="77"/>
        <v>CORRECTO</v>
      </c>
      <c r="AK622" s="27">
        <v>3.9822326906915499E-4</v>
      </c>
      <c r="AL622" s="7"/>
      <c r="AM622" s="26">
        <v>3.9822326906915499E-4</v>
      </c>
      <c r="AN622" s="28"/>
      <c r="AO622" s="28"/>
      <c r="AP622" s="28"/>
      <c r="AQ622" s="29"/>
      <c r="AR622" s="108" t="str">
        <f t="shared" si="78"/>
        <v>NO OFERTADO</v>
      </c>
      <c r="AS622" s="109" t="str">
        <f t="shared" si="79"/>
        <v>CORRECTO</v>
      </c>
    </row>
    <row r="623" spans="1:45" ht="24" x14ac:dyDescent="0.25">
      <c r="A623" s="134">
        <v>619</v>
      </c>
      <c r="B623" s="135">
        <v>196</v>
      </c>
      <c r="C623" s="10" t="s">
        <v>547</v>
      </c>
      <c r="D623" s="136" t="s">
        <v>548</v>
      </c>
      <c r="E623" s="136" t="s">
        <v>6</v>
      </c>
      <c r="F623" s="136" t="s">
        <v>7</v>
      </c>
      <c r="G623" s="136" t="s">
        <v>8</v>
      </c>
      <c r="H623" s="136" t="s">
        <v>7</v>
      </c>
      <c r="I623" s="137" t="s">
        <v>45</v>
      </c>
      <c r="J623" s="8">
        <v>1</v>
      </c>
      <c r="K623" s="8" t="s">
        <v>549</v>
      </c>
      <c r="L623" s="9">
        <v>3460</v>
      </c>
      <c r="M623" s="9">
        <v>8764</v>
      </c>
      <c r="N623" s="138">
        <f t="shared" si="72"/>
        <v>30323440</v>
      </c>
      <c r="O623" s="11" t="s">
        <v>3204</v>
      </c>
      <c r="P623" s="39">
        <v>9.2131757584723193E-4</v>
      </c>
      <c r="Q623" s="39"/>
      <c r="R623" s="26">
        <v>0.23032939396180799</v>
      </c>
      <c r="S623" s="7"/>
      <c r="T623" s="26">
        <v>0.23032939396180799</v>
      </c>
      <c r="U623" s="11"/>
      <c r="V623" s="28"/>
      <c r="W623" s="28"/>
      <c r="X623" s="29"/>
      <c r="Y623" s="108" t="str">
        <f t="shared" si="73"/>
        <v>NO OFERTADO</v>
      </c>
      <c r="Z623" s="108" t="str">
        <f t="shared" si="74"/>
        <v>CORRECTO</v>
      </c>
      <c r="AA623" s="29">
        <f t="shared" si="75"/>
        <v>0</v>
      </c>
      <c r="AB623" s="25">
        <v>8.2918581826250878E-2</v>
      </c>
      <c r="AC623" s="7"/>
      <c r="AD623" s="26">
        <v>8.2918581826250878E-2</v>
      </c>
      <c r="AE623" s="28"/>
      <c r="AF623" s="28"/>
      <c r="AG623" s="28"/>
      <c r="AH623" s="29"/>
      <c r="AI623" s="108" t="str">
        <f t="shared" si="76"/>
        <v>NO OFERTADO</v>
      </c>
      <c r="AJ623" s="108" t="str">
        <f t="shared" si="77"/>
        <v>CORRECTO</v>
      </c>
      <c r="AK623" s="27">
        <v>5.5279054550833914E-2</v>
      </c>
      <c r="AL623" s="7"/>
      <c r="AM623" s="26">
        <v>5.5279054550833914E-2</v>
      </c>
      <c r="AN623" s="28"/>
      <c r="AO623" s="28"/>
      <c r="AP623" s="28"/>
      <c r="AQ623" s="29"/>
      <c r="AR623" s="108" t="str">
        <f t="shared" si="78"/>
        <v>NO OFERTADO</v>
      </c>
      <c r="AS623" s="109" t="str">
        <f t="shared" si="79"/>
        <v>CORRECTO</v>
      </c>
    </row>
    <row r="624" spans="1:45" ht="36" x14ac:dyDescent="0.25">
      <c r="A624" s="134">
        <v>620</v>
      </c>
      <c r="B624" s="135">
        <v>509</v>
      </c>
      <c r="C624" s="10" t="s">
        <v>1193</v>
      </c>
      <c r="D624" s="136" t="s">
        <v>1194</v>
      </c>
      <c r="E624" s="136" t="s">
        <v>205</v>
      </c>
      <c r="F624" s="136" t="s">
        <v>7</v>
      </c>
      <c r="G624" s="136" t="s">
        <v>8</v>
      </c>
      <c r="H624" s="136" t="s">
        <v>7</v>
      </c>
      <c r="I624" s="137" t="s">
        <v>45</v>
      </c>
      <c r="J624" s="8">
        <v>1</v>
      </c>
      <c r="K624" s="8" t="s">
        <v>1195</v>
      </c>
      <c r="L624" s="9">
        <v>2942.8</v>
      </c>
      <c r="M624" s="9">
        <v>3446.5384615384614</v>
      </c>
      <c r="N624" s="138">
        <f t="shared" si="72"/>
        <v>10142473.384615384</v>
      </c>
      <c r="O624" s="11" t="s">
        <v>3204</v>
      </c>
      <c r="P624" s="39">
        <v>3.0815893552344045E-4</v>
      </c>
      <c r="Q624" s="39"/>
      <c r="R624" s="26">
        <v>7.703973388086012E-2</v>
      </c>
      <c r="S624" s="7"/>
      <c r="T624" s="26">
        <v>7.703973388086012E-2</v>
      </c>
      <c r="U624" s="11"/>
      <c r="V624" s="28"/>
      <c r="W624" s="28"/>
      <c r="X624" s="29"/>
      <c r="Y624" s="108" t="str">
        <f t="shared" si="73"/>
        <v>NO OFERTADO</v>
      </c>
      <c r="Z624" s="108" t="str">
        <f t="shared" si="74"/>
        <v>CORRECTO</v>
      </c>
      <c r="AA624" s="29">
        <f t="shared" si="75"/>
        <v>0</v>
      </c>
      <c r="AB624" s="25">
        <v>2.7734304197109642E-2</v>
      </c>
      <c r="AC624" s="7"/>
      <c r="AD624" s="26">
        <v>2.7734304197109642E-2</v>
      </c>
      <c r="AE624" s="28"/>
      <c r="AF624" s="28"/>
      <c r="AG624" s="28"/>
      <c r="AH624" s="29"/>
      <c r="AI624" s="108" t="str">
        <f t="shared" si="76"/>
        <v>NO OFERTADO</v>
      </c>
      <c r="AJ624" s="108" t="str">
        <f t="shared" si="77"/>
        <v>CORRECTO</v>
      </c>
      <c r="AK624" s="27">
        <v>1.8489536131406428E-2</v>
      </c>
      <c r="AL624" s="7"/>
      <c r="AM624" s="26">
        <v>1.8489536131406428E-2</v>
      </c>
      <c r="AN624" s="28"/>
      <c r="AO624" s="28"/>
      <c r="AP624" s="28"/>
      <c r="AQ624" s="29"/>
      <c r="AR624" s="108" t="str">
        <f t="shared" si="78"/>
        <v>NO OFERTADO</v>
      </c>
      <c r="AS624" s="109" t="str">
        <f t="shared" si="79"/>
        <v>CORRECTO</v>
      </c>
    </row>
    <row r="625" spans="1:45" x14ac:dyDescent="0.25">
      <c r="A625" s="134">
        <v>621</v>
      </c>
      <c r="B625" s="135">
        <v>1133</v>
      </c>
      <c r="C625" s="10" t="s">
        <v>2131</v>
      </c>
      <c r="D625" s="136" t="s">
        <v>2132</v>
      </c>
      <c r="E625" s="136" t="s">
        <v>820</v>
      </c>
      <c r="F625" s="136" t="s">
        <v>241</v>
      </c>
      <c r="G625" s="136" t="s">
        <v>242</v>
      </c>
      <c r="H625" s="136" t="s">
        <v>243</v>
      </c>
      <c r="I625" s="137" t="s">
        <v>45</v>
      </c>
      <c r="J625" s="8">
        <v>30</v>
      </c>
      <c r="K625" s="8" t="s">
        <v>2133</v>
      </c>
      <c r="L625" s="9">
        <v>1910.58</v>
      </c>
      <c r="M625" s="9">
        <v>930</v>
      </c>
      <c r="N625" s="138">
        <f t="shared" si="72"/>
        <v>1776839.4</v>
      </c>
      <c r="O625" s="11" t="s">
        <v>3204</v>
      </c>
      <c r="P625" s="39">
        <v>5.3985740690299322E-5</v>
      </c>
      <c r="Q625" s="39"/>
      <c r="R625" s="26">
        <v>1.349643517257483E-2</v>
      </c>
      <c r="S625" s="7"/>
      <c r="T625" s="26">
        <v>1.349643517257483E-2</v>
      </c>
      <c r="U625" s="11"/>
      <c r="V625" s="28"/>
      <c r="W625" s="28"/>
      <c r="X625" s="29"/>
      <c r="Y625" s="108" t="str">
        <f t="shared" si="73"/>
        <v>NO OFERTADO</v>
      </c>
      <c r="Z625" s="108" t="str">
        <f t="shared" si="74"/>
        <v>CORRECTO</v>
      </c>
      <c r="AA625" s="29">
        <f t="shared" si="75"/>
        <v>0</v>
      </c>
      <c r="AB625" s="25">
        <v>4.8587166621269391E-3</v>
      </c>
      <c r="AC625" s="7"/>
      <c r="AD625" s="26">
        <v>4.8587166621269391E-3</v>
      </c>
      <c r="AE625" s="28"/>
      <c r="AF625" s="28"/>
      <c r="AG625" s="28"/>
      <c r="AH625" s="29"/>
      <c r="AI625" s="108" t="str">
        <f t="shared" si="76"/>
        <v>NO OFERTADO</v>
      </c>
      <c r="AJ625" s="108" t="str">
        <f t="shared" si="77"/>
        <v>CORRECTO</v>
      </c>
      <c r="AK625" s="27">
        <v>3.2391444414179593E-3</v>
      </c>
      <c r="AL625" s="7"/>
      <c r="AM625" s="26">
        <v>3.2391444414179593E-3</v>
      </c>
      <c r="AN625" s="28"/>
      <c r="AO625" s="28"/>
      <c r="AP625" s="28"/>
      <c r="AQ625" s="29"/>
      <c r="AR625" s="108" t="str">
        <f t="shared" si="78"/>
        <v>NO OFERTADO</v>
      </c>
      <c r="AS625" s="109" t="str">
        <f t="shared" si="79"/>
        <v>CORRECTO</v>
      </c>
    </row>
    <row r="626" spans="1:45" ht="24" x14ac:dyDescent="0.25">
      <c r="A626" s="134">
        <v>622</v>
      </c>
      <c r="B626" s="135">
        <v>1074</v>
      </c>
      <c r="C626" s="10" t="s">
        <v>2057</v>
      </c>
      <c r="D626" s="136" t="s">
        <v>765</v>
      </c>
      <c r="E626" s="136" t="s">
        <v>6</v>
      </c>
      <c r="F626" s="136" t="s">
        <v>7</v>
      </c>
      <c r="G626" s="136" t="s">
        <v>8</v>
      </c>
      <c r="H626" s="136" t="s">
        <v>7</v>
      </c>
      <c r="I626" s="137" t="s">
        <v>45</v>
      </c>
      <c r="J626" s="8">
        <v>1</v>
      </c>
      <c r="K626" s="8" t="s">
        <v>2058</v>
      </c>
      <c r="L626" s="9">
        <v>327.69</v>
      </c>
      <c r="M626" s="9">
        <v>6624.4615384615381</v>
      </c>
      <c r="N626" s="138">
        <f t="shared" si="72"/>
        <v>2170769.8015384614</v>
      </c>
      <c r="O626" s="11" t="s">
        <v>3204</v>
      </c>
      <c r="P626" s="39">
        <v>6.595453455398834E-5</v>
      </c>
      <c r="Q626" s="39"/>
      <c r="R626" s="26">
        <v>1.6488633638497084E-2</v>
      </c>
      <c r="S626" s="7"/>
      <c r="T626" s="26">
        <v>1.6488633638497084E-2</v>
      </c>
      <c r="U626" s="11"/>
      <c r="V626" s="28"/>
      <c r="W626" s="28"/>
      <c r="X626" s="29"/>
      <c r="Y626" s="108" t="str">
        <f t="shared" si="73"/>
        <v>NO OFERTADO</v>
      </c>
      <c r="Z626" s="108" t="str">
        <f t="shared" si="74"/>
        <v>CORRECTO</v>
      </c>
      <c r="AA626" s="29">
        <f t="shared" si="75"/>
        <v>0</v>
      </c>
      <c r="AB626" s="25">
        <v>5.9359081098589502E-3</v>
      </c>
      <c r="AC626" s="7"/>
      <c r="AD626" s="26">
        <v>5.9359081098589502E-3</v>
      </c>
      <c r="AE626" s="28"/>
      <c r="AF626" s="28"/>
      <c r="AG626" s="28"/>
      <c r="AH626" s="29"/>
      <c r="AI626" s="108" t="str">
        <f t="shared" si="76"/>
        <v>NO OFERTADO</v>
      </c>
      <c r="AJ626" s="108" t="str">
        <f t="shared" si="77"/>
        <v>CORRECTO</v>
      </c>
      <c r="AK626" s="27">
        <v>3.9572720732393004E-3</v>
      </c>
      <c r="AL626" s="7"/>
      <c r="AM626" s="26">
        <v>3.9572720732393004E-3</v>
      </c>
      <c r="AN626" s="28"/>
      <c r="AO626" s="28"/>
      <c r="AP626" s="28"/>
      <c r="AQ626" s="29"/>
      <c r="AR626" s="108" t="str">
        <f t="shared" si="78"/>
        <v>NO OFERTADO</v>
      </c>
      <c r="AS626" s="109" t="str">
        <f t="shared" si="79"/>
        <v>CORRECTO</v>
      </c>
    </row>
    <row r="627" spans="1:45" x14ac:dyDescent="0.25">
      <c r="A627" s="134">
        <v>623</v>
      </c>
      <c r="B627" s="135">
        <v>1662</v>
      </c>
      <c r="C627" s="10" t="s">
        <v>2057</v>
      </c>
      <c r="D627" s="136" t="s">
        <v>2676</v>
      </c>
      <c r="E627" s="136" t="s">
        <v>559</v>
      </c>
      <c r="F627" s="136" t="s">
        <v>166</v>
      </c>
      <c r="G627" s="136" t="s">
        <v>8</v>
      </c>
      <c r="H627" s="136" t="s">
        <v>81</v>
      </c>
      <c r="I627" s="137" t="s">
        <v>45</v>
      </c>
      <c r="J627" s="8">
        <v>80</v>
      </c>
      <c r="K627" s="8" t="s">
        <v>2058</v>
      </c>
      <c r="L627" s="9">
        <v>65</v>
      </c>
      <c r="M627" s="9">
        <v>2707.6923076923076</v>
      </c>
      <c r="N627" s="138">
        <f t="shared" si="72"/>
        <v>176000</v>
      </c>
      <c r="O627" s="11" t="s">
        <v>3204</v>
      </c>
      <c r="P627" s="39">
        <v>5.3474108923365168E-6</v>
      </c>
      <c r="Q627" s="39"/>
      <c r="R627" s="26">
        <v>1.3368527230841292E-3</v>
      </c>
      <c r="S627" s="7"/>
      <c r="T627" s="26">
        <v>1.3368527230841292E-3</v>
      </c>
      <c r="U627" s="11"/>
      <c r="V627" s="28"/>
      <c r="W627" s="28"/>
      <c r="X627" s="29"/>
      <c r="Y627" s="108" t="str">
        <f t="shared" si="73"/>
        <v>NO OFERTADO</v>
      </c>
      <c r="Z627" s="108" t="str">
        <f t="shared" si="74"/>
        <v>CORRECTO</v>
      </c>
      <c r="AA627" s="29">
        <f t="shared" si="75"/>
        <v>0</v>
      </c>
      <c r="AB627" s="25">
        <v>4.812669803102865E-4</v>
      </c>
      <c r="AC627" s="7"/>
      <c r="AD627" s="26">
        <v>4.812669803102865E-4</v>
      </c>
      <c r="AE627" s="28"/>
      <c r="AF627" s="28"/>
      <c r="AG627" s="28"/>
      <c r="AH627" s="29"/>
      <c r="AI627" s="108" t="str">
        <f t="shared" si="76"/>
        <v>NO OFERTADO</v>
      </c>
      <c r="AJ627" s="108" t="str">
        <f t="shared" si="77"/>
        <v>CORRECTO</v>
      </c>
      <c r="AK627" s="27">
        <v>3.2084465354019102E-4</v>
      </c>
      <c r="AL627" s="7"/>
      <c r="AM627" s="26">
        <v>3.2084465354019102E-4</v>
      </c>
      <c r="AN627" s="28"/>
      <c r="AO627" s="28"/>
      <c r="AP627" s="28"/>
      <c r="AQ627" s="29"/>
      <c r="AR627" s="108" t="str">
        <f t="shared" si="78"/>
        <v>NO OFERTADO</v>
      </c>
      <c r="AS627" s="109" t="str">
        <f t="shared" si="79"/>
        <v>CORRECTO</v>
      </c>
    </row>
    <row r="628" spans="1:45" ht="24" x14ac:dyDescent="0.25">
      <c r="A628" s="134">
        <v>624</v>
      </c>
      <c r="B628" s="135">
        <v>1626</v>
      </c>
      <c r="C628" s="10" t="s">
        <v>2867</v>
      </c>
      <c r="D628" s="136" t="s">
        <v>2868</v>
      </c>
      <c r="E628" s="136" t="s">
        <v>6</v>
      </c>
      <c r="F628" s="136" t="s">
        <v>7</v>
      </c>
      <c r="G628" s="136" t="s">
        <v>8</v>
      </c>
      <c r="H628" s="136" t="s">
        <v>7</v>
      </c>
      <c r="I628" s="137">
        <v>791.4</v>
      </c>
      <c r="J628" s="8">
        <v>1</v>
      </c>
      <c r="K628" s="8" t="s">
        <v>2869</v>
      </c>
      <c r="L628" s="9">
        <v>791.4</v>
      </c>
      <c r="M628" s="9">
        <v>490.53846153846155</v>
      </c>
      <c r="N628" s="138">
        <f t="shared" si="72"/>
        <v>388212.13846153847</v>
      </c>
      <c r="O628" s="11" t="s">
        <v>3204</v>
      </c>
      <c r="P628" s="39">
        <v>1.1795055782650471E-5</v>
      </c>
      <c r="Q628" s="39">
        <v>1.8832653689244999E-5</v>
      </c>
      <c r="R628" s="26">
        <v>2.9487639456626177E-3</v>
      </c>
      <c r="S628" s="26">
        <v>5.6497961067735001E-4</v>
      </c>
      <c r="T628" s="26">
        <v>3.5137435563399677E-3</v>
      </c>
      <c r="U628" s="11"/>
      <c r="V628" s="28"/>
      <c r="W628" s="28"/>
      <c r="X628" s="29"/>
      <c r="Y628" s="108" t="str">
        <f t="shared" si="73"/>
        <v>NO OFERTADO</v>
      </c>
      <c r="Z628" s="108" t="str">
        <f t="shared" si="74"/>
        <v>CORRECTO</v>
      </c>
      <c r="AA628" s="29">
        <f t="shared" si="75"/>
        <v>0</v>
      </c>
      <c r="AB628" s="25">
        <v>1.0615550204385424E-3</v>
      </c>
      <c r="AC628" s="26">
        <v>2.82489805338675E-4</v>
      </c>
      <c r="AD628" s="26">
        <v>1.3440448257772174E-3</v>
      </c>
      <c r="AE628" s="28"/>
      <c r="AF628" s="28"/>
      <c r="AG628" s="28"/>
      <c r="AH628" s="29"/>
      <c r="AI628" s="108" t="str">
        <f t="shared" si="76"/>
        <v>NO OFERTADO</v>
      </c>
      <c r="AJ628" s="108" t="str">
        <f t="shared" si="77"/>
        <v>CORRECTO</v>
      </c>
      <c r="AK628" s="27">
        <v>7.077033469590283E-4</v>
      </c>
      <c r="AL628" s="26">
        <v>9.4163268446224993E-5</v>
      </c>
      <c r="AM628" s="26">
        <v>8.0186661540525327E-4</v>
      </c>
      <c r="AN628" s="28"/>
      <c r="AO628" s="28"/>
      <c r="AP628" s="28"/>
      <c r="AQ628" s="29"/>
      <c r="AR628" s="108" t="str">
        <f t="shared" si="78"/>
        <v>NO OFERTADO</v>
      </c>
      <c r="AS628" s="109" t="str">
        <f t="shared" si="79"/>
        <v>CORRECTO</v>
      </c>
    </row>
    <row r="629" spans="1:45" ht="24" x14ac:dyDescent="0.25">
      <c r="A629" s="134">
        <v>625</v>
      </c>
      <c r="B629" s="135">
        <v>272</v>
      </c>
      <c r="C629" s="10" t="s">
        <v>711</v>
      </c>
      <c r="D629" s="136" t="s">
        <v>116</v>
      </c>
      <c r="E629" s="136" t="s">
        <v>6</v>
      </c>
      <c r="F629" s="136" t="s">
        <v>7</v>
      </c>
      <c r="G629" s="136" t="s">
        <v>8</v>
      </c>
      <c r="H629" s="136" t="s">
        <v>7</v>
      </c>
      <c r="I629" s="137">
        <v>4302</v>
      </c>
      <c r="J629" s="8">
        <v>1</v>
      </c>
      <c r="K629" s="8" t="s">
        <v>712</v>
      </c>
      <c r="L629" s="9">
        <v>2349.86</v>
      </c>
      <c r="M629" s="9">
        <v>8257.538461538461</v>
      </c>
      <c r="N629" s="138">
        <f t="shared" si="72"/>
        <v>19404059.32923077</v>
      </c>
      <c r="O629" s="11" t="s">
        <v>3204</v>
      </c>
      <c r="P629" s="39">
        <v>5.8955385348109443E-4</v>
      </c>
      <c r="Q629" s="39">
        <v>9.4131505254097328E-4</v>
      </c>
      <c r="R629" s="26">
        <v>0.14738846337027361</v>
      </c>
      <c r="S629" s="26">
        <v>2.8239451576229199E-2</v>
      </c>
      <c r="T629" s="26">
        <v>0.17562791494650282</v>
      </c>
      <c r="U629" s="11"/>
      <c r="V629" s="28"/>
      <c r="W629" s="28"/>
      <c r="X629" s="29"/>
      <c r="Y629" s="108" t="str">
        <f t="shared" si="73"/>
        <v>NO OFERTADO</v>
      </c>
      <c r="Z629" s="108" t="str">
        <f t="shared" si="74"/>
        <v>CORRECTO</v>
      </c>
      <c r="AA629" s="29">
        <f t="shared" si="75"/>
        <v>0</v>
      </c>
      <c r="AB629" s="25">
        <v>5.3059846813298499E-2</v>
      </c>
      <c r="AC629" s="26">
        <v>1.4119725788114599E-2</v>
      </c>
      <c r="AD629" s="26">
        <v>6.7179572601413093E-2</v>
      </c>
      <c r="AE629" s="28"/>
      <c r="AF629" s="28"/>
      <c r="AG629" s="28"/>
      <c r="AH629" s="29"/>
      <c r="AI629" s="108" t="str">
        <f t="shared" si="76"/>
        <v>NO OFERTADO</v>
      </c>
      <c r="AJ629" s="108" t="str">
        <f t="shared" si="77"/>
        <v>CORRECTO</v>
      </c>
      <c r="AK629" s="27">
        <v>3.5373231208865666E-2</v>
      </c>
      <c r="AL629" s="26">
        <v>4.7065752627048667E-3</v>
      </c>
      <c r="AM629" s="26">
        <v>4.0079806471570535E-2</v>
      </c>
      <c r="AN629" s="28"/>
      <c r="AO629" s="28"/>
      <c r="AP629" s="28"/>
      <c r="AQ629" s="29"/>
      <c r="AR629" s="108" t="str">
        <f t="shared" si="78"/>
        <v>NO OFERTADO</v>
      </c>
      <c r="AS629" s="109" t="str">
        <f t="shared" si="79"/>
        <v>CORRECTO</v>
      </c>
    </row>
    <row r="630" spans="1:45" ht="24" x14ac:dyDescent="0.25">
      <c r="A630" s="134">
        <v>626</v>
      </c>
      <c r="B630" s="135">
        <v>1095</v>
      </c>
      <c r="C630" s="10" t="s">
        <v>2082</v>
      </c>
      <c r="D630" s="136" t="s">
        <v>2083</v>
      </c>
      <c r="E630" s="136" t="s">
        <v>6</v>
      </c>
      <c r="F630" s="136" t="s">
        <v>7</v>
      </c>
      <c r="G630" s="136" t="s">
        <v>8</v>
      </c>
      <c r="H630" s="136" t="s">
        <v>7</v>
      </c>
      <c r="I630" s="137">
        <v>1341.6</v>
      </c>
      <c r="J630" s="8">
        <v>1</v>
      </c>
      <c r="K630" s="8" t="s">
        <v>2084</v>
      </c>
      <c r="L630" s="9">
        <v>1341.6</v>
      </c>
      <c r="M630" s="9">
        <v>2264.8888888888887</v>
      </c>
      <c r="N630" s="138">
        <f t="shared" si="72"/>
        <v>3038574.9333333327</v>
      </c>
      <c r="O630" s="11" t="s">
        <v>3204</v>
      </c>
      <c r="P630" s="39">
        <v>9.2321072134587324E-5</v>
      </c>
      <c r="Q630" s="39">
        <v>1.4740504935024536E-4</v>
      </c>
      <c r="R630" s="26">
        <v>2.3080268033646829E-2</v>
      </c>
      <c r="S630" s="26">
        <v>4.4221514805073605E-3</v>
      </c>
      <c r="T630" s="26">
        <v>2.7502419514154192E-2</v>
      </c>
      <c r="U630" s="11"/>
      <c r="V630" s="28"/>
      <c r="W630" s="28"/>
      <c r="X630" s="29"/>
      <c r="Y630" s="108" t="str">
        <f t="shared" si="73"/>
        <v>NO OFERTADO</v>
      </c>
      <c r="Z630" s="108" t="str">
        <f t="shared" si="74"/>
        <v>CORRECTO</v>
      </c>
      <c r="AA630" s="29">
        <f t="shared" si="75"/>
        <v>0</v>
      </c>
      <c r="AB630" s="25">
        <v>8.3088964921128588E-3</v>
      </c>
      <c r="AC630" s="26">
        <v>2.2110757402536802E-3</v>
      </c>
      <c r="AD630" s="26">
        <v>1.0519972232366538E-2</v>
      </c>
      <c r="AE630" s="28"/>
      <c r="AF630" s="28"/>
      <c r="AG630" s="28"/>
      <c r="AH630" s="29"/>
      <c r="AI630" s="108" t="str">
        <f t="shared" si="76"/>
        <v>NO OFERTADO</v>
      </c>
      <c r="AJ630" s="108" t="str">
        <f t="shared" si="77"/>
        <v>CORRECTO</v>
      </c>
      <c r="AK630" s="27">
        <v>5.5392643280752392E-3</v>
      </c>
      <c r="AL630" s="26">
        <v>7.3702524675122675E-4</v>
      </c>
      <c r="AM630" s="26">
        <v>6.2762895748264659E-3</v>
      </c>
      <c r="AN630" s="28"/>
      <c r="AO630" s="28"/>
      <c r="AP630" s="28"/>
      <c r="AQ630" s="29"/>
      <c r="AR630" s="108" t="str">
        <f t="shared" si="78"/>
        <v>NO OFERTADO</v>
      </c>
      <c r="AS630" s="109" t="str">
        <f t="shared" si="79"/>
        <v>CORRECTO</v>
      </c>
    </row>
    <row r="631" spans="1:45" ht="24" x14ac:dyDescent="0.25">
      <c r="A631" s="134">
        <v>627</v>
      </c>
      <c r="B631" s="135">
        <v>1357</v>
      </c>
      <c r="C631" s="10" t="s">
        <v>2465</v>
      </c>
      <c r="D631" s="136" t="s">
        <v>2466</v>
      </c>
      <c r="E631" s="136" t="s">
        <v>6</v>
      </c>
      <c r="F631" s="136" t="s">
        <v>7</v>
      </c>
      <c r="G631" s="136" t="s">
        <v>8</v>
      </c>
      <c r="H631" s="136" t="s">
        <v>7</v>
      </c>
      <c r="I631" s="137">
        <v>1195.1200000000001</v>
      </c>
      <c r="J631" s="8">
        <v>1</v>
      </c>
      <c r="K631" s="8" t="s">
        <v>2084</v>
      </c>
      <c r="L631" s="9">
        <v>948.04</v>
      </c>
      <c r="M631" s="9">
        <v>1700.3636363636363</v>
      </c>
      <c r="N631" s="138">
        <f t="shared" si="72"/>
        <v>1612012.7418181817</v>
      </c>
      <c r="O631" s="11" t="s">
        <v>3204</v>
      </c>
      <c r="P631" s="39">
        <v>4.897780962604431E-5</v>
      </c>
      <c r="Q631" s="39">
        <v>7.8200743103038864E-5</v>
      </c>
      <c r="R631" s="26">
        <v>1.2244452406511078E-2</v>
      </c>
      <c r="S631" s="26">
        <v>2.346022293091166E-3</v>
      </c>
      <c r="T631" s="26">
        <v>1.4590474699602243E-2</v>
      </c>
      <c r="U631" s="11"/>
      <c r="V631" s="28"/>
      <c r="W631" s="28"/>
      <c r="X631" s="29"/>
      <c r="Y631" s="108" t="str">
        <f t="shared" si="73"/>
        <v>NO OFERTADO</v>
      </c>
      <c r="Z631" s="108" t="str">
        <f t="shared" si="74"/>
        <v>CORRECTO</v>
      </c>
      <c r="AA631" s="29">
        <f t="shared" si="75"/>
        <v>0</v>
      </c>
      <c r="AB631" s="25">
        <v>4.4080028663439881E-3</v>
      </c>
      <c r="AC631" s="26">
        <v>1.173011146545583E-3</v>
      </c>
      <c r="AD631" s="26">
        <v>5.5810140128895709E-3</v>
      </c>
      <c r="AE631" s="28"/>
      <c r="AF631" s="28"/>
      <c r="AG631" s="28"/>
      <c r="AH631" s="29"/>
      <c r="AI631" s="108" t="str">
        <f t="shared" si="76"/>
        <v>NO OFERTADO</v>
      </c>
      <c r="AJ631" s="108" t="str">
        <f t="shared" si="77"/>
        <v>CORRECTO</v>
      </c>
      <c r="AK631" s="27">
        <v>2.9386685775626585E-3</v>
      </c>
      <c r="AL631" s="26">
        <v>3.910037155151943E-4</v>
      </c>
      <c r="AM631" s="26">
        <v>3.3296722930778529E-3</v>
      </c>
      <c r="AN631" s="28"/>
      <c r="AO631" s="28"/>
      <c r="AP631" s="28"/>
      <c r="AQ631" s="29"/>
      <c r="AR631" s="108" t="str">
        <f t="shared" si="78"/>
        <v>NO OFERTADO</v>
      </c>
      <c r="AS631" s="109" t="str">
        <f t="shared" si="79"/>
        <v>CORRECTO</v>
      </c>
    </row>
    <row r="632" spans="1:45" ht="24" x14ac:dyDescent="0.25">
      <c r="A632" s="134">
        <v>628</v>
      </c>
      <c r="B632" s="135">
        <v>921</v>
      </c>
      <c r="C632" s="10" t="s">
        <v>1847</v>
      </c>
      <c r="D632" s="136" t="s">
        <v>1848</v>
      </c>
      <c r="E632" s="136" t="s">
        <v>7</v>
      </c>
      <c r="F632" s="136" t="s">
        <v>7</v>
      </c>
      <c r="G632" s="136" t="s">
        <v>8</v>
      </c>
      <c r="H632" s="136" t="s">
        <v>7</v>
      </c>
      <c r="I632" s="137">
        <v>807.40619047619043</v>
      </c>
      <c r="J632" s="8">
        <v>1</v>
      </c>
      <c r="K632" s="8" t="s">
        <v>1849</v>
      </c>
      <c r="L632" s="9">
        <v>694.15</v>
      </c>
      <c r="M632" s="9">
        <v>7309.1538461538457</v>
      </c>
      <c r="N632" s="138">
        <f t="shared" si="72"/>
        <v>5073649.1423076922</v>
      </c>
      <c r="O632" s="11" t="s">
        <v>3204</v>
      </c>
      <c r="P632" s="39">
        <v>1.541527652697158E-4</v>
      </c>
      <c r="Q632" s="39">
        <v>2.4612903042258214E-4</v>
      </c>
      <c r="R632" s="26">
        <v>3.8538191317428951E-2</v>
      </c>
      <c r="S632" s="26">
        <v>7.3838709126774638E-3</v>
      </c>
      <c r="T632" s="26">
        <v>4.5922062230106413E-2</v>
      </c>
      <c r="U632" s="11"/>
      <c r="V632" s="28"/>
      <c r="W632" s="28"/>
      <c r="X632" s="29"/>
      <c r="Y632" s="108" t="str">
        <f t="shared" si="73"/>
        <v>NO OFERTADO</v>
      </c>
      <c r="Z632" s="108" t="str">
        <f t="shared" si="74"/>
        <v>CORRECTO</v>
      </c>
      <c r="AA632" s="29">
        <f t="shared" si="75"/>
        <v>0</v>
      </c>
      <c r="AB632" s="25">
        <v>1.3873748874274422E-2</v>
      </c>
      <c r="AC632" s="26">
        <v>3.6919354563387319E-3</v>
      </c>
      <c r="AD632" s="26">
        <v>1.7565684330613153E-2</v>
      </c>
      <c r="AE632" s="28"/>
      <c r="AF632" s="28"/>
      <c r="AG632" s="28"/>
      <c r="AH632" s="29"/>
      <c r="AI632" s="108" t="str">
        <f t="shared" si="76"/>
        <v>NO OFERTADO</v>
      </c>
      <c r="AJ632" s="108" t="str">
        <f t="shared" si="77"/>
        <v>CORRECTO</v>
      </c>
      <c r="AK632" s="27">
        <v>9.2491659161829474E-3</v>
      </c>
      <c r="AL632" s="26">
        <v>1.2306451521129106E-3</v>
      </c>
      <c r="AM632" s="26">
        <v>1.0479811068295857E-2</v>
      </c>
      <c r="AN632" s="28"/>
      <c r="AO632" s="28"/>
      <c r="AP632" s="28"/>
      <c r="AQ632" s="29"/>
      <c r="AR632" s="108" t="str">
        <f t="shared" si="78"/>
        <v>NO OFERTADO</v>
      </c>
      <c r="AS632" s="109" t="str">
        <f t="shared" si="79"/>
        <v>CORRECTO</v>
      </c>
    </row>
    <row r="633" spans="1:45" ht="24" x14ac:dyDescent="0.25">
      <c r="A633" s="134">
        <v>629</v>
      </c>
      <c r="B633" s="135">
        <v>1279</v>
      </c>
      <c r="C633" s="10" t="s">
        <v>1847</v>
      </c>
      <c r="D633" s="136" t="s">
        <v>2338</v>
      </c>
      <c r="E633" s="136" t="s">
        <v>7</v>
      </c>
      <c r="F633" s="136" t="s">
        <v>7</v>
      </c>
      <c r="G633" s="136" t="s">
        <v>8</v>
      </c>
      <c r="H633" s="136" t="s">
        <v>7</v>
      </c>
      <c r="I633" s="137">
        <v>605.55464285714277</v>
      </c>
      <c r="J633" s="8">
        <v>1</v>
      </c>
      <c r="K633" s="8" t="s">
        <v>1849</v>
      </c>
      <c r="L633" s="9">
        <v>538.38</v>
      </c>
      <c r="M633" s="9">
        <v>2484.3846153846152</v>
      </c>
      <c r="N633" s="138">
        <f t="shared" si="72"/>
        <v>1337542.9892307692</v>
      </c>
      <c r="O633" s="11" t="s">
        <v>3204</v>
      </c>
      <c r="P633" s="39">
        <v>4.063859062261909E-5</v>
      </c>
      <c r="Q633" s="39">
        <v>6.4885874023633185E-5</v>
      </c>
      <c r="R633" s="26">
        <v>1.0159647655654773E-2</v>
      </c>
      <c r="S633" s="26">
        <v>1.9465762207089956E-3</v>
      </c>
      <c r="T633" s="26">
        <v>1.2106223876363769E-2</v>
      </c>
      <c r="U633" s="11"/>
      <c r="V633" s="28"/>
      <c r="W633" s="28"/>
      <c r="X633" s="29"/>
      <c r="Y633" s="108" t="str">
        <f t="shared" si="73"/>
        <v>NO OFERTADO</v>
      </c>
      <c r="Z633" s="108" t="str">
        <f t="shared" si="74"/>
        <v>CORRECTO</v>
      </c>
      <c r="AA633" s="29">
        <f t="shared" si="75"/>
        <v>0</v>
      </c>
      <c r="AB633" s="25">
        <v>3.6574731560357183E-3</v>
      </c>
      <c r="AC633" s="26">
        <v>9.7328811035449778E-4</v>
      </c>
      <c r="AD633" s="26">
        <v>4.630761266390216E-3</v>
      </c>
      <c r="AE633" s="28"/>
      <c r="AF633" s="28"/>
      <c r="AG633" s="28"/>
      <c r="AH633" s="29"/>
      <c r="AI633" s="108" t="str">
        <f t="shared" si="76"/>
        <v>NO OFERTADO</v>
      </c>
      <c r="AJ633" s="108" t="str">
        <f t="shared" si="77"/>
        <v>CORRECTO</v>
      </c>
      <c r="AK633" s="27">
        <v>2.4383154373571452E-3</v>
      </c>
      <c r="AL633" s="26">
        <v>3.2442937011816593E-4</v>
      </c>
      <c r="AM633" s="26">
        <v>2.7627448074753111E-3</v>
      </c>
      <c r="AN633" s="28"/>
      <c r="AO633" s="28"/>
      <c r="AP633" s="28"/>
      <c r="AQ633" s="29"/>
      <c r="AR633" s="108" t="str">
        <f t="shared" si="78"/>
        <v>NO OFERTADO</v>
      </c>
      <c r="AS633" s="109" t="str">
        <f t="shared" si="79"/>
        <v>CORRECTO</v>
      </c>
    </row>
    <row r="634" spans="1:45" x14ac:dyDescent="0.25">
      <c r="A634" s="134">
        <v>630</v>
      </c>
      <c r="B634" s="135">
        <v>1539</v>
      </c>
      <c r="C634" s="10" t="s">
        <v>2737</v>
      </c>
      <c r="D634" s="136" t="s">
        <v>91</v>
      </c>
      <c r="E634" s="136" t="s">
        <v>36</v>
      </c>
      <c r="F634" s="136" t="s">
        <v>16</v>
      </c>
      <c r="G634" s="136" t="s">
        <v>17</v>
      </c>
      <c r="H634" s="136" t="s">
        <v>36</v>
      </c>
      <c r="I634" s="137" t="s">
        <v>45</v>
      </c>
      <c r="J634" s="8">
        <v>1</v>
      </c>
      <c r="K634" s="8" t="s">
        <v>2738</v>
      </c>
      <c r="L634" s="9">
        <v>12892.62</v>
      </c>
      <c r="M634" s="9">
        <v>24</v>
      </c>
      <c r="N634" s="138">
        <f t="shared" si="72"/>
        <v>309422.88</v>
      </c>
      <c r="O634" s="11" t="s">
        <v>3204</v>
      </c>
      <c r="P634" s="39">
        <v>9.4012004480121302E-6</v>
      </c>
      <c r="Q634" s="39"/>
      <c r="R634" s="26">
        <v>2.3503001120030323E-3</v>
      </c>
      <c r="S634" s="7"/>
      <c r="T634" s="26">
        <v>2.3503001120030323E-3</v>
      </c>
      <c r="U634" s="11"/>
      <c r="V634" s="28"/>
      <c r="W634" s="28"/>
      <c r="X634" s="29"/>
      <c r="Y634" s="108" t="str">
        <f t="shared" si="73"/>
        <v>NO OFERTADO</v>
      </c>
      <c r="Z634" s="108" t="str">
        <f t="shared" si="74"/>
        <v>CORRECTO</v>
      </c>
      <c r="AA634" s="29">
        <f t="shared" si="75"/>
        <v>0</v>
      </c>
      <c r="AB634" s="25">
        <v>8.4610804032109166E-4</v>
      </c>
      <c r="AC634" s="7"/>
      <c r="AD634" s="26">
        <v>8.4610804032109166E-4</v>
      </c>
      <c r="AE634" s="28"/>
      <c r="AF634" s="28"/>
      <c r="AG634" s="28"/>
      <c r="AH634" s="29"/>
      <c r="AI634" s="108" t="str">
        <f t="shared" si="76"/>
        <v>NO OFERTADO</v>
      </c>
      <c r="AJ634" s="108" t="str">
        <f t="shared" si="77"/>
        <v>CORRECTO</v>
      </c>
      <c r="AK634" s="27">
        <v>5.6407202688072778E-4</v>
      </c>
      <c r="AL634" s="7"/>
      <c r="AM634" s="26">
        <v>5.6407202688072778E-4</v>
      </c>
      <c r="AN634" s="28"/>
      <c r="AO634" s="28"/>
      <c r="AP634" s="28"/>
      <c r="AQ634" s="29"/>
      <c r="AR634" s="108" t="str">
        <f t="shared" si="78"/>
        <v>NO OFERTADO</v>
      </c>
      <c r="AS634" s="109" t="str">
        <f t="shared" si="79"/>
        <v>CORRECTO</v>
      </c>
    </row>
    <row r="635" spans="1:45" x14ac:dyDescent="0.25">
      <c r="A635" s="134">
        <v>631</v>
      </c>
      <c r="B635" s="135">
        <v>1675</v>
      </c>
      <c r="C635" s="10" t="s">
        <v>2940</v>
      </c>
      <c r="D635" s="136" t="s">
        <v>1107</v>
      </c>
      <c r="E635" s="136" t="s">
        <v>165</v>
      </c>
      <c r="F635" s="136" t="s">
        <v>166</v>
      </c>
      <c r="G635" s="136" t="s">
        <v>8</v>
      </c>
      <c r="H635" s="136" t="s">
        <v>81</v>
      </c>
      <c r="I635" s="137" t="s">
        <v>45</v>
      </c>
      <c r="J635" s="8">
        <v>120</v>
      </c>
      <c r="K635" s="8" t="s">
        <v>2738</v>
      </c>
      <c r="L635" s="9">
        <v>36.49</v>
      </c>
      <c r="M635" s="9">
        <v>10283.076923076924</v>
      </c>
      <c r="N635" s="138">
        <f t="shared" si="72"/>
        <v>375229.47692307696</v>
      </c>
      <c r="O635" s="11" t="s">
        <v>3204</v>
      </c>
      <c r="P635" s="39">
        <v>1.1400603363773838E-5</v>
      </c>
      <c r="Q635" s="39"/>
      <c r="R635" s="26">
        <v>2.8501508409434595E-3</v>
      </c>
      <c r="S635" s="7"/>
      <c r="T635" s="26">
        <v>2.8501508409434595E-3</v>
      </c>
      <c r="U635" s="11"/>
      <c r="V635" s="28"/>
      <c r="W635" s="28"/>
      <c r="X635" s="29"/>
      <c r="Y635" s="108" t="str">
        <f t="shared" si="73"/>
        <v>NO OFERTADO</v>
      </c>
      <c r="Z635" s="108" t="str">
        <f t="shared" si="74"/>
        <v>CORRECTO</v>
      </c>
      <c r="AA635" s="29">
        <f t="shared" si="75"/>
        <v>0</v>
      </c>
      <c r="AB635" s="25">
        <v>1.0260543027396454E-3</v>
      </c>
      <c r="AC635" s="7"/>
      <c r="AD635" s="26">
        <v>1.0260543027396454E-3</v>
      </c>
      <c r="AE635" s="28"/>
      <c r="AF635" s="28"/>
      <c r="AG635" s="28"/>
      <c r="AH635" s="29"/>
      <c r="AI635" s="108" t="str">
        <f t="shared" si="76"/>
        <v>NO OFERTADO</v>
      </c>
      <c r="AJ635" s="108" t="str">
        <f t="shared" si="77"/>
        <v>CORRECTO</v>
      </c>
      <c r="AK635" s="27">
        <v>6.8403620182643031E-4</v>
      </c>
      <c r="AL635" s="7"/>
      <c r="AM635" s="26">
        <v>6.8403620182643031E-4</v>
      </c>
      <c r="AN635" s="28"/>
      <c r="AO635" s="28"/>
      <c r="AP635" s="28"/>
      <c r="AQ635" s="29"/>
      <c r="AR635" s="108" t="str">
        <f t="shared" si="78"/>
        <v>NO OFERTADO</v>
      </c>
      <c r="AS635" s="109" t="str">
        <f t="shared" si="79"/>
        <v>CORRECTO</v>
      </c>
    </row>
    <row r="636" spans="1:45" ht="24" x14ac:dyDescent="0.25">
      <c r="A636" s="134">
        <v>632</v>
      </c>
      <c r="B636" s="135">
        <v>1721</v>
      </c>
      <c r="C636" s="10" t="s">
        <v>2940</v>
      </c>
      <c r="D636" s="136" t="s">
        <v>51</v>
      </c>
      <c r="E636" s="136" t="s">
        <v>7</v>
      </c>
      <c r="F636" s="136" t="s">
        <v>7</v>
      </c>
      <c r="G636" s="136" t="s">
        <v>8</v>
      </c>
      <c r="H636" s="136" t="s">
        <v>7</v>
      </c>
      <c r="I636" s="137" t="s">
        <v>45</v>
      </c>
      <c r="J636" s="8">
        <v>1</v>
      </c>
      <c r="K636" s="8" t="s">
        <v>2738</v>
      </c>
      <c r="L636" s="9">
        <v>162</v>
      </c>
      <c r="M636" s="9">
        <v>1210.7</v>
      </c>
      <c r="N636" s="138">
        <f t="shared" si="72"/>
        <v>196133.4</v>
      </c>
      <c r="O636" s="11" t="s">
        <v>3204</v>
      </c>
      <c r="P636" s="39">
        <v>5.9591243154033804E-6</v>
      </c>
      <c r="Q636" s="39"/>
      <c r="R636" s="26">
        <v>1.489781078850845E-3</v>
      </c>
      <c r="S636" s="7"/>
      <c r="T636" s="26">
        <v>1.489781078850845E-3</v>
      </c>
      <c r="U636" s="11"/>
      <c r="V636" s="28"/>
      <c r="W636" s="28"/>
      <c r="X636" s="29"/>
      <c r="Y636" s="108" t="str">
        <f t="shared" si="73"/>
        <v>NO OFERTADO</v>
      </c>
      <c r="Z636" s="108" t="str">
        <f t="shared" si="74"/>
        <v>CORRECTO</v>
      </c>
      <c r="AA636" s="29">
        <f t="shared" si="75"/>
        <v>0</v>
      </c>
      <c r="AB636" s="25">
        <v>5.3632118838630425E-4</v>
      </c>
      <c r="AC636" s="7"/>
      <c r="AD636" s="26">
        <v>5.3632118838630425E-4</v>
      </c>
      <c r="AE636" s="28"/>
      <c r="AF636" s="28"/>
      <c r="AG636" s="28"/>
      <c r="AH636" s="29"/>
      <c r="AI636" s="108" t="str">
        <f t="shared" si="76"/>
        <v>NO OFERTADO</v>
      </c>
      <c r="AJ636" s="108" t="str">
        <f t="shared" si="77"/>
        <v>CORRECTO</v>
      </c>
      <c r="AK636" s="27">
        <v>3.5754745892420284E-4</v>
      </c>
      <c r="AL636" s="7"/>
      <c r="AM636" s="26">
        <v>3.5754745892420284E-4</v>
      </c>
      <c r="AN636" s="28"/>
      <c r="AO636" s="28"/>
      <c r="AP636" s="28"/>
      <c r="AQ636" s="29"/>
      <c r="AR636" s="108" t="str">
        <f t="shared" si="78"/>
        <v>NO OFERTADO</v>
      </c>
      <c r="AS636" s="109" t="str">
        <f t="shared" si="79"/>
        <v>CORRECTO</v>
      </c>
    </row>
    <row r="637" spans="1:45" x14ac:dyDescent="0.25">
      <c r="A637" s="134">
        <v>633</v>
      </c>
      <c r="B637" s="135">
        <v>1008</v>
      </c>
      <c r="C637" s="10" t="s">
        <v>1969</v>
      </c>
      <c r="D637" s="136" t="s">
        <v>1970</v>
      </c>
      <c r="E637" s="136" t="s">
        <v>165</v>
      </c>
      <c r="F637" s="136" t="s">
        <v>166</v>
      </c>
      <c r="G637" s="136" t="s">
        <v>8</v>
      </c>
      <c r="H637" s="136" t="s">
        <v>81</v>
      </c>
      <c r="I637" s="137" t="s">
        <v>45</v>
      </c>
      <c r="J637" s="8">
        <v>120</v>
      </c>
      <c r="K637" s="8" t="s">
        <v>1971</v>
      </c>
      <c r="L637" s="9">
        <v>59.82</v>
      </c>
      <c r="M637" s="9">
        <v>63166.153846153844</v>
      </c>
      <c r="N637" s="138">
        <f t="shared" si="72"/>
        <v>3778599.3230769229</v>
      </c>
      <c r="O637" s="11" t="s">
        <v>3204</v>
      </c>
      <c r="P637" s="39">
        <v>1.14805245329528E-4</v>
      </c>
      <c r="Q637" s="39"/>
      <c r="R637" s="26">
        <v>2.8701311332382001E-2</v>
      </c>
      <c r="S637" s="7"/>
      <c r="T637" s="26">
        <v>2.8701311332382001E-2</v>
      </c>
      <c r="U637" s="11"/>
      <c r="V637" s="28"/>
      <c r="W637" s="28"/>
      <c r="X637" s="29"/>
      <c r="Y637" s="108" t="str">
        <f t="shared" si="73"/>
        <v>NO OFERTADO</v>
      </c>
      <c r="Z637" s="108" t="str">
        <f t="shared" si="74"/>
        <v>CORRECTO</v>
      </c>
      <c r="AA637" s="29">
        <f t="shared" si="75"/>
        <v>0</v>
      </c>
      <c r="AB637" s="25">
        <v>1.0332472079657519E-2</v>
      </c>
      <c r="AC637" s="7"/>
      <c r="AD637" s="26">
        <v>1.0332472079657519E-2</v>
      </c>
      <c r="AE637" s="28"/>
      <c r="AF637" s="28"/>
      <c r="AG637" s="28"/>
      <c r="AH637" s="29"/>
      <c r="AI637" s="108" t="str">
        <f t="shared" si="76"/>
        <v>NO OFERTADO</v>
      </c>
      <c r="AJ637" s="108" t="str">
        <f t="shared" si="77"/>
        <v>CORRECTO</v>
      </c>
      <c r="AK637" s="27">
        <v>6.8883147197716802E-3</v>
      </c>
      <c r="AL637" s="7"/>
      <c r="AM637" s="26">
        <v>6.8883147197716802E-3</v>
      </c>
      <c r="AN637" s="28"/>
      <c r="AO637" s="28"/>
      <c r="AP637" s="28"/>
      <c r="AQ637" s="29"/>
      <c r="AR637" s="108" t="str">
        <f t="shared" si="78"/>
        <v>NO OFERTADO</v>
      </c>
      <c r="AS637" s="109" t="str">
        <f t="shared" si="79"/>
        <v>CORRECTO</v>
      </c>
    </row>
    <row r="638" spans="1:45" ht="24" x14ac:dyDescent="0.25">
      <c r="A638" s="134">
        <v>634</v>
      </c>
      <c r="B638" s="135">
        <v>1155</v>
      </c>
      <c r="C638" s="10" t="s">
        <v>2165</v>
      </c>
      <c r="D638" s="136" t="s">
        <v>2166</v>
      </c>
      <c r="E638" s="136" t="s">
        <v>6</v>
      </c>
      <c r="F638" s="136" t="s">
        <v>7</v>
      </c>
      <c r="G638" s="136" t="s">
        <v>8</v>
      </c>
      <c r="H638" s="136" t="s">
        <v>7</v>
      </c>
      <c r="I638" s="137" t="s">
        <v>45</v>
      </c>
      <c r="J638" s="8">
        <v>1</v>
      </c>
      <c r="K638" s="8" t="s">
        <v>2167</v>
      </c>
      <c r="L638" s="9">
        <v>190.49</v>
      </c>
      <c r="M638" s="9">
        <v>10458.153846153846</v>
      </c>
      <c r="N638" s="138">
        <f t="shared" si="72"/>
        <v>1992173.7261538461</v>
      </c>
      <c r="O638" s="11" t="s">
        <v>3204</v>
      </c>
      <c r="P638" s="39">
        <v>6.0528247060577855E-5</v>
      </c>
      <c r="Q638" s="39"/>
      <c r="R638" s="26">
        <v>1.5132061765144464E-2</v>
      </c>
      <c r="S638" s="7"/>
      <c r="T638" s="26">
        <v>1.5132061765144464E-2</v>
      </c>
      <c r="U638" s="11"/>
      <c r="V638" s="28"/>
      <c r="W638" s="28"/>
      <c r="X638" s="29"/>
      <c r="Y638" s="108" t="str">
        <f t="shared" si="73"/>
        <v>NO OFERTADO</v>
      </c>
      <c r="Z638" s="108" t="str">
        <f t="shared" si="74"/>
        <v>CORRECTO</v>
      </c>
      <c r="AA638" s="29">
        <f t="shared" si="75"/>
        <v>0</v>
      </c>
      <c r="AB638" s="25">
        <v>5.4475422354520065E-3</v>
      </c>
      <c r="AC638" s="7"/>
      <c r="AD638" s="26">
        <v>5.4475422354520065E-3</v>
      </c>
      <c r="AE638" s="28"/>
      <c r="AF638" s="28"/>
      <c r="AG638" s="28"/>
      <c r="AH638" s="29"/>
      <c r="AI638" s="108" t="str">
        <f t="shared" si="76"/>
        <v>NO OFERTADO</v>
      </c>
      <c r="AJ638" s="108" t="str">
        <f t="shared" si="77"/>
        <v>CORRECTO</v>
      </c>
      <c r="AK638" s="27">
        <v>3.6316948236346713E-3</v>
      </c>
      <c r="AL638" s="7"/>
      <c r="AM638" s="26">
        <v>3.6316948236346713E-3</v>
      </c>
      <c r="AN638" s="28"/>
      <c r="AO638" s="28"/>
      <c r="AP638" s="28"/>
      <c r="AQ638" s="29"/>
      <c r="AR638" s="108" t="str">
        <f t="shared" si="78"/>
        <v>NO OFERTADO</v>
      </c>
      <c r="AS638" s="109" t="str">
        <f t="shared" si="79"/>
        <v>CORRECTO</v>
      </c>
    </row>
    <row r="639" spans="1:45" ht="24" x14ac:dyDescent="0.25">
      <c r="A639" s="134">
        <v>635</v>
      </c>
      <c r="B639" s="135">
        <v>1194</v>
      </c>
      <c r="C639" s="10" t="s">
        <v>2222</v>
      </c>
      <c r="D639" s="136" t="s">
        <v>51</v>
      </c>
      <c r="E639" s="136" t="s">
        <v>6</v>
      </c>
      <c r="F639" s="136" t="s">
        <v>7</v>
      </c>
      <c r="G639" s="136" t="s">
        <v>8</v>
      </c>
      <c r="H639" s="136" t="s">
        <v>7</v>
      </c>
      <c r="I639" s="137" t="s">
        <v>45</v>
      </c>
      <c r="J639" s="8">
        <v>1</v>
      </c>
      <c r="K639" s="8" t="s">
        <v>2223</v>
      </c>
      <c r="L639" s="9">
        <v>88.39</v>
      </c>
      <c r="M639" s="9">
        <v>14808.384615384615</v>
      </c>
      <c r="N639" s="138">
        <f t="shared" si="72"/>
        <v>1308913.1161538463</v>
      </c>
      <c r="O639" s="11" t="s">
        <v>3204</v>
      </c>
      <c r="P639" s="39">
        <v>3.9768728718427326E-5</v>
      </c>
      <c r="Q639" s="39"/>
      <c r="R639" s="26">
        <v>9.9421821796068319E-3</v>
      </c>
      <c r="S639" s="7"/>
      <c r="T639" s="26">
        <v>9.9421821796068319E-3</v>
      </c>
      <c r="U639" s="11"/>
      <c r="V639" s="28"/>
      <c r="W639" s="28"/>
      <c r="X639" s="29"/>
      <c r="Y639" s="108" t="str">
        <f t="shared" si="73"/>
        <v>NO OFERTADO</v>
      </c>
      <c r="Z639" s="108" t="str">
        <f t="shared" si="74"/>
        <v>CORRECTO</v>
      </c>
      <c r="AA639" s="29">
        <f t="shared" si="75"/>
        <v>0</v>
      </c>
      <c r="AB639" s="25">
        <v>3.5791855846584592E-3</v>
      </c>
      <c r="AC639" s="7"/>
      <c r="AD639" s="26">
        <v>3.5791855846584592E-3</v>
      </c>
      <c r="AE639" s="28"/>
      <c r="AF639" s="28"/>
      <c r="AG639" s="28"/>
      <c r="AH639" s="29"/>
      <c r="AI639" s="108" t="str">
        <f t="shared" si="76"/>
        <v>NO OFERTADO</v>
      </c>
      <c r="AJ639" s="108" t="str">
        <f t="shared" si="77"/>
        <v>CORRECTO</v>
      </c>
      <c r="AK639" s="27">
        <v>2.3861237231056396E-3</v>
      </c>
      <c r="AL639" s="7"/>
      <c r="AM639" s="26">
        <v>2.3861237231056396E-3</v>
      </c>
      <c r="AN639" s="28"/>
      <c r="AO639" s="28"/>
      <c r="AP639" s="28"/>
      <c r="AQ639" s="29"/>
      <c r="AR639" s="108" t="str">
        <f t="shared" si="78"/>
        <v>NO OFERTADO</v>
      </c>
      <c r="AS639" s="109" t="str">
        <f t="shared" si="79"/>
        <v>CORRECTO</v>
      </c>
    </row>
    <row r="640" spans="1:45" ht="24" x14ac:dyDescent="0.25">
      <c r="A640" s="134">
        <v>636</v>
      </c>
      <c r="B640" s="135">
        <v>1410</v>
      </c>
      <c r="C640" s="10" t="s">
        <v>2539</v>
      </c>
      <c r="D640" s="136" t="s">
        <v>61</v>
      </c>
      <c r="E640" s="136" t="s">
        <v>1095</v>
      </c>
      <c r="F640" s="136" t="s">
        <v>965</v>
      </c>
      <c r="G640" s="136" t="s">
        <v>537</v>
      </c>
      <c r="H640" s="136" t="s">
        <v>965</v>
      </c>
      <c r="I640" s="137">
        <v>241189</v>
      </c>
      <c r="J640" s="8">
        <v>1</v>
      </c>
      <c r="K640" s="8" t="s">
        <v>2540</v>
      </c>
      <c r="L640" s="9">
        <v>241189</v>
      </c>
      <c r="M640" s="9">
        <v>3.4615384615384617</v>
      </c>
      <c r="N640" s="138">
        <f t="shared" si="72"/>
        <v>834885</v>
      </c>
      <c r="O640" s="11" t="s">
        <v>3204</v>
      </c>
      <c r="P640" s="39">
        <v>2.5366324675274846E-5</v>
      </c>
      <c r="Q640" s="39">
        <v>4.0501309767528174E-5</v>
      </c>
      <c r="R640" s="26">
        <v>6.3415811688187114E-3</v>
      </c>
      <c r="S640" s="26">
        <v>1.2150392930258451E-3</v>
      </c>
      <c r="T640" s="26">
        <v>7.5566204618445565E-3</v>
      </c>
      <c r="U640" s="11"/>
      <c r="V640" s="28"/>
      <c r="W640" s="28"/>
      <c r="X640" s="29"/>
      <c r="Y640" s="108" t="str">
        <f t="shared" si="73"/>
        <v>NO OFERTADO</v>
      </c>
      <c r="Z640" s="108" t="str">
        <f t="shared" si="74"/>
        <v>CORRECTO</v>
      </c>
      <c r="AA640" s="29">
        <f t="shared" si="75"/>
        <v>0</v>
      </c>
      <c r="AB640" s="25">
        <v>2.2829692207747363E-3</v>
      </c>
      <c r="AC640" s="26">
        <v>6.0751964651292257E-4</v>
      </c>
      <c r="AD640" s="26">
        <v>2.8904888672876589E-3</v>
      </c>
      <c r="AE640" s="28"/>
      <c r="AF640" s="28"/>
      <c r="AG640" s="28"/>
      <c r="AH640" s="29"/>
      <c r="AI640" s="108" t="str">
        <f t="shared" si="76"/>
        <v>NO OFERTADO</v>
      </c>
      <c r="AJ640" s="108" t="str">
        <f t="shared" si="77"/>
        <v>CORRECTO</v>
      </c>
      <c r="AK640" s="27">
        <v>1.5219794805164907E-3</v>
      </c>
      <c r="AL640" s="26">
        <v>2.0250654883764086E-4</v>
      </c>
      <c r="AM640" s="26">
        <v>1.7244860293541314E-3</v>
      </c>
      <c r="AN640" s="28"/>
      <c r="AO640" s="28"/>
      <c r="AP640" s="28"/>
      <c r="AQ640" s="29"/>
      <c r="AR640" s="108" t="str">
        <f t="shared" si="78"/>
        <v>NO OFERTADO</v>
      </c>
      <c r="AS640" s="109" t="str">
        <f t="shared" si="79"/>
        <v>CORRECTO</v>
      </c>
    </row>
    <row r="641" spans="1:45" x14ac:dyDescent="0.25">
      <c r="A641" s="134">
        <v>637</v>
      </c>
      <c r="B641" s="135">
        <v>935</v>
      </c>
      <c r="C641" s="10" t="s">
        <v>1869</v>
      </c>
      <c r="D641" s="136" t="s">
        <v>1252</v>
      </c>
      <c r="E641" s="136" t="s">
        <v>201</v>
      </c>
      <c r="F641" s="136" t="s">
        <v>230</v>
      </c>
      <c r="G641" s="136" t="s">
        <v>8</v>
      </c>
      <c r="H641" s="136" t="s">
        <v>231</v>
      </c>
      <c r="I641" s="137" t="s">
        <v>45</v>
      </c>
      <c r="J641" s="8">
        <v>1</v>
      </c>
      <c r="K641" s="8" t="s">
        <v>1870</v>
      </c>
      <c r="L641" s="9">
        <v>4004.31</v>
      </c>
      <c r="M641" s="9">
        <v>1096.3076923076924</v>
      </c>
      <c r="N641" s="138">
        <f t="shared" si="72"/>
        <v>4389955.8553846152</v>
      </c>
      <c r="O641" s="11" t="s">
        <v>3204</v>
      </c>
      <c r="P641" s="39">
        <v>1.3338010089750091E-4</v>
      </c>
      <c r="Q641" s="39"/>
      <c r="R641" s="26">
        <v>3.3345025224375227E-2</v>
      </c>
      <c r="S641" s="7"/>
      <c r="T641" s="26">
        <v>3.3345025224375227E-2</v>
      </c>
      <c r="U641" s="11"/>
      <c r="V641" s="28"/>
      <c r="W641" s="28"/>
      <c r="X641" s="29"/>
      <c r="Y641" s="108" t="str">
        <f t="shared" si="73"/>
        <v>NO OFERTADO</v>
      </c>
      <c r="Z641" s="108" t="str">
        <f t="shared" si="74"/>
        <v>CORRECTO</v>
      </c>
      <c r="AA641" s="29">
        <f t="shared" si="75"/>
        <v>0</v>
      </c>
      <c r="AB641" s="25">
        <v>1.2004209080775083E-2</v>
      </c>
      <c r="AC641" s="7"/>
      <c r="AD641" s="26">
        <v>1.2004209080775083E-2</v>
      </c>
      <c r="AE641" s="28"/>
      <c r="AF641" s="28"/>
      <c r="AG641" s="28"/>
      <c r="AH641" s="29"/>
      <c r="AI641" s="108" t="str">
        <f t="shared" si="76"/>
        <v>NO OFERTADO</v>
      </c>
      <c r="AJ641" s="108" t="str">
        <f t="shared" si="77"/>
        <v>CORRECTO</v>
      </c>
      <c r="AK641" s="27">
        <v>8.0028060538500541E-3</v>
      </c>
      <c r="AL641" s="7"/>
      <c r="AM641" s="26">
        <v>8.0028060538500541E-3</v>
      </c>
      <c r="AN641" s="28"/>
      <c r="AO641" s="28"/>
      <c r="AP641" s="28"/>
      <c r="AQ641" s="29"/>
      <c r="AR641" s="108" t="str">
        <f t="shared" si="78"/>
        <v>NO OFERTADO</v>
      </c>
      <c r="AS641" s="109" t="str">
        <f t="shared" si="79"/>
        <v>CORRECTO</v>
      </c>
    </row>
    <row r="642" spans="1:45" ht="24" x14ac:dyDescent="0.25">
      <c r="A642" s="134">
        <v>638</v>
      </c>
      <c r="B642" s="135">
        <v>1204</v>
      </c>
      <c r="C642" s="10" t="s">
        <v>2232</v>
      </c>
      <c r="D642" s="136" t="s">
        <v>494</v>
      </c>
      <c r="E642" s="136" t="s">
        <v>6</v>
      </c>
      <c r="F642" s="136" t="s">
        <v>7</v>
      </c>
      <c r="G642" s="136" t="s">
        <v>8</v>
      </c>
      <c r="H642" s="136" t="s">
        <v>7</v>
      </c>
      <c r="I642" s="137" t="s">
        <v>45</v>
      </c>
      <c r="J642" s="8">
        <v>1</v>
      </c>
      <c r="K642" s="8" t="s">
        <v>1551</v>
      </c>
      <c r="L642" s="9">
        <v>226</v>
      </c>
      <c r="M642" s="9">
        <v>9098.2307692307695</v>
      </c>
      <c r="N642" s="138">
        <f t="shared" si="72"/>
        <v>2056200.153846154</v>
      </c>
      <c r="O642" s="11" t="s">
        <v>3204</v>
      </c>
      <c r="P642" s="39">
        <v>6.2473563065346284E-5</v>
      </c>
      <c r="Q642" s="39"/>
      <c r="R642" s="26">
        <v>1.5618390766336572E-2</v>
      </c>
      <c r="S642" s="7"/>
      <c r="T642" s="26">
        <v>1.5618390766336572E-2</v>
      </c>
      <c r="U642" s="11"/>
      <c r="V642" s="28"/>
      <c r="W642" s="28"/>
      <c r="X642" s="29"/>
      <c r="Y642" s="108" t="str">
        <f t="shared" si="73"/>
        <v>NO OFERTADO</v>
      </c>
      <c r="Z642" s="108" t="str">
        <f t="shared" si="74"/>
        <v>CORRECTO</v>
      </c>
      <c r="AA642" s="29">
        <f t="shared" si="75"/>
        <v>0</v>
      </c>
      <c r="AB642" s="25">
        <v>5.6226206758811653E-3</v>
      </c>
      <c r="AC642" s="7"/>
      <c r="AD642" s="26">
        <v>5.6226206758811653E-3</v>
      </c>
      <c r="AE642" s="28"/>
      <c r="AF642" s="28"/>
      <c r="AG642" s="28"/>
      <c r="AH642" s="29"/>
      <c r="AI642" s="108" t="str">
        <f t="shared" si="76"/>
        <v>NO OFERTADO</v>
      </c>
      <c r="AJ642" s="108" t="str">
        <f t="shared" si="77"/>
        <v>CORRECTO</v>
      </c>
      <c r="AK642" s="27">
        <v>3.7484137839207772E-3</v>
      </c>
      <c r="AL642" s="7"/>
      <c r="AM642" s="26">
        <v>3.7484137839207772E-3</v>
      </c>
      <c r="AN642" s="28"/>
      <c r="AO642" s="28"/>
      <c r="AP642" s="28"/>
      <c r="AQ642" s="29"/>
      <c r="AR642" s="108" t="str">
        <f t="shared" si="78"/>
        <v>NO OFERTADO</v>
      </c>
      <c r="AS642" s="109" t="str">
        <f t="shared" si="79"/>
        <v>CORRECTO</v>
      </c>
    </row>
    <row r="643" spans="1:45" x14ac:dyDescent="0.25">
      <c r="A643" s="134">
        <v>639</v>
      </c>
      <c r="B643" s="135">
        <v>1827</v>
      </c>
      <c r="C643" s="10" t="s">
        <v>2232</v>
      </c>
      <c r="D643" s="136" t="s">
        <v>3181</v>
      </c>
      <c r="E643" s="136" t="s">
        <v>165</v>
      </c>
      <c r="F643" s="136" t="s">
        <v>166</v>
      </c>
      <c r="G643" s="136" t="s">
        <v>8</v>
      </c>
      <c r="H643" s="136" t="s">
        <v>81</v>
      </c>
      <c r="I643" s="137" t="s">
        <v>45</v>
      </c>
      <c r="J643" s="8">
        <v>10</v>
      </c>
      <c r="K643" s="8" t="s">
        <v>1551</v>
      </c>
      <c r="L643" s="9">
        <v>1239.47</v>
      </c>
      <c r="M643" s="9">
        <v>10</v>
      </c>
      <c r="N643" s="138">
        <f t="shared" si="72"/>
        <v>12394.7</v>
      </c>
      <c r="O643" s="11" t="s">
        <v>3204</v>
      </c>
      <c r="P643" s="39">
        <v>3.7658837379115586E-7</v>
      </c>
      <c r="Q643" s="39"/>
      <c r="R643" s="26">
        <v>9.4147093447788968E-5</v>
      </c>
      <c r="S643" s="7"/>
      <c r="T643" s="26">
        <v>9.4147093447788968E-5</v>
      </c>
      <c r="U643" s="11"/>
      <c r="V643" s="28"/>
      <c r="W643" s="28"/>
      <c r="X643" s="29"/>
      <c r="Y643" s="108" t="str">
        <f t="shared" si="73"/>
        <v>NO OFERTADO</v>
      </c>
      <c r="Z643" s="108" t="str">
        <f t="shared" si="74"/>
        <v>CORRECTO</v>
      </c>
      <c r="AA643" s="29">
        <f t="shared" si="75"/>
        <v>0</v>
      </c>
      <c r="AB643" s="25">
        <v>3.389295364120403E-5</v>
      </c>
      <c r="AC643" s="7"/>
      <c r="AD643" s="26">
        <v>3.389295364120403E-5</v>
      </c>
      <c r="AE643" s="28"/>
      <c r="AF643" s="28"/>
      <c r="AG643" s="28"/>
      <c r="AH643" s="29"/>
      <c r="AI643" s="108" t="str">
        <f t="shared" si="76"/>
        <v>NO OFERTADO</v>
      </c>
      <c r="AJ643" s="108" t="str">
        <f t="shared" si="77"/>
        <v>CORRECTO</v>
      </c>
      <c r="AK643" s="27">
        <v>2.2595302427469352E-5</v>
      </c>
      <c r="AL643" s="7"/>
      <c r="AM643" s="26">
        <v>2.2595302427469352E-5</v>
      </c>
      <c r="AN643" s="28"/>
      <c r="AO643" s="28"/>
      <c r="AP643" s="28"/>
      <c r="AQ643" s="29"/>
      <c r="AR643" s="108" t="str">
        <f t="shared" si="78"/>
        <v>NO OFERTADO</v>
      </c>
      <c r="AS643" s="109" t="str">
        <f t="shared" si="79"/>
        <v>CORRECTO</v>
      </c>
    </row>
    <row r="644" spans="1:45" x14ac:dyDescent="0.25">
      <c r="A644" s="134">
        <v>640</v>
      </c>
      <c r="B644" s="135">
        <v>1368</v>
      </c>
      <c r="C644" s="10" t="s">
        <v>2486</v>
      </c>
      <c r="D644" s="136" t="s">
        <v>666</v>
      </c>
      <c r="E644" s="136" t="s">
        <v>36</v>
      </c>
      <c r="F644" s="136" t="s">
        <v>16</v>
      </c>
      <c r="G644" s="136" t="s">
        <v>17</v>
      </c>
      <c r="H644" s="136" t="s">
        <v>36</v>
      </c>
      <c r="I644" s="137" t="s">
        <v>45</v>
      </c>
      <c r="J644" s="8">
        <v>1</v>
      </c>
      <c r="K644" s="8" t="s">
        <v>1551</v>
      </c>
      <c r="L644" s="9">
        <v>624.88</v>
      </c>
      <c r="M644" s="9">
        <v>2045.2307692307693</v>
      </c>
      <c r="N644" s="138">
        <f t="shared" si="72"/>
        <v>1278023.8030769231</v>
      </c>
      <c r="O644" s="11" t="s">
        <v>3204</v>
      </c>
      <c r="P644" s="39">
        <v>3.8830218211584536E-5</v>
      </c>
      <c r="Q644" s="39"/>
      <c r="R644" s="26">
        <v>9.7075545528961336E-3</v>
      </c>
      <c r="S644" s="7"/>
      <c r="T644" s="26">
        <v>9.7075545528961336E-3</v>
      </c>
      <c r="U644" s="11"/>
      <c r="V644" s="28"/>
      <c r="W644" s="28"/>
      <c r="X644" s="29"/>
      <c r="Y644" s="108" t="str">
        <f t="shared" si="73"/>
        <v>NO OFERTADO</v>
      </c>
      <c r="Z644" s="108" t="str">
        <f t="shared" si="74"/>
        <v>CORRECTO</v>
      </c>
      <c r="AA644" s="29">
        <f t="shared" si="75"/>
        <v>0</v>
      </c>
      <c r="AB644" s="25">
        <v>3.4947196390426082E-3</v>
      </c>
      <c r="AC644" s="7"/>
      <c r="AD644" s="26">
        <v>3.4947196390426082E-3</v>
      </c>
      <c r="AE644" s="28"/>
      <c r="AF644" s="28"/>
      <c r="AG644" s="28"/>
      <c r="AH644" s="29"/>
      <c r="AI644" s="108" t="str">
        <f t="shared" si="76"/>
        <v>NO OFERTADO</v>
      </c>
      <c r="AJ644" s="108" t="str">
        <f t="shared" si="77"/>
        <v>CORRECTO</v>
      </c>
      <c r="AK644" s="27">
        <v>2.3298130926950721E-3</v>
      </c>
      <c r="AL644" s="7"/>
      <c r="AM644" s="26">
        <v>2.3298130926950721E-3</v>
      </c>
      <c r="AN644" s="28"/>
      <c r="AO644" s="28"/>
      <c r="AP644" s="28"/>
      <c r="AQ644" s="29"/>
      <c r="AR644" s="108" t="str">
        <f t="shared" si="78"/>
        <v>NO OFERTADO</v>
      </c>
      <c r="AS644" s="109" t="str">
        <f t="shared" si="79"/>
        <v>CORRECTO</v>
      </c>
    </row>
    <row r="645" spans="1:45" x14ac:dyDescent="0.25">
      <c r="A645" s="134">
        <v>641</v>
      </c>
      <c r="B645" s="135">
        <v>332</v>
      </c>
      <c r="C645" s="10" t="s">
        <v>840</v>
      </c>
      <c r="D645" s="136" t="s">
        <v>841</v>
      </c>
      <c r="E645" s="136" t="s">
        <v>165</v>
      </c>
      <c r="F645" s="136" t="s">
        <v>166</v>
      </c>
      <c r="G645" s="136" t="s">
        <v>8</v>
      </c>
      <c r="H645" s="136" t="s">
        <v>81</v>
      </c>
      <c r="I645" s="137" t="s">
        <v>45</v>
      </c>
      <c r="J645" s="8">
        <v>30</v>
      </c>
      <c r="K645" s="8" t="s">
        <v>842</v>
      </c>
      <c r="L645" s="9">
        <v>1416.75</v>
      </c>
      <c r="M645" s="9">
        <v>18480</v>
      </c>
      <c r="N645" s="138">
        <f t="shared" si="72"/>
        <v>26181540</v>
      </c>
      <c r="O645" s="11" t="s">
        <v>3204</v>
      </c>
      <c r="P645" s="39">
        <v>7.9547416008036477E-4</v>
      </c>
      <c r="Q645" s="39"/>
      <c r="R645" s="26">
        <v>0.19886854002009119</v>
      </c>
      <c r="S645" s="7"/>
      <c r="T645" s="26">
        <v>0.19886854002009119</v>
      </c>
      <c r="U645" s="11"/>
      <c r="V645" s="28"/>
      <c r="W645" s="28"/>
      <c r="X645" s="29"/>
      <c r="Y645" s="108" t="str">
        <f t="shared" si="73"/>
        <v>NO OFERTADO</v>
      </c>
      <c r="Z645" s="108" t="str">
        <f t="shared" si="74"/>
        <v>CORRECTO</v>
      </c>
      <c r="AA645" s="29">
        <f t="shared" si="75"/>
        <v>0</v>
      </c>
      <c r="AB645" s="25">
        <v>7.1592674407232826E-2</v>
      </c>
      <c r="AC645" s="7"/>
      <c r="AD645" s="26">
        <v>7.1592674407232826E-2</v>
      </c>
      <c r="AE645" s="28"/>
      <c r="AF645" s="28"/>
      <c r="AG645" s="28"/>
      <c r="AH645" s="29"/>
      <c r="AI645" s="108" t="str">
        <f t="shared" si="76"/>
        <v>NO OFERTADO</v>
      </c>
      <c r="AJ645" s="108" t="str">
        <f t="shared" si="77"/>
        <v>CORRECTO</v>
      </c>
      <c r="AK645" s="27">
        <v>4.7728449604821886E-2</v>
      </c>
      <c r="AL645" s="7"/>
      <c r="AM645" s="26">
        <v>4.7728449604821886E-2</v>
      </c>
      <c r="AN645" s="28"/>
      <c r="AO645" s="28"/>
      <c r="AP645" s="28"/>
      <c r="AQ645" s="29"/>
      <c r="AR645" s="108" t="str">
        <f t="shared" si="78"/>
        <v>NO OFERTADO</v>
      </c>
      <c r="AS645" s="109" t="str">
        <f t="shared" si="79"/>
        <v>CORRECTO</v>
      </c>
    </row>
    <row r="646" spans="1:45" x14ac:dyDescent="0.25">
      <c r="A646" s="134">
        <v>642</v>
      </c>
      <c r="B646" s="135">
        <v>730</v>
      </c>
      <c r="C646" s="10" t="s">
        <v>1549</v>
      </c>
      <c r="D646" s="136" t="s">
        <v>1550</v>
      </c>
      <c r="E646" s="136" t="s">
        <v>36</v>
      </c>
      <c r="F646" s="136" t="s">
        <v>16</v>
      </c>
      <c r="G646" s="136" t="s">
        <v>17</v>
      </c>
      <c r="H646" s="136" t="s">
        <v>36</v>
      </c>
      <c r="I646" s="137" t="s">
        <v>45</v>
      </c>
      <c r="J646" s="8">
        <v>1</v>
      </c>
      <c r="K646" s="8" t="s">
        <v>1551</v>
      </c>
      <c r="L646" s="9">
        <v>6150.94</v>
      </c>
      <c r="M646" s="9">
        <v>2995.3846153846152</v>
      </c>
      <c r="N646" s="138">
        <f t="shared" ref="N646:N709" si="80">M646*L646</f>
        <v>18424431.046153843</v>
      </c>
      <c r="O646" s="11" t="s">
        <v>3204</v>
      </c>
      <c r="P646" s="39">
        <v>5.5978979125742134E-4</v>
      </c>
      <c r="Q646" s="39"/>
      <c r="R646" s="26">
        <v>0.13994744781435534</v>
      </c>
      <c r="S646" s="7"/>
      <c r="T646" s="26">
        <v>0.13994744781435534</v>
      </c>
      <c r="U646" s="11"/>
      <c r="V646" s="28"/>
      <c r="W646" s="28"/>
      <c r="X646" s="29"/>
      <c r="Y646" s="108" t="str">
        <f t="shared" ref="Y646:Y709" si="81">IF(U646=0,"NO OFERTADO",IF(V646=0,"NO OFERTADO",IF(W646=0,"NO OFERTADO",IF(X646&gt;0,"CORRECTO","NO OFERTADO"))))</f>
        <v>NO OFERTADO</v>
      </c>
      <c r="Z646" s="108" t="str">
        <f t="shared" ref="Z646:Z709" si="82">IF(X646=0,"CORRECTO",IF(X646&gt;I646,"SOBREPASA TECHO REGULADO","CORRECTO"))</f>
        <v>CORRECTO</v>
      </c>
      <c r="AA646" s="29">
        <f t="shared" ref="AA646:AA709" si="83">IF(AND(Y646="CORRECTO", Z646="CORRECTO"), X646*M646, 0)</f>
        <v>0</v>
      </c>
      <c r="AB646" s="25">
        <v>5.0381081213167922E-2</v>
      </c>
      <c r="AC646" s="7"/>
      <c r="AD646" s="26">
        <v>5.0381081213167922E-2</v>
      </c>
      <c r="AE646" s="28"/>
      <c r="AF646" s="28"/>
      <c r="AG646" s="28"/>
      <c r="AH646" s="29"/>
      <c r="AI646" s="108" t="str">
        <f t="shared" ref="AI646:AI709" si="84">IF(AE646=0,"NO OFERTADO",IF(AF646=0,"NO OFERTADO",IF(AG646=0,"NO OFERTADO",IF(AH646&gt;0,"CORRECTO","NO OFERTADO"))))</f>
        <v>NO OFERTADO</v>
      </c>
      <c r="AJ646" s="108" t="str">
        <f t="shared" ref="AJ646:AJ709" si="85">IF(AH646=0,"CORRECTO",IF(AH646&lt;X646,"PRECIO OPCION 1 MAYOR QUE OPCION 2",IF(AH646&gt;I646,"SOBREPASA TECHO REGULADO","CORRECTO")))</f>
        <v>CORRECTO</v>
      </c>
      <c r="AK646" s="27">
        <v>3.3587387475445277E-2</v>
      </c>
      <c r="AL646" s="7"/>
      <c r="AM646" s="26">
        <v>3.3587387475445277E-2</v>
      </c>
      <c r="AN646" s="28"/>
      <c r="AO646" s="28"/>
      <c r="AP646" s="28"/>
      <c r="AQ646" s="29"/>
      <c r="AR646" s="108" t="str">
        <f t="shared" ref="AR646:AR709" si="86">IF(AN646=0,"NO OFERTADO",IF(AO646=0,"NO OFERTADO",IF(AP646=0,"NO OFERTADO",IF(AQ646&gt;0,"CORRECTO","NO OFERTADO"))))</f>
        <v>NO OFERTADO</v>
      </c>
      <c r="AS646" s="109" t="str">
        <f t="shared" ref="AS646:AS709" si="87">IF(AQ646=0,"CORRECTO",IF(AQ646&lt;AH646,"PRECIO OPCION 2 MAYOR QUE OPCION 3",IF(AQ646&gt;I646,"SOBREPASA TECHO REGULADO","CORRECTO")))</f>
        <v>CORRECTO</v>
      </c>
    </row>
    <row r="647" spans="1:45" ht="24" x14ac:dyDescent="0.25">
      <c r="A647" s="134">
        <v>643</v>
      </c>
      <c r="B647" s="135">
        <v>1219</v>
      </c>
      <c r="C647" s="10" t="s">
        <v>2252</v>
      </c>
      <c r="D647" s="136" t="s">
        <v>2253</v>
      </c>
      <c r="E647" s="136" t="s">
        <v>6</v>
      </c>
      <c r="F647" s="136" t="s">
        <v>7</v>
      </c>
      <c r="G647" s="136" t="s">
        <v>8</v>
      </c>
      <c r="H647" s="136" t="s">
        <v>7</v>
      </c>
      <c r="I647" s="137" t="s">
        <v>45</v>
      </c>
      <c r="J647" s="8">
        <v>1</v>
      </c>
      <c r="K647" s="8" t="s">
        <v>1235</v>
      </c>
      <c r="L647" s="9">
        <v>743.69</v>
      </c>
      <c r="M647" s="9">
        <v>3001.5384615384614</v>
      </c>
      <c r="N647" s="138">
        <f t="shared" si="80"/>
        <v>2232214.1384615386</v>
      </c>
      <c r="O647" s="11" t="s">
        <v>3204</v>
      </c>
      <c r="P647" s="39">
        <v>6.7821398852481845E-5</v>
      </c>
      <c r="Q647" s="39"/>
      <c r="R647" s="26">
        <v>1.695534971312046E-2</v>
      </c>
      <c r="S647" s="7"/>
      <c r="T647" s="26">
        <v>1.695534971312046E-2</v>
      </c>
      <c r="U647" s="11"/>
      <c r="V647" s="28"/>
      <c r="W647" s="28"/>
      <c r="X647" s="29"/>
      <c r="Y647" s="108" t="str">
        <f t="shared" si="81"/>
        <v>NO OFERTADO</v>
      </c>
      <c r="Z647" s="108" t="str">
        <f t="shared" si="82"/>
        <v>CORRECTO</v>
      </c>
      <c r="AA647" s="29">
        <f t="shared" si="83"/>
        <v>0</v>
      </c>
      <c r="AB647" s="25">
        <v>6.1039258967233662E-3</v>
      </c>
      <c r="AC647" s="7"/>
      <c r="AD647" s="26">
        <v>6.1039258967233662E-3</v>
      </c>
      <c r="AE647" s="28"/>
      <c r="AF647" s="28"/>
      <c r="AG647" s="28"/>
      <c r="AH647" s="29"/>
      <c r="AI647" s="108" t="str">
        <f t="shared" si="84"/>
        <v>NO OFERTADO</v>
      </c>
      <c r="AJ647" s="108" t="str">
        <f t="shared" si="85"/>
        <v>CORRECTO</v>
      </c>
      <c r="AK647" s="27">
        <v>4.0692839311489105E-3</v>
      </c>
      <c r="AL647" s="7"/>
      <c r="AM647" s="26">
        <v>4.0692839311489105E-3</v>
      </c>
      <c r="AN647" s="28"/>
      <c r="AO647" s="28"/>
      <c r="AP647" s="28"/>
      <c r="AQ647" s="29"/>
      <c r="AR647" s="108" t="str">
        <f t="shared" si="86"/>
        <v>NO OFERTADO</v>
      </c>
      <c r="AS647" s="109" t="str">
        <f t="shared" si="87"/>
        <v>CORRECTO</v>
      </c>
    </row>
    <row r="648" spans="1:45" ht="24" x14ac:dyDescent="0.25">
      <c r="A648" s="134">
        <v>644</v>
      </c>
      <c r="B648" s="135">
        <v>1801</v>
      </c>
      <c r="C648" s="10" t="s">
        <v>2252</v>
      </c>
      <c r="D648" s="136" t="s">
        <v>3140</v>
      </c>
      <c r="E648" s="136" t="s">
        <v>6</v>
      </c>
      <c r="F648" s="136" t="s">
        <v>7</v>
      </c>
      <c r="G648" s="136" t="s">
        <v>8</v>
      </c>
      <c r="H648" s="136" t="s">
        <v>7</v>
      </c>
      <c r="I648" s="137" t="s">
        <v>45</v>
      </c>
      <c r="J648" s="8">
        <v>1</v>
      </c>
      <c r="K648" s="8" t="s">
        <v>1235</v>
      </c>
      <c r="L648" s="9">
        <v>853.55</v>
      </c>
      <c r="M648" s="9">
        <v>65</v>
      </c>
      <c r="N648" s="138">
        <f t="shared" si="80"/>
        <v>55480.75</v>
      </c>
      <c r="O648" s="11" t="s">
        <v>3204</v>
      </c>
      <c r="P648" s="39">
        <v>1.6856725390056773E-6</v>
      </c>
      <c r="Q648" s="39"/>
      <c r="R648" s="26">
        <v>4.2141813475141934E-4</v>
      </c>
      <c r="S648" s="7"/>
      <c r="T648" s="26">
        <v>4.2141813475141934E-4</v>
      </c>
      <c r="U648" s="11"/>
      <c r="V648" s="28"/>
      <c r="W648" s="28"/>
      <c r="X648" s="29"/>
      <c r="Y648" s="108" t="str">
        <f t="shared" si="81"/>
        <v>NO OFERTADO</v>
      </c>
      <c r="Z648" s="108" t="str">
        <f t="shared" si="82"/>
        <v>CORRECTO</v>
      </c>
      <c r="AA648" s="29">
        <f t="shared" si="83"/>
        <v>0</v>
      </c>
      <c r="AB648" s="25">
        <v>1.5171052851051096E-4</v>
      </c>
      <c r="AC648" s="7"/>
      <c r="AD648" s="26">
        <v>1.5171052851051096E-4</v>
      </c>
      <c r="AE648" s="28"/>
      <c r="AF648" s="28"/>
      <c r="AG648" s="28"/>
      <c r="AH648" s="29"/>
      <c r="AI648" s="108" t="str">
        <f t="shared" si="84"/>
        <v>NO OFERTADO</v>
      </c>
      <c r="AJ648" s="108" t="str">
        <f t="shared" si="85"/>
        <v>CORRECTO</v>
      </c>
      <c r="AK648" s="27">
        <v>1.0114035234034063E-4</v>
      </c>
      <c r="AL648" s="7"/>
      <c r="AM648" s="26">
        <v>1.0114035234034063E-4</v>
      </c>
      <c r="AN648" s="28"/>
      <c r="AO648" s="28"/>
      <c r="AP648" s="28"/>
      <c r="AQ648" s="29"/>
      <c r="AR648" s="108" t="str">
        <f t="shared" si="86"/>
        <v>NO OFERTADO</v>
      </c>
      <c r="AS648" s="109" t="str">
        <f t="shared" si="87"/>
        <v>CORRECTO</v>
      </c>
    </row>
    <row r="649" spans="1:45" ht="24" x14ac:dyDescent="0.25">
      <c r="A649" s="134">
        <v>645</v>
      </c>
      <c r="B649" s="135">
        <v>1831</v>
      </c>
      <c r="C649" s="10" t="s">
        <v>2252</v>
      </c>
      <c r="D649" s="136" t="s">
        <v>3190</v>
      </c>
      <c r="E649" s="136" t="s">
        <v>6</v>
      </c>
      <c r="F649" s="136" t="s">
        <v>101</v>
      </c>
      <c r="G649" s="136" t="s">
        <v>8</v>
      </c>
      <c r="H649" s="136" t="s">
        <v>7</v>
      </c>
      <c r="I649" s="137" t="s">
        <v>45</v>
      </c>
      <c r="J649" s="8">
        <v>1</v>
      </c>
      <c r="K649" s="8" t="s">
        <v>1235</v>
      </c>
      <c r="L649" s="9">
        <v>278</v>
      </c>
      <c r="M649" s="9">
        <v>30</v>
      </c>
      <c r="N649" s="138">
        <f t="shared" si="80"/>
        <v>8340</v>
      </c>
      <c r="O649" s="11" t="s">
        <v>3204</v>
      </c>
      <c r="P649" s="39">
        <v>2.5339435705730993E-7</v>
      </c>
      <c r="Q649" s="39"/>
      <c r="R649" s="26">
        <v>6.3348589264327482E-5</v>
      </c>
      <c r="S649" s="7"/>
      <c r="T649" s="26">
        <v>6.3348589264327482E-5</v>
      </c>
      <c r="U649" s="11"/>
      <c r="V649" s="28"/>
      <c r="W649" s="28"/>
      <c r="X649" s="29"/>
      <c r="Y649" s="108" t="str">
        <f t="shared" si="81"/>
        <v>NO OFERTADO</v>
      </c>
      <c r="Z649" s="108" t="str">
        <f t="shared" si="82"/>
        <v>CORRECTO</v>
      </c>
      <c r="AA649" s="29">
        <f t="shared" si="83"/>
        <v>0</v>
      </c>
      <c r="AB649" s="25">
        <v>2.2805492135157895E-5</v>
      </c>
      <c r="AC649" s="7"/>
      <c r="AD649" s="26">
        <v>2.2805492135157895E-5</v>
      </c>
      <c r="AE649" s="28"/>
      <c r="AF649" s="28"/>
      <c r="AG649" s="28"/>
      <c r="AH649" s="29"/>
      <c r="AI649" s="108" t="str">
        <f t="shared" si="84"/>
        <v>NO OFERTADO</v>
      </c>
      <c r="AJ649" s="108" t="str">
        <f t="shared" si="85"/>
        <v>CORRECTO</v>
      </c>
      <c r="AK649" s="27">
        <v>1.5203661423438596E-5</v>
      </c>
      <c r="AL649" s="7"/>
      <c r="AM649" s="26">
        <v>1.5203661423438596E-5</v>
      </c>
      <c r="AN649" s="28"/>
      <c r="AO649" s="28"/>
      <c r="AP649" s="28"/>
      <c r="AQ649" s="29"/>
      <c r="AR649" s="108" t="str">
        <f t="shared" si="86"/>
        <v>NO OFERTADO</v>
      </c>
      <c r="AS649" s="109" t="str">
        <f t="shared" si="87"/>
        <v>CORRECTO</v>
      </c>
    </row>
    <row r="650" spans="1:45" ht="24" x14ac:dyDescent="0.25">
      <c r="A650" s="134">
        <v>646</v>
      </c>
      <c r="B650" s="135">
        <v>1698</v>
      </c>
      <c r="C650" s="10" t="s">
        <v>2965</v>
      </c>
      <c r="D650" s="136" t="s">
        <v>2966</v>
      </c>
      <c r="E650" s="136" t="s">
        <v>192</v>
      </c>
      <c r="F650" s="136" t="s">
        <v>2967</v>
      </c>
      <c r="G650" s="136" t="s">
        <v>161</v>
      </c>
      <c r="H650" s="136" t="s">
        <v>36</v>
      </c>
      <c r="I650" s="137" t="s">
        <v>45</v>
      </c>
      <c r="J650" s="8">
        <v>1</v>
      </c>
      <c r="K650" s="8" t="s">
        <v>2968</v>
      </c>
      <c r="L650" s="9">
        <v>8885.4</v>
      </c>
      <c r="M650" s="9">
        <v>22.307692307692307</v>
      </c>
      <c r="N650" s="138">
        <f t="shared" si="80"/>
        <v>198212.76923076922</v>
      </c>
      <c r="O650" s="11" t="s">
        <v>3204</v>
      </c>
      <c r="P650" s="39">
        <v>6.0223018249136349E-6</v>
      </c>
      <c r="Q650" s="39"/>
      <c r="R650" s="26">
        <v>1.5055754562284087E-3</v>
      </c>
      <c r="S650" s="7"/>
      <c r="T650" s="26">
        <v>1.5055754562284087E-3</v>
      </c>
      <c r="U650" s="11"/>
      <c r="V650" s="28"/>
      <c r="W650" s="28"/>
      <c r="X650" s="29"/>
      <c r="Y650" s="108" t="str">
        <f t="shared" si="81"/>
        <v>NO OFERTADO</v>
      </c>
      <c r="Z650" s="108" t="str">
        <f t="shared" si="82"/>
        <v>CORRECTO</v>
      </c>
      <c r="AA650" s="29">
        <f t="shared" si="83"/>
        <v>0</v>
      </c>
      <c r="AB650" s="25">
        <v>5.4200716424222719E-4</v>
      </c>
      <c r="AC650" s="7"/>
      <c r="AD650" s="26">
        <v>5.4200716424222719E-4</v>
      </c>
      <c r="AE650" s="28"/>
      <c r="AF650" s="28"/>
      <c r="AG650" s="28"/>
      <c r="AH650" s="29"/>
      <c r="AI650" s="108" t="str">
        <f t="shared" si="84"/>
        <v>NO OFERTADO</v>
      </c>
      <c r="AJ650" s="108" t="str">
        <f t="shared" si="85"/>
        <v>CORRECTO</v>
      </c>
      <c r="AK650" s="27">
        <v>3.6133810949481811E-4</v>
      </c>
      <c r="AL650" s="7"/>
      <c r="AM650" s="26">
        <v>3.6133810949481811E-4</v>
      </c>
      <c r="AN650" s="28"/>
      <c r="AO650" s="28"/>
      <c r="AP650" s="28"/>
      <c r="AQ650" s="29"/>
      <c r="AR650" s="108" t="str">
        <f t="shared" si="86"/>
        <v>NO OFERTADO</v>
      </c>
      <c r="AS650" s="109" t="str">
        <f t="shared" si="87"/>
        <v>CORRECTO</v>
      </c>
    </row>
    <row r="651" spans="1:45" x14ac:dyDescent="0.25">
      <c r="A651" s="134">
        <v>647</v>
      </c>
      <c r="B651" s="135">
        <v>651</v>
      </c>
      <c r="C651" s="10" t="s">
        <v>1417</v>
      </c>
      <c r="D651" s="136" t="s">
        <v>84</v>
      </c>
      <c r="E651" s="136" t="s">
        <v>36</v>
      </c>
      <c r="F651" s="136" t="s">
        <v>16</v>
      </c>
      <c r="G651" s="136" t="s">
        <v>17</v>
      </c>
      <c r="H651" s="136" t="s">
        <v>36</v>
      </c>
      <c r="I651" s="137">
        <v>616713.6</v>
      </c>
      <c r="J651" s="8">
        <v>1</v>
      </c>
      <c r="K651" s="8" t="s">
        <v>1418</v>
      </c>
      <c r="L651" s="9">
        <v>122673.4</v>
      </c>
      <c r="M651" s="9">
        <v>17.307692307692307</v>
      </c>
      <c r="N651" s="138">
        <f t="shared" si="80"/>
        <v>2123193.4615384615</v>
      </c>
      <c r="O651" s="11" t="s">
        <v>3204</v>
      </c>
      <c r="P651" s="39">
        <v>6.4509021833911607E-5</v>
      </c>
      <c r="Q651" s="39">
        <v>1.0299875561563527E-4</v>
      </c>
      <c r="R651" s="26">
        <v>1.6127255458477902E-2</v>
      </c>
      <c r="S651" s="26">
        <v>3.0899626684690578E-3</v>
      </c>
      <c r="T651" s="26">
        <v>1.9217218126946961E-2</v>
      </c>
      <c r="U651" s="11"/>
      <c r="V651" s="28"/>
      <c r="W651" s="28"/>
      <c r="X651" s="29"/>
      <c r="Y651" s="108" t="str">
        <f t="shared" si="81"/>
        <v>NO OFERTADO</v>
      </c>
      <c r="Z651" s="108" t="str">
        <f t="shared" si="82"/>
        <v>CORRECTO</v>
      </c>
      <c r="AA651" s="29">
        <f t="shared" si="83"/>
        <v>0</v>
      </c>
      <c r="AB651" s="25">
        <v>5.8058119650520445E-3</v>
      </c>
      <c r="AC651" s="26">
        <v>1.5449813342345289E-3</v>
      </c>
      <c r="AD651" s="26">
        <v>7.3507932992865734E-3</v>
      </c>
      <c r="AE651" s="28"/>
      <c r="AF651" s="28"/>
      <c r="AG651" s="28"/>
      <c r="AH651" s="29"/>
      <c r="AI651" s="108" t="str">
        <f t="shared" si="84"/>
        <v>NO OFERTADO</v>
      </c>
      <c r="AJ651" s="108" t="str">
        <f t="shared" si="85"/>
        <v>CORRECTO</v>
      </c>
      <c r="AK651" s="27">
        <v>3.8705413100346966E-3</v>
      </c>
      <c r="AL651" s="26">
        <v>5.1499377807817637E-4</v>
      </c>
      <c r="AM651" s="26">
        <v>4.3855350881128732E-3</v>
      </c>
      <c r="AN651" s="28"/>
      <c r="AO651" s="28"/>
      <c r="AP651" s="28"/>
      <c r="AQ651" s="29"/>
      <c r="AR651" s="108" t="str">
        <f t="shared" si="86"/>
        <v>NO OFERTADO</v>
      </c>
      <c r="AS651" s="109" t="str">
        <f t="shared" si="87"/>
        <v>CORRECTO</v>
      </c>
    </row>
    <row r="652" spans="1:45" x14ac:dyDescent="0.25">
      <c r="A652" s="134">
        <v>648</v>
      </c>
      <c r="B652" s="135">
        <v>1473</v>
      </c>
      <c r="C652" s="10" t="s">
        <v>1417</v>
      </c>
      <c r="D652" s="136" t="s">
        <v>136</v>
      </c>
      <c r="E652" s="136" t="s">
        <v>36</v>
      </c>
      <c r="F652" s="136" t="s">
        <v>16</v>
      </c>
      <c r="G652" s="136" t="s">
        <v>17</v>
      </c>
      <c r="H652" s="136" t="s">
        <v>36</v>
      </c>
      <c r="I652" s="137">
        <v>154178.4</v>
      </c>
      <c r="J652" s="8">
        <v>1</v>
      </c>
      <c r="K652" s="8" t="s">
        <v>1418</v>
      </c>
      <c r="L652" s="9">
        <v>71466.95</v>
      </c>
      <c r="M652" s="9">
        <v>5</v>
      </c>
      <c r="N652" s="138">
        <f t="shared" si="80"/>
        <v>357334.75</v>
      </c>
      <c r="O652" s="11" t="s">
        <v>3204</v>
      </c>
      <c r="P652" s="39">
        <v>1.0856907581592876E-5</v>
      </c>
      <c r="Q652" s="39">
        <v>1.7334753170139886E-5</v>
      </c>
      <c r="R652" s="26">
        <v>2.7142268953982188E-3</v>
      </c>
      <c r="S652" s="26">
        <v>5.2004259510419657E-4</v>
      </c>
      <c r="T652" s="26">
        <v>3.2342694905024153E-3</v>
      </c>
      <c r="U652" s="11"/>
      <c r="V652" s="28"/>
      <c r="W652" s="28"/>
      <c r="X652" s="29"/>
      <c r="Y652" s="108" t="str">
        <f t="shared" si="81"/>
        <v>NO OFERTADO</v>
      </c>
      <c r="Z652" s="108" t="str">
        <f t="shared" si="82"/>
        <v>CORRECTO</v>
      </c>
      <c r="AA652" s="29">
        <f t="shared" si="83"/>
        <v>0</v>
      </c>
      <c r="AB652" s="25">
        <v>9.7712168234335875E-4</v>
      </c>
      <c r="AC652" s="26">
        <v>2.6002129755209829E-4</v>
      </c>
      <c r="AD652" s="26">
        <v>1.237142979895457E-3</v>
      </c>
      <c r="AE652" s="28"/>
      <c r="AF652" s="28"/>
      <c r="AG652" s="28"/>
      <c r="AH652" s="29"/>
      <c r="AI652" s="108" t="str">
        <f t="shared" si="84"/>
        <v>NO OFERTADO</v>
      </c>
      <c r="AJ652" s="108" t="str">
        <f t="shared" si="85"/>
        <v>CORRECTO</v>
      </c>
      <c r="AK652" s="27">
        <v>6.5141445489557261E-4</v>
      </c>
      <c r="AL652" s="26">
        <v>8.6673765850699429E-5</v>
      </c>
      <c r="AM652" s="26">
        <v>7.3808822074627198E-4</v>
      </c>
      <c r="AN652" s="28"/>
      <c r="AO652" s="28"/>
      <c r="AP652" s="28"/>
      <c r="AQ652" s="29"/>
      <c r="AR652" s="108" t="str">
        <f t="shared" si="86"/>
        <v>NO OFERTADO</v>
      </c>
      <c r="AS652" s="109" t="str">
        <f t="shared" si="87"/>
        <v>CORRECTO</v>
      </c>
    </row>
    <row r="653" spans="1:45" ht="24" x14ac:dyDescent="0.25">
      <c r="A653" s="134">
        <v>649</v>
      </c>
      <c r="B653" s="135">
        <v>1174</v>
      </c>
      <c r="C653" s="10" t="s">
        <v>2195</v>
      </c>
      <c r="D653" s="136" t="s">
        <v>51</v>
      </c>
      <c r="E653" s="136" t="s">
        <v>6</v>
      </c>
      <c r="F653" s="136" t="s">
        <v>7</v>
      </c>
      <c r="G653" s="136" t="s">
        <v>8</v>
      </c>
      <c r="H653" s="136" t="s">
        <v>7</v>
      </c>
      <c r="I653" s="137">
        <v>18319.5</v>
      </c>
      <c r="J653" s="8">
        <v>1</v>
      </c>
      <c r="K653" s="8" t="s">
        <v>2196</v>
      </c>
      <c r="L653" s="9">
        <v>18311.41</v>
      </c>
      <c r="M653" s="9">
        <v>54.1</v>
      </c>
      <c r="N653" s="138">
        <f t="shared" si="80"/>
        <v>990647.28100000008</v>
      </c>
      <c r="O653" s="11" t="s">
        <v>3204</v>
      </c>
      <c r="P653" s="39">
        <v>3.0098852618653149E-5</v>
      </c>
      <c r="Q653" s="39">
        <v>4.8057531753643353E-5</v>
      </c>
      <c r="R653" s="26">
        <v>7.5247131546632871E-3</v>
      </c>
      <c r="S653" s="26">
        <v>1.4417259526093005E-3</v>
      </c>
      <c r="T653" s="26">
        <v>8.966439107272588E-3</v>
      </c>
      <c r="U653" s="11"/>
      <c r="V653" s="28"/>
      <c r="W653" s="28"/>
      <c r="X653" s="29"/>
      <c r="Y653" s="108" t="str">
        <f t="shared" si="81"/>
        <v>NO OFERTADO</v>
      </c>
      <c r="Z653" s="108" t="str">
        <f t="shared" si="82"/>
        <v>CORRECTO</v>
      </c>
      <c r="AA653" s="29">
        <f t="shared" si="83"/>
        <v>0</v>
      </c>
      <c r="AB653" s="25">
        <v>2.7088967356787832E-3</v>
      </c>
      <c r="AC653" s="26">
        <v>7.2086297630465025E-4</v>
      </c>
      <c r="AD653" s="26">
        <v>3.4297597119834333E-3</v>
      </c>
      <c r="AE653" s="28"/>
      <c r="AF653" s="28"/>
      <c r="AG653" s="28"/>
      <c r="AH653" s="29"/>
      <c r="AI653" s="108" t="str">
        <f t="shared" si="84"/>
        <v>NO OFERTADO</v>
      </c>
      <c r="AJ653" s="108" t="str">
        <f t="shared" si="85"/>
        <v>CORRECTO</v>
      </c>
      <c r="AK653" s="27">
        <v>1.805931157119189E-3</v>
      </c>
      <c r="AL653" s="26">
        <v>2.4028765876821676E-4</v>
      </c>
      <c r="AM653" s="26">
        <v>2.0462188158874056E-3</v>
      </c>
      <c r="AN653" s="28"/>
      <c r="AO653" s="28"/>
      <c r="AP653" s="28"/>
      <c r="AQ653" s="29"/>
      <c r="AR653" s="108" t="str">
        <f t="shared" si="86"/>
        <v>NO OFERTADO</v>
      </c>
      <c r="AS653" s="109" t="str">
        <f t="shared" si="87"/>
        <v>CORRECTO</v>
      </c>
    </row>
    <row r="654" spans="1:45" x14ac:dyDescent="0.25">
      <c r="A654" s="134">
        <v>650</v>
      </c>
      <c r="B654" s="135">
        <v>1264</v>
      </c>
      <c r="C654" s="10" t="s">
        <v>2320</v>
      </c>
      <c r="D654" s="136" t="s">
        <v>1019</v>
      </c>
      <c r="E654" s="136" t="s">
        <v>559</v>
      </c>
      <c r="F654" s="136" t="s">
        <v>166</v>
      </c>
      <c r="G654" s="136" t="s">
        <v>8</v>
      </c>
      <c r="H654" s="136" t="s">
        <v>81</v>
      </c>
      <c r="I654" s="137" t="s">
        <v>45</v>
      </c>
      <c r="J654" s="8">
        <v>60</v>
      </c>
      <c r="K654" s="8" t="s">
        <v>2321</v>
      </c>
      <c r="L654" s="9">
        <v>155.46</v>
      </c>
      <c r="M654" s="9">
        <v>7467.6923076923076</v>
      </c>
      <c r="N654" s="138">
        <f t="shared" si="80"/>
        <v>1160927.4461538461</v>
      </c>
      <c r="O654" s="11" t="s">
        <v>3204</v>
      </c>
      <c r="P654" s="39">
        <v>3.527247767486075E-5</v>
      </c>
      <c r="Q654" s="39"/>
      <c r="R654" s="26">
        <v>8.8181194187151868E-3</v>
      </c>
      <c r="S654" s="7"/>
      <c r="T654" s="26">
        <v>8.8181194187151868E-3</v>
      </c>
      <c r="U654" s="11"/>
      <c r="V654" s="28"/>
      <c r="W654" s="28"/>
      <c r="X654" s="29"/>
      <c r="Y654" s="108" t="str">
        <f t="shared" si="81"/>
        <v>NO OFERTADO</v>
      </c>
      <c r="Z654" s="108" t="str">
        <f t="shared" si="82"/>
        <v>CORRECTO</v>
      </c>
      <c r="AA654" s="29">
        <f t="shared" si="83"/>
        <v>0</v>
      </c>
      <c r="AB654" s="25">
        <v>3.1745229907374677E-3</v>
      </c>
      <c r="AC654" s="7"/>
      <c r="AD654" s="26">
        <v>3.1745229907374677E-3</v>
      </c>
      <c r="AE654" s="28"/>
      <c r="AF654" s="28"/>
      <c r="AG654" s="28"/>
      <c r="AH654" s="29"/>
      <c r="AI654" s="108" t="str">
        <f t="shared" si="84"/>
        <v>NO OFERTADO</v>
      </c>
      <c r="AJ654" s="108" t="str">
        <f t="shared" si="85"/>
        <v>CORRECTO</v>
      </c>
      <c r="AK654" s="27">
        <v>2.116348660491645E-3</v>
      </c>
      <c r="AL654" s="7"/>
      <c r="AM654" s="26">
        <v>2.116348660491645E-3</v>
      </c>
      <c r="AN654" s="28"/>
      <c r="AO654" s="28"/>
      <c r="AP654" s="28"/>
      <c r="AQ654" s="29"/>
      <c r="AR654" s="108" t="str">
        <f t="shared" si="86"/>
        <v>NO OFERTADO</v>
      </c>
      <c r="AS654" s="109" t="str">
        <f t="shared" si="87"/>
        <v>CORRECTO</v>
      </c>
    </row>
    <row r="655" spans="1:45" ht="24" x14ac:dyDescent="0.25">
      <c r="A655" s="134">
        <v>651</v>
      </c>
      <c r="B655" s="135">
        <v>1340</v>
      </c>
      <c r="C655" s="10" t="s">
        <v>2320</v>
      </c>
      <c r="D655" s="136" t="s">
        <v>5</v>
      </c>
      <c r="E655" s="136" t="s">
        <v>6</v>
      </c>
      <c r="F655" s="136" t="s">
        <v>7</v>
      </c>
      <c r="G655" s="136" t="s">
        <v>8</v>
      </c>
      <c r="H655" s="136" t="s">
        <v>7</v>
      </c>
      <c r="I655" s="137">
        <v>166.29999999999998</v>
      </c>
      <c r="J655" s="8">
        <v>1</v>
      </c>
      <c r="K655" s="8" t="s">
        <v>2321</v>
      </c>
      <c r="L655" s="9">
        <v>160</v>
      </c>
      <c r="M655" s="9">
        <v>7151.9230769230771</v>
      </c>
      <c r="N655" s="138">
        <f t="shared" si="80"/>
        <v>1144307.6923076923</v>
      </c>
      <c r="O655" s="11" t="s">
        <v>3204</v>
      </c>
      <c r="P655" s="39">
        <v>3.4767519420628505E-5</v>
      </c>
      <c r="Q655" s="39">
        <v>5.5511789426710461E-5</v>
      </c>
      <c r="R655" s="26">
        <v>8.691879855157127E-3</v>
      </c>
      <c r="S655" s="26">
        <v>1.6653536828013138E-3</v>
      </c>
      <c r="T655" s="26">
        <v>1.035723353795844E-2</v>
      </c>
      <c r="U655" s="11"/>
      <c r="V655" s="28"/>
      <c r="W655" s="28"/>
      <c r="X655" s="29"/>
      <c r="Y655" s="108" t="str">
        <f t="shared" si="81"/>
        <v>NO OFERTADO</v>
      </c>
      <c r="Z655" s="108" t="str">
        <f t="shared" si="82"/>
        <v>CORRECTO</v>
      </c>
      <c r="AA655" s="29">
        <f t="shared" si="83"/>
        <v>0</v>
      </c>
      <c r="AB655" s="25">
        <v>3.1290767478565655E-3</v>
      </c>
      <c r="AC655" s="26">
        <v>8.3267684140065691E-4</v>
      </c>
      <c r="AD655" s="26">
        <v>3.9617535892572222E-3</v>
      </c>
      <c r="AE655" s="28"/>
      <c r="AF655" s="28"/>
      <c r="AG655" s="28"/>
      <c r="AH655" s="29"/>
      <c r="AI655" s="108" t="str">
        <f t="shared" si="84"/>
        <v>NO OFERTADO</v>
      </c>
      <c r="AJ655" s="108" t="str">
        <f t="shared" si="85"/>
        <v>CORRECTO</v>
      </c>
      <c r="AK655" s="27">
        <v>2.0860511652377105E-3</v>
      </c>
      <c r="AL655" s="26">
        <v>2.7755894713355232E-4</v>
      </c>
      <c r="AM655" s="26">
        <v>2.3636101123712628E-3</v>
      </c>
      <c r="AN655" s="28"/>
      <c r="AO655" s="28"/>
      <c r="AP655" s="28"/>
      <c r="AQ655" s="29"/>
      <c r="AR655" s="108" t="str">
        <f t="shared" si="86"/>
        <v>NO OFERTADO</v>
      </c>
      <c r="AS655" s="109" t="str">
        <f t="shared" si="87"/>
        <v>CORRECTO</v>
      </c>
    </row>
    <row r="656" spans="1:45" ht="24" x14ac:dyDescent="0.25">
      <c r="A656" s="134">
        <v>652</v>
      </c>
      <c r="B656" s="135">
        <v>1605</v>
      </c>
      <c r="C656" s="10" t="s">
        <v>2551</v>
      </c>
      <c r="D656" s="136" t="s">
        <v>5</v>
      </c>
      <c r="E656" s="136" t="s">
        <v>6</v>
      </c>
      <c r="F656" s="136" t="s">
        <v>7</v>
      </c>
      <c r="G656" s="136" t="s">
        <v>8</v>
      </c>
      <c r="H656" s="136" t="s">
        <v>7</v>
      </c>
      <c r="I656" s="137">
        <v>4317</v>
      </c>
      <c r="J656" s="8">
        <v>1</v>
      </c>
      <c r="K656" s="8" t="s">
        <v>2552</v>
      </c>
      <c r="L656" s="9">
        <v>431</v>
      </c>
      <c r="M656" s="9">
        <v>672.38461538461536</v>
      </c>
      <c r="N656" s="138">
        <f t="shared" si="80"/>
        <v>289797.76923076919</v>
      </c>
      <c r="O656" s="11" t="s">
        <v>3204</v>
      </c>
      <c r="P656" s="39">
        <v>8.8049303849968149E-6</v>
      </c>
      <c r="Q656" s="39">
        <v>1.4058450231533719E-5</v>
      </c>
      <c r="R656" s="26">
        <v>2.2012325962492037E-3</v>
      </c>
      <c r="S656" s="26">
        <v>4.2175350694601156E-4</v>
      </c>
      <c r="T656" s="26">
        <v>2.6229861031952153E-3</v>
      </c>
      <c r="U656" s="11"/>
      <c r="V656" s="28"/>
      <c r="W656" s="28"/>
      <c r="X656" s="29"/>
      <c r="Y656" s="108" t="str">
        <f t="shared" si="81"/>
        <v>NO OFERTADO</v>
      </c>
      <c r="Z656" s="108" t="str">
        <f t="shared" si="82"/>
        <v>CORRECTO</v>
      </c>
      <c r="AA656" s="29">
        <f t="shared" si="83"/>
        <v>0</v>
      </c>
      <c r="AB656" s="25">
        <v>7.9244373464971334E-4</v>
      </c>
      <c r="AC656" s="26">
        <v>2.1087675347300578E-4</v>
      </c>
      <c r="AD656" s="26">
        <v>1.0033204881227191E-3</v>
      </c>
      <c r="AE656" s="28"/>
      <c r="AF656" s="28"/>
      <c r="AG656" s="28"/>
      <c r="AH656" s="29"/>
      <c r="AI656" s="108" t="str">
        <f t="shared" si="84"/>
        <v>NO OFERTADO</v>
      </c>
      <c r="AJ656" s="108" t="str">
        <f t="shared" si="85"/>
        <v>CORRECTO</v>
      </c>
      <c r="AK656" s="27">
        <v>5.2829582309980893E-4</v>
      </c>
      <c r="AL656" s="26">
        <v>7.0292251157668594E-5</v>
      </c>
      <c r="AM656" s="26">
        <v>5.985880742574775E-4</v>
      </c>
      <c r="AN656" s="28"/>
      <c r="AO656" s="28"/>
      <c r="AP656" s="28"/>
      <c r="AQ656" s="29"/>
      <c r="AR656" s="108" t="str">
        <f t="shared" si="86"/>
        <v>NO OFERTADO</v>
      </c>
      <c r="AS656" s="109" t="str">
        <f t="shared" si="87"/>
        <v>CORRECTO</v>
      </c>
    </row>
    <row r="657" spans="1:45" ht="24" x14ac:dyDescent="0.25">
      <c r="A657" s="134">
        <v>653</v>
      </c>
      <c r="B657" s="135">
        <v>1418</v>
      </c>
      <c r="C657" s="10" t="s">
        <v>2551</v>
      </c>
      <c r="D657" s="136" t="s">
        <v>66</v>
      </c>
      <c r="E657" s="136" t="s">
        <v>6</v>
      </c>
      <c r="F657" s="136" t="s">
        <v>7</v>
      </c>
      <c r="G657" s="136" t="s">
        <v>8</v>
      </c>
      <c r="H657" s="136" t="s">
        <v>7</v>
      </c>
      <c r="I657" s="137">
        <v>2158.5</v>
      </c>
      <c r="J657" s="8">
        <v>1</v>
      </c>
      <c r="K657" s="8" t="s">
        <v>2552</v>
      </c>
      <c r="L657" s="9">
        <v>596.97</v>
      </c>
      <c r="M657" s="9">
        <v>668.53846153846155</v>
      </c>
      <c r="N657" s="138">
        <f t="shared" si="80"/>
        <v>399097.40538461541</v>
      </c>
      <c r="O657" s="11" t="s">
        <v>3204</v>
      </c>
      <c r="P657" s="39">
        <v>1.2125783026459858E-5</v>
      </c>
      <c r="Q657" s="39">
        <v>1.9360711526616334E-5</v>
      </c>
      <c r="R657" s="26">
        <v>3.0314457566149645E-3</v>
      </c>
      <c r="S657" s="26">
        <v>5.8082134579849002E-4</v>
      </c>
      <c r="T657" s="26">
        <v>3.6122671024134546E-3</v>
      </c>
      <c r="U657" s="11"/>
      <c r="V657" s="28"/>
      <c r="W657" s="28"/>
      <c r="X657" s="29"/>
      <c r="Y657" s="108" t="str">
        <f t="shared" si="81"/>
        <v>NO OFERTADO</v>
      </c>
      <c r="Z657" s="108" t="str">
        <f t="shared" si="82"/>
        <v>CORRECTO</v>
      </c>
      <c r="AA657" s="29">
        <f t="shared" si="83"/>
        <v>0</v>
      </c>
      <c r="AB657" s="25">
        <v>1.0913204723813873E-3</v>
      </c>
      <c r="AC657" s="26">
        <v>2.9041067289924501E-4</v>
      </c>
      <c r="AD657" s="26">
        <v>1.3817311452806323E-3</v>
      </c>
      <c r="AE657" s="28"/>
      <c r="AF657" s="28"/>
      <c r="AG657" s="28"/>
      <c r="AH657" s="29"/>
      <c r="AI657" s="108" t="str">
        <f t="shared" si="84"/>
        <v>NO OFERTADO</v>
      </c>
      <c r="AJ657" s="108" t="str">
        <f t="shared" si="85"/>
        <v>CORRECTO</v>
      </c>
      <c r="AK657" s="27">
        <v>7.2754698158759151E-4</v>
      </c>
      <c r="AL657" s="26">
        <v>9.6803557633081666E-5</v>
      </c>
      <c r="AM657" s="26">
        <v>8.2435053922067316E-4</v>
      </c>
      <c r="AN657" s="28"/>
      <c r="AO657" s="28"/>
      <c r="AP657" s="28"/>
      <c r="AQ657" s="29"/>
      <c r="AR657" s="108" t="str">
        <f t="shared" si="86"/>
        <v>NO OFERTADO</v>
      </c>
      <c r="AS657" s="109" t="str">
        <f t="shared" si="87"/>
        <v>CORRECTO</v>
      </c>
    </row>
    <row r="658" spans="1:45" x14ac:dyDescent="0.25">
      <c r="A658" s="134">
        <v>654</v>
      </c>
      <c r="B658" s="135">
        <v>1819</v>
      </c>
      <c r="C658" s="10" t="s">
        <v>3167</v>
      </c>
      <c r="D658" s="136" t="s">
        <v>126</v>
      </c>
      <c r="E658" s="136" t="s">
        <v>36</v>
      </c>
      <c r="F658" s="136" t="s">
        <v>16</v>
      </c>
      <c r="G658" s="136" t="s">
        <v>17</v>
      </c>
      <c r="H658" s="136" t="s">
        <v>36</v>
      </c>
      <c r="I658" s="137" t="s">
        <v>45</v>
      </c>
      <c r="J658" s="8">
        <v>1</v>
      </c>
      <c r="K658" s="8" t="s">
        <v>3168</v>
      </c>
      <c r="L658" s="9">
        <v>1778</v>
      </c>
      <c r="M658" s="9">
        <v>13.25</v>
      </c>
      <c r="N658" s="138">
        <f t="shared" si="80"/>
        <v>23558.5</v>
      </c>
      <c r="O658" s="11" t="s">
        <v>3204</v>
      </c>
      <c r="P658" s="39">
        <v>7.1577829265403312E-7</v>
      </c>
      <c r="Q658" s="39"/>
      <c r="R658" s="26">
        <v>1.7894457316350827E-4</v>
      </c>
      <c r="S658" s="7"/>
      <c r="T658" s="26">
        <v>1.7894457316350827E-4</v>
      </c>
      <c r="U658" s="11"/>
      <c r="V658" s="28"/>
      <c r="W658" s="28"/>
      <c r="X658" s="29"/>
      <c r="Y658" s="108" t="str">
        <f t="shared" si="81"/>
        <v>NO OFERTADO</v>
      </c>
      <c r="Z658" s="108" t="str">
        <f t="shared" si="82"/>
        <v>CORRECTO</v>
      </c>
      <c r="AA658" s="29">
        <f t="shared" si="83"/>
        <v>0</v>
      </c>
      <c r="AB658" s="25">
        <v>6.4420046338862987E-5</v>
      </c>
      <c r="AC658" s="7"/>
      <c r="AD658" s="26">
        <v>6.4420046338862987E-5</v>
      </c>
      <c r="AE658" s="28"/>
      <c r="AF658" s="28"/>
      <c r="AG658" s="28"/>
      <c r="AH658" s="29"/>
      <c r="AI658" s="108" t="str">
        <f t="shared" si="84"/>
        <v>NO OFERTADO</v>
      </c>
      <c r="AJ658" s="108" t="str">
        <f t="shared" si="85"/>
        <v>CORRECTO</v>
      </c>
      <c r="AK658" s="27">
        <v>4.2946697559241989E-5</v>
      </c>
      <c r="AL658" s="7"/>
      <c r="AM658" s="26">
        <v>4.2946697559241989E-5</v>
      </c>
      <c r="AN658" s="28"/>
      <c r="AO658" s="28"/>
      <c r="AP658" s="28"/>
      <c r="AQ658" s="29"/>
      <c r="AR658" s="108" t="str">
        <f t="shared" si="86"/>
        <v>NO OFERTADO</v>
      </c>
      <c r="AS658" s="109" t="str">
        <f t="shared" si="87"/>
        <v>CORRECTO</v>
      </c>
    </row>
    <row r="659" spans="1:45" x14ac:dyDescent="0.25">
      <c r="A659" s="134">
        <v>655</v>
      </c>
      <c r="B659" s="135">
        <v>534</v>
      </c>
      <c r="C659" s="10" t="s">
        <v>1239</v>
      </c>
      <c r="D659" s="136" t="s">
        <v>1240</v>
      </c>
      <c r="E659" s="136" t="s">
        <v>1241</v>
      </c>
      <c r="F659" s="136" t="s">
        <v>16</v>
      </c>
      <c r="G659" s="136" t="s">
        <v>80</v>
      </c>
      <c r="H659" s="136" t="s">
        <v>81</v>
      </c>
      <c r="I659" s="137">
        <v>78094.53</v>
      </c>
      <c r="J659" s="8">
        <v>1</v>
      </c>
      <c r="K659" s="8" t="s">
        <v>1242</v>
      </c>
      <c r="L659" s="9">
        <v>78094.53</v>
      </c>
      <c r="M659" s="9">
        <v>161.53846153846155</v>
      </c>
      <c r="N659" s="138">
        <f t="shared" si="80"/>
        <v>12615270.230769232</v>
      </c>
      <c r="O659" s="11" t="s">
        <v>3204</v>
      </c>
      <c r="P659" s="39">
        <v>3.8328996273740904E-4</v>
      </c>
      <c r="Q659" s="39">
        <v>6.1198244957983599E-4</v>
      </c>
      <c r="R659" s="26">
        <v>9.5822490684352266E-2</v>
      </c>
      <c r="S659" s="26">
        <v>1.835947348739508E-2</v>
      </c>
      <c r="T659" s="26">
        <v>0.11418196417174735</v>
      </c>
      <c r="U659" s="11"/>
      <c r="V659" s="28"/>
      <c r="W659" s="28"/>
      <c r="X659" s="29"/>
      <c r="Y659" s="108" t="str">
        <f t="shared" si="81"/>
        <v>NO OFERTADO</v>
      </c>
      <c r="Z659" s="108" t="str">
        <f t="shared" si="82"/>
        <v>CORRECTO</v>
      </c>
      <c r="AA659" s="29">
        <f t="shared" si="83"/>
        <v>0</v>
      </c>
      <c r="AB659" s="25">
        <v>3.4496096646366811E-2</v>
      </c>
      <c r="AC659" s="26">
        <v>9.1797367436975402E-3</v>
      </c>
      <c r="AD659" s="26">
        <v>4.3675833390064353E-2</v>
      </c>
      <c r="AE659" s="28"/>
      <c r="AF659" s="28"/>
      <c r="AG659" s="28"/>
      <c r="AH659" s="29"/>
      <c r="AI659" s="108" t="str">
        <f t="shared" si="84"/>
        <v>NO OFERTADO</v>
      </c>
      <c r="AJ659" s="108" t="str">
        <f t="shared" si="85"/>
        <v>CORRECTO</v>
      </c>
      <c r="AK659" s="27">
        <v>2.2997397764244542E-2</v>
      </c>
      <c r="AL659" s="26">
        <v>3.0599122478991801E-3</v>
      </c>
      <c r="AM659" s="26">
        <v>2.6057310012143724E-2</v>
      </c>
      <c r="AN659" s="28"/>
      <c r="AO659" s="28"/>
      <c r="AP659" s="28"/>
      <c r="AQ659" s="29"/>
      <c r="AR659" s="108" t="str">
        <f t="shared" si="86"/>
        <v>NO OFERTADO</v>
      </c>
      <c r="AS659" s="109" t="str">
        <f t="shared" si="87"/>
        <v>CORRECTO</v>
      </c>
    </row>
    <row r="660" spans="1:45" x14ac:dyDescent="0.25">
      <c r="A660" s="134">
        <v>656</v>
      </c>
      <c r="B660" s="135">
        <v>180</v>
      </c>
      <c r="C660" s="10" t="s">
        <v>505</v>
      </c>
      <c r="D660" s="136" t="s">
        <v>506</v>
      </c>
      <c r="E660" s="136" t="s">
        <v>165</v>
      </c>
      <c r="F660" s="136" t="s">
        <v>166</v>
      </c>
      <c r="G660" s="136" t="s">
        <v>167</v>
      </c>
      <c r="H660" s="136" t="s">
        <v>81</v>
      </c>
      <c r="I660" s="137">
        <v>12296.099999999999</v>
      </c>
      <c r="J660" s="8">
        <v>5</v>
      </c>
      <c r="K660" s="8" t="s">
        <v>507</v>
      </c>
      <c r="L660" s="9">
        <v>8807.08</v>
      </c>
      <c r="M660" s="9">
        <v>4478.8461538461534</v>
      </c>
      <c r="N660" s="138">
        <f t="shared" si="80"/>
        <v>39445556.384615377</v>
      </c>
      <c r="O660" s="11" t="s">
        <v>3204</v>
      </c>
      <c r="P660" s="39">
        <v>1.1984749878714005E-3</v>
      </c>
      <c r="Q660" s="39">
        <v>1.9135530020132187E-3</v>
      </c>
      <c r="R660" s="26">
        <v>0.29961874696785012</v>
      </c>
      <c r="S660" s="26">
        <v>5.7406590060396563E-2</v>
      </c>
      <c r="T660" s="26">
        <v>0.35702533702824668</v>
      </c>
      <c r="U660" s="11"/>
      <c r="V660" s="28"/>
      <c r="W660" s="28"/>
      <c r="X660" s="29"/>
      <c r="Y660" s="108" t="str">
        <f t="shared" si="81"/>
        <v>NO OFERTADO</v>
      </c>
      <c r="Z660" s="108" t="str">
        <f t="shared" si="82"/>
        <v>CORRECTO</v>
      </c>
      <c r="AA660" s="29">
        <f t="shared" si="83"/>
        <v>0</v>
      </c>
      <c r="AB660" s="25">
        <v>0.10786274890842605</v>
      </c>
      <c r="AC660" s="26">
        <v>2.8703295030198282E-2</v>
      </c>
      <c r="AD660" s="26">
        <v>0.13656604393862434</v>
      </c>
      <c r="AE660" s="28"/>
      <c r="AF660" s="28"/>
      <c r="AG660" s="28"/>
      <c r="AH660" s="29"/>
      <c r="AI660" s="108" t="str">
        <f t="shared" si="84"/>
        <v>NO OFERTADO</v>
      </c>
      <c r="AJ660" s="108" t="str">
        <f t="shared" si="85"/>
        <v>CORRECTO</v>
      </c>
      <c r="AK660" s="27">
        <v>7.1908499272284029E-2</v>
      </c>
      <c r="AL660" s="26">
        <v>9.5677650100660927E-3</v>
      </c>
      <c r="AM660" s="26">
        <v>8.1476264282350122E-2</v>
      </c>
      <c r="AN660" s="28"/>
      <c r="AO660" s="28"/>
      <c r="AP660" s="28"/>
      <c r="AQ660" s="29"/>
      <c r="AR660" s="108" t="str">
        <f t="shared" si="86"/>
        <v>NO OFERTADO</v>
      </c>
      <c r="AS660" s="109" t="str">
        <f t="shared" si="87"/>
        <v>CORRECTO</v>
      </c>
    </row>
    <row r="661" spans="1:45" x14ac:dyDescent="0.25">
      <c r="A661" s="134">
        <v>657</v>
      </c>
      <c r="B661" s="135">
        <v>2585</v>
      </c>
      <c r="C661" s="141" t="s">
        <v>4348</v>
      </c>
      <c r="D661" s="145" t="s">
        <v>506</v>
      </c>
      <c r="E661" s="145" t="s">
        <v>165</v>
      </c>
      <c r="F661" s="145" t="s">
        <v>166</v>
      </c>
      <c r="G661" s="136" t="s">
        <v>167</v>
      </c>
      <c r="H661" s="145" t="s">
        <v>81</v>
      </c>
      <c r="I661" s="137">
        <v>12296.099999999999</v>
      </c>
      <c r="J661" s="8">
        <v>5</v>
      </c>
      <c r="K661" s="8" t="s">
        <v>4349</v>
      </c>
      <c r="L661" s="9">
        <v>12267.5</v>
      </c>
      <c r="M661" s="9">
        <v>39.583333333333336</v>
      </c>
      <c r="N661" s="138">
        <f t="shared" si="80"/>
        <v>485588.54166666669</v>
      </c>
      <c r="O661" s="11" t="s">
        <v>4504</v>
      </c>
      <c r="P661" s="39">
        <v>1.4753644641489421E-5</v>
      </c>
      <c r="Q661" s="39">
        <v>2.3556504124045744E-5</v>
      </c>
      <c r="R661" s="26">
        <v>3.6884111603723551E-3</v>
      </c>
      <c r="S661" s="26">
        <v>7.0669512372137236E-4</v>
      </c>
      <c r="T661" s="26">
        <v>4.395106284093727E-3</v>
      </c>
      <c r="U661" s="11"/>
      <c r="V661" s="28"/>
      <c r="W661" s="28"/>
      <c r="X661" s="29"/>
      <c r="Y661" s="108" t="str">
        <f t="shared" si="81"/>
        <v>NO OFERTADO</v>
      </c>
      <c r="Z661" s="108" t="str">
        <f t="shared" si="82"/>
        <v>CORRECTO</v>
      </c>
      <c r="AA661" s="29">
        <f t="shared" si="83"/>
        <v>0</v>
      </c>
      <c r="AB661" s="25">
        <v>1.3278280177340478E-3</v>
      </c>
      <c r="AC661" s="26">
        <v>3.5334756186068618E-4</v>
      </c>
      <c r="AD661" s="26">
        <v>1.681175579594734E-3</v>
      </c>
      <c r="AE661" s="28"/>
      <c r="AF661" s="28"/>
      <c r="AG661" s="28"/>
      <c r="AH661" s="29"/>
      <c r="AI661" s="108" t="str">
        <f t="shared" si="84"/>
        <v>NO OFERTADO</v>
      </c>
      <c r="AJ661" s="108" t="str">
        <f t="shared" si="85"/>
        <v>CORRECTO</v>
      </c>
      <c r="AK661" s="27">
        <v>8.8521867848936528E-4</v>
      </c>
      <c r="AL661" s="26">
        <v>1.1778252062022872E-4</v>
      </c>
      <c r="AM661" s="26">
        <v>1.0030011991095939E-3</v>
      </c>
      <c r="AN661" s="28"/>
      <c r="AO661" s="28"/>
      <c r="AP661" s="28"/>
      <c r="AQ661" s="29"/>
      <c r="AR661" s="108" t="str">
        <f t="shared" si="86"/>
        <v>NO OFERTADO</v>
      </c>
      <c r="AS661" s="109" t="str">
        <f t="shared" si="87"/>
        <v>CORRECTO</v>
      </c>
    </row>
    <row r="662" spans="1:45" x14ac:dyDescent="0.25">
      <c r="A662" s="134">
        <v>658</v>
      </c>
      <c r="B662" s="135">
        <v>1440</v>
      </c>
      <c r="C662" s="10" t="s">
        <v>2579</v>
      </c>
      <c r="D662" s="136" t="s">
        <v>336</v>
      </c>
      <c r="E662" s="136" t="s">
        <v>165</v>
      </c>
      <c r="F662" s="136" t="s">
        <v>166</v>
      </c>
      <c r="G662" s="136" t="s">
        <v>167</v>
      </c>
      <c r="H662" s="136" t="s">
        <v>81</v>
      </c>
      <c r="I662" s="137">
        <v>5529.6</v>
      </c>
      <c r="J662" s="8">
        <v>5</v>
      </c>
      <c r="K662" s="8" t="s">
        <v>2580</v>
      </c>
      <c r="L662" s="9">
        <v>4734.3</v>
      </c>
      <c r="M662" s="9">
        <v>174.44444444444443</v>
      </c>
      <c r="N662" s="138">
        <f t="shared" si="80"/>
        <v>825872.33333333326</v>
      </c>
      <c r="O662" s="11" t="s">
        <v>3204</v>
      </c>
      <c r="P662" s="39">
        <v>2.5092492675829776E-5</v>
      </c>
      <c r="Q662" s="39">
        <v>4.0064094097707607E-5</v>
      </c>
      <c r="R662" s="26">
        <v>6.2731231689574438E-3</v>
      </c>
      <c r="S662" s="26">
        <v>1.2019228229312282E-3</v>
      </c>
      <c r="T662" s="26">
        <v>7.4750459918886715E-3</v>
      </c>
      <c r="U662" s="11"/>
      <c r="V662" s="28"/>
      <c r="W662" s="28"/>
      <c r="X662" s="29"/>
      <c r="Y662" s="108" t="str">
        <f t="shared" si="81"/>
        <v>NO OFERTADO</v>
      </c>
      <c r="Z662" s="108" t="str">
        <f t="shared" si="82"/>
        <v>CORRECTO</v>
      </c>
      <c r="AA662" s="29">
        <f t="shared" si="83"/>
        <v>0</v>
      </c>
      <c r="AB662" s="25">
        <v>2.25832434082468E-3</v>
      </c>
      <c r="AC662" s="26">
        <v>6.0096141146561408E-4</v>
      </c>
      <c r="AD662" s="26">
        <v>2.8592857522902939E-3</v>
      </c>
      <c r="AE662" s="28"/>
      <c r="AF662" s="28"/>
      <c r="AG662" s="28"/>
      <c r="AH662" s="29"/>
      <c r="AI662" s="108" t="str">
        <f t="shared" si="84"/>
        <v>NO OFERTADO</v>
      </c>
      <c r="AJ662" s="108" t="str">
        <f t="shared" si="85"/>
        <v>CORRECTO</v>
      </c>
      <c r="AK662" s="27">
        <v>1.5055495605497866E-3</v>
      </c>
      <c r="AL662" s="26">
        <v>2.0032047048853803E-4</v>
      </c>
      <c r="AM662" s="26">
        <v>1.7058700310383246E-3</v>
      </c>
      <c r="AN662" s="28"/>
      <c r="AO662" s="28"/>
      <c r="AP662" s="28"/>
      <c r="AQ662" s="29"/>
      <c r="AR662" s="108" t="str">
        <f t="shared" si="86"/>
        <v>NO OFERTADO</v>
      </c>
      <c r="AS662" s="109" t="str">
        <f t="shared" si="87"/>
        <v>CORRECTO</v>
      </c>
    </row>
    <row r="663" spans="1:45" ht="24" x14ac:dyDescent="0.25">
      <c r="A663" s="134">
        <v>659</v>
      </c>
      <c r="B663" s="135">
        <v>411</v>
      </c>
      <c r="C663" s="10" t="s">
        <v>1010</v>
      </c>
      <c r="D663" s="136" t="s">
        <v>459</v>
      </c>
      <c r="E663" s="136" t="s">
        <v>6</v>
      </c>
      <c r="F663" s="136" t="s">
        <v>7</v>
      </c>
      <c r="G663" s="136" t="s">
        <v>8</v>
      </c>
      <c r="H663" s="136" t="s">
        <v>7</v>
      </c>
      <c r="I663" s="137" t="s">
        <v>45</v>
      </c>
      <c r="J663" s="8">
        <v>1</v>
      </c>
      <c r="K663" s="8" t="s">
        <v>1011</v>
      </c>
      <c r="L663" s="9">
        <v>569.96</v>
      </c>
      <c r="M663" s="9">
        <v>16899.153846153848</v>
      </c>
      <c r="N663" s="138">
        <f t="shared" si="80"/>
        <v>9631841.7261538468</v>
      </c>
      <c r="O663" s="11" t="s">
        <v>3204</v>
      </c>
      <c r="P663" s="39">
        <v>2.9264440545282068E-4</v>
      </c>
      <c r="Q663" s="39"/>
      <c r="R663" s="26">
        <v>7.3161101363205167E-2</v>
      </c>
      <c r="S663" s="7"/>
      <c r="T663" s="26">
        <v>7.3161101363205167E-2</v>
      </c>
      <c r="U663" s="11"/>
      <c r="V663" s="28"/>
      <c r="W663" s="28"/>
      <c r="X663" s="29"/>
      <c r="Y663" s="108" t="str">
        <f t="shared" si="81"/>
        <v>NO OFERTADO</v>
      </c>
      <c r="Z663" s="108" t="str">
        <f t="shared" si="82"/>
        <v>CORRECTO</v>
      </c>
      <c r="AA663" s="29">
        <f t="shared" si="83"/>
        <v>0</v>
      </c>
      <c r="AB663" s="25">
        <v>2.633799649075386E-2</v>
      </c>
      <c r="AC663" s="7"/>
      <c r="AD663" s="26">
        <v>2.633799649075386E-2</v>
      </c>
      <c r="AE663" s="28"/>
      <c r="AF663" s="28"/>
      <c r="AG663" s="28"/>
      <c r="AH663" s="29"/>
      <c r="AI663" s="108" t="str">
        <f t="shared" si="84"/>
        <v>NO OFERTADO</v>
      </c>
      <c r="AJ663" s="108" t="str">
        <f t="shared" si="85"/>
        <v>CORRECTO</v>
      </c>
      <c r="AK663" s="27">
        <v>1.7558664327169241E-2</v>
      </c>
      <c r="AL663" s="7"/>
      <c r="AM663" s="26">
        <v>1.7558664327169241E-2</v>
      </c>
      <c r="AN663" s="28"/>
      <c r="AO663" s="28"/>
      <c r="AP663" s="28"/>
      <c r="AQ663" s="29"/>
      <c r="AR663" s="108" t="str">
        <f t="shared" si="86"/>
        <v>NO OFERTADO</v>
      </c>
      <c r="AS663" s="109" t="str">
        <f t="shared" si="87"/>
        <v>CORRECTO</v>
      </c>
    </row>
    <row r="664" spans="1:45" ht="24" x14ac:dyDescent="0.25">
      <c r="A664" s="134">
        <v>660</v>
      </c>
      <c r="B664" s="135">
        <v>1331</v>
      </c>
      <c r="C664" s="10" t="s">
        <v>1010</v>
      </c>
      <c r="D664" s="136" t="s">
        <v>1505</v>
      </c>
      <c r="E664" s="136" t="s">
        <v>6</v>
      </c>
      <c r="F664" s="136" t="s">
        <v>101</v>
      </c>
      <c r="G664" s="136" t="s">
        <v>8</v>
      </c>
      <c r="H664" s="136" t="s">
        <v>7</v>
      </c>
      <c r="I664" s="137" t="s">
        <v>45</v>
      </c>
      <c r="J664" s="8">
        <v>1</v>
      </c>
      <c r="K664" s="8" t="s">
        <v>1011</v>
      </c>
      <c r="L664" s="9">
        <v>562</v>
      </c>
      <c r="M664" s="9">
        <v>1637.4444444444443</v>
      </c>
      <c r="N664" s="138">
        <f t="shared" si="80"/>
        <v>920243.77777777775</v>
      </c>
      <c r="O664" s="11" t="s">
        <v>3204</v>
      </c>
      <c r="P664" s="39">
        <v>2.7959781823260193E-5</v>
      </c>
      <c r="Q664" s="39"/>
      <c r="R664" s="26">
        <v>6.989945455815048E-3</v>
      </c>
      <c r="S664" s="7"/>
      <c r="T664" s="26">
        <v>6.989945455815048E-3</v>
      </c>
      <c r="U664" s="11"/>
      <c r="V664" s="28"/>
      <c r="W664" s="28"/>
      <c r="X664" s="29"/>
      <c r="Y664" s="108" t="str">
        <f t="shared" si="81"/>
        <v>NO OFERTADO</v>
      </c>
      <c r="Z664" s="108" t="str">
        <f t="shared" si="82"/>
        <v>CORRECTO</v>
      </c>
      <c r="AA664" s="29">
        <f t="shared" si="83"/>
        <v>0</v>
      </c>
      <c r="AB664" s="25">
        <v>2.5163803640934172E-3</v>
      </c>
      <c r="AC664" s="7"/>
      <c r="AD664" s="26">
        <v>2.5163803640934172E-3</v>
      </c>
      <c r="AE664" s="28"/>
      <c r="AF664" s="28"/>
      <c r="AG664" s="28"/>
      <c r="AH664" s="29"/>
      <c r="AI664" s="108" t="str">
        <f t="shared" si="84"/>
        <v>NO OFERTADO</v>
      </c>
      <c r="AJ664" s="108" t="str">
        <f t="shared" si="85"/>
        <v>CORRECTO</v>
      </c>
      <c r="AK664" s="27">
        <v>1.6775869093956116E-3</v>
      </c>
      <c r="AL664" s="7"/>
      <c r="AM664" s="26">
        <v>1.6775869093956116E-3</v>
      </c>
      <c r="AN664" s="28"/>
      <c r="AO664" s="28"/>
      <c r="AP664" s="28"/>
      <c r="AQ664" s="29"/>
      <c r="AR664" s="108" t="str">
        <f t="shared" si="86"/>
        <v>NO OFERTADO</v>
      </c>
      <c r="AS664" s="109" t="str">
        <f t="shared" si="87"/>
        <v>CORRECTO</v>
      </c>
    </row>
    <row r="665" spans="1:45" ht="24" x14ac:dyDescent="0.25">
      <c r="A665" s="134">
        <v>661</v>
      </c>
      <c r="B665" s="135">
        <v>2626</v>
      </c>
      <c r="C665" s="141" t="s">
        <v>4421</v>
      </c>
      <c r="D665" s="145" t="s">
        <v>459</v>
      </c>
      <c r="E665" s="145" t="s">
        <v>6</v>
      </c>
      <c r="F665" s="145" t="s">
        <v>7</v>
      </c>
      <c r="G665" s="136" t="s">
        <v>8</v>
      </c>
      <c r="H665" s="145" t="s">
        <v>7</v>
      </c>
      <c r="I665" s="137" t="s">
        <v>45</v>
      </c>
      <c r="J665" s="8">
        <v>1</v>
      </c>
      <c r="K665" s="8" t="s">
        <v>4422</v>
      </c>
      <c r="L665" s="9">
        <v>7041.48</v>
      </c>
      <c r="M665" s="9">
        <v>30</v>
      </c>
      <c r="N665" s="138">
        <f t="shared" si="80"/>
        <v>211244.4</v>
      </c>
      <c r="O665" s="11" t="s">
        <v>4504</v>
      </c>
      <c r="P665" s="39">
        <v>6.4182420767334776E-6</v>
      </c>
      <c r="Q665" s="39"/>
      <c r="R665" s="26">
        <v>1.6045605191833694E-3</v>
      </c>
      <c r="S665" s="7"/>
      <c r="T665" s="26">
        <v>1.6045605191833694E-3</v>
      </c>
      <c r="U665" s="11"/>
      <c r="V665" s="28"/>
      <c r="W665" s="28"/>
      <c r="X665" s="29"/>
      <c r="Y665" s="108" t="str">
        <f t="shared" si="81"/>
        <v>NO OFERTADO</v>
      </c>
      <c r="Z665" s="108" t="str">
        <f t="shared" si="82"/>
        <v>CORRECTO</v>
      </c>
      <c r="AA665" s="29">
        <f t="shared" si="83"/>
        <v>0</v>
      </c>
      <c r="AB665" s="25">
        <v>5.7764178690601295E-4</v>
      </c>
      <c r="AC665" s="7"/>
      <c r="AD665" s="26">
        <v>5.7764178690601295E-4</v>
      </c>
      <c r="AE665" s="28"/>
      <c r="AF665" s="28"/>
      <c r="AG665" s="28"/>
      <c r="AH665" s="29"/>
      <c r="AI665" s="108" t="str">
        <f t="shared" si="84"/>
        <v>NO OFERTADO</v>
      </c>
      <c r="AJ665" s="108" t="str">
        <f t="shared" si="85"/>
        <v>CORRECTO</v>
      </c>
      <c r="AK665" s="27">
        <v>3.8509452460400867E-4</v>
      </c>
      <c r="AL665" s="7"/>
      <c r="AM665" s="26">
        <v>3.8509452460400867E-4</v>
      </c>
      <c r="AN665" s="28"/>
      <c r="AO665" s="28"/>
      <c r="AP665" s="28"/>
      <c r="AQ665" s="29"/>
      <c r="AR665" s="108" t="str">
        <f t="shared" si="86"/>
        <v>NO OFERTADO</v>
      </c>
      <c r="AS665" s="109" t="str">
        <f t="shared" si="87"/>
        <v>CORRECTO</v>
      </c>
    </row>
    <row r="666" spans="1:45" ht="24" x14ac:dyDescent="0.25">
      <c r="A666" s="134">
        <v>662</v>
      </c>
      <c r="B666" s="135">
        <v>1669</v>
      </c>
      <c r="C666" s="10" t="s">
        <v>2931</v>
      </c>
      <c r="D666" s="136" t="s">
        <v>51</v>
      </c>
      <c r="E666" s="136" t="s">
        <v>6</v>
      </c>
      <c r="F666" s="136" t="s">
        <v>101</v>
      </c>
      <c r="G666" s="136" t="s">
        <v>8</v>
      </c>
      <c r="H666" s="136" t="s">
        <v>7</v>
      </c>
      <c r="I666" s="137" t="s">
        <v>45</v>
      </c>
      <c r="J666" s="8">
        <v>1</v>
      </c>
      <c r="K666" s="8" t="s">
        <v>2932</v>
      </c>
      <c r="L666" s="9">
        <v>971</v>
      </c>
      <c r="M666" s="9">
        <v>125.45454545454545</v>
      </c>
      <c r="N666" s="138">
        <f t="shared" si="80"/>
        <v>121816.36363636363</v>
      </c>
      <c r="O666" s="11" t="s">
        <v>3204</v>
      </c>
      <c r="P666" s="39">
        <v>3.7011485782608911E-6</v>
      </c>
      <c r="Q666" s="39"/>
      <c r="R666" s="26">
        <v>9.2528714456522275E-4</v>
      </c>
      <c r="S666" s="7"/>
      <c r="T666" s="26">
        <v>9.2528714456522275E-4</v>
      </c>
      <c r="U666" s="11"/>
      <c r="V666" s="28"/>
      <c r="W666" s="28"/>
      <c r="X666" s="29"/>
      <c r="Y666" s="108" t="str">
        <f t="shared" si="81"/>
        <v>NO OFERTADO</v>
      </c>
      <c r="Z666" s="108" t="str">
        <f t="shared" si="82"/>
        <v>CORRECTO</v>
      </c>
      <c r="AA666" s="29">
        <f t="shared" si="83"/>
        <v>0</v>
      </c>
      <c r="AB666" s="25">
        <v>3.3310337204348018E-4</v>
      </c>
      <c r="AC666" s="7"/>
      <c r="AD666" s="26">
        <v>3.3310337204348018E-4</v>
      </c>
      <c r="AE666" s="28"/>
      <c r="AF666" s="28"/>
      <c r="AG666" s="28"/>
      <c r="AH666" s="29"/>
      <c r="AI666" s="108" t="str">
        <f t="shared" si="84"/>
        <v>NO OFERTADO</v>
      </c>
      <c r="AJ666" s="108" t="str">
        <f t="shared" si="85"/>
        <v>CORRECTO</v>
      </c>
      <c r="AK666" s="27">
        <v>2.2206891469565346E-4</v>
      </c>
      <c r="AL666" s="7"/>
      <c r="AM666" s="26">
        <v>2.2206891469565346E-4</v>
      </c>
      <c r="AN666" s="28"/>
      <c r="AO666" s="28"/>
      <c r="AP666" s="28"/>
      <c r="AQ666" s="29"/>
      <c r="AR666" s="108" t="str">
        <f t="shared" si="86"/>
        <v>NO OFERTADO</v>
      </c>
      <c r="AS666" s="109" t="str">
        <f t="shared" si="87"/>
        <v>CORRECTO</v>
      </c>
    </row>
    <row r="667" spans="1:45" ht="24" x14ac:dyDescent="0.25">
      <c r="A667" s="134">
        <v>663</v>
      </c>
      <c r="B667" s="135">
        <v>837</v>
      </c>
      <c r="C667" s="10" t="s">
        <v>1724</v>
      </c>
      <c r="D667" s="136" t="s">
        <v>1309</v>
      </c>
      <c r="E667" s="136" t="s">
        <v>6</v>
      </c>
      <c r="F667" s="136" t="s">
        <v>7</v>
      </c>
      <c r="G667" s="136" t="s">
        <v>8</v>
      </c>
      <c r="H667" s="136" t="s">
        <v>7</v>
      </c>
      <c r="I667" s="137" t="s">
        <v>45</v>
      </c>
      <c r="J667" s="8">
        <v>1</v>
      </c>
      <c r="K667" s="8" t="s">
        <v>1725</v>
      </c>
      <c r="L667" s="9">
        <v>275</v>
      </c>
      <c r="M667" s="9">
        <v>19543.23076923077</v>
      </c>
      <c r="N667" s="138">
        <f t="shared" si="80"/>
        <v>5374388.461538462</v>
      </c>
      <c r="O667" s="11" t="s">
        <v>3204</v>
      </c>
      <c r="P667" s="39">
        <v>1.632901329481731E-4</v>
      </c>
      <c r="Q667" s="39"/>
      <c r="R667" s="26">
        <v>4.0822533237043275E-2</v>
      </c>
      <c r="S667" s="7"/>
      <c r="T667" s="26">
        <v>4.0822533237043275E-2</v>
      </c>
      <c r="U667" s="11"/>
      <c r="V667" s="28"/>
      <c r="W667" s="28"/>
      <c r="X667" s="29"/>
      <c r="Y667" s="108" t="str">
        <f t="shared" si="81"/>
        <v>NO OFERTADO</v>
      </c>
      <c r="Z667" s="108" t="str">
        <f t="shared" si="82"/>
        <v>CORRECTO</v>
      </c>
      <c r="AA667" s="29">
        <f t="shared" si="83"/>
        <v>0</v>
      </c>
      <c r="AB667" s="25">
        <v>1.469611196533558E-2</v>
      </c>
      <c r="AC667" s="7"/>
      <c r="AD667" s="26">
        <v>1.469611196533558E-2</v>
      </c>
      <c r="AE667" s="28"/>
      <c r="AF667" s="28"/>
      <c r="AG667" s="28"/>
      <c r="AH667" s="29"/>
      <c r="AI667" s="108" t="str">
        <f t="shared" si="84"/>
        <v>NO OFERTADO</v>
      </c>
      <c r="AJ667" s="108" t="str">
        <f t="shared" si="85"/>
        <v>CORRECTO</v>
      </c>
      <c r="AK667" s="27">
        <v>9.7974079768903856E-3</v>
      </c>
      <c r="AL667" s="7"/>
      <c r="AM667" s="26">
        <v>9.7974079768903856E-3</v>
      </c>
      <c r="AN667" s="28"/>
      <c r="AO667" s="28"/>
      <c r="AP667" s="28"/>
      <c r="AQ667" s="29"/>
      <c r="AR667" s="108" t="str">
        <f t="shared" si="86"/>
        <v>NO OFERTADO</v>
      </c>
      <c r="AS667" s="109" t="str">
        <f t="shared" si="87"/>
        <v>CORRECTO</v>
      </c>
    </row>
    <row r="668" spans="1:45" x14ac:dyDescent="0.25">
      <c r="A668" s="134">
        <v>664</v>
      </c>
      <c r="B668" s="135">
        <v>1341</v>
      </c>
      <c r="C668" s="10" t="s">
        <v>2442</v>
      </c>
      <c r="D668" s="136" t="s">
        <v>1738</v>
      </c>
      <c r="E668" s="136" t="s">
        <v>165</v>
      </c>
      <c r="F668" s="136" t="s">
        <v>166</v>
      </c>
      <c r="G668" s="136" t="s">
        <v>8</v>
      </c>
      <c r="H668" s="136" t="s">
        <v>81</v>
      </c>
      <c r="I668" s="137" t="s">
        <v>45</v>
      </c>
      <c r="J668" s="8">
        <v>120</v>
      </c>
      <c r="K668" s="8" t="s">
        <v>2443</v>
      </c>
      <c r="L668" s="9">
        <v>703.94</v>
      </c>
      <c r="M668" s="9">
        <v>1975.3846153846152</v>
      </c>
      <c r="N668" s="138">
        <f t="shared" si="80"/>
        <v>1390552.2461538462</v>
      </c>
      <c r="O668" s="11" t="s">
        <v>3204</v>
      </c>
      <c r="P668" s="39">
        <v>4.2249171746852764E-5</v>
      </c>
      <c r="Q668" s="39"/>
      <c r="R668" s="26">
        <v>1.0562292936713191E-2</v>
      </c>
      <c r="S668" s="7"/>
      <c r="T668" s="26">
        <v>1.0562292936713191E-2</v>
      </c>
      <c r="U668" s="11"/>
      <c r="V668" s="28"/>
      <c r="W668" s="28"/>
      <c r="X668" s="29"/>
      <c r="Y668" s="108" t="str">
        <f t="shared" si="81"/>
        <v>NO OFERTADO</v>
      </c>
      <c r="Z668" s="108" t="str">
        <f t="shared" si="82"/>
        <v>CORRECTO</v>
      </c>
      <c r="AA668" s="29">
        <f t="shared" si="83"/>
        <v>0</v>
      </c>
      <c r="AB668" s="25">
        <v>3.8024254572167487E-3</v>
      </c>
      <c r="AC668" s="7"/>
      <c r="AD668" s="26">
        <v>3.8024254572167487E-3</v>
      </c>
      <c r="AE668" s="28"/>
      <c r="AF668" s="28"/>
      <c r="AG668" s="28"/>
      <c r="AH668" s="29"/>
      <c r="AI668" s="108" t="str">
        <f t="shared" si="84"/>
        <v>NO OFERTADO</v>
      </c>
      <c r="AJ668" s="108" t="str">
        <f t="shared" si="85"/>
        <v>CORRECTO</v>
      </c>
      <c r="AK668" s="27">
        <v>2.5349503048111657E-3</v>
      </c>
      <c r="AL668" s="7"/>
      <c r="AM668" s="26">
        <v>2.5349503048111657E-3</v>
      </c>
      <c r="AN668" s="28"/>
      <c r="AO668" s="28"/>
      <c r="AP668" s="28"/>
      <c r="AQ668" s="29"/>
      <c r="AR668" s="108" t="str">
        <f t="shared" si="86"/>
        <v>NO OFERTADO</v>
      </c>
      <c r="AS668" s="109" t="str">
        <f t="shared" si="87"/>
        <v>CORRECTO</v>
      </c>
    </row>
    <row r="669" spans="1:45" ht="24" x14ac:dyDescent="0.25">
      <c r="A669" s="134">
        <v>665</v>
      </c>
      <c r="B669" s="135">
        <v>1409</v>
      </c>
      <c r="C669" s="10" t="s">
        <v>2442</v>
      </c>
      <c r="D669" s="136" t="s">
        <v>1126</v>
      </c>
      <c r="E669" s="136" t="s">
        <v>6</v>
      </c>
      <c r="F669" s="136" t="s">
        <v>7</v>
      </c>
      <c r="G669" s="136" t="s">
        <v>8</v>
      </c>
      <c r="H669" s="136" t="s">
        <v>7</v>
      </c>
      <c r="I669" s="137" t="s">
        <v>45</v>
      </c>
      <c r="J669" s="8">
        <v>1</v>
      </c>
      <c r="K669" s="8" t="s">
        <v>2443</v>
      </c>
      <c r="L669" s="9">
        <v>4607.32</v>
      </c>
      <c r="M669" s="9">
        <v>201.53846153846155</v>
      </c>
      <c r="N669" s="138">
        <f t="shared" si="80"/>
        <v>928552.18461538455</v>
      </c>
      <c r="O669" s="11" t="s">
        <v>3204</v>
      </c>
      <c r="P669" s="39">
        <v>2.8212216284745315E-5</v>
      </c>
      <c r="Q669" s="39"/>
      <c r="R669" s="26">
        <v>7.053054071186329E-3</v>
      </c>
      <c r="S669" s="7"/>
      <c r="T669" s="26">
        <v>7.053054071186329E-3</v>
      </c>
      <c r="U669" s="11"/>
      <c r="V669" s="28"/>
      <c r="W669" s="28"/>
      <c r="X669" s="29"/>
      <c r="Y669" s="108" t="str">
        <f t="shared" si="81"/>
        <v>NO OFERTADO</v>
      </c>
      <c r="Z669" s="108" t="str">
        <f t="shared" si="82"/>
        <v>CORRECTO</v>
      </c>
      <c r="AA669" s="29">
        <f t="shared" si="83"/>
        <v>0</v>
      </c>
      <c r="AB669" s="25">
        <v>2.5390994656270785E-3</v>
      </c>
      <c r="AC669" s="7"/>
      <c r="AD669" s="26">
        <v>2.5390994656270785E-3</v>
      </c>
      <c r="AE669" s="28"/>
      <c r="AF669" s="28"/>
      <c r="AG669" s="28"/>
      <c r="AH669" s="29"/>
      <c r="AI669" s="108" t="str">
        <f t="shared" si="84"/>
        <v>NO OFERTADO</v>
      </c>
      <c r="AJ669" s="108" t="str">
        <f t="shared" si="85"/>
        <v>CORRECTO</v>
      </c>
      <c r="AK669" s="27">
        <v>1.6927329770847189E-3</v>
      </c>
      <c r="AL669" s="7"/>
      <c r="AM669" s="26">
        <v>1.6927329770847189E-3</v>
      </c>
      <c r="AN669" s="28"/>
      <c r="AO669" s="28"/>
      <c r="AP669" s="28"/>
      <c r="AQ669" s="29"/>
      <c r="AR669" s="108" t="str">
        <f t="shared" si="86"/>
        <v>NO OFERTADO</v>
      </c>
      <c r="AS669" s="109" t="str">
        <f t="shared" si="87"/>
        <v>CORRECTO</v>
      </c>
    </row>
    <row r="670" spans="1:45" x14ac:dyDescent="0.25">
      <c r="A670" s="134">
        <v>666</v>
      </c>
      <c r="B670" s="135">
        <v>1538</v>
      </c>
      <c r="C670" s="10" t="s">
        <v>2736</v>
      </c>
      <c r="D670" s="136" t="s">
        <v>5</v>
      </c>
      <c r="E670" s="136" t="s">
        <v>36</v>
      </c>
      <c r="F670" s="136" t="s">
        <v>16</v>
      </c>
      <c r="G670" s="136" t="s">
        <v>17</v>
      </c>
      <c r="H670" s="136" t="s">
        <v>36</v>
      </c>
      <c r="I670" s="137">
        <v>10876.300000000001</v>
      </c>
      <c r="J670" s="8">
        <v>1</v>
      </c>
      <c r="K670" s="8" t="s">
        <v>193</v>
      </c>
      <c r="L670" s="9">
        <v>10876.3</v>
      </c>
      <c r="M670" s="9">
        <v>59</v>
      </c>
      <c r="N670" s="138">
        <f t="shared" si="80"/>
        <v>641701.69999999995</v>
      </c>
      <c r="O670" s="11" t="s">
        <v>3204</v>
      </c>
      <c r="P670" s="39">
        <v>1.9496833296652612E-5</v>
      </c>
      <c r="Q670" s="39">
        <v>3.1129747606016915E-5</v>
      </c>
      <c r="R670" s="26">
        <v>4.8742083241631526E-3</v>
      </c>
      <c r="S670" s="26">
        <v>9.338924281805074E-4</v>
      </c>
      <c r="T670" s="26">
        <v>5.8081007523436597E-3</v>
      </c>
      <c r="U670" s="11"/>
      <c r="V670" s="28"/>
      <c r="W670" s="28"/>
      <c r="X670" s="29"/>
      <c r="Y670" s="108" t="str">
        <f t="shared" si="81"/>
        <v>NO OFERTADO</v>
      </c>
      <c r="Z670" s="108" t="str">
        <f t="shared" si="82"/>
        <v>CORRECTO</v>
      </c>
      <c r="AA670" s="29">
        <f t="shared" si="83"/>
        <v>0</v>
      </c>
      <c r="AB670" s="25">
        <v>1.7547149966987351E-3</v>
      </c>
      <c r="AC670" s="26">
        <v>4.669462140902537E-4</v>
      </c>
      <c r="AD670" s="26">
        <v>2.2216612107889889E-3</v>
      </c>
      <c r="AE670" s="28"/>
      <c r="AF670" s="28"/>
      <c r="AG670" s="28"/>
      <c r="AH670" s="29"/>
      <c r="AI670" s="108" t="str">
        <f t="shared" si="84"/>
        <v>NO OFERTADO</v>
      </c>
      <c r="AJ670" s="108" t="str">
        <f t="shared" si="85"/>
        <v>CORRECTO</v>
      </c>
      <c r="AK670" s="27">
        <v>1.1698099977991566E-3</v>
      </c>
      <c r="AL670" s="26">
        <v>1.5564873803008457E-4</v>
      </c>
      <c r="AM670" s="26">
        <v>1.3254587358292411E-3</v>
      </c>
      <c r="AN670" s="28"/>
      <c r="AO670" s="28"/>
      <c r="AP670" s="28"/>
      <c r="AQ670" s="29"/>
      <c r="AR670" s="108" t="str">
        <f t="shared" si="86"/>
        <v>NO OFERTADO</v>
      </c>
      <c r="AS670" s="109" t="str">
        <f t="shared" si="87"/>
        <v>CORRECTO</v>
      </c>
    </row>
    <row r="671" spans="1:45" x14ac:dyDescent="0.25">
      <c r="A671" s="134">
        <v>667</v>
      </c>
      <c r="B671" s="135">
        <v>962</v>
      </c>
      <c r="C671" s="10" t="s">
        <v>1906</v>
      </c>
      <c r="D671" s="136" t="s">
        <v>136</v>
      </c>
      <c r="E671" s="136" t="s">
        <v>16</v>
      </c>
      <c r="F671" s="136" t="s">
        <v>16</v>
      </c>
      <c r="G671" s="136" t="s">
        <v>17</v>
      </c>
      <c r="H671" s="136" t="s">
        <v>16</v>
      </c>
      <c r="I671" s="137">
        <v>1030968.8</v>
      </c>
      <c r="J671" s="8">
        <v>1</v>
      </c>
      <c r="K671" s="8" t="s">
        <v>193</v>
      </c>
      <c r="L671" s="9">
        <v>1030968.8</v>
      </c>
      <c r="M671" s="9">
        <v>4.7272727272727275</v>
      </c>
      <c r="N671" s="138">
        <f t="shared" si="80"/>
        <v>4873670.6909090914</v>
      </c>
      <c r="O671" s="11" t="s">
        <v>3204</v>
      </c>
      <c r="P671" s="39">
        <v>1.4807681669448019E-4</v>
      </c>
      <c r="Q671" s="39">
        <v>2.3642782701501665E-4</v>
      </c>
      <c r="R671" s="26">
        <v>3.7019204173620049E-2</v>
      </c>
      <c r="S671" s="26">
        <v>7.0928348104504994E-3</v>
      </c>
      <c r="T671" s="26">
        <v>4.4112038984070547E-2</v>
      </c>
      <c r="U671" s="11"/>
      <c r="V671" s="28"/>
      <c r="W671" s="28"/>
      <c r="X671" s="29"/>
      <c r="Y671" s="108" t="str">
        <f t="shared" si="81"/>
        <v>NO OFERTADO</v>
      </c>
      <c r="Z671" s="108" t="str">
        <f t="shared" si="82"/>
        <v>CORRECTO</v>
      </c>
      <c r="AA671" s="29">
        <f t="shared" si="83"/>
        <v>0</v>
      </c>
      <c r="AB671" s="25">
        <v>1.3326913502503217E-2</v>
      </c>
      <c r="AC671" s="26">
        <v>3.5464174052252497E-3</v>
      </c>
      <c r="AD671" s="26">
        <v>1.6873330907728468E-2</v>
      </c>
      <c r="AE671" s="28"/>
      <c r="AF671" s="28"/>
      <c r="AG671" s="28"/>
      <c r="AH671" s="29"/>
      <c r="AI671" s="108" t="str">
        <f t="shared" si="84"/>
        <v>NO OFERTADO</v>
      </c>
      <c r="AJ671" s="108" t="str">
        <f t="shared" si="85"/>
        <v>CORRECTO</v>
      </c>
      <c r="AK671" s="27">
        <v>8.8846090016688108E-3</v>
      </c>
      <c r="AL671" s="26">
        <v>1.1821391350750833E-3</v>
      </c>
      <c r="AM671" s="26">
        <v>1.0066748136743894E-2</v>
      </c>
      <c r="AN671" s="28"/>
      <c r="AO671" s="28"/>
      <c r="AP671" s="28"/>
      <c r="AQ671" s="29"/>
      <c r="AR671" s="108" t="str">
        <f t="shared" si="86"/>
        <v>NO OFERTADO</v>
      </c>
      <c r="AS671" s="109" t="str">
        <f t="shared" si="87"/>
        <v>CORRECTO</v>
      </c>
    </row>
    <row r="672" spans="1:45" ht="24" x14ac:dyDescent="0.25">
      <c r="A672" s="134">
        <v>668</v>
      </c>
      <c r="B672" s="135">
        <v>1315</v>
      </c>
      <c r="C672" s="10" t="s">
        <v>2397</v>
      </c>
      <c r="D672" s="136" t="s">
        <v>1126</v>
      </c>
      <c r="E672" s="136" t="s">
        <v>6</v>
      </c>
      <c r="F672" s="136" t="s">
        <v>7</v>
      </c>
      <c r="G672" s="136" t="s">
        <v>8</v>
      </c>
      <c r="H672" s="136" t="s">
        <v>7</v>
      </c>
      <c r="I672" s="137" t="s">
        <v>45</v>
      </c>
      <c r="J672" s="8">
        <v>1</v>
      </c>
      <c r="K672" s="8" t="s">
        <v>2398</v>
      </c>
      <c r="L672" s="9">
        <v>6590.82</v>
      </c>
      <c r="M672" s="9">
        <v>204.61538461538461</v>
      </c>
      <c r="N672" s="138">
        <f t="shared" si="80"/>
        <v>1348583.1692307692</v>
      </c>
      <c r="O672" s="11" t="s">
        <v>3204</v>
      </c>
      <c r="P672" s="39">
        <v>4.0974024592990429E-5</v>
      </c>
      <c r="Q672" s="39"/>
      <c r="R672" s="26">
        <v>1.0243506148247608E-2</v>
      </c>
      <c r="S672" s="7"/>
      <c r="T672" s="26">
        <v>1.0243506148247608E-2</v>
      </c>
      <c r="U672" s="11"/>
      <c r="V672" s="28"/>
      <c r="W672" s="28"/>
      <c r="X672" s="29"/>
      <c r="Y672" s="108" t="str">
        <f t="shared" si="81"/>
        <v>NO OFERTADO</v>
      </c>
      <c r="Z672" s="108" t="str">
        <f t="shared" si="82"/>
        <v>CORRECTO</v>
      </c>
      <c r="AA672" s="29">
        <f t="shared" si="83"/>
        <v>0</v>
      </c>
      <c r="AB672" s="25">
        <v>3.6876622133691387E-3</v>
      </c>
      <c r="AC672" s="7"/>
      <c r="AD672" s="26">
        <v>3.6876622133691387E-3</v>
      </c>
      <c r="AE672" s="28"/>
      <c r="AF672" s="28"/>
      <c r="AG672" s="28"/>
      <c r="AH672" s="29"/>
      <c r="AI672" s="108" t="str">
        <f t="shared" si="84"/>
        <v>NO OFERTADO</v>
      </c>
      <c r="AJ672" s="108" t="str">
        <f t="shared" si="85"/>
        <v>CORRECTO</v>
      </c>
      <c r="AK672" s="27">
        <v>2.4584414755794257E-3</v>
      </c>
      <c r="AL672" s="7"/>
      <c r="AM672" s="26">
        <v>2.4584414755794257E-3</v>
      </c>
      <c r="AN672" s="28"/>
      <c r="AO672" s="28"/>
      <c r="AP672" s="28"/>
      <c r="AQ672" s="29"/>
      <c r="AR672" s="108" t="str">
        <f t="shared" si="86"/>
        <v>NO OFERTADO</v>
      </c>
      <c r="AS672" s="109" t="str">
        <f t="shared" si="87"/>
        <v>CORRECTO</v>
      </c>
    </row>
    <row r="673" spans="1:45" ht="24" x14ac:dyDescent="0.25">
      <c r="A673" s="134">
        <v>669</v>
      </c>
      <c r="B673" s="135">
        <v>554</v>
      </c>
      <c r="C673" s="10" t="s">
        <v>1283</v>
      </c>
      <c r="D673" s="136" t="s">
        <v>465</v>
      </c>
      <c r="E673" s="136" t="s">
        <v>6</v>
      </c>
      <c r="F673" s="136" t="s">
        <v>7</v>
      </c>
      <c r="G673" s="136" t="s">
        <v>8</v>
      </c>
      <c r="H673" s="136" t="s">
        <v>7</v>
      </c>
      <c r="I673" s="137">
        <v>1355.2742857142857</v>
      </c>
      <c r="J673" s="8">
        <v>1</v>
      </c>
      <c r="K673" s="8" t="s">
        <v>1284</v>
      </c>
      <c r="L673" s="9">
        <v>1355.27</v>
      </c>
      <c r="M673" s="9">
        <v>6804.5384615384619</v>
      </c>
      <c r="N673" s="138">
        <f t="shared" si="80"/>
        <v>9221986.8407692313</v>
      </c>
      <c r="O673" s="11" t="s">
        <v>3204</v>
      </c>
      <c r="P673" s="39">
        <v>2.8019177773473528E-4</v>
      </c>
      <c r="Q673" s="39">
        <v>4.4737005181559516E-4</v>
      </c>
      <c r="R673" s="26">
        <v>7.0047944433683826E-2</v>
      </c>
      <c r="S673" s="26">
        <v>1.3421101554467855E-2</v>
      </c>
      <c r="T673" s="26">
        <v>8.3469045988151677E-2</v>
      </c>
      <c r="U673" s="11"/>
      <c r="V673" s="28"/>
      <c r="W673" s="28"/>
      <c r="X673" s="29"/>
      <c r="Y673" s="108" t="str">
        <f t="shared" si="81"/>
        <v>NO OFERTADO</v>
      </c>
      <c r="Z673" s="108" t="str">
        <f t="shared" si="82"/>
        <v>CORRECTO</v>
      </c>
      <c r="AA673" s="29">
        <f t="shared" si="83"/>
        <v>0</v>
      </c>
      <c r="AB673" s="25">
        <v>2.5217259996126177E-2</v>
      </c>
      <c r="AC673" s="26">
        <v>6.7105507772339274E-3</v>
      </c>
      <c r="AD673" s="26">
        <v>3.1927810773360106E-2</v>
      </c>
      <c r="AE673" s="28"/>
      <c r="AF673" s="28"/>
      <c r="AG673" s="28"/>
      <c r="AH673" s="29"/>
      <c r="AI673" s="108" t="str">
        <f t="shared" si="84"/>
        <v>NO OFERTADO</v>
      </c>
      <c r="AJ673" s="108" t="str">
        <f t="shared" si="85"/>
        <v>CORRECTO</v>
      </c>
      <c r="AK673" s="27">
        <v>1.6811506664084118E-2</v>
      </c>
      <c r="AL673" s="26">
        <v>2.2368502590779759E-3</v>
      </c>
      <c r="AM673" s="26">
        <v>1.9048356923162094E-2</v>
      </c>
      <c r="AN673" s="28"/>
      <c r="AO673" s="28"/>
      <c r="AP673" s="28"/>
      <c r="AQ673" s="29"/>
      <c r="AR673" s="108" t="str">
        <f t="shared" si="86"/>
        <v>NO OFERTADO</v>
      </c>
      <c r="AS673" s="109" t="str">
        <f t="shared" si="87"/>
        <v>CORRECTO</v>
      </c>
    </row>
    <row r="674" spans="1:45" ht="24" x14ac:dyDescent="0.25">
      <c r="A674" s="134">
        <v>670</v>
      </c>
      <c r="B674" s="135">
        <v>1261</v>
      </c>
      <c r="C674" s="10" t="s">
        <v>2315</v>
      </c>
      <c r="D674" s="136" t="s">
        <v>2316</v>
      </c>
      <c r="E674" s="136" t="s">
        <v>6</v>
      </c>
      <c r="F674" s="136" t="s">
        <v>7</v>
      </c>
      <c r="G674" s="136" t="s">
        <v>8</v>
      </c>
      <c r="H674" s="136" t="s">
        <v>7</v>
      </c>
      <c r="I674" s="137">
        <v>1428.6946428571428</v>
      </c>
      <c r="J674" s="8">
        <v>1</v>
      </c>
      <c r="K674" s="8" t="s">
        <v>2317</v>
      </c>
      <c r="L674" s="9">
        <v>1428.69</v>
      </c>
      <c r="M674" s="9">
        <v>1188.9230769230769</v>
      </c>
      <c r="N674" s="138">
        <f t="shared" si="80"/>
        <v>1698602.5107692308</v>
      </c>
      <c r="O674" s="11" t="s">
        <v>3204</v>
      </c>
      <c r="P674" s="39">
        <v>5.1608667999076929E-5</v>
      </c>
      <c r="Q674" s="39">
        <v>8.2401320493919204E-5</v>
      </c>
      <c r="R674" s="26">
        <v>1.2902166999769232E-2</v>
      </c>
      <c r="S674" s="26">
        <v>2.4720396148175763E-3</v>
      </c>
      <c r="T674" s="26">
        <v>1.5374206614586808E-2</v>
      </c>
      <c r="U674" s="11"/>
      <c r="V674" s="28"/>
      <c r="W674" s="28"/>
      <c r="X674" s="29"/>
      <c r="Y674" s="108" t="str">
        <f t="shared" si="81"/>
        <v>NO OFERTADO</v>
      </c>
      <c r="Z674" s="108" t="str">
        <f t="shared" si="82"/>
        <v>CORRECTO</v>
      </c>
      <c r="AA674" s="29">
        <f t="shared" si="83"/>
        <v>0</v>
      </c>
      <c r="AB674" s="25">
        <v>4.6447801199169239E-3</v>
      </c>
      <c r="AC674" s="26">
        <v>1.2360198074087881E-3</v>
      </c>
      <c r="AD674" s="26">
        <v>5.8807999273257118E-3</v>
      </c>
      <c r="AE674" s="28"/>
      <c r="AF674" s="28"/>
      <c r="AG674" s="28"/>
      <c r="AH674" s="29"/>
      <c r="AI674" s="108" t="str">
        <f t="shared" si="84"/>
        <v>NO OFERTADO</v>
      </c>
      <c r="AJ674" s="108" t="str">
        <f t="shared" si="85"/>
        <v>CORRECTO</v>
      </c>
      <c r="AK674" s="27">
        <v>3.0965200799446158E-3</v>
      </c>
      <c r="AL674" s="26">
        <v>4.1200660246959605E-4</v>
      </c>
      <c r="AM674" s="26">
        <v>3.5085266824142116E-3</v>
      </c>
      <c r="AN674" s="28"/>
      <c r="AO674" s="28"/>
      <c r="AP674" s="28"/>
      <c r="AQ674" s="29"/>
      <c r="AR674" s="108" t="str">
        <f t="shared" si="86"/>
        <v>NO OFERTADO</v>
      </c>
      <c r="AS674" s="109" t="str">
        <f t="shared" si="87"/>
        <v>CORRECTO</v>
      </c>
    </row>
    <row r="675" spans="1:45" ht="24" x14ac:dyDescent="0.25">
      <c r="A675" s="134">
        <v>671</v>
      </c>
      <c r="B675" s="135">
        <v>1084</v>
      </c>
      <c r="C675" s="10" t="s">
        <v>2067</v>
      </c>
      <c r="D675" s="136" t="s">
        <v>2068</v>
      </c>
      <c r="E675" s="136" t="s">
        <v>6</v>
      </c>
      <c r="F675" s="136" t="s">
        <v>7</v>
      </c>
      <c r="G675" s="136" t="s">
        <v>8</v>
      </c>
      <c r="H675" s="136" t="s">
        <v>7</v>
      </c>
      <c r="I675" s="137">
        <v>889.67571428571421</v>
      </c>
      <c r="J675" s="8">
        <v>1</v>
      </c>
      <c r="K675" s="8" t="s">
        <v>2069</v>
      </c>
      <c r="L675" s="9">
        <v>829</v>
      </c>
      <c r="M675" s="9">
        <v>3186.0769230769229</v>
      </c>
      <c r="N675" s="138">
        <f t="shared" si="80"/>
        <v>2641257.769230769</v>
      </c>
      <c r="O675" s="11" t="s">
        <v>3204</v>
      </c>
      <c r="P675" s="39">
        <v>8.0249378208256051E-5</v>
      </c>
      <c r="Q675" s="39">
        <v>1.2813069954245893E-4</v>
      </c>
      <c r="R675" s="26">
        <v>2.0062344552064012E-2</v>
      </c>
      <c r="S675" s="26">
        <v>3.8439209862737682E-3</v>
      </c>
      <c r="T675" s="26">
        <v>2.390626553833778E-2</v>
      </c>
      <c r="U675" s="11"/>
      <c r="V675" s="28"/>
      <c r="W675" s="28"/>
      <c r="X675" s="29"/>
      <c r="Y675" s="108" t="str">
        <f t="shared" si="81"/>
        <v>NO OFERTADO</v>
      </c>
      <c r="Z675" s="108" t="str">
        <f t="shared" si="82"/>
        <v>CORRECTO</v>
      </c>
      <c r="AA675" s="29">
        <f t="shared" si="83"/>
        <v>0</v>
      </c>
      <c r="AB675" s="25">
        <v>7.222444038743045E-3</v>
      </c>
      <c r="AC675" s="26">
        <v>1.9219604931368841E-3</v>
      </c>
      <c r="AD675" s="26">
        <v>9.1444045318799291E-3</v>
      </c>
      <c r="AE675" s="28"/>
      <c r="AF675" s="28"/>
      <c r="AG675" s="28"/>
      <c r="AH675" s="29"/>
      <c r="AI675" s="108" t="str">
        <f t="shared" si="84"/>
        <v>NO OFERTADO</v>
      </c>
      <c r="AJ675" s="108" t="str">
        <f t="shared" si="85"/>
        <v>CORRECTO</v>
      </c>
      <c r="AK675" s="27">
        <v>4.814962692495363E-3</v>
      </c>
      <c r="AL675" s="26">
        <v>6.406534977122947E-4</v>
      </c>
      <c r="AM675" s="26">
        <v>5.4556161902076577E-3</v>
      </c>
      <c r="AN675" s="28"/>
      <c r="AO675" s="28"/>
      <c r="AP675" s="28"/>
      <c r="AQ675" s="29"/>
      <c r="AR675" s="108" t="str">
        <f t="shared" si="86"/>
        <v>NO OFERTADO</v>
      </c>
      <c r="AS675" s="109" t="str">
        <f t="shared" si="87"/>
        <v>CORRECTO</v>
      </c>
    </row>
    <row r="676" spans="1:45" ht="24" x14ac:dyDescent="0.25">
      <c r="A676" s="134">
        <v>672</v>
      </c>
      <c r="B676" s="135">
        <v>1640</v>
      </c>
      <c r="C676" s="10" t="s">
        <v>2067</v>
      </c>
      <c r="D676" s="136" t="s">
        <v>2888</v>
      </c>
      <c r="E676" s="136" t="s">
        <v>6</v>
      </c>
      <c r="F676" s="136" t="s">
        <v>101</v>
      </c>
      <c r="G676" s="136" t="s">
        <v>8</v>
      </c>
      <c r="H676" s="136" t="s">
        <v>7</v>
      </c>
      <c r="I676" s="137">
        <v>1186.2342857142855</v>
      </c>
      <c r="J676" s="8">
        <v>1</v>
      </c>
      <c r="K676" s="8" t="s">
        <v>2069</v>
      </c>
      <c r="L676" s="9">
        <v>1021</v>
      </c>
      <c r="M676" s="9">
        <v>290.84615384615387</v>
      </c>
      <c r="N676" s="138">
        <f t="shared" si="80"/>
        <v>296953.92307692312</v>
      </c>
      <c r="O676" s="11" t="s">
        <v>3204</v>
      </c>
      <c r="P676" s="39">
        <v>9.0223559249068106E-6</v>
      </c>
      <c r="Q676" s="39">
        <v>1.4405604155328215E-5</v>
      </c>
      <c r="R676" s="26">
        <v>2.2555889812267025E-3</v>
      </c>
      <c r="S676" s="26">
        <v>4.3216812465984644E-4</v>
      </c>
      <c r="T676" s="26">
        <v>2.6877571058865489E-3</v>
      </c>
      <c r="U676" s="11"/>
      <c r="V676" s="28"/>
      <c r="W676" s="28"/>
      <c r="X676" s="29"/>
      <c r="Y676" s="108" t="str">
        <f t="shared" si="81"/>
        <v>NO OFERTADO</v>
      </c>
      <c r="Z676" s="108" t="str">
        <f t="shared" si="82"/>
        <v>CORRECTO</v>
      </c>
      <c r="AA676" s="29">
        <f t="shared" si="83"/>
        <v>0</v>
      </c>
      <c r="AB676" s="25">
        <v>8.12012033241613E-4</v>
      </c>
      <c r="AC676" s="26">
        <v>2.1608406232992322E-4</v>
      </c>
      <c r="AD676" s="26">
        <v>1.0280960955715362E-3</v>
      </c>
      <c r="AE676" s="28"/>
      <c r="AF676" s="28"/>
      <c r="AG676" s="28"/>
      <c r="AH676" s="29"/>
      <c r="AI676" s="108" t="str">
        <f t="shared" si="84"/>
        <v>NO OFERTADO</v>
      </c>
      <c r="AJ676" s="108" t="str">
        <f t="shared" si="85"/>
        <v>CORRECTO</v>
      </c>
      <c r="AK676" s="27">
        <v>5.4134135549440863E-4</v>
      </c>
      <c r="AL676" s="26">
        <v>7.2028020776641077E-5</v>
      </c>
      <c r="AM676" s="26">
        <v>6.1336937627104969E-4</v>
      </c>
      <c r="AN676" s="28"/>
      <c r="AO676" s="28"/>
      <c r="AP676" s="28"/>
      <c r="AQ676" s="29"/>
      <c r="AR676" s="108" t="str">
        <f t="shared" si="86"/>
        <v>NO OFERTADO</v>
      </c>
      <c r="AS676" s="109" t="str">
        <f t="shared" si="87"/>
        <v>CORRECTO</v>
      </c>
    </row>
    <row r="677" spans="1:45" ht="24" x14ac:dyDescent="0.25">
      <c r="A677" s="134">
        <v>673</v>
      </c>
      <c r="B677" s="135">
        <v>122</v>
      </c>
      <c r="C677" s="10" t="s">
        <v>358</v>
      </c>
      <c r="D677" s="136" t="s">
        <v>359</v>
      </c>
      <c r="E677" s="136" t="s">
        <v>15</v>
      </c>
      <c r="F677" s="136" t="s">
        <v>37</v>
      </c>
      <c r="G677" s="136" t="s">
        <v>38</v>
      </c>
      <c r="H677" s="136" t="s">
        <v>18</v>
      </c>
      <c r="I677" s="137">
        <v>122429.48</v>
      </c>
      <c r="J677" s="8">
        <v>1</v>
      </c>
      <c r="K677" s="8" t="s">
        <v>360</v>
      </c>
      <c r="L677" s="9">
        <v>122429.48</v>
      </c>
      <c r="M677" s="9">
        <v>413.53846153846155</v>
      </c>
      <c r="N677" s="138">
        <f t="shared" si="80"/>
        <v>50629298.806153849</v>
      </c>
      <c r="O677" s="11" t="s">
        <v>3204</v>
      </c>
      <c r="P677" s="39">
        <v>1.5382708176556097E-3</v>
      </c>
      <c r="Q677" s="39">
        <v>2.4560902570543029E-3</v>
      </c>
      <c r="R677" s="26">
        <v>0.38456770441390242</v>
      </c>
      <c r="S677" s="26">
        <v>7.3682707711629089E-2</v>
      </c>
      <c r="T677" s="26">
        <v>0.45825041212553153</v>
      </c>
      <c r="U677" s="11"/>
      <c r="V677" s="28"/>
      <c r="W677" s="28"/>
      <c r="X677" s="29"/>
      <c r="Y677" s="108" t="str">
        <f t="shared" si="81"/>
        <v>NO OFERTADO</v>
      </c>
      <c r="Z677" s="108" t="str">
        <f t="shared" si="82"/>
        <v>CORRECTO</v>
      </c>
      <c r="AA677" s="29">
        <f t="shared" si="83"/>
        <v>0</v>
      </c>
      <c r="AB677" s="25">
        <v>0.13844437358900488</v>
      </c>
      <c r="AC677" s="26">
        <v>3.6841353855814545E-2</v>
      </c>
      <c r="AD677" s="26">
        <v>0.17528572744481943</v>
      </c>
      <c r="AE677" s="28"/>
      <c r="AF677" s="28"/>
      <c r="AG677" s="28"/>
      <c r="AH677" s="29"/>
      <c r="AI677" s="108" t="str">
        <f t="shared" si="84"/>
        <v>NO OFERTADO</v>
      </c>
      <c r="AJ677" s="108" t="str">
        <f t="shared" si="85"/>
        <v>CORRECTO</v>
      </c>
      <c r="AK677" s="27">
        <v>9.2296249059336574E-2</v>
      </c>
      <c r="AL677" s="26">
        <v>1.2280451285271514E-2</v>
      </c>
      <c r="AM677" s="26">
        <v>0.10457670034460809</v>
      </c>
      <c r="AN677" s="28"/>
      <c r="AO677" s="28"/>
      <c r="AP677" s="28"/>
      <c r="AQ677" s="29"/>
      <c r="AR677" s="108" t="str">
        <f t="shared" si="86"/>
        <v>NO OFERTADO</v>
      </c>
      <c r="AS677" s="109" t="str">
        <f t="shared" si="87"/>
        <v>CORRECTO</v>
      </c>
    </row>
    <row r="678" spans="1:45" ht="24" x14ac:dyDescent="0.25">
      <c r="A678" s="134">
        <v>674</v>
      </c>
      <c r="B678" s="135">
        <v>587</v>
      </c>
      <c r="C678" s="10" t="s">
        <v>358</v>
      </c>
      <c r="D678" s="136" t="s">
        <v>1337</v>
      </c>
      <c r="E678" s="136" t="s">
        <v>15</v>
      </c>
      <c r="F678" s="136" t="s">
        <v>37</v>
      </c>
      <c r="G678" s="136" t="s">
        <v>38</v>
      </c>
      <c r="H678" s="136" t="s">
        <v>18</v>
      </c>
      <c r="I678" s="137">
        <v>61214.74</v>
      </c>
      <c r="J678" s="8">
        <v>1</v>
      </c>
      <c r="K678" s="8" t="s">
        <v>360</v>
      </c>
      <c r="L678" s="9">
        <v>61214.74</v>
      </c>
      <c r="M678" s="9">
        <v>134.76923076923077</v>
      </c>
      <c r="N678" s="138">
        <f t="shared" si="80"/>
        <v>8249863.4215384619</v>
      </c>
      <c r="O678" s="11" t="s">
        <v>3204</v>
      </c>
      <c r="P678" s="39">
        <v>2.5065573591263283E-4</v>
      </c>
      <c r="Q678" s="39">
        <v>4.0021113563608058E-4</v>
      </c>
      <c r="R678" s="26">
        <v>6.2663933978158212E-2</v>
      </c>
      <c r="S678" s="26">
        <v>1.2006334069082417E-2</v>
      </c>
      <c r="T678" s="26">
        <v>7.4670268047240626E-2</v>
      </c>
      <c r="U678" s="11"/>
      <c r="V678" s="28"/>
      <c r="W678" s="28"/>
      <c r="X678" s="29"/>
      <c r="Y678" s="108" t="str">
        <f t="shared" si="81"/>
        <v>NO OFERTADO</v>
      </c>
      <c r="Z678" s="108" t="str">
        <f t="shared" si="82"/>
        <v>CORRECTO</v>
      </c>
      <c r="AA678" s="29">
        <f t="shared" si="83"/>
        <v>0</v>
      </c>
      <c r="AB678" s="25">
        <v>2.2559016232136953E-2</v>
      </c>
      <c r="AC678" s="26">
        <v>6.0031670345412087E-3</v>
      </c>
      <c r="AD678" s="26">
        <v>2.8562183266678164E-2</v>
      </c>
      <c r="AE678" s="28"/>
      <c r="AF678" s="28"/>
      <c r="AG678" s="28"/>
      <c r="AH678" s="29"/>
      <c r="AI678" s="108" t="str">
        <f t="shared" si="84"/>
        <v>NO OFERTADO</v>
      </c>
      <c r="AJ678" s="108" t="str">
        <f t="shared" si="85"/>
        <v>CORRECTO</v>
      </c>
      <c r="AK678" s="27">
        <v>1.503934415475797E-2</v>
      </c>
      <c r="AL678" s="26">
        <v>2.0010556781804027E-3</v>
      </c>
      <c r="AM678" s="26">
        <v>1.7040399832938372E-2</v>
      </c>
      <c r="AN678" s="28"/>
      <c r="AO678" s="28"/>
      <c r="AP678" s="28"/>
      <c r="AQ678" s="29"/>
      <c r="AR678" s="108" t="str">
        <f t="shared" si="86"/>
        <v>NO OFERTADO</v>
      </c>
      <c r="AS678" s="109" t="str">
        <f t="shared" si="87"/>
        <v>CORRECTO</v>
      </c>
    </row>
    <row r="679" spans="1:45" ht="36" x14ac:dyDescent="0.25">
      <c r="A679" s="134">
        <v>675</v>
      </c>
      <c r="B679" s="135">
        <v>517</v>
      </c>
      <c r="C679" s="10" t="s">
        <v>1153</v>
      </c>
      <c r="D679" s="136" t="s">
        <v>1203</v>
      </c>
      <c r="E679" s="136" t="s">
        <v>205</v>
      </c>
      <c r="F679" s="136" t="s">
        <v>7</v>
      </c>
      <c r="G679" s="136" t="s">
        <v>8</v>
      </c>
      <c r="H679" s="136" t="s">
        <v>7</v>
      </c>
      <c r="I679" s="137">
        <v>2479.1999999999998</v>
      </c>
      <c r="J679" s="8">
        <v>1</v>
      </c>
      <c r="K679" s="8" t="s">
        <v>1155</v>
      </c>
      <c r="L679" s="9">
        <v>1497.68</v>
      </c>
      <c r="M679" s="9">
        <v>6590</v>
      </c>
      <c r="N679" s="138">
        <f t="shared" si="80"/>
        <v>9869711.2000000011</v>
      </c>
      <c r="O679" s="11" t="s">
        <v>3204</v>
      </c>
      <c r="P679" s="39">
        <v>2.9987159758577113E-4</v>
      </c>
      <c r="Q679" s="39">
        <v>4.7879196611179062E-4</v>
      </c>
      <c r="R679" s="26">
        <v>7.4967899396442786E-2</v>
      </c>
      <c r="S679" s="26">
        <v>1.4363758983353719E-2</v>
      </c>
      <c r="T679" s="26">
        <v>8.9331658379796508E-2</v>
      </c>
      <c r="U679" s="11"/>
      <c r="V679" s="28"/>
      <c r="W679" s="28"/>
      <c r="X679" s="29"/>
      <c r="Y679" s="108" t="str">
        <f t="shared" si="81"/>
        <v>NO OFERTADO</v>
      </c>
      <c r="Z679" s="108" t="str">
        <f t="shared" si="82"/>
        <v>CORRECTO</v>
      </c>
      <c r="AA679" s="29">
        <f t="shared" si="83"/>
        <v>0</v>
      </c>
      <c r="AB679" s="25">
        <v>2.6988443782719401E-2</v>
      </c>
      <c r="AC679" s="26">
        <v>7.1818794916768593E-3</v>
      </c>
      <c r="AD679" s="26">
        <v>3.4170323274396258E-2</v>
      </c>
      <c r="AE679" s="28"/>
      <c r="AF679" s="28"/>
      <c r="AG679" s="28"/>
      <c r="AH679" s="29"/>
      <c r="AI679" s="108" t="str">
        <f t="shared" si="84"/>
        <v>NO OFERTADO</v>
      </c>
      <c r="AJ679" s="108" t="str">
        <f t="shared" si="85"/>
        <v>CORRECTO</v>
      </c>
      <c r="AK679" s="27">
        <v>1.7992295855146268E-2</v>
      </c>
      <c r="AL679" s="26">
        <v>2.393959830558953E-3</v>
      </c>
      <c r="AM679" s="26">
        <v>2.0386255685705221E-2</v>
      </c>
      <c r="AN679" s="28"/>
      <c r="AO679" s="28"/>
      <c r="AP679" s="28"/>
      <c r="AQ679" s="29"/>
      <c r="AR679" s="108" t="str">
        <f t="shared" si="86"/>
        <v>NO OFERTADO</v>
      </c>
      <c r="AS679" s="109" t="str">
        <f t="shared" si="87"/>
        <v>CORRECTO</v>
      </c>
    </row>
    <row r="680" spans="1:45" ht="36" x14ac:dyDescent="0.25">
      <c r="A680" s="134">
        <v>676</v>
      </c>
      <c r="B680" s="135">
        <v>488</v>
      </c>
      <c r="C680" s="10" t="s">
        <v>1153</v>
      </c>
      <c r="D680" s="136" t="s">
        <v>1154</v>
      </c>
      <c r="E680" s="136" t="s">
        <v>205</v>
      </c>
      <c r="F680" s="136" t="s">
        <v>7</v>
      </c>
      <c r="G680" s="136" t="s">
        <v>8</v>
      </c>
      <c r="H680" s="136" t="s">
        <v>7</v>
      </c>
      <c r="I680" s="137">
        <v>1239.5999999999999</v>
      </c>
      <c r="J680" s="8">
        <v>1</v>
      </c>
      <c r="K680" s="8" t="s">
        <v>1155</v>
      </c>
      <c r="L680" s="9">
        <v>798.76</v>
      </c>
      <c r="M680" s="9">
        <v>12504.153846153846</v>
      </c>
      <c r="N680" s="138">
        <f t="shared" si="80"/>
        <v>9987817.9261538461</v>
      </c>
      <c r="O680" s="11" t="s">
        <v>3204</v>
      </c>
      <c r="P680" s="39">
        <v>3.0346003618743746E-4</v>
      </c>
      <c r="Q680" s="39">
        <v>4.8452147029690051E-4</v>
      </c>
      <c r="R680" s="26">
        <v>7.5865009046859361E-2</v>
      </c>
      <c r="S680" s="26">
        <v>1.4535644108907016E-2</v>
      </c>
      <c r="T680" s="26">
        <v>9.040065315576637E-2</v>
      </c>
      <c r="U680" s="11"/>
      <c r="V680" s="28"/>
      <c r="W680" s="28"/>
      <c r="X680" s="29"/>
      <c r="Y680" s="108" t="str">
        <f t="shared" si="81"/>
        <v>NO OFERTADO</v>
      </c>
      <c r="Z680" s="108" t="str">
        <f t="shared" si="82"/>
        <v>CORRECTO</v>
      </c>
      <c r="AA680" s="29">
        <f t="shared" si="83"/>
        <v>0</v>
      </c>
      <c r="AB680" s="25">
        <v>2.7311403256869371E-2</v>
      </c>
      <c r="AC680" s="26">
        <v>7.2678220544535078E-3</v>
      </c>
      <c r="AD680" s="26">
        <v>3.4579225311322875E-2</v>
      </c>
      <c r="AE680" s="28"/>
      <c r="AF680" s="28"/>
      <c r="AG680" s="28"/>
      <c r="AH680" s="29"/>
      <c r="AI680" s="108" t="str">
        <f t="shared" si="84"/>
        <v>NO OFERTADO</v>
      </c>
      <c r="AJ680" s="108" t="str">
        <f t="shared" si="85"/>
        <v>CORRECTO</v>
      </c>
      <c r="AK680" s="27">
        <v>1.8207602171246246E-2</v>
      </c>
      <c r="AL680" s="26">
        <v>2.4226073514845023E-3</v>
      </c>
      <c r="AM680" s="26">
        <v>2.0630209522730748E-2</v>
      </c>
      <c r="AN680" s="28"/>
      <c r="AO680" s="28"/>
      <c r="AP680" s="28"/>
      <c r="AQ680" s="29"/>
      <c r="AR680" s="108" t="str">
        <f t="shared" si="86"/>
        <v>NO OFERTADO</v>
      </c>
      <c r="AS680" s="109" t="str">
        <f t="shared" si="87"/>
        <v>CORRECTO</v>
      </c>
    </row>
    <row r="681" spans="1:45" ht="24" x14ac:dyDescent="0.25">
      <c r="A681" s="134">
        <v>677</v>
      </c>
      <c r="B681" s="135">
        <v>10</v>
      </c>
      <c r="C681" s="10" t="s">
        <v>40</v>
      </c>
      <c r="D681" s="136" t="s">
        <v>41</v>
      </c>
      <c r="E681" s="136" t="s">
        <v>36</v>
      </c>
      <c r="F681" s="136" t="s">
        <v>37</v>
      </c>
      <c r="G681" s="136" t="s">
        <v>38</v>
      </c>
      <c r="H681" s="136" t="s">
        <v>18</v>
      </c>
      <c r="I681" s="137">
        <v>2738061.0000000005</v>
      </c>
      <c r="J681" s="8">
        <v>1</v>
      </c>
      <c r="K681" s="8" t="s">
        <v>42</v>
      </c>
      <c r="L681" s="9">
        <v>2497508.12</v>
      </c>
      <c r="M681" s="9">
        <v>127.15384615384616</v>
      </c>
      <c r="N681" s="138">
        <f t="shared" si="80"/>
        <v>317567763.25846159</v>
      </c>
      <c r="O681" s="11" t="s">
        <v>3204</v>
      </c>
      <c r="P681" s="39">
        <v>9.6486665699047833E-3</v>
      </c>
      <c r="Q681" s="39">
        <v>1.5405607181722042E-2</v>
      </c>
      <c r="R681" s="26">
        <v>2.4121666424761958</v>
      </c>
      <c r="S681" s="26">
        <v>0.46216821545166126</v>
      </c>
      <c r="T681" s="26">
        <v>2.8743348579278569</v>
      </c>
      <c r="U681" s="11"/>
      <c r="V681" s="28"/>
      <c r="W681" s="28"/>
      <c r="X681" s="29"/>
      <c r="Y681" s="108" t="str">
        <f t="shared" si="81"/>
        <v>NO OFERTADO</v>
      </c>
      <c r="Z681" s="108" t="str">
        <f t="shared" si="82"/>
        <v>CORRECTO</v>
      </c>
      <c r="AA681" s="29">
        <f t="shared" si="83"/>
        <v>0</v>
      </c>
      <c r="AB681" s="25">
        <v>0.86837999129143051</v>
      </c>
      <c r="AC681" s="26">
        <v>0.23108410772583063</v>
      </c>
      <c r="AD681" s="26">
        <v>1.0994640990172611</v>
      </c>
      <c r="AE681" s="28"/>
      <c r="AF681" s="28"/>
      <c r="AG681" s="28"/>
      <c r="AH681" s="29"/>
      <c r="AI681" s="108" t="str">
        <f t="shared" si="84"/>
        <v>NO OFERTADO</v>
      </c>
      <c r="AJ681" s="108" t="str">
        <f t="shared" si="85"/>
        <v>CORRECTO</v>
      </c>
      <c r="AK681" s="27">
        <v>0.57891999419428697</v>
      </c>
      <c r="AL681" s="26">
        <v>7.702803590861021E-2</v>
      </c>
      <c r="AM681" s="26">
        <v>0.65594803010289715</v>
      </c>
      <c r="AN681" s="28"/>
      <c r="AO681" s="28"/>
      <c r="AP681" s="28"/>
      <c r="AQ681" s="29"/>
      <c r="AR681" s="108" t="str">
        <f t="shared" si="86"/>
        <v>NO OFERTADO</v>
      </c>
      <c r="AS681" s="109" t="str">
        <f t="shared" si="87"/>
        <v>CORRECTO</v>
      </c>
    </row>
    <row r="682" spans="1:45" ht="24" x14ac:dyDescent="0.25">
      <c r="A682" s="134">
        <v>678</v>
      </c>
      <c r="B682" s="135">
        <v>375</v>
      </c>
      <c r="C682" s="10" t="s">
        <v>40</v>
      </c>
      <c r="D682" s="136" t="s">
        <v>936</v>
      </c>
      <c r="E682" s="136" t="s">
        <v>36</v>
      </c>
      <c r="F682" s="136" t="s">
        <v>37</v>
      </c>
      <c r="G682" s="136" t="s">
        <v>38</v>
      </c>
      <c r="H682" s="136" t="s">
        <v>18</v>
      </c>
      <c r="I682" s="137">
        <v>1825374.0000000002</v>
      </c>
      <c r="J682" s="8">
        <v>1</v>
      </c>
      <c r="K682" s="8" t="s">
        <v>42</v>
      </c>
      <c r="L682" s="9">
        <v>1825374</v>
      </c>
      <c r="M682" s="9">
        <v>15.307692307692308</v>
      </c>
      <c r="N682" s="138">
        <f t="shared" si="80"/>
        <v>27942263.53846154</v>
      </c>
      <c r="O682" s="11" t="s">
        <v>3204</v>
      </c>
      <c r="P682" s="39">
        <v>8.4897025228469736E-4</v>
      </c>
      <c r="Q682" s="39">
        <v>1.3555139584219848E-3</v>
      </c>
      <c r="R682" s="26">
        <v>0.21224256307117434</v>
      </c>
      <c r="S682" s="26">
        <v>4.0665418752659548E-2</v>
      </c>
      <c r="T682" s="26">
        <v>0.25290798182383389</v>
      </c>
      <c r="U682" s="11"/>
      <c r="V682" s="28"/>
      <c r="W682" s="28"/>
      <c r="X682" s="29"/>
      <c r="Y682" s="108" t="str">
        <f t="shared" si="81"/>
        <v>NO OFERTADO</v>
      </c>
      <c r="Z682" s="108" t="str">
        <f t="shared" si="82"/>
        <v>CORRECTO</v>
      </c>
      <c r="AA682" s="29">
        <f t="shared" si="83"/>
        <v>0</v>
      </c>
      <c r="AB682" s="25">
        <v>7.6407322705622768E-2</v>
      </c>
      <c r="AC682" s="26">
        <v>2.0332709376329774E-2</v>
      </c>
      <c r="AD682" s="26">
        <v>9.6740032081952546E-2</v>
      </c>
      <c r="AE682" s="28"/>
      <c r="AF682" s="28"/>
      <c r="AG682" s="28"/>
      <c r="AH682" s="29"/>
      <c r="AI682" s="108" t="str">
        <f t="shared" si="84"/>
        <v>NO OFERTADO</v>
      </c>
      <c r="AJ682" s="108" t="str">
        <f t="shared" si="85"/>
        <v>CORRECTO</v>
      </c>
      <c r="AK682" s="27">
        <v>5.0938215137081841E-2</v>
      </c>
      <c r="AL682" s="26">
        <v>6.7775697921099243E-3</v>
      </c>
      <c r="AM682" s="26">
        <v>5.7715784929191764E-2</v>
      </c>
      <c r="AN682" s="28"/>
      <c r="AO682" s="28"/>
      <c r="AP682" s="28"/>
      <c r="AQ682" s="29"/>
      <c r="AR682" s="108" t="str">
        <f t="shared" si="86"/>
        <v>NO OFERTADO</v>
      </c>
      <c r="AS682" s="109" t="str">
        <f t="shared" si="87"/>
        <v>CORRECTO</v>
      </c>
    </row>
    <row r="683" spans="1:45" x14ac:dyDescent="0.25">
      <c r="A683" s="134">
        <v>679</v>
      </c>
      <c r="B683" s="135">
        <v>1868</v>
      </c>
      <c r="C683" s="10" t="s">
        <v>649</v>
      </c>
      <c r="D683" s="136" t="s">
        <v>3247</v>
      </c>
      <c r="E683" s="136" t="s">
        <v>36</v>
      </c>
      <c r="F683" s="136" t="s">
        <v>166</v>
      </c>
      <c r="G683" s="136" t="s">
        <v>17</v>
      </c>
      <c r="H683" s="136" t="s">
        <v>18</v>
      </c>
      <c r="I683" s="137">
        <v>999532.50000000012</v>
      </c>
      <c r="J683" s="8">
        <v>2.4</v>
      </c>
      <c r="K683" s="8" t="s">
        <v>651</v>
      </c>
      <c r="L683" s="9">
        <v>999532.5</v>
      </c>
      <c r="M683" s="138">
        <v>8.64</v>
      </c>
      <c r="N683" s="138">
        <f t="shared" si="80"/>
        <v>8635960.8000000007</v>
      </c>
      <c r="O683" s="11" t="s">
        <v>3204</v>
      </c>
      <c r="P683" s="39">
        <v>2.6238653890744989E-4</v>
      </c>
      <c r="Q683" s="39">
        <v>4.189411996874186E-4</v>
      </c>
      <c r="R683" s="26">
        <v>6.5596634726862474E-2</v>
      </c>
      <c r="S683" s="26">
        <v>1.2568235990622558E-2</v>
      </c>
      <c r="T683" s="26">
        <v>7.8164870717485027E-2</v>
      </c>
      <c r="U683" s="11"/>
      <c r="V683" s="28"/>
      <c r="W683" s="28"/>
      <c r="X683" s="29"/>
      <c r="Y683" s="108" t="str">
        <f t="shared" si="81"/>
        <v>NO OFERTADO</v>
      </c>
      <c r="Z683" s="108" t="str">
        <f t="shared" si="82"/>
        <v>CORRECTO</v>
      </c>
      <c r="AA683" s="29">
        <f t="shared" si="83"/>
        <v>0</v>
      </c>
      <c r="AB683" s="25">
        <v>2.3614788501670491E-2</v>
      </c>
      <c r="AC683" s="26">
        <v>6.2841179953112792E-3</v>
      </c>
      <c r="AD683" s="26">
        <v>2.9898906496981771E-2</v>
      </c>
      <c r="AE683" s="28"/>
      <c r="AF683" s="28"/>
      <c r="AG683" s="28"/>
      <c r="AH683" s="29"/>
      <c r="AI683" s="108" t="str">
        <f t="shared" si="84"/>
        <v>NO OFERTADO</v>
      </c>
      <c r="AJ683" s="108" t="str">
        <f t="shared" si="85"/>
        <v>CORRECTO</v>
      </c>
      <c r="AK683" s="27">
        <v>1.5743192334446994E-2</v>
      </c>
      <c r="AL683" s="26">
        <v>2.0947059984370931E-3</v>
      </c>
      <c r="AM683" s="26">
        <v>1.7837898332884086E-2</v>
      </c>
      <c r="AN683" s="28"/>
      <c r="AO683" s="28"/>
      <c r="AP683" s="28"/>
      <c r="AQ683" s="29"/>
      <c r="AR683" s="108" t="str">
        <f t="shared" si="86"/>
        <v>NO OFERTADO</v>
      </c>
      <c r="AS683" s="109" t="str">
        <f t="shared" si="87"/>
        <v>CORRECTO</v>
      </c>
    </row>
    <row r="684" spans="1:45" ht="24" x14ac:dyDescent="0.25">
      <c r="A684" s="134">
        <v>680</v>
      </c>
      <c r="B684" s="135">
        <v>499</v>
      </c>
      <c r="C684" s="10" t="s">
        <v>1176</v>
      </c>
      <c r="D684" s="136" t="s">
        <v>744</v>
      </c>
      <c r="E684" s="136" t="s">
        <v>6</v>
      </c>
      <c r="F684" s="136" t="s">
        <v>7</v>
      </c>
      <c r="G684" s="136" t="s">
        <v>8</v>
      </c>
      <c r="H684" s="136" t="s">
        <v>7</v>
      </c>
      <c r="I684" s="137">
        <v>2019.87</v>
      </c>
      <c r="J684" s="8">
        <v>1</v>
      </c>
      <c r="K684" s="8" t="s">
        <v>1177</v>
      </c>
      <c r="L684" s="9">
        <v>1511.76</v>
      </c>
      <c r="M684" s="9">
        <v>9683.6923076923085</v>
      </c>
      <c r="N684" s="138">
        <f t="shared" si="80"/>
        <v>14639418.683076924</v>
      </c>
      <c r="O684" s="11" t="s">
        <v>3204</v>
      </c>
      <c r="P684" s="39">
        <v>4.4478969842818325E-4</v>
      </c>
      <c r="Q684" s="39">
        <v>7.1017640860697928E-4</v>
      </c>
      <c r="R684" s="26">
        <v>0.11119742460704581</v>
      </c>
      <c r="S684" s="26">
        <v>2.1305292258209377E-2</v>
      </c>
      <c r="T684" s="26">
        <v>0.13250271686525519</v>
      </c>
      <c r="U684" s="11"/>
      <c r="V684" s="28"/>
      <c r="W684" s="28"/>
      <c r="X684" s="29"/>
      <c r="Y684" s="108" t="str">
        <f t="shared" si="81"/>
        <v>NO OFERTADO</v>
      </c>
      <c r="Z684" s="108" t="str">
        <f t="shared" si="82"/>
        <v>CORRECTO</v>
      </c>
      <c r="AA684" s="29">
        <f t="shared" si="83"/>
        <v>0</v>
      </c>
      <c r="AB684" s="25">
        <v>4.0031072858536493E-2</v>
      </c>
      <c r="AC684" s="26">
        <v>1.0652646129104689E-2</v>
      </c>
      <c r="AD684" s="26">
        <v>5.068371898764118E-2</v>
      </c>
      <c r="AE684" s="28"/>
      <c r="AF684" s="28"/>
      <c r="AG684" s="28"/>
      <c r="AH684" s="29"/>
      <c r="AI684" s="108" t="str">
        <f t="shared" si="84"/>
        <v>NO OFERTADO</v>
      </c>
      <c r="AJ684" s="108" t="str">
        <f t="shared" si="85"/>
        <v>CORRECTO</v>
      </c>
      <c r="AK684" s="27">
        <v>2.6687381905690994E-2</v>
      </c>
      <c r="AL684" s="26">
        <v>3.5508820430348964E-3</v>
      </c>
      <c r="AM684" s="26">
        <v>3.0238263948725891E-2</v>
      </c>
      <c r="AN684" s="28"/>
      <c r="AO684" s="28"/>
      <c r="AP684" s="28"/>
      <c r="AQ684" s="29"/>
      <c r="AR684" s="108" t="str">
        <f t="shared" si="86"/>
        <v>NO OFERTADO</v>
      </c>
      <c r="AS684" s="109" t="str">
        <f t="shared" si="87"/>
        <v>CORRECTO</v>
      </c>
    </row>
    <row r="685" spans="1:45" x14ac:dyDescent="0.25">
      <c r="A685" s="134">
        <v>681</v>
      </c>
      <c r="B685" s="135">
        <v>5</v>
      </c>
      <c r="C685" s="10" t="s">
        <v>23</v>
      </c>
      <c r="D685" s="136" t="s">
        <v>24</v>
      </c>
      <c r="E685" s="136" t="s">
        <v>16</v>
      </c>
      <c r="F685" s="136" t="s">
        <v>16</v>
      </c>
      <c r="G685" s="136" t="s">
        <v>17</v>
      </c>
      <c r="H685" s="136" t="s">
        <v>16</v>
      </c>
      <c r="I685" s="137">
        <v>14450463</v>
      </c>
      <c r="J685" s="8">
        <v>1</v>
      </c>
      <c r="K685" s="8" t="s">
        <v>25</v>
      </c>
      <c r="L685" s="9">
        <v>14450463</v>
      </c>
      <c r="M685" s="9">
        <v>25.153846153846153</v>
      </c>
      <c r="N685" s="138">
        <f t="shared" si="80"/>
        <v>363484723.15384614</v>
      </c>
      <c r="O685" s="11" t="s">
        <v>3204</v>
      </c>
      <c r="P685" s="39">
        <v>1.1043762316993182E-2</v>
      </c>
      <c r="Q685" s="39">
        <v>1.7633096017077975E-2</v>
      </c>
      <c r="R685" s="26">
        <v>2.7609405792482957</v>
      </c>
      <c r="S685" s="26">
        <v>0.52899288051233928</v>
      </c>
      <c r="T685" s="26">
        <v>3.2899334597606349</v>
      </c>
      <c r="U685" s="11"/>
      <c r="V685" s="28"/>
      <c r="W685" s="28"/>
      <c r="X685" s="29"/>
      <c r="Y685" s="108" t="str">
        <f t="shared" si="81"/>
        <v>NO OFERTADO</v>
      </c>
      <c r="Z685" s="108" t="str">
        <f t="shared" si="82"/>
        <v>CORRECTO</v>
      </c>
      <c r="AA685" s="29">
        <f t="shared" si="83"/>
        <v>0</v>
      </c>
      <c r="AB685" s="25">
        <v>0.99393860852938642</v>
      </c>
      <c r="AC685" s="26">
        <v>0.26449644025616964</v>
      </c>
      <c r="AD685" s="26">
        <v>1.258435048785556</v>
      </c>
      <c r="AE685" s="28"/>
      <c r="AF685" s="28"/>
      <c r="AG685" s="28"/>
      <c r="AH685" s="29"/>
      <c r="AI685" s="108" t="str">
        <f t="shared" si="84"/>
        <v>NO OFERTADO</v>
      </c>
      <c r="AJ685" s="108" t="str">
        <f t="shared" si="85"/>
        <v>CORRECTO</v>
      </c>
      <c r="AK685" s="27">
        <v>0.66262573901959088</v>
      </c>
      <c r="AL685" s="26">
        <v>8.816548008538988E-2</v>
      </c>
      <c r="AM685" s="26">
        <v>0.75079121910498081</v>
      </c>
      <c r="AN685" s="28"/>
      <c r="AO685" s="28"/>
      <c r="AP685" s="28"/>
      <c r="AQ685" s="29"/>
      <c r="AR685" s="108" t="str">
        <f t="shared" si="86"/>
        <v>NO OFERTADO</v>
      </c>
      <c r="AS685" s="109" t="str">
        <f t="shared" si="87"/>
        <v>CORRECTO</v>
      </c>
    </row>
    <row r="686" spans="1:45" ht="24" x14ac:dyDescent="0.25">
      <c r="A686" s="134">
        <v>682</v>
      </c>
      <c r="B686" s="135">
        <v>1011</v>
      </c>
      <c r="C686" s="10" t="s">
        <v>1973</v>
      </c>
      <c r="D686" s="136" t="s">
        <v>55</v>
      </c>
      <c r="E686" s="136" t="s">
        <v>6</v>
      </c>
      <c r="F686" s="136" t="s">
        <v>7</v>
      </c>
      <c r="G686" s="136" t="s">
        <v>8</v>
      </c>
      <c r="H686" s="136" t="s">
        <v>7</v>
      </c>
      <c r="I686" s="137" t="s">
        <v>45</v>
      </c>
      <c r="J686" s="8">
        <v>1</v>
      </c>
      <c r="K686" s="8" t="s">
        <v>1974</v>
      </c>
      <c r="L686" s="9">
        <v>12330.28</v>
      </c>
      <c r="M686" s="9">
        <v>224.2</v>
      </c>
      <c r="N686" s="138">
        <f t="shared" si="80"/>
        <v>2764448.7760000001</v>
      </c>
      <c r="O686" s="11" t="s">
        <v>3204</v>
      </c>
      <c r="P686" s="39">
        <v>8.3992292591413356E-5</v>
      </c>
      <c r="Q686" s="39"/>
      <c r="R686" s="26">
        <v>2.099807314785334E-2</v>
      </c>
      <c r="S686" s="7"/>
      <c r="T686" s="26">
        <v>2.099807314785334E-2</v>
      </c>
      <c r="U686" s="11"/>
      <c r="V686" s="28"/>
      <c r="W686" s="28"/>
      <c r="X686" s="29"/>
      <c r="Y686" s="108" t="str">
        <f t="shared" si="81"/>
        <v>NO OFERTADO</v>
      </c>
      <c r="Z686" s="108" t="str">
        <f t="shared" si="82"/>
        <v>CORRECTO</v>
      </c>
      <c r="AA686" s="29">
        <f t="shared" si="83"/>
        <v>0</v>
      </c>
      <c r="AB686" s="25">
        <v>7.5593063332272019E-3</v>
      </c>
      <c r="AC686" s="7"/>
      <c r="AD686" s="26">
        <v>7.5593063332272019E-3</v>
      </c>
      <c r="AE686" s="28"/>
      <c r="AF686" s="28"/>
      <c r="AG686" s="28"/>
      <c r="AH686" s="29"/>
      <c r="AI686" s="108" t="str">
        <f t="shared" si="84"/>
        <v>NO OFERTADO</v>
      </c>
      <c r="AJ686" s="108" t="str">
        <f t="shared" si="85"/>
        <v>CORRECTO</v>
      </c>
      <c r="AK686" s="27">
        <v>5.0395375554848016E-3</v>
      </c>
      <c r="AL686" s="7"/>
      <c r="AM686" s="26">
        <v>5.0395375554848016E-3</v>
      </c>
      <c r="AN686" s="28"/>
      <c r="AO686" s="28"/>
      <c r="AP686" s="28"/>
      <c r="AQ686" s="29"/>
      <c r="AR686" s="108" t="str">
        <f t="shared" si="86"/>
        <v>NO OFERTADO</v>
      </c>
      <c r="AS686" s="109" t="str">
        <f t="shared" si="87"/>
        <v>CORRECTO</v>
      </c>
    </row>
    <row r="687" spans="1:45" ht="24" x14ac:dyDescent="0.25">
      <c r="A687" s="134">
        <v>683</v>
      </c>
      <c r="B687" s="135">
        <v>11</v>
      </c>
      <c r="C687" s="10" t="s">
        <v>43</v>
      </c>
      <c r="D687" s="136" t="s">
        <v>4706</v>
      </c>
      <c r="E687" s="136" t="s">
        <v>7</v>
      </c>
      <c r="F687" s="136" t="s">
        <v>7</v>
      </c>
      <c r="G687" s="136" t="s">
        <v>8</v>
      </c>
      <c r="H687" s="136" t="s">
        <v>44</v>
      </c>
      <c r="I687" s="137">
        <v>814477.7244047618</v>
      </c>
      <c r="J687" s="8">
        <v>1</v>
      </c>
      <c r="K687" s="8" t="s">
        <v>46</v>
      </c>
      <c r="L687" s="9">
        <v>814477.72</v>
      </c>
      <c r="M687" s="9">
        <v>258.46153846153845</v>
      </c>
      <c r="N687" s="138">
        <f t="shared" si="80"/>
        <v>210511164.55384615</v>
      </c>
      <c r="O687" s="11" t="s">
        <v>3204</v>
      </c>
      <c r="P687" s="39">
        <v>6.3959641721231921E-3</v>
      </c>
      <c r="Q687" s="39">
        <v>1.0212158423158185E-2</v>
      </c>
      <c r="R687" s="26">
        <v>1.5989910430307981</v>
      </c>
      <c r="S687" s="26">
        <v>0.30636475269474556</v>
      </c>
      <c r="T687" s="26">
        <v>1.9053557957255436</v>
      </c>
      <c r="U687" s="11"/>
      <c r="V687" s="28"/>
      <c r="W687" s="28"/>
      <c r="X687" s="29"/>
      <c r="Y687" s="108" t="str">
        <f t="shared" si="81"/>
        <v>NO OFERTADO</v>
      </c>
      <c r="Z687" s="108" t="str">
        <f t="shared" si="82"/>
        <v>CORRECTO</v>
      </c>
      <c r="AA687" s="29">
        <f t="shared" si="83"/>
        <v>0</v>
      </c>
      <c r="AB687" s="25">
        <v>0.57563677549108727</v>
      </c>
      <c r="AC687" s="26">
        <v>0.15318237634737278</v>
      </c>
      <c r="AD687" s="26">
        <v>0.72881915183846002</v>
      </c>
      <c r="AE687" s="28"/>
      <c r="AF687" s="28"/>
      <c r="AG687" s="28"/>
      <c r="AH687" s="29"/>
      <c r="AI687" s="108" t="str">
        <f t="shared" si="84"/>
        <v>NO OFERTADO</v>
      </c>
      <c r="AJ687" s="108" t="str">
        <f t="shared" si="85"/>
        <v>CORRECTO</v>
      </c>
      <c r="AK687" s="27">
        <v>0.38375785032739151</v>
      </c>
      <c r="AL687" s="26">
        <v>5.1060792115790926E-2</v>
      </c>
      <c r="AM687" s="26">
        <v>0.43481864244318247</v>
      </c>
      <c r="AN687" s="28"/>
      <c r="AO687" s="28"/>
      <c r="AP687" s="28"/>
      <c r="AQ687" s="29"/>
      <c r="AR687" s="108" t="str">
        <f t="shared" si="86"/>
        <v>NO OFERTADO</v>
      </c>
      <c r="AS687" s="109" t="str">
        <f t="shared" si="87"/>
        <v>CORRECTO</v>
      </c>
    </row>
    <row r="688" spans="1:45" ht="24" x14ac:dyDescent="0.25">
      <c r="A688" s="134">
        <v>684</v>
      </c>
      <c r="B688" s="135">
        <v>18</v>
      </c>
      <c r="C688" s="10" t="s">
        <v>63</v>
      </c>
      <c r="D688" s="136" t="s">
        <v>51</v>
      </c>
      <c r="E688" s="136" t="s">
        <v>6</v>
      </c>
      <c r="F688" s="136" t="s">
        <v>7</v>
      </c>
      <c r="G688" s="136" t="s">
        <v>8</v>
      </c>
      <c r="H688" s="136" t="s">
        <v>7</v>
      </c>
      <c r="I688" s="137">
        <v>215691.5</v>
      </c>
      <c r="J688" s="8">
        <v>1</v>
      </c>
      <c r="K688" s="8" t="s">
        <v>64</v>
      </c>
      <c r="L688" s="9">
        <v>135288.66</v>
      </c>
      <c r="M688" s="9">
        <v>1210.6153846153845</v>
      </c>
      <c r="N688" s="138">
        <f t="shared" si="80"/>
        <v>163782533.16</v>
      </c>
      <c r="O688" s="11" t="s">
        <v>3204</v>
      </c>
      <c r="P688" s="39">
        <v>4.9762073965582427E-3</v>
      </c>
      <c r="Q688" s="39">
        <v>7.9452943938669585E-3</v>
      </c>
      <c r="R688" s="26">
        <v>1.2440518491395607</v>
      </c>
      <c r="S688" s="26">
        <v>0.23835883181600875</v>
      </c>
      <c r="T688" s="26">
        <v>1.4824106809555695</v>
      </c>
      <c r="U688" s="11"/>
      <c r="V688" s="28"/>
      <c r="W688" s="28"/>
      <c r="X688" s="29"/>
      <c r="Y688" s="108" t="str">
        <f t="shared" si="81"/>
        <v>NO OFERTADO</v>
      </c>
      <c r="Z688" s="108" t="str">
        <f t="shared" si="82"/>
        <v>CORRECTO</v>
      </c>
      <c r="AA688" s="29">
        <f t="shared" si="83"/>
        <v>0</v>
      </c>
      <c r="AB688" s="25">
        <v>0.44785866569024185</v>
      </c>
      <c r="AC688" s="26">
        <v>0.11917941590800438</v>
      </c>
      <c r="AD688" s="26">
        <v>0.5670380815982462</v>
      </c>
      <c r="AE688" s="28"/>
      <c r="AF688" s="28"/>
      <c r="AG688" s="28"/>
      <c r="AH688" s="29"/>
      <c r="AI688" s="108" t="str">
        <f t="shared" si="84"/>
        <v>NO OFERTADO</v>
      </c>
      <c r="AJ688" s="108" t="str">
        <f t="shared" si="85"/>
        <v>CORRECTO</v>
      </c>
      <c r="AK688" s="27">
        <v>0.29857244379349457</v>
      </c>
      <c r="AL688" s="26">
        <v>3.9726471969334792E-2</v>
      </c>
      <c r="AM688" s="26">
        <v>0.33829891576282933</v>
      </c>
      <c r="AN688" s="28"/>
      <c r="AO688" s="28"/>
      <c r="AP688" s="28"/>
      <c r="AQ688" s="29"/>
      <c r="AR688" s="108" t="str">
        <f t="shared" si="86"/>
        <v>NO OFERTADO</v>
      </c>
      <c r="AS688" s="109" t="str">
        <f t="shared" si="87"/>
        <v>CORRECTO</v>
      </c>
    </row>
    <row r="689" spans="1:45" ht="24" x14ac:dyDescent="0.25">
      <c r="A689" s="134">
        <v>685</v>
      </c>
      <c r="B689" s="135">
        <v>201</v>
      </c>
      <c r="C689" s="10" t="s">
        <v>63</v>
      </c>
      <c r="D689" s="136" t="s">
        <v>148</v>
      </c>
      <c r="E689" s="136" t="s">
        <v>6</v>
      </c>
      <c r="F689" s="136" t="s">
        <v>7</v>
      </c>
      <c r="G689" s="136" t="s">
        <v>8</v>
      </c>
      <c r="H689" s="136" t="s">
        <v>7</v>
      </c>
      <c r="I689" s="137">
        <v>107845.75</v>
      </c>
      <c r="J689" s="8">
        <v>1</v>
      </c>
      <c r="K689" s="8" t="s">
        <v>64</v>
      </c>
      <c r="L689" s="9">
        <v>74326.09</v>
      </c>
      <c r="M689" s="9">
        <v>434.23076923076923</v>
      </c>
      <c r="N689" s="138">
        <f t="shared" si="80"/>
        <v>32274675.234615382</v>
      </c>
      <c r="O689" s="11" t="s">
        <v>3204</v>
      </c>
      <c r="P689" s="39">
        <v>9.8060198804662455E-4</v>
      </c>
      <c r="Q689" s="39">
        <v>1.5656846383915481E-3</v>
      </c>
      <c r="R689" s="26">
        <v>0.24515049701165614</v>
      </c>
      <c r="S689" s="26">
        <v>4.697053915174644E-2</v>
      </c>
      <c r="T689" s="26">
        <v>0.29212103616340257</v>
      </c>
      <c r="U689" s="11"/>
      <c r="V689" s="28"/>
      <c r="W689" s="28"/>
      <c r="X689" s="29"/>
      <c r="Y689" s="108" t="str">
        <f t="shared" si="81"/>
        <v>NO OFERTADO</v>
      </c>
      <c r="Z689" s="108" t="str">
        <f t="shared" si="82"/>
        <v>CORRECTO</v>
      </c>
      <c r="AA689" s="29">
        <f t="shared" si="83"/>
        <v>0</v>
      </c>
      <c r="AB689" s="25">
        <v>8.8254178924196208E-2</v>
      </c>
      <c r="AC689" s="26">
        <v>2.348526957587322E-2</v>
      </c>
      <c r="AD689" s="26">
        <v>0.11173944850006942</v>
      </c>
      <c r="AE689" s="28"/>
      <c r="AF689" s="28"/>
      <c r="AG689" s="28"/>
      <c r="AH689" s="29"/>
      <c r="AI689" s="108" t="str">
        <f t="shared" si="84"/>
        <v>NO OFERTADO</v>
      </c>
      <c r="AJ689" s="108" t="str">
        <f t="shared" si="85"/>
        <v>CORRECTO</v>
      </c>
      <c r="AK689" s="27">
        <v>5.8836119282797472E-2</v>
      </c>
      <c r="AL689" s="26">
        <v>7.8284231919577407E-3</v>
      </c>
      <c r="AM689" s="26">
        <v>6.6664542474755215E-2</v>
      </c>
      <c r="AN689" s="28"/>
      <c r="AO689" s="28"/>
      <c r="AP689" s="28"/>
      <c r="AQ689" s="29"/>
      <c r="AR689" s="108" t="str">
        <f t="shared" si="86"/>
        <v>NO OFERTADO</v>
      </c>
      <c r="AS689" s="109" t="str">
        <f t="shared" si="87"/>
        <v>CORRECTO</v>
      </c>
    </row>
    <row r="690" spans="1:45" ht="24" x14ac:dyDescent="0.25">
      <c r="A690" s="134">
        <v>686</v>
      </c>
      <c r="B690" s="135">
        <v>2493</v>
      </c>
      <c r="C690" s="10" t="s">
        <v>4185</v>
      </c>
      <c r="D690" s="136" t="s">
        <v>195</v>
      </c>
      <c r="E690" s="136" t="s">
        <v>787</v>
      </c>
      <c r="F690" s="136" t="s">
        <v>16</v>
      </c>
      <c r="G690" s="136" t="s">
        <v>38</v>
      </c>
      <c r="H690" s="136" t="s">
        <v>16</v>
      </c>
      <c r="I690" s="137">
        <v>24830242.5</v>
      </c>
      <c r="J690" s="8">
        <v>1</v>
      </c>
      <c r="K690" s="8" t="s">
        <v>683</v>
      </c>
      <c r="L690" s="9">
        <v>24830242.5</v>
      </c>
      <c r="M690" s="9">
        <v>1.8</v>
      </c>
      <c r="N690" s="138">
        <f t="shared" si="80"/>
        <v>44694436.5</v>
      </c>
      <c r="O690" s="11" t="s">
        <v>4504</v>
      </c>
      <c r="P690" s="39">
        <v>1.3579517986758113E-3</v>
      </c>
      <c r="Q690" s="39">
        <v>2.1681827048894375E-3</v>
      </c>
      <c r="R690" s="26">
        <v>0.33948794966895285</v>
      </c>
      <c r="S690" s="26">
        <v>6.5045481146683126E-2</v>
      </c>
      <c r="T690" s="26">
        <v>0.40453343081563597</v>
      </c>
      <c r="U690" s="11"/>
      <c r="V690" s="28"/>
      <c r="W690" s="28"/>
      <c r="X690" s="29"/>
      <c r="Y690" s="108" t="str">
        <f t="shared" si="81"/>
        <v>NO OFERTADO</v>
      </c>
      <c r="Z690" s="108" t="str">
        <f t="shared" si="82"/>
        <v>CORRECTO</v>
      </c>
      <c r="AA690" s="29">
        <f t="shared" si="83"/>
        <v>0</v>
      </c>
      <c r="AB690" s="25">
        <v>0.12221566188082301</v>
      </c>
      <c r="AC690" s="26">
        <v>3.2522740573341563E-2</v>
      </c>
      <c r="AD690" s="26">
        <v>0.15473840245416459</v>
      </c>
      <c r="AE690" s="28"/>
      <c r="AF690" s="28"/>
      <c r="AG690" s="28"/>
      <c r="AH690" s="29"/>
      <c r="AI690" s="108" t="str">
        <f t="shared" si="84"/>
        <v>NO OFERTADO</v>
      </c>
      <c r="AJ690" s="108" t="str">
        <f t="shared" si="85"/>
        <v>CORRECTO</v>
      </c>
      <c r="AK690" s="27">
        <v>8.1477107920548672E-2</v>
      </c>
      <c r="AL690" s="26">
        <v>1.0840913524447188E-2</v>
      </c>
      <c r="AM690" s="26">
        <v>9.231802144499586E-2</v>
      </c>
      <c r="AN690" s="28"/>
      <c r="AO690" s="28"/>
      <c r="AP690" s="28"/>
      <c r="AQ690" s="29"/>
      <c r="AR690" s="108" t="str">
        <f t="shared" si="86"/>
        <v>NO OFERTADO</v>
      </c>
      <c r="AS690" s="109" t="str">
        <f t="shared" si="87"/>
        <v>CORRECTO</v>
      </c>
    </row>
    <row r="691" spans="1:45" ht="24" x14ac:dyDescent="0.25">
      <c r="A691" s="134">
        <v>687</v>
      </c>
      <c r="B691" s="135">
        <v>1</v>
      </c>
      <c r="C691" s="10" t="s">
        <v>4</v>
      </c>
      <c r="D691" s="136" t="s">
        <v>5</v>
      </c>
      <c r="E691" s="136" t="s">
        <v>6</v>
      </c>
      <c r="F691" s="136" t="s">
        <v>7</v>
      </c>
      <c r="G691" s="136" t="s">
        <v>8</v>
      </c>
      <c r="H691" s="136" t="s">
        <v>7</v>
      </c>
      <c r="I691" s="137">
        <v>2220.1</v>
      </c>
      <c r="J691" s="8">
        <v>1</v>
      </c>
      <c r="K691" s="8" t="s">
        <v>9</v>
      </c>
      <c r="L691" s="9">
        <v>2220.1</v>
      </c>
      <c r="M691" s="9">
        <v>141789</v>
      </c>
      <c r="N691" s="138">
        <f t="shared" si="80"/>
        <v>314785758.89999998</v>
      </c>
      <c r="O691" s="11" t="s">
        <v>3204</v>
      </c>
      <c r="P691" s="39">
        <v>9.564140885762934E-3</v>
      </c>
      <c r="Q691" s="39">
        <v>1.5270648690077483E-2</v>
      </c>
      <c r="R691" s="26">
        <v>2.3910352214407333</v>
      </c>
      <c r="S691" s="26">
        <v>0.45811946070232445</v>
      </c>
      <c r="T691" s="26">
        <v>2.849154682143058</v>
      </c>
      <c r="U691" s="11"/>
      <c r="V691" s="28"/>
      <c r="W691" s="28"/>
      <c r="X691" s="29"/>
      <c r="Y691" s="108" t="str">
        <f t="shared" si="81"/>
        <v>NO OFERTADO</v>
      </c>
      <c r="Z691" s="108" t="str">
        <f t="shared" si="82"/>
        <v>CORRECTO</v>
      </c>
      <c r="AA691" s="29">
        <f t="shared" si="83"/>
        <v>0</v>
      </c>
      <c r="AB691" s="25">
        <v>0.86077267971866411</v>
      </c>
      <c r="AC691" s="26">
        <v>0.22905973035116223</v>
      </c>
      <c r="AD691" s="26">
        <v>1.0898324100698265</v>
      </c>
      <c r="AE691" s="28"/>
      <c r="AF691" s="28"/>
      <c r="AG691" s="28"/>
      <c r="AH691" s="29"/>
      <c r="AI691" s="108" t="str">
        <f t="shared" si="84"/>
        <v>NO OFERTADO</v>
      </c>
      <c r="AJ691" s="108" t="str">
        <f t="shared" si="85"/>
        <v>CORRECTO</v>
      </c>
      <c r="AK691" s="27">
        <v>0.57384845314577604</v>
      </c>
      <c r="AL691" s="26">
        <v>7.6353243450387409E-2</v>
      </c>
      <c r="AM691" s="26">
        <v>0.65020169659616345</v>
      </c>
      <c r="AN691" s="28"/>
      <c r="AO691" s="28"/>
      <c r="AP691" s="28"/>
      <c r="AQ691" s="29"/>
      <c r="AR691" s="108" t="str">
        <f t="shared" si="86"/>
        <v>NO OFERTADO</v>
      </c>
      <c r="AS691" s="109" t="str">
        <f t="shared" si="87"/>
        <v>CORRECTO</v>
      </c>
    </row>
    <row r="692" spans="1:45" ht="24" x14ac:dyDescent="0.25">
      <c r="A692" s="134">
        <v>688</v>
      </c>
      <c r="B692" s="135">
        <v>46</v>
      </c>
      <c r="C692" s="10" t="s">
        <v>4</v>
      </c>
      <c r="D692" s="136" t="s">
        <v>148</v>
      </c>
      <c r="E692" s="136" t="s">
        <v>6</v>
      </c>
      <c r="F692" s="136" t="s">
        <v>7</v>
      </c>
      <c r="G692" s="136" t="s">
        <v>8</v>
      </c>
      <c r="H692" s="136" t="s">
        <v>7</v>
      </c>
      <c r="I692" s="137">
        <v>5550.25</v>
      </c>
      <c r="J692" s="8">
        <v>1</v>
      </c>
      <c r="K692" s="8" t="s">
        <v>9</v>
      </c>
      <c r="L692" s="9">
        <v>5457.7</v>
      </c>
      <c r="M692" s="9">
        <v>36089.153846153844</v>
      </c>
      <c r="N692" s="138">
        <f t="shared" si="80"/>
        <v>196963774.94615382</v>
      </c>
      <c r="O692" s="11" t="s">
        <v>3204</v>
      </c>
      <c r="P692" s="39">
        <v>5.9843536110385301E-3</v>
      </c>
      <c r="Q692" s="39">
        <v>9.5549577032476105E-3</v>
      </c>
      <c r="R692" s="26">
        <v>1.4960884027596326</v>
      </c>
      <c r="S692" s="26">
        <v>0.28664873109742833</v>
      </c>
      <c r="T692" s="26">
        <v>1.782737133857061</v>
      </c>
      <c r="U692" s="11"/>
      <c r="V692" s="28"/>
      <c r="W692" s="28"/>
      <c r="X692" s="29"/>
      <c r="Y692" s="108" t="str">
        <f t="shared" si="81"/>
        <v>NO OFERTADO</v>
      </c>
      <c r="Z692" s="108" t="str">
        <f t="shared" si="82"/>
        <v>CORRECTO</v>
      </c>
      <c r="AA692" s="29">
        <f t="shared" si="83"/>
        <v>0</v>
      </c>
      <c r="AB692" s="25">
        <v>0.53859182499346769</v>
      </c>
      <c r="AC692" s="26">
        <v>0.14332436554871417</v>
      </c>
      <c r="AD692" s="26">
        <v>0.68191619054218189</v>
      </c>
      <c r="AE692" s="28"/>
      <c r="AF692" s="28"/>
      <c r="AG692" s="28"/>
      <c r="AH692" s="29"/>
      <c r="AI692" s="108" t="str">
        <f t="shared" si="84"/>
        <v>NO OFERTADO</v>
      </c>
      <c r="AJ692" s="108" t="str">
        <f t="shared" si="85"/>
        <v>CORRECTO</v>
      </c>
      <c r="AK692" s="27">
        <v>0.35906121666231183</v>
      </c>
      <c r="AL692" s="26">
        <v>4.7774788516238051E-2</v>
      </c>
      <c r="AM692" s="26">
        <v>0.4068360051785499</v>
      </c>
      <c r="AN692" s="28"/>
      <c r="AO692" s="28"/>
      <c r="AP692" s="28"/>
      <c r="AQ692" s="29"/>
      <c r="AR692" s="108" t="str">
        <f t="shared" si="86"/>
        <v>NO OFERTADO</v>
      </c>
      <c r="AS692" s="109" t="str">
        <f t="shared" si="87"/>
        <v>CORRECTO</v>
      </c>
    </row>
    <row r="693" spans="1:45" ht="24" x14ac:dyDescent="0.25">
      <c r="A693" s="134">
        <v>689</v>
      </c>
      <c r="B693" s="135">
        <v>4</v>
      </c>
      <c r="C693" s="10" t="s">
        <v>20</v>
      </c>
      <c r="D693" s="136" t="s">
        <v>21</v>
      </c>
      <c r="E693" s="136" t="s">
        <v>6</v>
      </c>
      <c r="F693" s="136" t="s">
        <v>7</v>
      </c>
      <c r="G693" s="136" t="s">
        <v>8</v>
      </c>
      <c r="H693" s="136" t="s">
        <v>7</v>
      </c>
      <c r="I693" s="137">
        <v>11217</v>
      </c>
      <c r="J693" s="8">
        <v>1</v>
      </c>
      <c r="K693" s="8" t="s">
        <v>22</v>
      </c>
      <c r="L693" s="9">
        <v>9820.5400000000009</v>
      </c>
      <c r="M693" s="9">
        <v>39526.153846153844</v>
      </c>
      <c r="N693" s="138">
        <f t="shared" si="80"/>
        <v>388168174.8923077</v>
      </c>
      <c r="O693" s="11" t="s">
        <v>3204</v>
      </c>
      <c r="P693" s="39">
        <v>1.1793720036804047E-2</v>
      </c>
      <c r="Q693" s="39">
        <v>1.883052096182038E-2</v>
      </c>
      <c r="R693" s="26">
        <v>2.9484300092010116</v>
      </c>
      <c r="S693" s="26">
        <v>0.56491562885461144</v>
      </c>
      <c r="T693" s="26">
        <v>3.5133456380556232</v>
      </c>
      <c r="U693" s="11"/>
      <c r="V693" s="28"/>
      <c r="W693" s="28"/>
      <c r="X693" s="29"/>
      <c r="Y693" s="108" t="str">
        <f t="shared" si="81"/>
        <v>NO OFERTADO</v>
      </c>
      <c r="Z693" s="108" t="str">
        <f t="shared" si="82"/>
        <v>CORRECTO</v>
      </c>
      <c r="AA693" s="29">
        <f t="shared" si="83"/>
        <v>0</v>
      </c>
      <c r="AB693" s="25">
        <v>1.0614348033123642</v>
      </c>
      <c r="AC693" s="26">
        <v>0.28245781442730572</v>
      </c>
      <c r="AD693" s="26">
        <v>1.3438926177396699</v>
      </c>
      <c r="AE693" s="28"/>
      <c r="AF693" s="28"/>
      <c r="AG693" s="28"/>
      <c r="AH693" s="29"/>
      <c r="AI693" s="108" t="str">
        <f t="shared" si="84"/>
        <v>NO OFERTADO</v>
      </c>
      <c r="AJ693" s="108" t="str">
        <f t="shared" si="85"/>
        <v>CORRECTO</v>
      </c>
      <c r="AK693" s="27">
        <v>0.70762320220824282</v>
      </c>
      <c r="AL693" s="26">
        <v>9.4152604809101897E-2</v>
      </c>
      <c r="AM693" s="26">
        <v>0.80177580701734474</v>
      </c>
      <c r="AN693" s="28"/>
      <c r="AO693" s="28"/>
      <c r="AP693" s="28"/>
      <c r="AQ693" s="29"/>
      <c r="AR693" s="108" t="str">
        <f t="shared" si="86"/>
        <v>NO OFERTADO</v>
      </c>
      <c r="AS693" s="109" t="str">
        <f t="shared" si="87"/>
        <v>CORRECTO</v>
      </c>
    </row>
    <row r="694" spans="1:45" ht="24" x14ac:dyDescent="0.25">
      <c r="A694" s="134">
        <v>690</v>
      </c>
      <c r="B694" s="135">
        <v>99</v>
      </c>
      <c r="C694" s="10" t="s">
        <v>20</v>
      </c>
      <c r="D694" s="136" t="s">
        <v>307</v>
      </c>
      <c r="E694" s="136" t="s">
        <v>6</v>
      </c>
      <c r="F694" s="136" t="s">
        <v>7</v>
      </c>
      <c r="G694" s="136" t="s">
        <v>8</v>
      </c>
      <c r="H694" s="136" t="s">
        <v>7</v>
      </c>
      <c r="I694" s="137">
        <v>4486.8</v>
      </c>
      <c r="J694" s="8">
        <v>1</v>
      </c>
      <c r="K694" s="8" t="s">
        <v>22</v>
      </c>
      <c r="L694" s="9">
        <v>4486.8</v>
      </c>
      <c r="M694" s="9">
        <v>17391.384615384617</v>
      </c>
      <c r="N694" s="138">
        <f t="shared" si="80"/>
        <v>78031664.492307708</v>
      </c>
      <c r="O694" s="11" t="s">
        <v>3204</v>
      </c>
      <c r="P694" s="39">
        <v>2.370837344621107E-3</v>
      </c>
      <c r="Q694" s="39">
        <v>3.7854130991439344E-3</v>
      </c>
      <c r="R694" s="26">
        <v>0.59270933615527677</v>
      </c>
      <c r="S694" s="26">
        <v>0.11356239297431803</v>
      </c>
      <c r="T694" s="26">
        <v>0.70627172912959479</v>
      </c>
      <c r="U694" s="11"/>
      <c r="V694" s="28"/>
      <c r="W694" s="28"/>
      <c r="X694" s="29"/>
      <c r="Y694" s="108" t="str">
        <f t="shared" si="81"/>
        <v>NO OFERTADO</v>
      </c>
      <c r="Z694" s="108" t="str">
        <f t="shared" si="82"/>
        <v>CORRECTO</v>
      </c>
      <c r="AA694" s="29">
        <f t="shared" si="83"/>
        <v>0</v>
      </c>
      <c r="AB694" s="25">
        <v>0.21337536101589963</v>
      </c>
      <c r="AC694" s="26">
        <v>5.6781196487159014E-2</v>
      </c>
      <c r="AD694" s="26">
        <v>0.27015655750305867</v>
      </c>
      <c r="AE694" s="28"/>
      <c r="AF694" s="28"/>
      <c r="AG694" s="28"/>
      <c r="AH694" s="29"/>
      <c r="AI694" s="108" t="str">
        <f t="shared" si="84"/>
        <v>NO OFERTADO</v>
      </c>
      <c r="AJ694" s="108" t="str">
        <f t="shared" si="85"/>
        <v>CORRECTO</v>
      </c>
      <c r="AK694" s="27">
        <v>0.14225024067726641</v>
      </c>
      <c r="AL694" s="26">
        <v>1.8927065495719674E-2</v>
      </c>
      <c r="AM694" s="26">
        <v>0.16117730617298609</v>
      </c>
      <c r="AN694" s="28"/>
      <c r="AO694" s="28"/>
      <c r="AP694" s="28"/>
      <c r="AQ694" s="29"/>
      <c r="AR694" s="108" t="str">
        <f t="shared" si="86"/>
        <v>NO OFERTADO</v>
      </c>
      <c r="AS694" s="109" t="str">
        <f t="shared" si="87"/>
        <v>CORRECTO</v>
      </c>
    </row>
    <row r="695" spans="1:45" ht="24" x14ac:dyDescent="0.25">
      <c r="A695" s="134">
        <v>691</v>
      </c>
      <c r="B695" s="135">
        <v>60</v>
      </c>
      <c r="C695" s="10" t="s">
        <v>185</v>
      </c>
      <c r="D695" s="136" t="s">
        <v>186</v>
      </c>
      <c r="E695" s="136" t="s">
        <v>6</v>
      </c>
      <c r="F695" s="136" t="s">
        <v>7</v>
      </c>
      <c r="G695" s="136" t="s">
        <v>8</v>
      </c>
      <c r="H695" s="136" t="s">
        <v>7</v>
      </c>
      <c r="I695" s="137">
        <v>2473.5</v>
      </c>
      <c r="J695" s="8">
        <v>1</v>
      </c>
      <c r="K695" s="8" t="s">
        <v>187</v>
      </c>
      <c r="L695" s="9">
        <v>2306.9499999999998</v>
      </c>
      <c r="M695" s="9">
        <v>47387</v>
      </c>
      <c r="N695" s="138">
        <f t="shared" si="80"/>
        <v>109319439.64999999</v>
      </c>
      <c r="O695" s="11" t="s">
        <v>3204</v>
      </c>
      <c r="P695" s="39">
        <v>3.3214543314121275E-3</v>
      </c>
      <c r="Q695" s="39">
        <v>5.3032219873123268E-3</v>
      </c>
      <c r="R695" s="26">
        <v>0.83036358285303191</v>
      </c>
      <c r="S695" s="26">
        <v>0.15909665961936981</v>
      </c>
      <c r="T695" s="26">
        <v>0.98946024247240172</v>
      </c>
      <c r="U695" s="11"/>
      <c r="V695" s="28"/>
      <c r="W695" s="28"/>
      <c r="X695" s="29"/>
      <c r="Y695" s="108" t="str">
        <f t="shared" si="81"/>
        <v>NO OFERTADO</v>
      </c>
      <c r="Z695" s="108" t="str">
        <f t="shared" si="82"/>
        <v>CORRECTO</v>
      </c>
      <c r="AA695" s="29">
        <f t="shared" si="83"/>
        <v>0</v>
      </c>
      <c r="AB695" s="25">
        <v>0.29893088982709148</v>
      </c>
      <c r="AC695" s="26">
        <v>7.9548329809684903E-2</v>
      </c>
      <c r="AD695" s="26">
        <v>0.37847921963677639</v>
      </c>
      <c r="AE695" s="28"/>
      <c r="AF695" s="28"/>
      <c r="AG695" s="28"/>
      <c r="AH695" s="29"/>
      <c r="AI695" s="108" t="str">
        <f t="shared" si="84"/>
        <v>NO OFERTADO</v>
      </c>
      <c r="AJ695" s="108" t="str">
        <f t="shared" si="85"/>
        <v>CORRECTO</v>
      </c>
      <c r="AK695" s="27">
        <v>0.19928725988472765</v>
      </c>
      <c r="AL695" s="26">
        <v>2.6516109936561633E-2</v>
      </c>
      <c r="AM695" s="26">
        <v>0.22580336982128929</v>
      </c>
      <c r="AN695" s="28"/>
      <c r="AO695" s="28"/>
      <c r="AP695" s="28"/>
      <c r="AQ695" s="29"/>
      <c r="AR695" s="108" t="str">
        <f t="shared" si="86"/>
        <v>NO OFERTADO</v>
      </c>
      <c r="AS695" s="109" t="str">
        <f t="shared" si="87"/>
        <v>CORRECTO</v>
      </c>
    </row>
    <row r="696" spans="1:45" ht="24" x14ac:dyDescent="0.25">
      <c r="A696" s="134">
        <v>692</v>
      </c>
      <c r="B696" s="135">
        <v>833</v>
      </c>
      <c r="C696" s="10" t="s">
        <v>1717</v>
      </c>
      <c r="D696" s="136" t="s">
        <v>352</v>
      </c>
      <c r="E696" s="136" t="s">
        <v>6</v>
      </c>
      <c r="F696" s="136" t="s">
        <v>7</v>
      </c>
      <c r="G696" s="136" t="s">
        <v>8</v>
      </c>
      <c r="H696" s="136" t="s">
        <v>7</v>
      </c>
      <c r="I696" s="137" t="s">
        <v>45</v>
      </c>
      <c r="J696" s="8">
        <v>1</v>
      </c>
      <c r="K696" s="8" t="s">
        <v>1718</v>
      </c>
      <c r="L696" s="9">
        <v>83</v>
      </c>
      <c r="M696" s="9">
        <v>96166.692307692312</v>
      </c>
      <c r="N696" s="138">
        <f t="shared" si="80"/>
        <v>7981835.461538462</v>
      </c>
      <c r="O696" s="11" t="s">
        <v>3204</v>
      </c>
      <c r="P696" s="39">
        <v>2.4251223799925364E-4</v>
      </c>
      <c r="Q696" s="39"/>
      <c r="R696" s="26">
        <v>6.0628059499813411E-2</v>
      </c>
      <c r="S696" s="7"/>
      <c r="T696" s="26">
        <v>6.0628059499813411E-2</v>
      </c>
      <c r="U696" s="11"/>
      <c r="V696" s="28"/>
      <c r="W696" s="28"/>
      <c r="X696" s="29"/>
      <c r="Y696" s="108" t="str">
        <f t="shared" si="81"/>
        <v>NO OFERTADO</v>
      </c>
      <c r="Z696" s="108" t="str">
        <f t="shared" si="82"/>
        <v>CORRECTO</v>
      </c>
      <c r="AA696" s="29">
        <f t="shared" si="83"/>
        <v>0</v>
      </c>
      <c r="AB696" s="25">
        <v>2.1826101419932829E-2</v>
      </c>
      <c r="AC696" s="7"/>
      <c r="AD696" s="26">
        <v>2.1826101419932829E-2</v>
      </c>
      <c r="AE696" s="28"/>
      <c r="AF696" s="28"/>
      <c r="AG696" s="28"/>
      <c r="AH696" s="29"/>
      <c r="AI696" s="108" t="str">
        <f t="shared" si="84"/>
        <v>NO OFERTADO</v>
      </c>
      <c r="AJ696" s="108" t="str">
        <f t="shared" si="85"/>
        <v>CORRECTO</v>
      </c>
      <c r="AK696" s="27">
        <v>1.4550734279955218E-2</v>
      </c>
      <c r="AL696" s="7"/>
      <c r="AM696" s="26">
        <v>1.4550734279955218E-2</v>
      </c>
      <c r="AN696" s="28"/>
      <c r="AO696" s="28"/>
      <c r="AP696" s="28"/>
      <c r="AQ696" s="29"/>
      <c r="AR696" s="108" t="str">
        <f t="shared" si="86"/>
        <v>NO OFERTADO</v>
      </c>
      <c r="AS696" s="109" t="str">
        <f t="shared" si="87"/>
        <v>CORRECTO</v>
      </c>
    </row>
    <row r="697" spans="1:45" ht="24" x14ac:dyDescent="0.25">
      <c r="A697" s="134">
        <v>693</v>
      </c>
      <c r="B697" s="135">
        <v>889</v>
      </c>
      <c r="C697" s="10" t="s">
        <v>1717</v>
      </c>
      <c r="D697" s="136" t="s">
        <v>1462</v>
      </c>
      <c r="E697" s="136" t="s">
        <v>6</v>
      </c>
      <c r="F697" s="136" t="s">
        <v>7</v>
      </c>
      <c r="G697" s="136" t="s">
        <v>8</v>
      </c>
      <c r="H697" s="136" t="s">
        <v>7</v>
      </c>
      <c r="I697" s="137" t="s">
        <v>45</v>
      </c>
      <c r="J697" s="8">
        <v>1</v>
      </c>
      <c r="K697" s="8" t="s">
        <v>1718</v>
      </c>
      <c r="L697" s="9">
        <v>115.61</v>
      </c>
      <c r="M697" s="9">
        <v>68889</v>
      </c>
      <c r="N697" s="138">
        <f t="shared" si="80"/>
        <v>7964257.29</v>
      </c>
      <c r="O697" s="11" t="s">
        <v>3204</v>
      </c>
      <c r="P697" s="39">
        <v>2.4197816012452562E-4</v>
      </c>
      <c r="Q697" s="39"/>
      <c r="R697" s="26">
        <v>6.0494540031131409E-2</v>
      </c>
      <c r="S697" s="7"/>
      <c r="T697" s="26">
        <v>6.0494540031131409E-2</v>
      </c>
      <c r="U697" s="11"/>
      <c r="V697" s="28"/>
      <c r="W697" s="28"/>
      <c r="X697" s="29"/>
      <c r="Y697" s="108" t="str">
        <f t="shared" si="81"/>
        <v>NO OFERTADO</v>
      </c>
      <c r="Z697" s="108" t="str">
        <f t="shared" si="82"/>
        <v>CORRECTO</v>
      </c>
      <c r="AA697" s="29">
        <f t="shared" si="83"/>
        <v>0</v>
      </c>
      <c r="AB697" s="25">
        <v>2.1778034411207306E-2</v>
      </c>
      <c r="AC697" s="7"/>
      <c r="AD697" s="26">
        <v>2.1778034411207306E-2</v>
      </c>
      <c r="AE697" s="28"/>
      <c r="AF697" s="28"/>
      <c r="AG697" s="28"/>
      <c r="AH697" s="29"/>
      <c r="AI697" s="108" t="str">
        <f t="shared" si="84"/>
        <v>NO OFERTADO</v>
      </c>
      <c r="AJ697" s="108" t="str">
        <f t="shared" si="85"/>
        <v>CORRECTO</v>
      </c>
      <c r="AK697" s="27">
        <v>1.4518689607471538E-2</v>
      </c>
      <c r="AL697" s="7"/>
      <c r="AM697" s="26">
        <v>1.4518689607471538E-2</v>
      </c>
      <c r="AN697" s="28"/>
      <c r="AO697" s="28"/>
      <c r="AP697" s="28"/>
      <c r="AQ697" s="29"/>
      <c r="AR697" s="108" t="str">
        <f t="shared" si="86"/>
        <v>NO OFERTADO</v>
      </c>
      <c r="AS697" s="109" t="str">
        <f t="shared" si="87"/>
        <v>CORRECTO</v>
      </c>
    </row>
    <row r="698" spans="1:45" ht="24" x14ac:dyDescent="0.25">
      <c r="A698" s="134">
        <v>694</v>
      </c>
      <c r="B698" s="135">
        <v>344</v>
      </c>
      <c r="C698" s="10" t="s">
        <v>864</v>
      </c>
      <c r="D698" s="136" t="s">
        <v>865</v>
      </c>
      <c r="E698" s="136" t="s">
        <v>6</v>
      </c>
      <c r="F698" s="136" t="s">
        <v>7</v>
      </c>
      <c r="G698" s="136" t="s">
        <v>8</v>
      </c>
      <c r="H698" s="136" t="s">
        <v>7</v>
      </c>
      <c r="I698" s="137">
        <v>4590</v>
      </c>
      <c r="J698" s="8">
        <v>1</v>
      </c>
      <c r="K698" s="8" t="s">
        <v>866</v>
      </c>
      <c r="L698" s="9">
        <v>4214.12</v>
      </c>
      <c r="M698" s="9">
        <v>4993.3846153846152</v>
      </c>
      <c r="N698" s="138">
        <f t="shared" si="80"/>
        <v>21042721.975384615</v>
      </c>
      <c r="O698" s="11" t="s">
        <v>3204</v>
      </c>
      <c r="P698" s="39">
        <v>6.3934136758852654E-4</v>
      </c>
      <c r="Q698" s="39">
        <v>1.0208086156500893E-3</v>
      </c>
      <c r="R698" s="26">
        <v>0.15983534189713164</v>
      </c>
      <c r="S698" s="26">
        <v>3.0624258469502678E-2</v>
      </c>
      <c r="T698" s="26">
        <v>0.19045960036663431</v>
      </c>
      <c r="U698" s="11"/>
      <c r="V698" s="28"/>
      <c r="W698" s="28"/>
      <c r="X698" s="29"/>
      <c r="Y698" s="108" t="str">
        <f t="shared" si="81"/>
        <v>NO OFERTADO</v>
      </c>
      <c r="Z698" s="108" t="str">
        <f t="shared" si="82"/>
        <v>CORRECTO</v>
      </c>
      <c r="AA698" s="29">
        <f t="shared" si="83"/>
        <v>0</v>
      </c>
      <c r="AB698" s="25">
        <v>5.7540723082967392E-2</v>
      </c>
      <c r="AC698" s="26">
        <v>1.5312129234751339E-2</v>
      </c>
      <c r="AD698" s="26">
        <v>7.2852852317718736E-2</v>
      </c>
      <c r="AE698" s="28"/>
      <c r="AF698" s="28"/>
      <c r="AG698" s="28"/>
      <c r="AH698" s="29"/>
      <c r="AI698" s="108" t="str">
        <f t="shared" si="84"/>
        <v>NO OFERTADO</v>
      </c>
      <c r="AJ698" s="108" t="str">
        <f t="shared" si="85"/>
        <v>CORRECTO</v>
      </c>
      <c r="AK698" s="27">
        <v>3.836048205531159E-2</v>
      </c>
      <c r="AL698" s="26">
        <v>5.1040430782504469E-3</v>
      </c>
      <c r="AM698" s="26">
        <v>4.346452513356204E-2</v>
      </c>
      <c r="AN698" s="28"/>
      <c r="AO698" s="28"/>
      <c r="AP698" s="28"/>
      <c r="AQ698" s="29"/>
      <c r="AR698" s="108" t="str">
        <f t="shared" si="86"/>
        <v>NO OFERTADO</v>
      </c>
      <c r="AS698" s="109" t="str">
        <f t="shared" si="87"/>
        <v>CORRECTO</v>
      </c>
    </row>
    <row r="699" spans="1:45" ht="24" x14ac:dyDescent="0.25">
      <c r="A699" s="134">
        <v>695</v>
      </c>
      <c r="B699" s="135">
        <v>596</v>
      </c>
      <c r="C699" s="10" t="s">
        <v>864</v>
      </c>
      <c r="D699" s="136" t="s">
        <v>1349</v>
      </c>
      <c r="E699" s="136" t="s">
        <v>6</v>
      </c>
      <c r="F699" s="136" t="s">
        <v>7</v>
      </c>
      <c r="G699" s="136" t="s">
        <v>8</v>
      </c>
      <c r="H699" s="136" t="s">
        <v>7</v>
      </c>
      <c r="I699" s="137">
        <v>2295</v>
      </c>
      <c r="J699" s="8">
        <v>1</v>
      </c>
      <c r="K699" s="8" t="s">
        <v>866</v>
      </c>
      <c r="L699" s="9">
        <v>2205</v>
      </c>
      <c r="M699" s="9">
        <v>4820.3846153846152</v>
      </c>
      <c r="N699" s="138">
        <f t="shared" si="80"/>
        <v>10628948.076923076</v>
      </c>
      <c r="O699" s="11" t="s">
        <v>3204</v>
      </c>
      <c r="P699" s="39">
        <v>3.2293950409441894E-4</v>
      </c>
      <c r="Q699" s="39">
        <v>5.156234913388484E-4</v>
      </c>
      <c r="R699" s="26">
        <v>8.073487602360474E-2</v>
      </c>
      <c r="S699" s="26">
        <v>1.5468704740165451E-2</v>
      </c>
      <c r="T699" s="26">
        <v>9.6203580763770197E-2</v>
      </c>
      <c r="U699" s="11"/>
      <c r="V699" s="28"/>
      <c r="W699" s="28"/>
      <c r="X699" s="29"/>
      <c r="Y699" s="108" t="str">
        <f t="shared" si="81"/>
        <v>NO OFERTADO</v>
      </c>
      <c r="Z699" s="108" t="str">
        <f t="shared" si="82"/>
        <v>CORRECTO</v>
      </c>
      <c r="AA699" s="29">
        <f t="shared" si="83"/>
        <v>0</v>
      </c>
      <c r="AB699" s="25">
        <v>2.9064555368497703E-2</v>
      </c>
      <c r="AC699" s="26">
        <v>7.7343523700827256E-3</v>
      </c>
      <c r="AD699" s="26">
        <v>3.6798907738580432E-2</v>
      </c>
      <c r="AE699" s="28"/>
      <c r="AF699" s="28"/>
      <c r="AG699" s="28"/>
      <c r="AH699" s="29"/>
      <c r="AI699" s="108" t="str">
        <f t="shared" si="84"/>
        <v>NO OFERTADO</v>
      </c>
      <c r="AJ699" s="108" t="str">
        <f t="shared" si="85"/>
        <v>CORRECTO</v>
      </c>
      <c r="AK699" s="27">
        <v>1.9376370245665138E-2</v>
      </c>
      <c r="AL699" s="26">
        <v>2.5781174566942419E-3</v>
      </c>
      <c r="AM699" s="26">
        <v>2.1954487702359381E-2</v>
      </c>
      <c r="AN699" s="28"/>
      <c r="AO699" s="28"/>
      <c r="AP699" s="28"/>
      <c r="AQ699" s="29"/>
      <c r="AR699" s="108" t="str">
        <f t="shared" si="86"/>
        <v>NO OFERTADO</v>
      </c>
      <c r="AS699" s="109" t="str">
        <f t="shared" si="87"/>
        <v>CORRECTO</v>
      </c>
    </row>
    <row r="700" spans="1:45" ht="24" x14ac:dyDescent="0.25">
      <c r="A700" s="134">
        <v>696</v>
      </c>
      <c r="B700" s="135">
        <v>611</v>
      </c>
      <c r="C700" s="10" t="s">
        <v>864</v>
      </c>
      <c r="D700" s="136" t="s">
        <v>1359</v>
      </c>
      <c r="E700" s="136" t="s">
        <v>6</v>
      </c>
      <c r="F700" s="136" t="s">
        <v>7</v>
      </c>
      <c r="G700" s="136" t="s">
        <v>8</v>
      </c>
      <c r="H700" s="136" t="s">
        <v>7</v>
      </c>
      <c r="I700" s="137">
        <v>3442.5</v>
      </c>
      <c r="J700" s="8">
        <v>1</v>
      </c>
      <c r="K700" s="8" t="s">
        <v>866</v>
      </c>
      <c r="L700" s="9">
        <v>2726.35</v>
      </c>
      <c r="M700" s="9">
        <v>3271.3076923076924</v>
      </c>
      <c r="N700" s="138">
        <f t="shared" si="80"/>
        <v>8918729.7269230764</v>
      </c>
      <c r="O700" s="11" t="s">
        <v>3204</v>
      </c>
      <c r="P700" s="39">
        <v>2.7097791186110197E-4</v>
      </c>
      <c r="Q700" s="39">
        <v>4.3265867203623671E-4</v>
      </c>
      <c r="R700" s="26">
        <v>6.7744477965275496E-2</v>
      </c>
      <c r="S700" s="26">
        <v>1.2979760161087102E-2</v>
      </c>
      <c r="T700" s="26">
        <v>8.0724238126362591E-2</v>
      </c>
      <c r="U700" s="11"/>
      <c r="V700" s="28"/>
      <c r="W700" s="28"/>
      <c r="X700" s="29"/>
      <c r="Y700" s="108" t="str">
        <f t="shared" si="81"/>
        <v>NO OFERTADO</v>
      </c>
      <c r="Z700" s="108" t="str">
        <f t="shared" si="82"/>
        <v>CORRECTO</v>
      </c>
      <c r="AA700" s="29">
        <f t="shared" si="83"/>
        <v>0</v>
      </c>
      <c r="AB700" s="25">
        <v>2.4388012067499177E-2</v>
      </c>
      <c r="AC700" s="26">
        <v>6.4898800805435509E-3</v>
      </c>
      <c r="AD700" s="26">
        <v>3.0877892148042728E-2</v>
      </c>
      <c r="AE700" s="28"/>
      <c r="AF700" s="28"/>
      <c r="AG700" s="28"/>
      <c r="AH700" s="29"/>
      <c r="AI700" s="108" t="str">
        <f t="shared" si="84"/>
        <v>NO OFERTADO</v>
      </c>
      <c r="AJ700" s="108" t="str">
        <f t="shared" si="85"/>
        <v>CORRECTO</v>
      </c>
      <c r="AK700" s="27">
        <v>1.6258674711666119E-2</v>
      </c>
      <c r="AL700" s="26">
        <v>2.1632933601811836E-3</v>
      </c>
      <c r="AM700" s="26">
        <v>1.8421968071847303E-2</v>
      </c>
      <c r="AN700" s="28"/>
      <c r="AO700" s="28"/>
      <c r="AP700" s="28"/>
      <c r="AQ700" s="29"/>
      <c r="AR700" s="108" t="str">
        <f t="shared" si="86"/>
        <v>NO OFERTADO</v>
      </c>
      <c r="AS700" s="109" t="str">
        <f t="shared" si="87"/>
        <v>CORRECTO</v>
      </c>
    </row>
    <row r="701" spans="1:45" ht="24" x14ac:dyDescent="0.25">
      <c r="A701" s="134">
        <v>697</v>
      </c>
      <c r="B701" s="135">
        <v>1436</v>
      </c>
      <c r="C701" s="10" t="s">
        <v>864</v>
      </c>
      <c r="D701" s="136" t="s">
        <v>2571</v>
      </c>
      <c r="E701" s="136" t="s">
        <v>6</v>
      </c>
      <c r="F701" s="136" t="s">
        <v>7</v>
      </c>
      <c r="G701" s="136" t="s">
        <v>8</v>
      </c>
      <c r="H701" s="136" t="s">
        <v>7</v>
      </c>
      <c r="I701" s="137">
        <v>1147.5</v>
      </c>
      <c r="J701" s="8">
        <v>1</v>
      </c>
      <c r="K701" s="8" t="s">
        <v>866</v>
      </c>
      <c r="L701" s="9">
        <v>1147.5</v>
      </c>
      <c r="M701" s="9">
        <v>771.23076923076928</v>
      </c>
      <c r="N701" s="138">
        <f t="shared" si="80"/>
        <v>884987.30769230775</v>
      </c>
      <c r="O701" s="11" t="s">
        <v>3204</v>
      </c>
      <c r="P701" s="39">
        <v>2.6888583913258037E-5</v>
      </c>
      <c r="Q701" s="39">
        <v>4.293183503018611E-5</v>
      </c>
      <c r="R701" s="26">
        <v>6.7221459783145089E-3</v>
      </c>
      <c r="S701" s="26">
        <v>1.2879550509055833E-3</v>
      </c>
      <c r="T701" s="26">
        <v>8.010101029220092E-3</v>
      </c>
      <c r="U701" s="11"/>
      <c r="V701" s="28"/>
      <c r="W701" s="28"/>
      <c r="X701" s="29"/>
      <c r="Y701" s="108" t="str">
        <f t="shared" si="81"/>
        <v>NO OFERTADO</v>
      </c>
      <c r="Z701" s="108" t="str">
        <f t="shared" si="82"/>
        <v>CORRECTO</v>
      </c>
      <c r="AA701" s="29">
        <f t="shared" si="83"/>
        <v>0</v>
      </c>
      <c r="AB701" s="25">
        <v>2.4199725521932233E-3</v>
      </c>
      <c r="AC701" s="26">
        <v>6.4397752545279163E-4</v>
      </c>
      <c r="AD701" s="26">
        <v>3.0639500776460148E-3</v>
      </c>
      <c r="AE701" s="28"/>
      <c r="AF701" s="28"/>
      <c r="AG701" s="28"/>
      <c r="AH701" s="29"/>
      <c r="AI701" s="108" t="str">
        <f t="shared" si="84"/>
        <v>NO OFERTADO</v>
      </c>
      <c r="AJ701" s="108" t="str">
        <f t="shared" si="85"/>
        <v>CORRECTO</v>
      </c>
      <c r="AK701" s="27">
        <v>1.6133150347954822E-3</v>
      </c>
      <c r="AL701" s="26">
        <v>2.1465917515093056E-4</v>
      </c>
      <c r="AM701" s="26">
        <v>1.8279742099464127E-3</v>
      </c>
      <c r="AN701" s="28"/>
      <c r="AO701" s="28"/>
      <c r="AP701" s="28"/>
      <c r="AQ701" s="29"/>
      <c r="AR701" s="108" t="str">
        <f t="shared" si="86"/>
        <v>NO OFERTADO</v>
      </c>
      <c r="AS701" s="109" t="str">
        <f t="shared" si="87"/>
        <v>CORRECTO</v>
      </c>
    </row>
    <row r="702" spans="1:45" ht="24" x14ac:dyDescent="0.25">
      <c r="A702" s="134">
        <v>698</v>
      </c>
      <c r="B702" s="135">
        <v>769</v>
      </c>
      <c r="C702" s="10" t="s">
        <v>1617</v>
      </c>
      <c r="D702" s="136" t="s">
        <v>744</v>
      </c>
      <c r="E702" s="136" t="s">
        <v>6</v>
      </c>
      <c r="F702" s="136" t="s">
        <v>7</v>
      </c>
      <c r="G702" s="136" t="s">
        <v>8</v>
      </c>
      <c r="H702" s="136" t="s">
        <v>7</v>
      </c>
      <c r="I702" s="137">
        <v>22405.275000000001</v>
      </c>
      <c r="J702" s="8">
        <v>1</v>
      </c>
      <c r="K702" s="8" t="s">
        <v>1618</v>
      </c>
      <c r="L702" s="9">
        <v>5467.93</v>
      </c>
      <c r="M702" s="9">
        <v>406.84615384615387</v>
      </c>
      <c r="N702" s="138">
        <f t="shared" si="80"/>
        <v>2224606.29</v>
      </c>
      <c r="O702" s="11" t="s">
        <v>3204</v>
      </c>
      <c r="P702" s="39">
        <v>6.759024946764959E-5</v>
      </c>
      <c r="Q702" s="39">
        <v>1.0791841806007009E-4</v>
      </c>
      <c r="R702" s="26">
        <v>1.6897562366912398E-2</v>
      </c>
      <c r="S702" s="26">
        <v>3.2375525418021026E-3</v>
      </c>
      <c r="T702" s="26">
        <v>2.0135114908714502E-2</v>
      </c>
      <c r="U702" s="11"/>
      <c r="V702" s="28"/>
      <c r="W702" s="28"/>
      <c r="X702" s="29"/>
      <c r="Y702" s="108" t="str">
        <f t="shared" si="81"/>
        <v>NO OFERTADO</v>
      </c>
      <c r="Z702" s="108" t="str">
        <f t="shared" si="82"/>
        <v>CORRECTO</v>
      </c>
      <c r="AA702" s="29">
        <f t="shared" si="83"/>
        <v>0</v>
      </c>
      <c r="AB702" s="25">
        <v>6.0831224520884629E-3</v>
      </c>
      <c r="AC702" s="26">
        <v>1.6187762709010513E-3</v>
      </c>
      <c r="AD702" s="26">
        <v>7.7018987229895142E-3</v>
      </c>
      <c r="AE702" s="28"/>
      <c r="AF702" s="28"/>
      <c r="AG702" s="28"/>
      <c r="AH702" s="29"/>
      <c r="AI702" s="108" t="str">
        <f t="shared" si="84"/>
        <v>NO OFERTADO</v>
      </c>
      <c r="AJ702" s="108" t="str">
        <f t="shared" si="85"/>
        <v>CORRECTO</v>
      </c>
      <c r="AK702" s="27">
        <v>4.0554149680589752E-3</v>
      </c>
      <c r="AL702" s="26">
        <v>5.395920903003504E-4</v>
      </c>
      <c r="AM702" s="26">
        <v>4.595007058359326E-3</v>
      </c>
      <c r="AN702" s="28"/>
      <c r="AO702" s="28"/>
      <c r="AP702" s="28"/>
      <c r="AQ702" s="29"/>
      <c r="AR702" s="108" t="str">
        <f t="shared" si="86"/>
        <v>NO OFERTADO</v>
      </c>
      <c r="AS702" s="109" t="str">
        <f t="shared" si="87"/>
        <v>CORRECTO</v>
      </c>
    </row>
    <row r="703" spans="1:45" ht="24" x14ac:dyDescent="0.25">
      <c r="A703" s="134">
        <v>699</v>
      </c>
      <c r="B703" s="135">
        <v>1696</v>
      </c>
      <c r="C703" s="10" t="s">
        <v>1617</v>
      </c>
      <c r="D703" s="136" t="s">
        <v>1137</v>
      </c>
      <c r="E703" s="136" t="s">
        <v>6</v>
      </c>
      <c r="F703" s="136" t="s">
        <v>7</v>
      </c>
      <c r="G703" s="136" t="s">
        <v>8</v>
      </c>
      <c r="H703" s="136" t="s">
        <v>7</v>
      </c>
      <c r="I703" s="137">
        <v>44810.55</v>
      </c>
      <c r="J703" s="8">
        <v>1</v>
      </c>
      <c r="K703" s="8" t="s">
        <v>1618</v>
      </c>
      <c r="L703" s="9">
        <v>8997</v>
      </c>
      <c r="M703" s="9">
        <v>4</v>
      </c>
      <c r="N703" s="138">
        <f t="shared" si="80"/>
        <v>35988</v>
      </c>
      <c r="O703" s="11" t="s">
        <v>3204</v>
      </c>
      <c r="P703" s="39">
        <v>1.0934239954170827E-6</v>
      </c>
      <c r="Q703" s="39">
        <v>1.7458226413383928E-6</v>
      </c>
      <c r="R703" s="26">
        <v>2.733559988542707E-4</v>
      </c>
      <c r="S703" s="26">
        <v>5.2374679240151785E-5</v>
      </c>
      <c r="T703" s="26">
        <v>3.257306780944225E-4</v>
      </c>
      <c r="U703" s="11"/>
      <c r="V703" s="28"/>
      <c r="W703" s="28"/>
      <c r="X703" s="29"/>
      <c r="Y703" s="108" t="str">
        <f t="shared" si="81"/>
        <v>NO OFERTADO</v>
      </c>
      <c r="Z703" s="108" t="str">
        <f t="shared" si="82"/>
        <v>CORRECTO</v>
      </c>
      <c r="AA703" s="29">
        <f t="shared" si="83"/>
        <v>0</v>
      </c>
      <c r="AB703" s="25">
        <v>9.840815958753745E-5</v>
      </c>
      <c r="AC703" s="26">
        <v>2.6187339620075893E-5</v>
      </c>
      <c r="AD703" s="26">
        <v>1.2459549920761334E-4</v>
      </c>
      <c r="AE703" s="28"/>
      <c r="AF703" s="28"/>
      <c r="AG703" s="28"/>
      <c r="AH703" s="29"/>
      <c r="AI703" s="108" t="str">
        <f t="shared" si="84"/>
        <v>NO OFERTADO</v>
      </c>
      <c r="AJ703" s="108" t="str">
        <f t="shared" si="85"/>
        <v>CORRECTO</v>
      </c>
      <c r="AK703" s="27">
        <v>6.5605439725024967E-5</v>
      </c>
      <c r="AL703" s="26">
        <v>8.7291132066919631E-6</v>
      </c>
      <c r="AM703" s="26">
        <v>7.433455293171693E-5</v>
      </c>
      <c r="AN703" s="28"/>
      <c r="AO703" s="28"/>
      <c r="AP703" s="28"/>
      <c r="AQ703" s="29"/>
      <c r="AR703" s="108" t="str">
        <f t="shared" si="86"/>
        <v>NO OFERTADO</v>
      </c>
      <c r="AS703" s="109" t="str">
        <f t="shared" si="87"/>
        <v>CORRECTO</v>
      </c>
    </row>
    <row r="704" spans="1:45" ht="24" x14ac:dyDescent="0.25">
      <c r="A704" s="134">
        <v>700</v>
      </c>
      <c r="B704" s="135">
        <v>14</v>
      </c>
      <c r="C704" s="10" t="s">
        <v>54</v>
      </c>
      <c r="D704" s="136" t="s">
        <v>55</v>
      </c>
      <c r="E704" s="136" t="s">
        <v>6</v>
      </c>
      <c r="F704" s="136" t="s">
        <v>7</v>
      </c>
      <c r="G704" s="136" t="s">
        <v>8</v>
      </c>
      <c r="H704" s="136" t="s">
        <v>7</v>
      </c>
      <c r="I704" s="137">
        <v>62926.8</v>
      </c>
      <c r="J704" s="8">
        <v>1</v>
      </c>
      <c r="K704" s="8" t="s">
        <v>56</v>
      </c>
      <c r="L704" s="9">
        <v>22071</v>
      </c>
      <c r="M704" s="9">
        <v>4071.0769230769229</v>
      </c>
      <c r="N704" s="138">
        <f t="shared" si="80"/>
        <v>89852738.769230768</v>
      </c>
      <c r="O704" s="11" t="s">
        <v>3204</v>
      </c>
      <c r="P704" s="39">
        <v>2.7299972386412058E-3</v>
      </c>
      <c r="Q704" s="39">
        <v>4.3588681151935944E-3</v>
      </c>
      <c r="R704" s="26">
        <v>0.68249930966030148</v>
      </c>
      <c r="S704" s="26">
        <v>0.13076604345580783</v>
      </c>
      <c r="T704" s="26">
        <v>0.81326535311610937</v>
      </c>
      <c r="U704" s="11"/>
      <c r="V704" s="28"/>
      <c r="W704" s="28"/>
      <c r="X704" s="29"/>
      <c r="Y704" s="108" t="str">
        <f t="shared" si="81"/>
        <v>NO OFERTADO</v>
      </c>
      <c r="Z704" s="108" t="str">
        <f t="shared" si="82"/>
        <v>CORRECTO</v>
      </c>
      <c r="AA704" s="29">
        <f t="shared" si="83"/>
        <v>0</v>
      </c>
      <c r="AB704" s="25">
        <v>0.24569975147770853</v>
      </c>
      <c r="AC704" s="26">
        <v>6.5383021727903917E-2</v>
      </c>
      <c r="AD704" s="26">
        <v>0.31108277320561245</v>
      </c>
      <c r="AE704" s="28"/>
      <c r="AF704" s="28"/>
      <c r="AG704" s="28"/>
      <c r="AH704" s="29"/>
      <c r="AI704" s="108" t="str">
        <f t="shared" si="84"/>
        <v>NO OFERTADO</v>
      </c>
      <c r="AJ704" s="108" t="str">
        <f t="shared" si="85"/>
        <v>CORRECTO</v>
      </c>
      <c r="AK704" s="27">
        <v>0.16379983431847234</v>
      </c>
      <c r="AL704" s="26">
        <v>2.179434057596797E-2</v>
      </c>
      <c r="AM704" s="26">
        <v>0.1855941748944403</v>
      </c>
      <c r="AN704" s="28"/>
      <c r="AO704" s="28"/>
      <c r="AP704" s="28"/>
      <c r="AQ704" s="29"/>
      <c r="AR704" s="108" t="str">
        <f t="shared" si="86"/>
        <v>NO OFERTADO</v>
      </c>
      <c r="AS704" s="109" t="str">
        <f t="shared" si="87"/>
        <v>CORRECTO</v>
      </c>
    </row>
    <row r="705" spans="1:45" ht="24" x14ac:dyDescent="0.25">
      <c r="A705" s="134">
        <v>701</v>
      </c>
      <c r="B705" s="135">
        <v>2515</v>
      </c>
      <c r="C705" s="141" t="s">
        <v>4204</v>
      </c>
      <c r="D705" s="145" t="s">
        <v>84</v>
      </c>
      <c r="E705" s="145" t="s">
        <v>6</v>
      </c>
      <c r="F705" s="145" t="s">
        <v>7</v>
      </c>
      <c r="G705" s="136" t="s">
        <v>8</v>
      </c>
      <c r="H705" s="145" t="s">
        <v>7</v>
      </c>
      <c r="I705" s="137">
        <v>125853.6</v>
      </c>
      <c r="J705" s="8">
        <v>1</v>
      </c>
      <c r="K705" s="8" t="s">
        <v>4225</v>
      </c>
      <c r="L705" s="9">
        <v>125853.6</v>
      </c>
      <c r="M705" s="9">
        <v>89.6</v>
      </c>
      <c r="N705" s="138">
        <f t="shared" si="80"/>
        <v>11276482.560000001</v>
      </c>
      <c r="O705" s="11" t="s">
        <v>4504</v>
      </c>
      <c r="P705" s="39">
        <v>3.4261355493515211E-4</v>
      </c>
      <c r="Q705" s="39">
        <v>5.4703619450665556E-4</v>
      </c>
      <c r="R705" s="26">
        <v>8.5653388733788027E-2</v>
      </c>
      <c r="S705" s="26">
        <v>1.6411085835199665E-2</v>
      </c>
      <c r="T705" s="26">
        <v>0.10206447456898769</v>
      </c>
      <c r="U705" s="11"/>
      <c r="V705" s="28"/>
      <c r="W705" s="28"/>
      <c r="X705" s="29"/>
      <c r="Y705" s="108" t="str">
        <f t="shared" si="81"/>
        <v>NO OFERTADO</v>
      </c>
      <c r="Z705" s="108" t="str">
        <f t="shared" si="82"/>
        <v>CORRECTO</v>
      </c>
      <c r="AA705" s="29">
        <f t="shared" si="83"/>
        <v>0</v>
      </c>
      <c r="AB705" s="25">
        <v>3.0835219944163689E-2</v>
      </c>
      <c r="AC705" s="26">
        <v>8.2055429175998326E-3</v>
      </c>
      <c r="AD705" s="26">
        <v>3.9040762861763521E-2</v>
      </c>
      <c r="AE705" s="28"/>
      <c r="AF705" s="28"/>
      <c r="AG705" s="28"/>
      <c r="AH705" s="29"/>
      <c r="AI705" s="108" t="str">
        <f t="shared" si="84"/>
        <v>NO OFERTADO</v>
      </c>
      <c r="AJ705" s="108" t="str">
        <f t="shared" si="85"/>
        <v>CORRECTO</v>
      </c>
      <c r="AK705" s="27">
        <v>2.0556813296109127E-2</v>
      </c>
      <c r="AL705" s="26">
        <v>2.7351809725332777E-3</v>
      </c>
      <c r="AM705" s="26">
        <v>2.3291994268642403E-2</v>
      </c>
      <c r="AN705" s="28"/>
      <c r="AO705" s="28"/>
      <c r="AP705" s="28"/>
      <c r="AQ705" s="29"/>
      <c r="AR705" s="108" t="str">
        <f t="shared" si="86"/>
        <v>NO OFERTADO</v>
      </c>
      <c r="AS705" s="109" t="str">
        <f t="shared" si="87"/>
        <v>CORRECTO</v>
      </c>
    </row>
    <row r="706" spans="1:45" ht="24" x14ac:dyDescent="0.25">
      <c r="A706" s="134">
        <v>702</v>
      </c>
      <c r="B706" s="135">
        <v>2502</v>
      </c>
      <c r="C706" s="141" t="s">
        <v>4204</v>
      </c>
      <c r="D706" s="145" t="s">
        <v>55</v>
      </c>
      <c r="E706" s="145" t="s">
        <v>6</v>
      </c>
      <c r="F706" s="145" t="s">
        <v>7</v>
      </c>
      <c r="G706" s="136" t="s">
        <v>8</v>
      </c>
      <c r="H706" s="145" t="s">
        <v>7</v>
      </c>
      <c r="I706" s="137">
        <v>62926.8</v>
      </c>
      <c r="J706" s="8">
        <v>1</v>
      </c>
      <c r="K706" s="8" t="s">
        <v>4205</v>
      </c>
      <c r="L706" s="9">
        <v>62926.8</v>
      </c>
      <c r="M706" s="9">
        <v>138.46153846153845</v>
      </c>
      <c r="N706" s="138">
        <f t="shared" si="80"/>
        <v>8712941.538461538</v>
      </c>
      <c r="O706" s="11" t="s">
        <v>4504</v>
      </c>
      <c r="P706" s="39">
        <v>2.6472544594920746E-4</v>
      </c>
      <c r="Q706" s="39">
        <v>4.2267563105768372E-4</v>
      </c>
      <c r="R706" s="26">
        <v>6.618136148730186E-2</v>
      </c>
      <c r="S706" s="26">
        <v>1.2680268931730512E-2</v>
      </c>
      <c r="T706" s="26">
        <v>7.8861630419032366E-2</v>
      </c>
      <c r="U706" s="11"/>
      <c r="V706" s="28"/>
      <c r="W706" s="28"/>
      <c r="X706" s="29"/>
      <c r="Y706" s="108" t="str">
        <f t="shared" si="81"/>
        <v>NO OFERTADO</v>
      </c>
      <c r="Z706" s="108" t="str">
        <f t="shared" si="82"/>
        <v>CORRECTO</v>
      </c>
      <c r="AA706" s="29">
        <f t="shared" si="83"/>
        <v>0</v>
      </c>
      <c r="AB706" s="25">
        <v>2.3825290135428671E-2</v>
      </c>
      <c r="AC706" s="26">
        <v>6.340134465865256E-3</v>
      </c>
      <c r="AD706" s="26">
        <v>3.0165424601293928E-2</v>
      </c>
      <c r="AE706" s="28"/>
      <c r="AF706" s="28"/>
      <c r="AG706" s="28"/>
      <c r="AH706" s="29"/>
      <c r="AI706" s="108" t="str">
        <f t="shared" si="84"/>
        <v>NO OFERTADO</v>
      </c>
      <c r="AJ706" s="108" t="str">
        <f t="shared" si="85"/>
        <v>CORRECTO</v>
      </c>
      <c r="AK706" s="27">
        <v>1.5883526756952447E-2</v>
      </c>
      <c r="AL706" s="26">
        <v>2.1133781552884184E-3</v>
      </c>
      <c r="AM706" s="26">
        <v>1.7996904912240867E-2</v>
      </c>
      <c r="AN706" s="28"/>
      <c r="AO706" s="28"/>
      <c r="AP706" s="28"/>
      <c r="AQ706" s="29"/>
      <c r="AR706" s="108" t="str">
        <f t="shared" si="86"/>
        <v>NO OFERTADO</v>
      </c>
      <c r="AS706" s="109" t="str">
        <f t="shared" si="87"/>
        <v>CORRECTO</v>
      </c>
    </row>
    <row r="707" spans="1:45" x14ac:dyDescent="0.25">
      <c r="A707" s="134">
        <v>703</v>
      </c>
      <c r="B707" s="135">
        <v>809</v>
      </c>
      <c r="C707" s="10" t="s">
        <v>1681</v>
      </c>
      <c r="D707" s="136" t="s">
        <v>1682</v>
      </c>
      <c r="E707" s="136" t="s">
        <v>165</v>
      </c>
      <c r="F707" s="136" t="s">
        <v>166</v>
      </c>
      <c r="G707" s="136" t="s">
        <v>167</v>
      </c>
      <c r="H707" s="136" t="s">
        <v>81</v>
      </c>
      <c r="I707" s="137" t="s">
        <v>45</v>
      </c>
      <c r="J707" s="8">
        <v>5</v>
      </c>
      <c r="K707" s="8" t="s">
        <v>1683</v>
      </c>
      <c r="L707" s="9">
        <v>17431</v>
      </c>
      <c r="M707" s="9">
        <v>283.46153846153845</v>
      </c>
      <c r="N707" s="138">
        <f t="shared" si="80"/>
        <v>4941018.076923077</v>
      </c>
      <c r="O707" s="11" t="s">
        <v>3204</v>
      </c>
      <c r="P707" s="39">
        <v>1.5012303343051188E-4</v>
      </c>
      <c r="Q707" s="39"/>
      <c r="R707" s="26">
        <v>3.7530758357627973E-2</v>
      </c>
      <c r="S707" s="7"/>
      <c r="T707" s="26">
        <v>3.7530758357627973E-2</v>
      </c>
      <c r="U707" s="11"/>
      <c r="V707" s="28"/>
      <c r="W707" s="28"/>
      <c r="X707" s="29"/>
      <c r="Y707" s="108" t="str">
        <f t="shared" si="81"/>
        <v>NO OFERTADO</v>
      </c>
      <c r="Z707" s="108" t="str">
        <f t="shared" si="82"/>
        <v>CORRECTO</v>
      </c>
      <c r="AA707" s="29">
        <f t="shared" si="83"/>
        <v>0</v>
      </c>
      <c r="AB707" s="25">
        <v>1.351107300874607E-2</v>
      </c>
      <c r="AC707" s="7"/>
      <c r="AD707" s="26">
        <v>1.351107300874607E-2</v>
      </c>
      <c r="AE707" s="28"/>
      <c r="AF707" s="28"/>
      <c r="AG707" s="28"/>
      <c r="AH707" s="29"/>
      <c r="AI707" s="108" t="str">
        <f t="shared" si="84"/>
        <v>NO OFERTADO</v>
      </c>
      <c r="AJ707" s="108" t="str">
        <f t="shared" si="85"/>
        <v>CORRECTO</v>
      </c>
      <c r="AK707" s="27">
        <v>9.0073820058307122E-3</v>
      </c>
      <c r="AL707" s="7"/>
      <c r="AM707" s="26">
        <v>9.0073820058307122E-3</v>
      </c>
      <c r="AN707" s="28"/>
      <c r="AO707" s="28"/>
      <c r="AP707" s="28"/>
      <c r="AQ707" s="29"/>
      <c r="AR707" s="108" t="str">
        <f t="shared" si="86"/>
        <v>NO OFERTADO</v>
      </c>
      <c r="AS707" s="109" t="str">
        <f t="shared" si="87"/>
        <v>CORRECTO</v>
      </c>
    </row>
    <row r="708" spans="1:45" x14ac:dyDescent="0.25">
      <c r="A708" s="134">
        <v>704</v>
      </c>
      <c r="B708" s="135">
        <v>2564</v>
      </c>
      <c r="C708" s="10" t="s">
        <v>4311</v>
      </c>
      <c r="D708" s="136" t="s">
        <v>4312</v>
      </c>
      <c r="E708" s="136" t="s">
        <v>36</v>
      </c>
      <c r="F708" s="136" t="s">
        <v>16</v>
      </c>
      <c r="G708" s="136" t="s">
        <v>17</v>
      </c>
      <c r="H708" s="136" t="s">
        <v>36</v>
      </c>
      <c r="I708" s="137" t="s">
        <v>45</v>
      </c>
      <c r="J708" s="8">
        <v>1</v>
      </c>
      <c r="K708" s="8" t="s">
        <v>562</v>
      </c>
      <c r="L708" s="9">
        <v>1029489.83</v>
      </c>
      <c r="M708" s="9">
        <v>7.4285714285714288</v>
      </c>
      <c r="N708" s="138">
        <f t="shared" si="80"/>
        <v>7647638.7371428572</v>
      </c>
      <c r="O708" s="11" t="s">
        <v>4504</v>
      </c>
      <c r="P708" s="39">
        <v>2.3235833342984317E-4</v>
      </c>
      <c r="Q708" s="39"/>
      <c r="R708" s="26">
        <v>5.808958335746079E-2</v>
      </c>
      <c r="S708" s="7"/>
      <c r="T708" s="26">
        <v>5.808958335746079E-2</v>
      </c>
      <c r="U708" s="11"/>
      <c r="V708" s="28"/>
      <c r="W708" s="28"/>
      <c r="X708" s="29"/>
      <c r="Y708" s="108" t="str">
        <f t="shared" si="81"/>
        <v>NO OFERTADO</v>
      </c>
      <c r="Z708" s="108" t="str">
        <f t="shared" si="82"/>
        <v>CORRECTO</v>
      </c>
      <c r="AA708" s="29">
        <f t="shared" si="83"/>
        <v>0</v>
      </c>
      <c r="AB708" s="25">
        <v>2.0912250008685886E-2</v>
      </c>
      <c r="AC708" s="7"/>
      <c r="AD708" s="26">
        <v>2.0912250008685886E-2</v>
      </c>
      <c r="AE708" s="28"/>
      <c r="AF708" s="28"/>
      <c r="AG708" s="28"/>
      <c r="AH708" s="29"/>
      <c r="AI708" s="108" t="str">
        <f t="shared" si="84"/>
        <v>NO OFERTADO</v>
      </c>
      <c r="AJ708" s="108" t="str">
        <f t="shared" si="85"/>
        <v>CORRECTO</v>
      </c>
      <c r="AK708" s="27">
        <v>1.3941500005790591E-2</v>
      </c>
      <c r="AL708" s="7"/>
      <c r="AM708" s="26">
        <v>1.3941500005790591E-2</v>
      </c>
      <c r="AN708" s="28"/>
      <c r="AO708" s="28"/>
      <c r="AP708" s="28"/>
      <c r="AQ708" s="29"/>
      <c r="AR708" s="108" t="str">
        <f t="shared" si="86"/>
        <v>NO OFERTADO</v>
      </c>
      <c r="AS708" s="109" t="str">
        <f t="shared" si="87"/>
        <v>CORRECTO</v>
      </c>
    </row>
    <row r="709" spans="1:45" ht="24" x14ac:dyDescent="0.25">
      <c r="A709" s="134">
        <v>705</v>
      </c>
      <c r="B709" s="135">
        <v>124</v>
      </c>
      <c r="C709" s="10" t="s">
        <v>363</v>
      </c>
      <c r="D709" s="136" t="s">
        <v>148</v>
      </c>
      <c r="E709" s="136" t="s">
        <v>6</v>
      </c>
      <c r="F709" s="136" t="s">
        <v>7</v>
      </c>
      <c r="G709" s="136" t="s">
        <v>8</v>
      </c>
      <c r="H709" s="136" t="s">
        <v>7</v>
      </c>
      <c r="I709" s="137">
        <v>3395.7500000000005</v>
      </c>
      <c r="J709" s="8">
        <v>1</v>
      </c>
      <c r="K709" s="8" t="s">
        <v>364</v>
      </c>
      <c r="L709" s="9">
        <v>1646</v>
      </c>
      <c r="M709" s="9">
        <v>24002.76923076923</v>
      </c>
      <c r="N709" s="138">
        <f t="shared" si="80"/>
        <v>39508558.153846152</v>
      </c>
      <c r="O709" s="11" t="s">
        <v>3204</v>
      </c>
      <c r="P709" s="39">
        <v>1.2003891716612933E-3</v>
      </c>
      <c r="Q709" s="39">
        <v>1.916609296199266E-3</v>
      </c>
      <c r="R709" s="26">
        <v>0.30009729291532333</v>
      </c>
      <c r="S709" s="26">
        <v>5.7498278885977978E-2</v>
      </c>
      <c r="T709" s="26">
        <v>0.3575955718013013</v>
      </c>
      <c r="U709" s="11"/>
      <c r="V709" s="28"/>
      <c r="W709" s="28"/>
      <c r="X709" s="29"/>
      <c r="Y709" s="108" t="str">
        <f t="shared" si="81"/>
        <v>NO OFERTADO</v>
      </c>
      <c r="Z709" s="108" t="str">
        <f t="shared" si="82"/>
        <v>CORRECTO</v>
      </c>
      <c r="AA709" s="29">
        <f t="shared" si="83"/>
        <v>0</v>
      </c>
      <c r="AB709" s="25">
        <v>0.1080350254495164</v>
      </c>
      <c r="AC709" s="26">
        <v>2.8749139442988989E-2</v>
      </c>
      <c r="AD709" s="26">
        <v>0.13678416489250539</v>
      </c>
      <c r="AE709" s="28"/>
      <c r="AF709" s="28"/>
      <c r="AG709" s="28"/>
      <c r="AH709" s="29"/>
      <c r="AI709" s="108" t="str">
        <f t="shared" si="84"/>
        <v>NO OFERTADO</v>
      </c>
      <c r="AJ709" s="108" t="str">
        <f t="shared" si="85"/>
        <v>CORRECTO</v>
      </c>
      <c r="AK709" s="27">
        <v>7.2023350299677602E-2</v>
      </c>
      <c r="AL709" s="26">
        <v>9.5830464809963292E-3</v>
      </c>
      <c r="AM709" s="26">
        <v>8.1606396780673926E-2</v>
      </c>
      <c r="AN709" s="28"/>
      <c r="AO709" s="28"/>
      <c r="AP709" s="28"/>
      <c r="AQ709" s="29"/>
      <c r="AR709" s="108" t="str">
        <f t="shared" si="86"/>
        <v>NO OFERTADO</v>
      </c>
      <c r="AS709" s="109" t="str">
        <f t="shared" si="87"/>
        <v>CORRECTO</v>
      </c>
    </row>
    <row r="710" spans="1:45" ht="24" x14ac:dyDescent="0.25">
      <c r="A710" s="134">
        <v>706</v>
      </c>
      <c r="B710" s="135">
        <v>1177</v>
      </c>
      <c r="C710" s="10" t="s">
        <v>363</v>
      </c>
      <c r="D710" s="136" t="s">
        <v>51</v>
      </c>
      <c r="E710" s="136" t="s">
        <v>6</v>
      </c>
      <c r="F710" s="136" t="s">
        <v>7</v>
      </c>
      <c r="G710" s="136" t="s">
        <v>8</v>
      </c>
      <c r="H710" s="136" t="s">
        <v>7</v>
      </c>
      <c r="I710" s="137">
        <v>6791.5000000000009</v>
      </c>
      <c r="J710" s="8">
        <v>1</v>
      </c>
      <c r="K710" s="8" t="s">
        <v>364</v>
      </c>
      <c r="L710" s="9">
        <v>4973.34</v>
      </c>
      <c r="M710" s="9">
        <v>540.38461538461536</v>
      </c>
      <c r="N710" s="138">
        <f t="shared" ref="N710:N773" si="88">M710*L710</f>
        <v>2687516.423076923</v>
      </c>
      <c r="O710" s="11" t="s">
        <v>3204</v>
      </c>
      <c r="P710" s="39">
        <v>8.1654855648265973E-5</v>
      </c>
      <c r="Q710" s="39">
        <v>1.3037476437636054E-4</v>
      </c>
      <c r="R710" s="26">
        <v>2.0413713912066492E-2</v>
      </c>
      <c r="S710" s="26">
        <v>3.9112429312908158E-3</v>
      </c>
      <c r="T710" s="26">
        <v>2.4324956843357309E-2</v>
      </c>
      <c r="U710" s="11"/>
      <c r="V710" s="28"/>
      <c r="W710" s="28"/>
      <c r="X710" s="29"/>
      <c r="Y710" s="108" t="str">
        <f t="shared" ref="Y710:Y773" si="89">IF(U710=0,"NO OFERTADO",IF(V710=0,"NO OFERTADO",IF(W710=0,"NO OFERTADO",IF(X710&gt;0,"CORRECTO","NO OFERTADO"))))</f>
        <v>NO OFERTADO</v>
      </c>
      <c r="Z710" s="108" t="str">
        <f t="shared" ref="Z710:Z773" si="90">IF(X710=0,"CORRECTO",IF(X710&gt;I710,"SOBREPASA TECHO REGULADO","CORRECTO"))</f>
        <v>CORRECTO</v>
      </c>
      <c r="AA710" s="29">
        <f t="shared" ref="AA710:AA773" si="91">IF(AND(Y710="CORRECTO", Z710="CORRECTO"), X710*M710, 0)</f>
        <v>0</v>
      </c>
      <c r="AB710" s="25">
        <v>7.3489370083439374E-3</v>
      </c>
      <c r="AC710" s="26">
        <v>1.9556214656454079E-3</v>
      </c>
      <c r="AD710" s="26">
        <v>9.3045584739893453E-3</v>
      </c>
      <c r="AE710" s="28"/>
      <c r="AF710" s="28"/>
      <c r="AG710" s="28"/>
      <c r="AH710" s="29"/>
      <c r="AI710" s="108" t="str">
        <f t="shared" ref="AI710:AI773" si="92">IF(AE710=0,"NO OFERTADO",IF(AF710=0,"NO OFERTADO",IF(AG710=0,"NO OFERTADO",IF(AH710&gt;0,"CORRECTO","NO OFERTADO"))))</f>
        <v>NO OFERTADO</v>
      </c>
      <c r="AJ710" s="108" t="str">
        <f t="shared" ref="AJ710:AJ773" si="93">IF(AH710=0,"CORRECTO",IF(AH710&lt;X710,"PRECIO OPCION 1 MAYOR QUE OPCION 2",IF(AH710&gt;I710,"SOBREPASA TECHO REGULADO","CORRECTO")))</f>
        <v>CORRECTO</v>
      </c>
      <c r="AK710" s="27">
        <v>4.8992913388959582E-3</v>
      </c>
      <c r="AL710" s="26">
        <v>6.5187382188180271E-4</v>
      </c>
      <c r="AM710" s="26">
        <v>5.5511651607777612E-3</v>
      </c>
      <c r="AN710" s="28"/>
      <c r="AO710" s="28"/>
      <c r="AP710" s="28"/>
      <c r="AQ710" s="29"/>
      <c r="AR710" s="108" t="str">
        <f t="shared" ref="AR710:AR773" si="94">IF(AN710=0,"NO OFERTADO",IF(AO710=0,"NO OFERTADO",IF(AP710=0,"NO OFERTADO",IF(AQ710&gt;0,"CORRECTO","NO OFERTADO"))))</f>
        <v>NO OFERTADO</v>
      </c>
      <c r="AS710" s="109" t="str">
        <f t="shared" ref="AS710:AS773" si="95">IF(AQ710=0,"CORRECTO",IF(AQ710&lt;AH710,"PRECIO OPCION 2 MAYOR QUE OPCION 3",IF(AQ710&gt;I710,"SOBREPASA TECHO REGULADO","CORRECTO")))</f>
        <v>CORRECTO</v>
      </c>
    </row>
    <row r="711" spans="1:45" ht="24" x14ac:dyDescent="0.25">
      <c r="A711" s="134">
        <v>707</v>
      </c>
      <c r="B711" s="135">
        <v>665</v>
      </c>
      <c r="C711" s="10" t="s">
        <v>1446</v>
      </c>
      <c r="D711" s="136" t="s">
        <v>1447</v>
      </c>
      <c r="E711" s="136" t="s">
        <v>6</v>
      </c>
      <c r="F711" s="136" t="s">
        <v>7</v>
      </c>
      <c r="G711" s="136" t="s">
        <v>8</v>
      </c>
      <c r="H711" s="136" t="s">
        <v>7</v>
      </c>
      <c r="I711" s="137" t="s">
        <v>45</v>
      </c>
      <c r="J711" s="8">
        <v>1</v>
      </c>
      <c r="K711" s="8" t="s">
        <v>1448</v>
      </c>
      <c r="L711" s="9">
        <v>266</v>
      </c>
      <c r="M711" s="9">
        <v>17876.153846153848</v>
      </c>
      <c r="N711" s="138">
        <f t="shared" si="88"/>
        <v>4755056.923076923</v>
      </c>
      <c r="O711" s="11" t="s">
        <v>3204</v>
      </c>
      <c r="P711" s="39">
        <v>1.4447297263716876E-4</v>
      </c>
      <c r="Q711" s="39"/>
      <c r="R711" s="26">
        <v>3.6118243159292192E-2</v>
      </c>
      <c r="S711" s="7"/>
      <c r="T711" s="26">
        <v>3.6118243159292192E-2</v>
      </c>
      <c r="U711" s="11"/>
      <c r="V711" s="28"/>
      <c r="W711" s="28"/>
      <c r="X711" s="29"/>
      <c r="Y711" s="108" t="str">
        <f t="shared" si="89"/>
        <v>NO OFERTADO</v>
      </c>
      <c r="Z711" s="108" t="str">
        <f t="shared" si="90"/>
        <v>CORRECTO</v>
      </c>
      <c r="AA711" s="29">
        <f t="shared" si="91"/>
        <v>0</v>
      </c>
      <c r="AB711" s="25">
        <v>1.3002567537345189E-2</v>
      </c>
      <c r="AC711" s="7"/>
      <c r="AD711" s="26">
        <v>1.3002567537345189E-2</v>
      </c>
      <c r="AE711" s="28"/>
      <c r="AF711" s="28"/>
      <c r="AG711" s="28"/>
      <c r="AH711" s="29"/>
      <c r="AI711" s="108" t="str">
        <f t="shared" si="92"/>
        <v>NO OFERTADO</v>
      </c>
      <c r="AJ711" s="108" t="str">
        <f t="shared" si="93"/>
        <v>CORRECTO</v>
      </c>
      <c r="AK711" s="27">
        <v>8.6683783582301253E-3</v>
      </c>
      <c r="AL711" s="7"/>
      <c r="AM711" s="26">
        <v>8.6683783582301253E-3</v>
      </c>
      <c r="AN711" s="28"/>
      <c r="AO711" s="28"/>
      <c r="AP711" s="28"/>
      <c r="AQ711" s="29"/>
      <c r="AR711" s="108" t="str">
        <f t="shared" si="94"/>
        <v>NO OFERTADO</v>
      </c>
      <c r="AS711" s="109" t="str">
        <f t="shared" si="95"/>
        <v>CORRECTO</v>
      </c>
    </row>
    <row r="712" spans="1:45" x14ac:dyDescent="0.25">
      <c r="A712" s="134">
        <v>708</v>
      </c>
      <c r="B712" s="135">
        <v>1618</v>
      </c>
      <c r="C712" s="10" t="s">
        <v>2851</v>
      </c>
      <c r="D712" s="136" t="s">
        <v>2852</v>
      </c>
      <c r="E712" s="136" t="s">
        <v>726</v>
      </c>
      <c r="F712" s="136" t="s">
        <v>241</v>
      </c>
      <c r="G712" s="136" t="s">
        <v>242</v>
      </c>
      <c r="H712" s="136" t="s">
        <v>243</v>
      </c>
      <c r="I712" s="137" t="s">
        <v>45</v>
      </c>
      <c r="J712" s="8">
        <v>30</v>
      </c>
      <c r="K712" s="8" t="s">
        <v>2853</v>
      </c>
      <c r="L712" s="9">
        <v>943.14</v>
      </c>
      <c r="M712" s="9">
        <v>600</v>
      </c>
      <c r="N712" s="138">
        <f t="shared" si="88"/>
        <v>565884</v>
      </c>
      <c r="O712" s="11" t="s">
        <v>3204</v>
      </c>
      <c r="P712" s="39">
        <v>1.7193262871584986E-5</v>
      </c>
      <c r="Q712" s="39"/>
      <c r="R712" s="26">
        <v>4.2983157178962464E-3</v>
      </c>
      <c r="S712" s="7"/>
      <c r="T712" s="26">
        <v>4.2983157178962464E-3</v>
      </c>
      <c r="U712" s="11"/>
      <c r="V712" s="28"/>
      <c r="W712" s="28"/>
      <c r="X712" s="29"/>
      <c r="Y712" s="108" t="str">
        <f t="shared" si="89"/>
        <v>NO OFERTADO</v>
      </c>
      <c r="Z712" s="108" t="str">
        <f t="shared" si="90"/>
        <v>CORRECTO</v>
      </c>
      <c r="AA712" s="29">
        <f t="shared" si="91"/>
        <v>0</v>
      </c>
      <c r="AB712" s="25">
        <v>1.5473936584426487E-3</v>
      </c>
      <c r="AC712" s="7"/>
      <c r="AD712" s="26">
        <v>1.5473936584426487E-3</v>
      </c>
      <c r="AE712" s="28"/>
      <c r="AF712" s="28"/>
      <c r="AG712" s="28"/>
      <c r="AH712" s="29"/>
      <c r="AI712" s="108" t="str">
        <f t="shared" si="92"/>
        <v>NO OFERTADO</v>
      </c>
      <c r="AJ712" s="108" t="str">
        <f t="shared" si="93"/>
        <v>CORRECTO</v>
      </c>
      <c r="AK712" s="27">
        <v>1.0315957722950991E-3</v>
      </c>
      <c r="AL712" s="7"/>
      <c r="AM712" s="26">
        <v>1.0315957722950991E-3</v>
      </c>
      <c r="AN712" s="28"/>
      <c r="AO712" s="28"/>
      <c r="AP712" s="28"/>
      <c r="AQ712" s="29"/>
      <c r="AR712" s="108" t="str">
        <f t="shared" si="94"/>
        <v>NO OFERTADO</v>
      </c>
      <c r="AS712" s="109" t="str">
        <f t="shared" si="95"/>
        <v>CORRECTO</v>
      </c>
    </row>
    <row r="713" spans="1:45" ht="24" x14ac:dyDescent="0.25">
      <c r="A713" s="134">
        <v>709</v>
      </c>
      <c r="B713" s="135">
        <v>1488</v>
      </c>
      <c r="C713" s="10" t="s">
        <v>2654</v>
      </c>
      <c r="D713" s="136" t="s">
        <v>765</v>
      </c>
      <c r="E713" s="136" t="s">
        <v>6</v>
      </c>
      <c r="F713" s="136" t="s">
        <v>7</v>
      </c>
      <c r="G713" s="136" t="s">
        <v>8</v>
      </c>
      <c r="H713" s="136" t="s">
        <v>7</v>
      </c>
      <c r="I713" s="137" t="s">
        <v>45</v>
      </c>
      <c r="J713" s="8">
        <v>1</v>
      </c>
      <c r="K713" s="8" t="s">
        <v>2655</v>
      </c>
      <c r="L713" s="9">
        <v>695</v>
      </c>
      <c r="M713" s="9">
        <v>646.15384615384619</v>
      </c>
      <c r="N713" s="138">
        <f t="shared" si="88"/>
        <v>449076.92307692312</v>
      </c>
      <c r="O713" s="11" t="s">
        <v>3204</v>
      </c>
      <c r="P713" s="39">
        <v>1.3644311533855152E-5</v>
      </c>
      <c r="Q713" s="39"/>
      <c r="R713" s="26">
        <v>3.411077883463788E-3</v>
      </c>
      <c r="S713" s="7"/>
      <c r="T713" s="26">
        <v>3.411077883463788E-3</v>
      </c>
      <c r="U713" s="11"/>
      <c r="V713" s="28"/>
      <c r="W713" s="28"/>
      <c r="X713" s="29"/>
      <c r="Y713" s="108" t="str">
        <f t="shared" si="89"/>
        <v>NO OFERTADO</v>
      </c>
      <c r="Z713" s="108" t="str">
        <f t="shared" si="90"/>
        <v>CORRECTO</v>
      </c>
      <c r="AA713" s="29">
        <f t="shared" si="91"/>
        <v>0</v>
      </c>
      <c r="AB713" s="25">
        <v>1.2279880380469638E-3</v>
      </c>
      <c r="AC713" s="7"/>
      <c r="AD713" s="26">
        <v>1.2279880380469638E-3</v>
      </c>
      <c r="AE713" s="28"/>
      <c r="AF713" s="28"/>
      <c r="AG713" s="28"/>
      <c r="AH713" s="29"/>
      <c r="AI713" s="108" t="str">
        <f t="shared" si="92"/>
        <v>NO OFERTADO</v>
      </c>
      <c r="AJ713" s="108" t="str">
        <f t="shared" si="93"/>
        <v>CORRECTO</v>
      </c>
      <c r="AK713" s="27">
        <v>8.186586920313091E-4</v>
      </c>
      <c r="AL713" s="7"/>
      <c r="AM713" s="26">
        <v>8.186586920313091E-4</v>
      </c>
      <c r="AN713" s="28"/>
      <c r="AO713" s="28"/>
      <c r="AP713" s="28"/>
      <c r="AQ713" s="29"/>
      <c r="AR713" s="108" t="str">
        <f t="shared" si="94"/>
        <v>NO OFERTADO</v>
      </c>
      <c r="AS713" s="109" t="str">
        <f t="shared" si="95"/>
        <v>CORRECTO</v>
      </c>
    </row>
    <row r="714" spans="1:45" x14ac:dyDescent="0.25">
      <c r="A714" s="134">
        <v>710</v>
      </c>
      <c r="B714" s="135">
        <v>831</v>
      </c>
      <c r="C714" s="10" t="s">
        <v>1541</v>
      </c>
      <c r="D714" s="136" t="s">
        <v>1716</v>
      </c>
      <c r="E714" s="136" t="s">
        <v>36</v>
      </c>
      <c r="F714" s="136" t="s">
        <v>16</v>
      </c>
      <c r="G714" s="136" t="s">
        <v>17</v>
      </c>
      <c r="H714" s="136" t="s">
        <v>36</v>
      </c>
      <c r="I714" s="137">
        <v>80600</v>
      </c>
      <c r="J714" s="8">
        <v>1</v>
      </c>
      <c r="K714" s="8" t="s">
        <v>1542</v>
      </c>
      <c r="L714" s="9">
        <v>16951.349999999999</v>
      </c>
      <c r="M714" s="9">
        <v>326.07692307692309</v>
      </c>
      <c r="N714" s="138">
        <f t="shared" si="88"/>
        <v>5527444.0499999998</v>
      </c>
      <c r="O714" s="11" t="s">
        <v>3204</v>
      </c>
      <c r="P714" s="39">
        <v>1.6794042340767426E-4</v>
      </c>
      <c r="Q714" s="39">
        <v>2.6814318581808334E-4</v>
      </c>
      <c r="R714" s="26">
        <v>4.1985105851918565E-2</v>
      </c>
      <c r="S714" s="26">
        <v>8.0442955745425003E-3</v>
      </c>
      <c r="T714" s="26">
        <v>5.0029401426461062E-2</v>
      </c>
      <c r="U714" s="11"/>
      <c r="V714" s="28"/>
      <c r="W714" s="28"/>
      <c r="X714" s="29"/>
      <c r="Y714" s="108" t="str">
        <f t="shared" si="89"/>
        <v>NO OFERTADO</v>
      </c>
      <c r="Z714" s="108" t="str">
        <f t="shared" si="90"/>
        <v>CORRECTO</v>
      </c>
      <c r="AA714" s="29">
        <f t="shared" si="91"/>
        <v>0</v>
      </c>
      <c r="AB714" s="25">
        <v>1.5114638106690684E-2</v>
      </c>
      <c r="AC714" s="26">
        <v>4.0221477872712501E-3</v>
      </c>
      <c r="AD714" s="26">
        <v>1.9136785893961936E-2</v>
      </c>
      <c r="AE714" s="28"/>
      <c r="AF714" s="28"/>
      <c r="AG714" s="28"/>
      <c r="AH714" s="29"/>
      <c r="AI714" s="108" t="str">
        <f t="shared" si="92"/>
        <v>NO OFERTADO</v>
      </c>
      <c r="AJ714" s="108" t="str">
        <f t="shared" si="93"/>
        <v>CORRECTO</v>
      </c>
      <c r="AK714" s="27">
        <v>1.0076425404460455E-2</v>
      </c>
      <c r="AL714" s="26">
        <v>1.3407159290904167E-3</v>
      </c>
      <c r="AM714" s="26">
        <v>1.1417141333550871E-2</v>
      </c>
      <c r="AN714" s="28"/>
      <c r="AO714" s="28"/>
      <c r="AP714" s="28"/>
      <c r="AQ714" s="29"/>
      <c r="AR714" s="108" t="str">
        <f t="shared" si="94"/>
        <v>NO OFERTADO</v>
      </c>
      <c r="AS714" s="109" t="str">
        <f t="shared" si="95"/>
        <v>CORRECTO</v>
      </c>
    </row>
    <row r="715" spans="1:45" x14ac:dyDescent="0.25">
      <c r="A715" s="134">
        <v>711</v>
      </c>
      <c r="B715" s="135">
        <v>725</v>
      </c>
      <c r="C715" s="10" t="s">
        <v>1541</v>
      </c>
      <c r="D715" s="136" t="s">
        <v>1112</v>
      </c>
      <c r="E715" s="136" t="s">
        <v>36</v>
      </c>
      <c r="F715" s="136" t="s">
        <v>16</v>
      </c>
      <c r="G715" s="136" t="s">
        <v>17</v>
      </c>
      <c r="H715" s="136" t="s">
        <v>36</v>
      </c>
      <c r="I715" s="137">
        <v>23200</v>
      </c>
      <c r="J715" s="8">
        <v>1</v>
      </c>
      <c r="K715" s="8" t="s">
        <v>1542</v>
      </c>
      <c r="L715" s="9">
        <v>5545.87</v>
      </c>
      <c r="M715" s="9">
        <v>614.38461538461536</v>
      </c>
      <c r="N715" s="138">
        <f t="shared" si="88"/>
        <v>3407297.2069230769</v>
      </c>
      <c r="O715" s="11" t="s">
        <v>3204</v>
      </c>
      <c r="P715" s="39">
        <v>1.0352396703254689E-4</v>
      </c>
      <c r="Q715" s="39">
        <v>1.6529222545335595E-4</v>
      </c>
      <c r="R715" s="26">
        <v>2.5880991758136723E-2</v>
      </c>
      <c r="S715" s="26">
        <v>4.9587667636006782E-3</v>
      </c>
      <c r="T715" s="26">
        <v>3.0839758521737402E-2</v>
      </c>
      <c r="U715" s="11"/>
      <c r="V715" s="28"/>
      <c r="W715" s="28"/>
      <c r="X715" s="29"/>
      <c r="Y715" s="108" t="str">
        <f t="shared" si="89"/>
        <v>NO OFERTADO</v>
      </c>
      <c r="Z715" s="108" t="str">
        <f t="shared" si="90"/>
        <v>CORRECTO</v>
      </c>
      <c r="AA715" s="29">
        <f t="shared" si="91"/>
        <v>0</v>
      </c>
      <c r="AB715" s="25">
        <v>9.3171570329292196E-3</v>
      </c>
      <c r="AC715" s="26">
        <v>2.4793833818003391E-3</v>
      </c>
      <c r="AD715" s="26">
        <v>1.1796540414729559E-2</v>
      </c>
      <c r="AE715" s="28"/>
      <c r="AF715" s="28"/>
      <c r="AG715" s="28"/>
      <c r="AH715" s="29"/>
      <c r="AI715" s="108" t="str">
        <f t="shared" si="92"/>
        <v>NO OFERTADO</v>
      </c>
      <c r="AJ715" s="108" t="str">
        <f t="shared" si="93"/>
        <v>CORRECTO</v>
      </c>
      <c r="AK715" s="27">
        <v>6.2114380219528134E-3</v>
      </c>
      <c r="AL715" s="26">
        <v>8.264611272667797E-4</v>
      </c>
      <c r="AM715" s="26">
        <v>7.0378991492195935E-3</v>
      </c>
      <c r="AN715" s="28"/>
      <c r="AO715" s="28"/>
      <c r="AP715" s="28"/>
      <c r="AQ715" s="29"/>
      <c r="AR715" s="108" t="str">
        <f t="shared" si="94"/>
        <v>NO OFERTADO</v>
      </c>
      <c r="AS715" s="109" t="str">
        <f t="shared" si="95"/>
        <v>CORRECTO</v>
      </c>
    </row>
    <row r="716" spans="1:45" x14ac:dyDescent="0.25">
      <c r="A716" s="134">
        <v>712</v>
      </c>
      <c r="B716" s="135">
        <v>222</v>
      </c>
      <c r="C716" s="10" t="s">
        <v>608</v>
      </c>
      <c r="D716" s="136" t="s">
        <v>609</v>
      </c>
      <c r="E716" s="136" t="s">
        <v>36</v>
      </c>
      <c r="F716" s="136" t="s">
        <v>16</v>
      </c>
      <c r="G716" s="136" t="s">
        <v>17</v>
      </c>
      <c r="H716" s="136" t="s">
        <v>16</v>
      </c>
      <c r="I716" s="137">
        <v>348000</v>
      </c>
      <c r="J716" s="8">
        <v>1</v>
      </c>
      <c r="K716" s="8" t="s">
        <v>610</v>
      </c>
      <c r="L716" s="9">
        <v>348000</v>
      </c>
      <c r="M716" s="9">
        <v>110.92307692307692</v>
      </c>
      <c r="N716" s="138">
        <f t="shared" si="88"/>
        <v>38601230.769230768</v>
      </c>
      <c r="O716" s="11" t="s">
        <v>3204</v>
      </c>
      <c r="P716" s="39">
        <v>1.1728218288237506E-3</v>
      </c>
      <c r="Q716" s="39">
        <v>1.8725937162512865E-3</v>
      </c>
      <c r="R716" s="26">
        <v>0.29320545720593766</v>
      </c>
      <c r="S716" s="26">
        <v>5.6177811487538594E-2</v>
      </c>
      <c r="T716" s="26">
        <v>0.34938326869347625</v>
      </c>
      <c r="U716" s="11"/>
      <c r="V716" s="28"/>
      <c r="W716" s="28"/>
      <c r="X716" s="29"/>
      <c r="Y716" s="108" t="str">
        <f t="shared" si="89"/>
        <v>NO OFERTADO</v>
      </c>
      <c r="Z716" s="108" t="str">
        <f t="shared" si="90"/>
        <v>CORRECTO</v>
      </c>
      <c r="AA716" s="29">
        <f t="shared" si="91"/>
        <v>0</v>
      </c>
      <c r="AB716" s="25">
        <v>0.10555396459413756</v>
      </c>
      <c r="AC716" s="26">
        <v>2.8088905743769297E-2</v>
      </c>
      <c r="AD716" s="26">
        <v>0.13364287033790687</v>
      </c>
      <c r="AE716" s="28"/>
      <c r="AF716" s="28"/>
      <c r="AG716" s="28"/>
      <c r="AH716" s="29"/>
      <c r="AI716" s="108" t="str">
        <f t="shared" si="92"/>
        <v>NO OFERTADO</v>
      </c>
      <c r="AJ716" s="108" t="str">
        <f t="shared" si="93"/>
        <v>CORRECTO</v>
      </c>
      <c r="AK716" s="27">
        <v>7.0369309729425039E-2</v>
      </c>
      <c r="AL716" s="26">
        <v>9.3629685812564329E-3</v>
      </c>
      <c r="AM716" s="26">
        <v>7.973227831068147E-2</v>
      </c>
      <c r="AN716" s="28"/>
      <c r="AO716" s="28"/>
      <c r="AP716" s="28"/>
      <c r="AQ716" s="29"/>
      <c r="AR716" s="108" t="str">
        <f t="shared" si="94"/>
        <v>NO OFERTADO</v>
      </c>
      <c r="AS716" s="109" t="str">
        <f t="shared" si="95"/>
        <v>CORRECTO</v>
      </c>
    </row>
    <row r="717" spans="1:45" x14ac:dyDescent="0.25">
      <c r="A717" s="134">
        <v>713</v>
      </c>
      <c r="B717" s="135">
        <v>2528</v>
      </c>
      <c r="C717" s="11" t="s">
        <v>4242</v>
      </c>
      <c r="D717" s="145" t="s">
        <v>4243</v>
      </c>
      <c r="E717" s="145" t="s">
        <v>36</v>
      </c>
      <c r="F717" s="145" t="s">
        <v>16</v>
      </c>
      <c r="G717" s="136" t="s">
        <v>17</v>
      </c>
      <c r="H717" s="145" t="s">
        <v>16</v>
      </c>
      <c r="I717" s="137">
        <v>806000</v>
      </c>
      <c r="J717" s="8">
        <v>1</v>
      </c>
      <c r="K717" s="8" t="s">
        <v>4244</v>
      </c>
      <c r="L717" s="9">
        <v>367160.53</v>
      </c>
      <c r="M717" s="9">
        <v>25.23076923076923</v>
      </c>
      <c r="N717" s="138">
        <f t="shared" si="88"/>
        <v>9263742.6030769236</v>
      </c>
      <c r="O717" s="11" t="s">
        <v>4504</v>
      </c>
      <c r="P717" s="39">
        <v>2.8146044374713282E-4</v>
      </c>
      <c r="Q717" s="39">
        <v>4.4939567578033659E-4</v>
      </c>
      <c r="R717" s="26">
        <v>7.0365110936783201E-2</v>
      </c>
      <c r="S717" s="26">
        <v>1.3481870273410098E-2</v>
      </c>
      <c r="T717" s="26">
        <v>8.3846981210193294E-2</v>
      </c>
      <c r="U717" s="11"/>
      <c r="V717" s="28"/>
      <c r="W717" s="28"/>
      <c r="X717" s="29"/>
      <c r="Y717" s="108" t="str">
        <f t="shared" si="89"/>
        <v>NO OFERTADO</v>
      </c>
      <c r="Z717" s="108" t="str">
        <f t="shared" si="90"/>
        <v>CORRECTO</v>
      </c>
      <c r="AA717" s="29">
        <f t="shared" si="91"/>
        <v>0</v>
      </c>
      <c r="AB717" s="25">
        <v>2.5331439937241955E-2</v>
      </c>
      <c r="AC717" s="26">
        <v>6.7409351367050492E-3</v>
      </c>
      <c r="AD717" s="26">
        <v>3.2072375073947001E-2</v>
      </c>
      <c r="AE717" s="28"/>
      <c r="AF717" s="28"/>
      <c r="AG717" s="28"/>
      <c r="AH717" s="29"/>
      <c r="AI717" s="108" t="str">
        <f t="shared" si="92"/>
        <v>NO OFERTADO</v>
      </c>
      <c r="AJ717" s="108" t="str">
        <f t="shared" si="93"/>
        <v>CORRECTO</v>
      </c>
      <c r="AK717" s="27">
        <v>1.688762662482797E-2</v>
      </c>
      <c r="AL717" s="26">
        <v>2.2469783789016828E-3</v>
      </c>
      <c r="AM717" s="26">
        <v>1.9134605003729654E-2</v>
      </c>
      <c r="AN717" s="28"/>
      <c r="AO717" s="28"/>
      <c r="AP717" s="28"/>
      <c r="AQ717" s="29"/>
      <c r="AR717" s="108" t="str">
        <f t="shared" si="94"/>
        <v>NO OFERTADO</v>
      </c>
      <c r="AS717" s="109" t="str">
        <f t="shared" si="95"/>
        <v>CORRECTO</v>
      </c>
    </row>
    <row r="718" spans="1:45" x14ac:dyDescent="0.25">
      <c r="A718" s="134">
        <v>714</v>
      </c>
      <c r="B718" s="135">
        <v>244</v>
      </c>
      <c r="C718" s="10" t="s">
        <v>665</v>
      </c>
      <c r="D718" s="136" t="s">
        <v>666</v>
      </c>
      <c r="E718" s="136" t="s">
        <v>36</v>
      </c>
      <c r="F718" s="136" t="s">
        <v>16</v>
      </c>
      <c r="G718" s="136" t="s">
        <v>17</v>
      </c>
      <c r="H718" s="136" t="s">
        <v>18</v>
      </c>
      <c r="I718" s="137">
        <v>160280</v>
      </c>
      <c r="J718" s="8">
        <v>1</v>
      </c>
      <c r="K718" s="8" t="s">
        <v>667</v>
      </c>
      <c r="L718" s="9">
        <v>105940.8</v>
      </c>
      <c r="M718" s="9">
        <v>225.38461538461539</v>
      </c>
      <c r="N718" s="138">
        <f t="shared" si="88"/>
        <v>23877426.461538464</v>
      </c>
      <c r="O718" s="11" t="s">
        <v>3204</v>
      </c>
      <c r="P718" s="39">
        <v>7.254682405761077E-4</v>
      </c>
      <c r="Q718" s="39">
        <v>1.1583236560366321E-3</v>
      </c>
      <c r="R718" s="26">
        <v>0.18136706014402693</v>
      </c>
      <c r="S718" s="26">
        <v>3.4749709681098966E-2</v>
      </c>
      <c r="T718" s="26">
        <v>0.2161167698251259</v>
      </c>
      <c r="U718" s="11"/>
      <c r="V718" s="28"/>
      <c r="W718" s="28"/>
      <c r="X718" s="29"/>
      <c r="Y718" s="108" t="str">
        <f t="shared" si="89"/>
        <v>NO OFERTADO</v>
      </c>
      <c r="Z718" s="108" t="str">
        <f t="shared" si="90"/>
        <v>CORRECTO</v>
      </c>
      <c r="AA718" s="29">
        <f t="shared" si="91"/>
        <v>0</v>
      </c>
      <c r="AB718" s="25">
        <v>6.5292141651849697E-2</v>
      </c>
      <c r="AC718" s="26">
        <v>1.7374854840549483E-2</v>
      </c>
      <c r="AD718" s="26">
        <v>8.2666996492399183E-2</v>
      </c>
      <c r="AE718" s="28"/>
      <c r="AF718" s="28"/>
      <c r="AG718" s="28"/>
      <c r="AH718" s="29"/>
      <c r="AI718" s="108" t="str">
        <f t="shared" si="92"/>
        <v>NO OFERTADO</v>
      </c>
      <c r="AJ718" s="108" t="str">
        <f t="shared" si="93"/>
        <v>CORRECTO</v>
      </c>
      <c r="AK718" s="27">
        <v>4.3528094434566462E-2</v>
      </c>
      <c r="AL718" s="26">
        <v>5.7916182801831606E-3</v>
      </c>
      <c r="AM718" s="26">
        <v>4.9319712714749622E-2</v>
      </c>
      <c r="AN718" s="28"/>
      <c r="AO718" s="28"/>
      <c r="AP718" s="28"/>
      <c r="AQ718" s="29"/>
      <c r="AR718" s="108" t="str">
        <f t="shared" si="94"/>
        <v>NO OFERTADO</v>
      </c>
      <c r="AS718" s="109" t="str">
        <f t="shared" si="95"/>
        <v>CORRECTO</v>
      </c>
    </row>
    <row r="719" spans="1:45" ht="24" x14ac:dyDescent="0.25">
      <c r="A719" s="134">
        <v>715</v>
      </c>
      <c r="B719" s="135">
        <v>1363</v>
      </c>
      <c r="C719" s="10" t="s">
        <v>2477</v>
      </c>
      <c r="D719" s="136" t="s">
        <v>1574</v>
      </c>
      <c r="E719" s="136" t="s">
        <v>6</v>
      </c>
      <c r="F719" s="136" t="s">
        <v>7</v>
      </c>
      <c r="G719" s="136" t="s">
        <v>8</v>
      </c>
      <c r="H719" s="136" t="s">
        <v>7</v>
      </c>
      <c r="I719" s="137" t="s">
        <v>45</v>
      </c>
      <c r="J719" s="8">
        <v>1</v>
      </c>
      <c r="K719" s="8" t="s">
        <v>2478</v>
      </c>
      <c r="L719" s="9">
        <v>8503</v>
      </c>
      <c r="M719" s="9">
        <v>113.07692307692308</v>
      </c>
      <c r="N719" s="138">
        <f t="shared" si="88"/>
        <v>961493.07692307699</v>
      </c>
      <c r="O719" s="11" t="s">
        <v>3204</v>
      </c>
      <c r="P719" s="39">
        <v>2.9213059957071673E-5</v>
      </c>
      <c r="Q719" s="39"/>
      <c r="R719" s="26">
        <v>7.3032649892679179E-3</v>
      </c>
      <c r="S719" s="7"/>
      <c r="T719" s="26">
        <v>7.3032649892679179E-3</v>
      </c>
      <c r="U719" s="11"/>
      <c r="V719" s="28"/>
      <c r="W719" s="28"/>
      <c r="X719" s="29"/>
      <c r="Y719" s="108" t="str">
        <f t="shared" si="89"/>
        <v>NO OFERTADO</v>
      </c>
      <c r="Z719" s="108" t="str">
        <f t="shared" si="90"/>
        <v>CORRECTO</v>
      </c>
      <c r="AA719" s="29">
        <f t="shared" si="91"/>
        <v>0</v>
      </c>
      <c r="AB719" s="25">
        <v>2.6291753961364506E-3</v>
      </c>
      <c r="AC719" s="7"/>
      <c r="AD719" s="26">
        <v>2.6291753961364506E-3</v>
      </c>
      <c r="AE719" s="28"/>
      <c r="AF719" s="28"/>
      <c r="AG719" s="28"/>
      <c r="AH719" s="29"/>
      <c r="AI719" s="108" t="str">
        <f t="shared" si="92"/>
        <v>NO OFERTADO</v>
      </c>
      <c r="AJ719" s="108" t="str">
        <f t="shared" si="93"/>
        <v>CORRECTO</v>
      </c>
      <c r="AK719" s="27">
        <v>1.7527835974243003E-3</v>
      </c>
      <c r="AL719" s="7"/>
      <c r="AM719" s="26">
        <v>1.7527835974243003E-3</v>
      </c>
      <c r="AN719" s="28"/>
      <c r="AO719" s="28"/>
      <c r="AP719" s="28"/>
      <c r="AQ719" s="29"/>
      <c r="AR719" s="108" t="str">
        <f t="shared" si="94"/>
        <v>NO OFERTADO</v>
      </c>
      <c r="AS719" s="109" t="str">
        <f t="shared" si="95"/>
        <v>CORRECTO</v>
      </c>
    </row>
    <row r="720" spans="1:45" ht="24" x14ac:dyDescent="0.25">
      <c r="A720" s="134">
        <v>716</v>
      </c>
      <c r="B720" s="135">
        <v>401</v>
      </c>
      <c r="C720" s="10" t="s">
        <v>986</v>
      </c>
      <c r="D720" s="136" t="s">
        <v>61</v>
      </c>
      <c r="E720" s="136" t="s">
        <v>6</v>
      </c>
      <c r="F720" s="136" t="s">
        <v>7</v>
      </c>
      <c r="G720" s="136" t="s">
        <v>8</v>
      </c>
      <c r="H720" s="136" t="s">
        <v>7</v>
      </c>
      <c r="I720" s="137" t="s">
        <v>45</v>
      </c>
      <c r="J720" s="8">
        <v>1</v>
      </c>
      <c r="K720" s="8" t="s">
        <v>987</v>
      </c>
      <c r="L720" s="9">
        <v>232</v>
      </c>
      <c r="M720" s="9">
        <v>27626.384615384617</v>
      </c>
      <c r="N720" s="138">
        <f t="shared" si="88"/>
        <v>6409321.230769231</v>
      </c>
      <c r="O720" s="11" t="s">
        <v>3204</v>
      </c>
      <c r="P720" s="39">
        <v>1.9473451228351748E-4</v>
      </c>
      <c r="Q720" s="39"/>
      <c r="R720" s="26">
        <v>4.8683628070879371E-2</v>
      </c>
      <c r="S720" s="7"/>
      <c r="T720" s="26">
        <v>4.8683628070879371E-2</v>
      </c>
      <c r="U720" s="11"/>
      <c r="V720" s="28"/>
      <c r="W720" s="28"/>
      <c r="X720" s="29"/>
      <c r="Y720" s="108" t="str">
        <f t="shared" si="89"/>
        <v>NO OFERTADO</v>
      </c>
      <c r="Z720" s="108" t="str">
        <f t="shared" si="90"/>
        <v>CORRECTO</v>
      </c>
      <c r="AA720" s="29">
        <f t="shared" si="91"/>
        <v>0</v>
      </c>
      <c r="AB720" s="25">
        <v>1.7526106105516574E-2</v>
      </c>
      <c r="AC720" s="7"/>
      <c r="AD720" s="26">
        <v>1.7526106105516574E-2</v>
      </c>
      <c r="AE720" s="28"/>
      <c r="AF720" s="28"/>
      <c r="AG720" s="28"/>
      <c r="AH720" s="29"/>
      <c r="AI720" s="108" t="str">
        <f t="shared" si="92"/>
        <v>NO OFERTADO</v>
      </c>
      <c r="AJ720" s="108" t="str">
        <f t="shared" si="93"/>
        <v>CORRECTO</v>
      </c>
      <c r="AK720" s="27">
        <v>1.1684070737011049E-2</v>
      </c>
      <c r="AL720" s="7"/>
      <c r="AM720" s="26">
        <v>1.1684070737011049E-2</v>
      </c>
      <c r="AN720" s="28"/>
      <c r="AO720" s="28"/>
      <c r="AP720" s="28"/>
      <c r="AQ720" s="29"/>
      <c r="AR720" s="108" t="str">
        <f t="shared" si="94"/>
        <v>NO OFERTADO</v>
      </c>
      <c r="AS720" s="109" t="str">
        <f t="shared" si="95"/>
        <v>CORRECTO</v>
      </c>
    </row>
    <row r="721" spans="1:45" ht="24" x14ac:dyDescent="0.25">
      <c r="A721" s="134">
        <v>717</v>
      </c>
      <c r="B721" s="135">
        <v>946</v>
      </c>
      <c r="C721" s="10" t="s">
        <v>986</v>
      </c>
      <c r="D721" s="136" t="s">
        <v>136</v>
      </c>
      <c r="E721" s="136" t="s">
        <v>6</v>
      </c>
      <c r="F721" s="136" t="s">
        <v>7</v>
      </c>
      <c r="G721" s="136" t="s">
        <v>8</v>
      </c>
      <c r="H721" s="136" t="s">
        <v>7</v>
      </c>
      <c r="I721" s="137" t="s">
        <v>45</v>
      </c>
      <c r="J721" s="8">
        <v>1</v>
      </c>
      <c r="K721" s="8" t="s">
        <v>987</v>
      </c>
      <c r="L721" s="9">
        <v>290.08</v>
      </c>
      <c r="M721" s="9">
        <v>8646.538461538461</v>
      </c>
      <c r="N721" s="138">
        <f t="shared" si="88"/>
        <v>2508187.8769230768</v>
      </c>
      <c r="O721" s="11" t="s">
        <v>3204</v>
      </c>
      <c r="P721" s="39">
        <v>7.6206313483436728E-5</v>
      </c>
      <c r="Q721" s="39"/>
      <c r="R721" s="26">
        <v>1.9051578370859183E-2</v>
      </c>
      <c r="S721" s="7"/>
      <c r="T721" s="26">
        <v>1.9051578370859183E-2</v>
      </c>
      <c r="U721" s="11"/>
      <c r="V721" s="28"/>
      <c r="W721" s="28"/>
      <c r="X721" s="29"/>
      <c r="Y721" s="108" t="str">
        <f t="shared" si="89"/>
        <v>NO OFERTADO</v>
      </c>
      <c r="Z721" s="108" t="str">
        <f t="shared" si="90"/>
        <v>CORRECTO</v>
      </c>
      <c r="AA721" s="29">
        <f t="shared" si="91"/>
        <v>0</v>
      </c>
      <c r="AB721" s="25">
        <v>6.8585682135093055E-3</v>
      </c>
      <c r="AC721" s="7"/>
      <c r="AD721" s="26">
        <v>6.8585682135093055E-3</v>
      </c>
      <c r="AE721" s="28"/>
      <c r="AF721" s="28"/>
      <c r="AG721" s="28"/>
      <c r="AH721" s="29"/>
      <c r="AI721" s="108" t="str">
        <f t="shared" si="92"/>
        <v>NO OFERTADO</v>
      </c>
      <c r="AJ721" s="108" t="str">
        <f t="shared" si="93"/>
        <v>CORRECTO</v>
      </c>
      <c r="AK721" s="27">
        <v>4.5723788090062034E-3</v>
      </c>
      <c r="AL721" s="7"/>
      <c r="AM721" s="26">
        <v>4.5723788090062034E-3</v>
      </c>
      <c r="AN721" s="28"/>
      <c r="AO721" s="28"/>
      <c r="AP721" s="28"/>
      <c r="AQ721" s="29"/>
      <c r="AR721" s="108" t="str">
        <f t="shared" si="94"/>
        <v>NO OFERTADO</v>
      </c>
      <c r="AS721" s="109" t="str">
        <f t="shared" si="95"/>
        <v>CORRECTO</v>
      </c>
    </row>
    <row r="722" spans="1:45" ht="24" x14ac:dyDescent="0.25">
      <c r="A722" s="134">
        <v>718</v>
      </c>
      <c r="B722" s="135">
        <v>2671</v>
      </c>
      <c r="C722" s="141" t="s">
        <v>4497</v>
      </c>
      <c r="D722" s="145" t="s">
        <v>61</v>
      </c>
      <c r="E722" s="145" t="s">
        <v>6</v>
      </c>
      <c r="F722" s="145" t="s">
        <v>7</v>
      </c>
      <c r="G722" s="136" t="s">
        <v>8</v>
      </c>
      <c r="H722" s="145" t="s">
        <v>7</v>
      </c>
      <c r="I722" s="137" t="s">
        <v>45</v>
      </c>
      <c r="J722" s="8">
        <v>1</v>
      </c>
      <c r="K722" s="8" t="s">
        <v>4498</v>
      </c>
      <c r="L722" s="9">
        <v>4461.53</v>
      </c>
      <c r="M722" s="9">
        <v>84.545454545454547</v>
      </c>
      <c r="N722" s="138">
        <f t="shared" si="88"/>
        <v>377202.08181818179</v>
      </c>
      <c r="O722" s="11" t="s">
        <v>4504</v>
      </c>
      <c r="P722" s="39">
        <v>1.1460537050719063E-5</v>
      </c>
      <c r="Q722" s="39"/>
      <c r="R722" s="26">
        <v>2.865134262679766E-3</v>
      </c>
      <c r="S722" s="7"/>
      <c r="T722" s="26">
        <v>2.865134262679766E-3</v>
      </c>
      <c r="U722" s="11"/>
      <c r="V722" s="28"/>
      <c r="W722" s="28"/>
      <c r="X722" s="29"/>
      <c r="Y722" s="108" t="str">
        <f t="shared" si="89"/>
        <v>NO OFERTADO</v>
      </c>
      <c r="Z722" s="108" t="str">
        <f t="shared" si="90"/>
        <v>CORRECTO</v>
      </c>
      <c r="AA722" s="29">
        <f t="shared" si="91"/>
        <v>0</v>
      </c>
      <c r="AB722" s="25">
        <v>1.0314483345647157E-3</v>
      </c>
      <c r="AC722" s="7"/>
      <c r="AD722" s="26">
        <v>1.0314483345647157E-3</v>
      </c>
      <c r="AE722" s="28"/>
      <c r="AF722" s="28"/>
      <c r="AG722" s="28"/>
      <c r="AH722" s="29"/>
      <c r="AI722" s="108" t="str">
        <f t="shared" si="92"/>
        <v>NO OFERTADO</v>
      </c>
      <c r="AJ722" s="108" t="str">
        <f t="shared" si="93"/>
        <v>CORRECTO</v>
      </c>
      <c r="AK722" s="27">
        <v>6.8763222304314383E-4</v>
      </c>
      <c r="AL722" s="7"/>
      <c r="AM722" s="26">
        <v>6.8763222304314383E-4</v>
      </c>
      <c r="AN722" s="28"/>
      <c r="AO722" s="28"/>
      <c r="AP722" s="28"/>
      <c r="AQ722" s="29"/>
      <c r="AR722" s="108" t="str">
        <f t="shared" si="94"/>
        <v>NO OFERTADO</v>
      </c>
      <c r="AS722" s="109" t="str">
        <f t="shared" si="95"/>
        <v>CORRECTO</v>
      </c>
    </row>
    <row r="723" spans="1:45" ht="24" x14ac:dyDescent="0.25">
      <c r="A723" s="134">
        <v>719</v>
      </c>
      <c r="B723" s="135">
        <v>2673</v>
      </c>
      <c r="C723" s="141" t="s">
        <v>4497</v>
      </c>
      <c r="D723" s="145" t="s">
        <v>136</v>
      </c>
      <c r="E723" s="145" t="s">
        <v>6</v>
      </c>
      <c r="F723" s="145" t="s">
        <v>7</v>
      </c>
      <c r="G723" s="136" t="s">
        <v>8</v>
      </c>
      <c r="H723" s="145" t="s">
        <v>7</v>
      </c>
      <c r="I723" s="137" t="s">
        <v>45</v>
      </c>
      <c r="J723" s="8">
        <v>1</v>
      </c>
      <c r="K723" s="8" t="s">
        <v>4500</v>
      </c>
      <c r="L723" s="9">
        <v>11532.28</v>
      </c>
      <c r="M723" s="9">
        <v>32</v>
      </c>
      <c r="N723" s="138">
        <f t="shared" si="88"/>
        <v>369032.96000000002</v>
      </c>
      <c r="O723" s="11" t="s">
        <v>4504</v>
      </c>
      <c r="P723" s="39">
        <v>1.1212334488268103E-5</v>
      </c>
      <c r="Q723" s="39"/>
      <c r="R723" s="26">
        <v>2.8030836220670255E-3</v>
      </c>
      <c r="S723" s="7"/>
      <c r="T723" s="26">
        <v>2.8030836220670255E-3</v>
      </c>
      <c r="U723" s="11"/>
      <c r="V723" s="28"/>
      <c r="W723" s="28"/>
      <c r="X723" s="29"/>
      <c r="Y723" s="108" t="str">
        <f t="shared" si="89"/>
        <v>NO OFERTADO</v>
      </c>
      <c r="Z723" s="108" t="str">
        <f t="shared" si="90"/>
        <v>CORRECTO</v>
      </c>
      <c r="AA723" s="29">
        <f t="shared" si="91"/>
        <v>0</v>
      </c>
      <c r="AB723" s="25">
        <v>1.0091101039441293E-3</v>
      </c>
      <c r="AC723" s="7"/>
      <c r="AD723" s="26">
        <v>1.0091101039441293E-3</v>
      </c>
      <c r="AE723" s="28"/>
      <c r="AF723" s="28"/>
      <c r="AG723" s="28"/>
      <c r="AH723" s="29"/>
      <c r="AI723" s="108" t="str">
        <f t="shared" si="92"/>
        <v>NO OFERTADO</v>
      </c>
      <c r="AJ723" s="108" t="str">
        <f t="shared" si="93"/>
        <v>CORRECTO</v>
      </c>
      <c r="AK723" s="27">
        <v>6.7274006929608614E-4</v>
      </c>
      <c r="AL723" s="7"/>
      <c r="AM723" s="26">
        <v>6.7274006929608614E-4</v>
      </c>
      <c r="AN723" s="28"/>
      <c r="AO723" s="28"/>
      <c r="AP723" s="28"/>
      <c r="AQ723" s="29"/>
      <c r="AR723" s="108" t="str">
        <f t="shared" si="94"/>
        <v>NO OFERTADO</v>
      </c>
      <c r="AS723" s="109" t="str">
        <f t="shared" si="95"/>
        <v>CORRECTO</v>
      </c>
    </row>
    <row r="724" spans="1:45" ht="24" x14ac:dyDescent="0.25">
      <c r="A724" s="134">
        <v>720</v>
      </c>
      <c r="B724" s="135">
        <v>2608</v>
      </c>
      <c r="C724" s="141" t="s">
        <v>4388</v>
      </c>
      <c r="D724" s="145" t="s">
        <v>61</v>
      </c>
      <c r="E724" s="145" t="s">
        <v>6</v>
      </c>
      <c r="F724" s="145" t="s">
        <v>7</v>
      </c>
      <c r="G724" s="136" t="s">
        <v>8</v>
      </c>
      <c r="H724" s="145" t="s">
        <v>7</v>
      </c>
      <c r="I724" s="137" t="s">
        <v>45</v>
      </c>
      <c r="J724" s="8">
        <v>1</v>
      </c>
      <c r="K724" s="145" t="s">
        <v>4389</v>
      </c>
      <c r="L724" s="9">
        <v>12150.96</v>
      </c>
      <c r="M724" s="9">
        <v>75.384615384615387</v>
      </c>
      <c r="N724" s="138">
        <f t="shared" si="88"/>
        <v>915995.4461538461</v>
      </c>
      <c r="O724" s="11" t="s">
        <v>4504</v>
      </c>
      <c r="P724" s="39">
        <v>2.7830704693714341E-5</v>
      </c>
      <c r="Q724" s="39"/>
      <c r="R724" s="26">
        <v>6.9576761734285852E-3</v>
      </c>
      <c r="S724" s="7"/>
      <c r="T724" s="26">
        <v>6.9576761734285852E-3</v>
      </c>
      <c r="U724" s="11"/>
      <c r="V724" s="28"/>
      <c r="W724" s="28"/>
      <c r="X724" s="29"/>
      <c r="Y724" s="108" t="str">
        <f t="shared" si="89"/>
        <v>NO OFERTADO</v>
      </c>
      <c r="Z724" s="108" t="str">
        <f t="shared" si="90"/>
        <v>CORRECTO</v>
      </c>
      <c r="AA724" s="29">
        <f t="shared" si="91"/>
        <v>0</v>
      </c>
      <c r="AB724" s="25">
        <v>2.5047634224342908E-3</v>
      </c>
      <c r="AC724" s="7"/>
      <c r="AD724" s="26">
        <v>2.5047634224342908E-3</v>
      </c>
      <c r="AE724" s="28"/>
      <c r="AF724" s="28"/>
      <c r="AG724" s="28"/>
      <c r="AH724" s="29"/>
      <c r="AI724" s="108" t="str">
        <f t="shared" si="92"/>
        <v>NO OFERTADO</v>
      </c>
      <c r="AJ724" s="108" t="str">
        <f t="shared" si="93"/>
        <v>CORRECTO</v>
      </c>
      <c r="AK724" s="27">
        <v>1.6698422816228604E-3</v>
      </c>
      <c r="AL724" s="7"/>
      <c r="AM724" s="26">
        <v>1.6698422816228604E-3</v>
      </c>
      <c r="AN724" s="28"/>
      <c r="AO724" s="28"/>
      <c r="AP724" s="28"/>
      <c r="AQ724" s="29"/>
      <c r="AR724" s="108" t="str">
        <f t="shared" si="94"/>
        <v>NO OFERTADO</v>
      </c>
      <c r="AS724" s="109" t="str">
        <f t="shared" si="95"/>
        <v>CORRECTO</v>
      </c>
    </row>
    <row r="725" spans="1:45" x14ac:dyDescent="0.25">
      <c r="A725" s="134">
        <v>721</v>
      </c>
      <c r="B725" s="135">
        <v>130</v>
      </c>
      <c r="C725" s="10" t="s">
        <v>377</v>
      </c>
      <c r="D725" s="136" t="s">
        <v>100</v>
      </c>
      <c r="E725" s="136" t="s">
        <v>201</v>
      </c>
      <c r="F725" s="136" t="s">
        <v>230</v>
      </c>
      <c r="G725" s="136" t="s">
        <v>8</v>
      </c>
      <c r="H725" s="136" t="s">
        <v>230</v>
      </c>
      <c r="I725" s="137" t="s">
        <v>45</v>
      </c>
      <c r="J725" s="8">
        <v>1</v>
      </c>
      <c r="K725" s="8" t="s">
        <v>378</v>
      </c>
      <c r="L725" s="9">
        <v>2112</v>
      </c>
      <c r="M725" s="9">
        <v>23667.307692307691</v>
      </c>
      <c r="N725" s="138">
        <f t="shared" si="88"/>
        <v>49985353.846153848</v>
      </c>
      <c r="O725" s="11" t="s">
        <v>3204</v>
      </c>
      <c r="P725" s="39">
        <v>1.5187058273535118E-3</v>
      </c>
      <c r="Q725" s="39"/>
      <c r="R725" s="26">
        <v>0.37967645683837797</v>
      </c>
      <c r="S725" s="7"/>
      <c r="T725" s="26">
        <v>0.37967645683837797</v>
      </c>
      <c r="U725" s="11"/>
      <c r="V725" s="28"/>
      <c r="W725" s="28"/>
      <c r="X725" s="29"/>
      <c r="Y725" s="108" t="str">
        <f t="shared" si="89"/>
        <v>NO OFERTADO</v>
      </c>
      <c r="Z725" s="108" t="str">
        <f t="shared" si="90"/>
        <v>CORRECTO</v>
      </c>
      <c r="AA725" s="29">
        <f t="shared" si="91"/>
        <v>0</v>
      </c>
      <c r="AB725" s="25">
        <v>0.13668352446181606</v>
      </c>
      <c r="AC725" s="7"/>
      <c r="AD725" s="26">
        <v>0.13668352446181606</v>
      </c>
      <c r="AE725" s="28"/>
      <c r="AF725" s="28"/>
      <c r="AG725" s="28"/>
      <c r="AH725" s="29"/>
      <c r="AI725" s="108" t="str">
        <f t="shared" si="92"/>
        <v>NO OFERTADO</v>
      </c>
      <c r="AJ725" s="108" t="str">
        <f t="shared" si="93"/>
        <v>CORRECTO</v>
      </c>
      <c r="AK725" s="27">
        <v>9.1122349641210715E-2</v>
      </c>
      <c r="AL725" s="7"/>
      <c r="AM725" s="26">
        <v>9.1122349641210715E-2</v>
      </c>
      <c r="AN725" s="28"/>
      <c r="AO725" s="28"/>
      <c r="AP725" s="28"/>
      <c r="AQ725" s="29"/>
      <c r="AR725" s="108" t="str">
        <f t="shared" si="94"/>
        <v>NO OFERTADO</v>
      </c>
      <c r="AS725" s="109" t="str">
        <f t="shared" si="95"/>
        <v>CORRECTO</v>
      </c>
    </row>
    <row r="726" spans="1:45" x14ac:dyDescent="0.25">
      <c r="A726" s="134">
        <v>722</v>
      </c>
      <c r="B726" s="135">
        <v>733</v>
      </c>
      <c r="C726" s="10" t="s">
        <v>377</v>
      </c>
      <c r="D726" s="136" t="s">
        <v>504</v>
      </c>
      <c r="E726" s="136" t="s">
        <v>230</v>
      </c>
      <c r="F726" s="136" t="s">
        <v>230</v>
      </c>
      <c r="G726" s="136" t="s">
        <v>8</v>
      </c>
      <c r="H726" s="136" t="s">
        <v>231</v>
      </c>
      <c r="I726" s="137" t="s">
        <v>45</v>
      </c>
      <c r="J726" s="8">
        <v>1</v>
      </c>
      <c r="K726" s="8" t="s">
        <v>378</v>
      </c>
      <c r="L726" s="9">
        <v>7499.75</v>
      </c>
      <c r="M726" s="9">
        <v>1438.7692307692307</v>
      </c>
      <c r="N726" s="138">
        <f t="shared" si="88"/>
        <v>10790409.538461538</v>
      </c>
      <c r="O726" s="11" t="s">
        <v>3204</v>
      </c>
      <c r="P726" s="39">
        <v>3.2784519033375608E-4</v>
      </c>
      <c r="Q726" s="39"/>
      <c r="R726" s="26">
        <v>8.1961297583439022E-2</v>
      </c>
      <c r="S726" s="7"/>
      <c r="T726" s="26">
        <v>8.1961297583439022E-2</v>
      </c>
      <c r="U726" s="11"/>
      <c r="V726" s="28"/>
      <c r="W726" s="28"/>
      <c r="X726" s="29"/>
      <c r="Y726" s="108" t="str">
        <f t="shared" si="89"/>
        <v>NO OFERTADO</v>
      </c>
      <c r="Z726" s="108" t="str">
        <f t="shared" si="90"/>
        <v>CORRECTO</v>
      </c>
      <c r="AA726" s="29">
        <f t="shared" si="91"/>
        <v>0</v>
      </c>
      <c r="AB726" s="25">
        <v>2.9506067130038047E-2</v>
      </c>
      <c r="AC726" s="7"/>
      <c r="AD726" s="26">
        <v>2.9506067130038047E-2</v>
      </c>
      <c r="AE726" s="28"/>
      <c r="AF726" s="28"/>
      <c r="AG726" s="28"/>
      <c r="AH726" s="29"/>
      <c r="AI726" s="108" t="str">
        <f t="shared" si="92"/>
        <v>NO OFERTADO</v>
      </c>
      <c r="AJ726" s="108" t="str">
        <f t="shared" si="93"/>
        <v>CORRECTO</v>
      </c>
      <c r="AK726" s="27">
        <v>1.9670711420025366E-2</v>
      </c>
      <c r="AL726" s="7"/>
      <c r="AM726" s="26">
        <v>1.9670711420025366E-2</v>
      </c>
      <c r="AN726" s="28"/>
      <c r="AO726" s="28"/>
      <c r="AP726" s="28"/>
      <c r="AQ726" s="29"/>
      <c r="AR726" s="108" t="str">
        <f t="shared" si="94"/>
        <v>NO OFERTADO</v>
      </c>
      <c r="AS726" s="109" t="str">
        <f t="shared" si="95"/>
        <v>CORRECTO</v>
      </c>
    </row>
    <row r="727" spans="1:45" ht="36" x14ac:dyDescent="0.25">
      <c r="A727" s="134">
        <v>723</v>
      </c>
      <c r="B727" s="135">
        <v>207</v>
      </c>
      <c r="C727" s="10" t="s">
        <v>468</v>
      </c>
      <c r="D727" s="136" t="s">
        <v>136</v>
      </c>
      <c r="E727" s="136" t="s">
        <v>205</v>
      </c>
      <c r="F727" s="136" t="s">
        <v>7</v>
      </c>
      <c r="G727" s="136" t="s">
        <v>8</v>
      </c>
      <c r="H727" s="136" t="s">
        <v>7</v>
      </c>
      <c r="I727" s="137" t="s">
        <v>45</v>
      </c>
      <c r="J727" s="8">
        <v>1</v>
      </c>
      <c r="K727" s="8" t="s">
        <v>378</v>
      </c>
      <c r="L727" s="9">
        <v>139</v>
      </c>
      <c r="M727" s="9">
        <v>62378.461538461539</v>
      </c>
      <c r="N727" s="138">
        <f t="shared" si="88"/>
        <v>8670606.153846154</v>
      </c>
      <c r="O727" s="11" t="s">
        <v>3204</v>
      </c>
      <c r="P727" s="39">
        <v>2.6343916926270999E-4</v>
      </c>
      <c r="Q727" s="39"/>
      <c r="R727" s="26">
        <v>6.5859792315677498E-2</v>
      </c>
      <c r="S727" s="7"/>
      <c r="T727" s="26">
        <v>6.5859792315677498E-2</v>
      </c>
      <c r="U727" s="11"/>
      <c r="V727" s="28"/>
      <c r="W727" s="28"/>
      <c r="X727" s="29"/>
      <c r="Y727" s="108" t="str">
        <f t="shared" si="89"/>
        <v>NO OFERTADO</v>
      </c>
      <c r="Z727" s="108" t="str">
        <f t="shared" si="90"/>
        <v>CORRECTO</v>
      </c>
      <c r="AA727" s="29">
        <f t="shared" si="91"/>
        <v>0</v>
      </c>
      <c r="AB727" s="25">
        <v>2.3709525233643898E-2</v>
      </c>
      <c r="AC727" s="7"/>
      <c r="AD727" s="26">
        <v>2.3709525233643898E-2</v>
      </c>
      <c r="AE727" s="28"/>
      <c r="AF727" s="28"/>
      <c r="AG727" s="28"/>
      <c r="AH727" s="29"/>
      <c r="AI727" s="108" t="str">
        <f t="shared" si="92"/>
        <v>NO OFERTADO</v>
      </c>
      <c r="AJ727" s="108" t="str">
        <f t="shared" si="93"/>
        <v>CORRECTO</v>
      </c>
      <c r="AK727" s="27">
        <v>1.5806350155762601E-2</v>
      </c>
      <c r="AL727" s="7"/>
      <c r="AM727" s="26">
        <v>1.5806350155762601E-2</v>
      </c>
      <c r="AN727" s="28"/>
      <c r="AO727" s="28"/>
      <c r="AP727" s="28"/>
      <c r="AQ727" s="29"/>
      <c r="AR727" s="108" t="str">
        <f t="shared" si="94"/>
        <v>NO OFERTADO</v>
      </c>
      <c r="AS727" s="109" t="str">
        <f t="shared" si="95"/>
        <v>CORRECTO</v>
      </c>
    </row>
    <row r="728" spans="1:45" ht="36" x14ac:dyDescent="0.25">
      <c r="A728" s="134">
        <v>724</v>
      </c>
      <c r="B728" s="135">
        <v>166</v>
      </c>
      <c r="C728" s="10" t="s">
        <v>468</v>
      </c>
      <c r="D728" s="136" t="s">
        <v>55</v>
      </c>
      <c r="E728" s="136" t="s">
        <v>205</v>
      </c>
      <c r="F728" s="136" t="s">
        <v>7</v>
      </c>
      <c r="G728" s="136" t="s">
        <v>8</v>
      </c>
      <c r="H728" s="136" t="s">
        <v>7</v>
      </c>
      <c r="I728" s="137" t="s">
        <v>45</v>
      </c>
      <c r="J728" s="8">
        <v>1</v>
      </c>
      <c r="K728" s="8" t="s">
        <v>378</v>
      </c>
      <c r="L728" s="9">
        <v>210.2</v>
      </c>
      <c r="M728" s="9">
        <v>44146</v>
      </c>
      <c r="N728" s="138">
        <f t="shared" si="88"/>
        <v>9279489.1999999993</v>
      </c>
      <c r="O728" s="11" t="s">
        <v>3204</v>
      </c>
      <c r="P728" s="39">
        <v>2.8193887286022195E-4</v>
      </c>
      <c r="Q728" s="39"/>
      <c r="R728" s="26">
        <v>7.0484718215055489E-2</v>
      </c>
      <c r="S728" s="7"/>
      <c r="T728" s="26">
        <v>7.0484718215055489E-2</v>
      </c>
      <c r="U728" s="11"/>
      <c r="V728" s="28"/>
      <c r="W728" s="28"/>
      <c r="X728" s="29"/>
      <c r="Y728" s="108" t="str">
        <f t="shared" si="89"/>
        <v>NO OFERTADO</v>
      </c>
      <c r="Z728" s="108" t="str">
        <f t="shared" si="90"/>
        <v>CORRECTO</v>
      </c>
      <c r="AA728" s="29">
        <f t="shared" si="91"/>
        <v>0</v>
      </c>
      <c r="AB728" s="25">
        <v>2.5374498557419977E-2</v>
      </c>
      <c r="AC728" s="7"/>
      <c r="AD728" s="26">
        <v>2.5374498557419977E-2</v>
      </c>
      <c r="AE728" s="28"/>
      <c r="AF728" s="28"/>
      <c r="AG728" s="28"/>
      <c r="AH728" s="29"/>
      <c r="AI728" s="108" t="str">
        <f t="shared" si="92"/>
        <v>NO OFERTADO</v>
      </c>
      <c r="AJ728" s="108" t="str">
        <f t="shared" si="93"/>
        <v>CORRECTO</v>
      </c>
      <c r="AK728" s="27">
        <v>1.6916332371613316E-2</v>
      </c>
      <c r="AL728" s="7"/>
      <c r="AM728" s="26">
        <v>1.6916332371613316E-2</v>
      </c>
      <c r="AN728" s="28"/>
      <c r="AO728" s="28"/>
      <c r="AP728" s="28"/>
      <c r="AQ728" s="29"/>
      <c r="AR728" s="108" t="str">
        <f t="shared" si="94"/>
        <v>NO OFERTADO</v>
      </c>
      <c r="AS728" s="109" t="str">
        <f t="shared" si="95"/>
        <v>CORRECTO</v>
      </c>
    </row>
    <row r="729" spans="1:45" ht="36" x14ac:dyDescent="0.25">
      <c r="A729" s="134">
        <v>725</v>
      </c>
      <c r="B729" s="135">
        <v>2670</v>
      </c>
      <c r="C729" s="141" t="s">
        <v>4495</v>
      </c>
      <c r="D729" s="145" t="s">
        <v>136</v>
      </c>
      <c r="E729" s="145" t="s">
        <v>205</v>
      </c>
      <c r="F729" s="145" t="s">
        <v>7</v>
      </c>
      <c r="G729" s="136" t="s">
        <v>8</v>
      </c>
      <c r="H729" s="145" t="s">
        <v>7</v>
      </c>
      <c r="I729" s="137" t="s">
        <v>45</v>
      </c>
      <c r="J729" s="8">
        <v>1</v>
      </c>
      <c r="K729" s="8" t="s">
        <v>4496</v>
      </c>
      <c r="L729" s="9">
        <v>6042.44</v>
      </c>
      <c r="M729" s="9">
        <v>65.333333333333329</v>
      </c>
      <c r="N729" s="138">
        <f t="shared" si="88"/>
        <v>394772.74666666659</v>
      </c>
      <c r="O729" s="11" t="s">
        <v>4504</v>
      </c>
      <c r="P729" s="39">
        <v>1.1994386849562144E-5</v>
      </c>
      <c r="Q729" s="39"/>
      <c r="R729" s="26">
        <v>2.998596712390536E-3</v>
      </c>
      <c r="S729" s="7"/>
      <c r="T729" s="26">
        <v>2.998596712390536E-3</v>
      </c>
      <c r="U729" s="11"/>
      <c r="V729" s="28"/>
      <c r="W729" s="28"/>
      <c r="X729" s="29"/>
      <c r="Y729" s="108" t="str">
        <f t="shared" si="89"/>
        <v>NO OFERTADO</v>
      </c>
      <c r="Z729" s="108" t="str">
        <f t="shared" si="90"/>
        <v>CORRECTO</v>
      </c>
      <c r="AA729" s="29">
        <f t="shared" si="91"/>
        <v>0</v>
      </c>
      <c r="AB729" s="25">
        <v>1.079494816460593E-3</v>
      </c>
      <c r="AC729" s="7"/>
      <c r="AD729" s="26">
        <v>1.079494816460593E-3</v>
      </c>
      <c r="AE729" s="28"/>
      <c r="AF729" s="28"/>
      <c r="AG729" s="28"/>
      <c r="AH729" s="29"/>
      <c r="AI729" s="108" t="str">
        <f t="shared" si="92"/>
        <v>NO OFERTADO</v>
      </c>
      <c r="AJ729" s="108" t="str">
        <f t="shared" si="93"/>
        <v>CORRECTO</v>
      </c>
      <c r="AK729" s="27">
        <v>7.1966321097372866E-4</v>
      </c>
      <c r="AL729" s="7"/>
      <c r="AM729" s="26">
        <v>7.1966321097372866E-4</v>
      </c>
      <c r="AN729" s="28"/>
      <c r="AO729" s="28"/>
      <c r="AP729" s="28"/>
      <c r="AQ729" s="29"/>
      <c r="AR729" s="108" t="str">
        <f t="shared" si="94"/>
        <v>NO OFERTADO</v>
      </c>
      <c r="AS729" s="109" t="str">
        <f t="shared" si="95"/>
        <v>CORRECTO</v>
      </c>
    </row>
    <row r="730" spans="1:45" ht="36" x14ac:dyDescent="0.25">
      <c r="A730" s="134">
        <v>726</v>
      </c>
      <c r="B730" s="135">
        <v>2566</v>
      </c>
      <c r="C730" s="141" t="s">
        <v>4316</v>
      </c>
      <c r="D730" s="145" t="s">
        <v>55</v>
      </c>
      <c r="E730" s="145" t="s">
        <v>205</v>
      </c>
      <c r="F730" s="145" t="s">
        <v>7</v>
      </c>
      <c r="G730" s="136" t="s">
        <v>8</v>
      </c>
      <c r="H730" s="145" t="s">
        <v>7</v>
      </c>
      <c r="I730" s="137" t="s">
        <v>45</v>
      </c>
      <c r="J730" s="8">
        <v>1</v>
      </c>
      <c r="K730" s="8" t="s">
        <v>4317</v>
      </c>
      <c r="L730" s="9">
        <v>2747.34</v>
      </c>
      <c r="M730" s="9">
        <v>176.61538461538461</v>
      </c>
      <c r="N730" s="138">
        <f t="shared" si="88"/>
        <v>485222.51076923078</v>
      </c>
      <c r="O730" s="11" t="s">
        <v>4504</v>
      </c>
      <c r="P730" s="39">
        <v>1.4742523518717372E-5</v>
      </c>
      <c r="Q730" s="39"/>
      <c r="R730" s="26">
        <v>3.6856308796793429E-3</v>
      </c>
      <c r="S730" s="7"/>
      <c r="T730" s="26">
        <v>3.6856308796793429E-3</v>
      </c>
      <c r="U730" s="11"/>
      <c r="V730" s="28"/>
      <c r="W730" s="28"/>
      <c r="X730" s="29"/>
      <c r="Y730" s="108" t="str">
        <f t="shared" si="89"/>
        <v>NO OFERTADO</v>
      </c>
      <c r="Z730" s="108" t="str">
        <f t="shared" si="90"/>
        <v>CORRECTO</v>
      </c>
      <c r="AA730" s="29">
        <f t="shared" si="91"/>
        <v>0</v>
      </c>
      <c r="AB730" s="25">
        <v>1.3268271166845635E-3</v>
      </c>
      <c r="AC730" s="7"/>
      <c r="AD730" s="26">
        <v>1.3268271166845635E-3</v>
      </c>
      <c r="AE730" s="28"/>
      <c r="AF730" s="28"/>
      <c r="AG730" s="28"/>
      <c r="AH730" s="29"/>
      <c r="AI730" s="108" t="str">
        <f t="shared" si="92"/>
        <v>NO OFERTADO</v>
      </c>
      <c r="AJ730" s="108" t="str">
        <f t="shared" si="93"/>
        <v>CORRECTO</v>
      </c>
      <c r="AK730" s="27">
        <v>8.8455141112304232E-4</v>
      </c>
      <c r="AL730" s="7"/>
      <c r="AM730" s="26">
        <v>8.8455141112304232E-4</v>
      </c>
      <c r="AN730" s="28"/>
      <c r="AO730" s="28"/>
      <c r="AP730" s="28"/>
      <c r="AQ730" s="29"/>
      <c r="AR730" s="108" t="str">
        <f t="shared" si="94"/>
        <v>NO OFERTADO</v>
      </c>
      <c r="AS730" s="109" t="str">
        <f t="shared" si="95"/>
        <v>CORRECTO</v>
      </c>
    </row>
    <row r="731" spans="1:45" ht="36" x14ac:dyDescent="0.25">
      <c r="A731" s="134">
        <v>727</v>
      </c>
      <c r="B731" s="135">
        <v>2650</v>
      </c>
      <c r="C731" s="141" t="s">
        <v>4316</v>
      </c>
      <c r="D731" s="145" t="s">
        <v>136</v>
      </c>
      <c r="E731" s="145" t="s">
        <v>205</v>
      </c>
      <c r="F731" s="145" t="s">
        <v>7</v>
      </c>
      <c r="G731" s="136" t="s">
        <v>8</v>
      </c>
      <c r="H731" s="145" t="s">
        <v>7</v>
      </c>
      <c r="I731" s="137" t="s">
        <v>45</v>
      </c>
      <c r="J731" s="8">
        <v>1</v>
      </c>
      <c r="K731" s="8" t="s">
        <v>4458</v>
      </c>
      <c r="L731" s="9">
        <v>1373.42</v>
      </c>
      <c r="M731" s="9">
        <v>77</v>
      </c>
      <c r="N731" s="138">
        <f t="shared" si="88"/>
        <v>105753.34000000001</v>
      </c>
      <c r="O731" s="11" t="s">
        <v>4504</v>
      </c>
      <c r="P731" s="39">
        <v>3.2131054671418583E-6</v>
      </c>
      <c r="Q731" s="39"/>
      <c r="R731" s="26">
        <v>8.0327636678546453E-4</v>
      </c>
      <c r="S731" s="7"/>
      <c r="T731" s="26">
        <v>8.0327636678546453E-4</v>
      </c>
      <c r="U731" s="11"/>
      <c r="V731" s="28"/>
      <c r="W731" s="28"/>
      <c r="X731" s="29"/>
      <c r="Y731" s="108" t="str">
        <f t="shared" si="89"/>
        <v>NO OFERTADO</v>
      </c>
      <c r="Z731" s="108" t="str">
        <f t="shared" si="90"/>
        <v>CORRECTO</v>
      </c>
      <c r="AA731" s="29">
        <f t="shared" si="91"/>
        <v>0</v>
      </c>
      <c r="AB731" s="25">
        <v>2.8917949204276724E-4</v>
      </c>
      <c r="AC731" s="7"/>
      <c r="AD731" s="26">
        <v>2.8917949204276724E-4</v>
      </c>
      <c r="AE731" s="28"/>
      <c r="AF731" s="28"/>
      <c r="AG731" s="28"/>
      <c r="AH731" s="29"/>
      <c r="AI731" s="108" t="str">
        <f t="shared" si="92"/>
        <v>NO OFERTADO</v>
      </c>
      <c r="AJ731" s="108" t="str">
        <f t="shared" si="93"/>
        <v>CORRECTO</v>
      </c>
      <c r="AK731" s="27">
        <v>1.9278632802851149E-4</v>
      </c>
      <c r="AL731" s="7"/>
      <c r="AM731" s="26">
        <v>1.9278632802851149E-4</v>
      </c>
      <c r="AN731" s="28"/>
      <c r="AO731" s="28"/>
      <c r="AP731" s="28"/>
      <c r="AQ731" s="29"/>
      <c r="AR731" s="108" t="str">
        <f t="shared" si="94"/>
        <v>NO OFERTADO</v>
      </c>
      <c r="AS731" s="109" t="str">
        <f t="shared" si="95"/>
        <v>CORRECTO</v>
      </c>
    </row>
    <row r="732" spans="1:45" ht="36" x14ac:dyDescent="0.25">
      <c r="A732" s="134">
        <v>728</v>
      </c>
      <c r="B732" s="135">
        <v>749</v>
      </c>
      <c r="C732" s="10" t="s">
        <v>1580</v>
      </c>
      <c r="D732" s="136" t="s">
        <v>1581</v>
      </c>
      <c r="E732" s="136" t="s">
        <v>205</v>
      </c>
      <c r="F732" s="136" t="s">
        <v>101</v>
      </c>
      <c r="G732" s="136" t="s">
        <v>8</v>
      </c>
      <c r="H732" s="136" t="s">
        <v>7</v>
      </c>
      <c r="I732" s="137" t="s">
        <v>45</v>
      </c>
      <c r="J732" s="8">
        <v>1</v>
      </c>
      <c r="K732" s="8" t="s">
        <v>1582</v>
      </c>
      <c r="L732" s="9">
        <v>2582.69</v>
      </c>
      <c r="M732" s="9">
        <v>3611.6923076923076</v>
      </c>
      <c r="N732" s="138">
        <f t="shared" si="88"/>
        <v>9327881.6061538458</v>
      </c>
      <c r="O732" s="11" t="s">
        <v>3204</v>
      </c>
      <c r="P732" s="39">
        <v>2.8340918013166201E-4</v>
      </c>
      <c r="Q732" s="39"/>
      <c r="R732" s="26">
        <v>7.0852295032915499E-2</v>
      </c>
      <c r="S732" s="7"/>
      <c r="T732" s="26">
        <v>7.0852295032915499E-2</v>
      </c>
      <c r="U732" s="11"/>
      <c r="V732" s="28"/>
      <c r="W732" s="28"/>
      <c r="X732" s="29"/>
      <c r="Y732" s="108" t="str">
        <f t="shared" si="89"/>
        <v>NO OFERTADO</v>
      </c>
      <c r="Z732" s="108" t="str">
        <f t="shared" si="90"/>
        <v>CORRECTO</v>
      </c>
      <c r="AA732" s="29">
        <f t="shared" si="91"/>
        <v>0</v>
      </c>
      <c r="AB732" s="25">
        <v>2.5506826211849579E-2</v>
      </c>
      <c r="AC732" s="7"/>
      <c r="AD732" s="26">
        <v>2.5506826211849579E-2</v>
      </c>
      <c r="AE732" s="28"/>
      <c r="AF732" s="28"/>
      <c r="AG732" s="28"/>
      <c r="AH732" s="29"/>
      <c r="AI732" s="108" t="str">
        <f t="shared" si="92"/>
        <v>NO OFERTADO</v>
      </c>
      <c r="AJ732" s="108" t="str">
        <f t="shared" si="93"/>
        <v>CORRECTO</v>
      </c>
      <c r="AK732" s="27">
        <v>1.700455080789972E-2</v>
      </c>
      <c r="AL732" s="7"/>
      <c r="AM732" s="26">
        <v>1.700455080789972E-2</v>
      </c>
      <c r="AN732" s="28"/>
      <c r="AO732" s="28"/>
      <c r="AP732" s="28"/>
      <c r="AQ732" s="29"/>
      <c r="AR732" s="108" t="str">
        <f t="shared" si="94"/>
        <v>NO OFERTADO</v>
      </c>
      <c r="AS732" s="109" t="str">
        <f t="shared" si="95"/>
        <v>CORRECTO</v>
      </c>
    </row>
    <row r="733" spans="1:45" ht="24" x14ac:dyDescent="0.25">
      <c r="A733" s="134">
        <v>729</v>
      </c>
      <c r="B733" s="135">
        <v>1280</v>
      </c>
      <c r="C733" s="10" t="s">
        <v>2339</v>
      </c>
      <c r="D733" s="136" t="s">
        <v>2340</v>
      </c>
      <c r="E733" s="136" t="s">
        <v>6</v>
      </c>
      <c r="F733" s="136" t="s">
        <v>7</v>
      </c>
      <c r="G733" s="136" t="s">
        <v>8</v>
      </c>
      <c r="H733" s="136" t="s">
        <v>7</v>
      </c>
      <c r="I733" s="137" t="s">
        <v>45</v>
      </c>
      <c r="J733" s="8">
        <v>1</v>
      </c>
      <c r="K733" s="8" t="s">
        <v>2341</v>
      </c>
      <c r="L733" s="9">
        <v>2474</v>
      </c>
      <c r="M733" s="9">
        <v>688.92307692307691</v>
      </c>
      <c r="N733" s="138">
        <f t="shared" si="88"/>
        <v>1704395.6923076923</v>
      </c>
      <c r="O733" s="11" t="s">
        <v>3204</v>
      </c>
      <c r="P733" s="39">
        <v>5.1784682328963592E-5</v>
      </c>
      <c r="Q733" s="39"/>
      <c r="R733" s="26">
        <v>1.2946170582240898E-2</v>
      </c>
      <c r="S733" s="7"/>
      <c r="T733" s="26">
        <v>1.2946170582240898E-2</v>
      </c>
      <c r="U733" s="11"/>
      <c r="V733" s="28"/>
      <c r="W733" s="28"/>
      <c r="X733" s="29"/>
      <c r="Y733" s="108" t="str">
        <f t="shared" si="89"/>
        <v>NO OFERTADO</v>
      </c>
      <c r="Z733" s="108" t="str">
        <f t="shared" si="90"/>
        <v>CORRECTO</v>
      </c>
      <c r="AA733" s="29">
        <f t="shared" si="91"/>
        <v>0</v>
      </c>
      <c r="AB733" s="25">
        <v>4.6606214096067229E-3</v>
      </c>
      <c r="AC733" s="7"/>
      <c r="AD733" s="26">
        <v>4.6606214096067229E-3</v>
      </c>
      <c r="AE733" s="28"/>
      <c r="AF733" s="28"/>
      <c r="AG733" s="28"/>
      <c r="AH733" s="29"/>
      <c r="AI733" s="108" t="str">
        <f t="shared" si="92"/>
        <v>NO OFERTADO</v>
      </c>
      <c r="AJ733" s="108" t="str">
        <f t="shared" si="93"/>
        <v>CORRECTO</v>
      </c>
      <c r="AK733" s="27">
        <v>3.1070809397378157E-3</v>
      </c>
      <c r="AL733" s="7"/>
      <c r="AM733" s="26">
        <v>3.1070809397378157E-3</v>
      </c>
      <c r="AN733" s="28"/>
      <c r="AO733" s="28"/>
      <c r="AP733" s="28"/>
      <c r="AQ733" s="29"/>
      <c r="AR733" s="108" t="str">
        <f t="shared" si="94"/>
        <v>NO OFERTADO</v>
      </c>
      <c r="AS733" s="109" t="str">
        <f t="shared" si="95"/>
        <v>CORRECTO</v>
      </c>
    </row>
    <row r="734" spans="1:45" ht="24" x14ac:dyDescent="0.25">
      <c r="A734" s="134">
        <v>730</v>
      </c>
      <c r="B734" s="135">
        <v>575</v>
      </c>
      <c r="C734" s="10" t="s">
        <v>1313</v>
      </c>
      <c r="D734" s="136" t="s">
        <v>148</v>
      </c>
      <c r="E734" s="136" t="s">
        <v>6</v>
      </c>
      <c r="F734" s="136" t="s">
        <v>7</v>
      </c>
      <c r="G734" s="136" t="s">
        <v>8</v>
      </c>
      <c r="H734" s="136" t="s">
        <v>7</v>
      </c>
      <c r="I734" s="137" t="s">
        <v>45</v>
      </c>
      <c r="J734" s="8">
        <v>1</v>
      </c>
      <c r="K734" s="8" t="s">
        <v>1314</v>
      </c>
      <c r="L734" s="9">
        <v>126.49</v>
      </c>
      <c r="M734" s="9">
        <v>76156.38461538461</v>
      </c>
      <c r="N734" s="138">
        <f t="shared" si="88"/>
        <v>9633021.089999998</v>
      </c>
      <c r="O734" s="11" t="s">
        <v>3204</v>
      </c>
      <c r="P734" s="39">
        <v>2.9268023808393963E-4</v>
      </c>
      <c r="Q734" s="39"/>
      <c r="R734" s="26">
        <v>7.3170059520984904E-2</v>
      </c>
      <c r="S734" s="7"/>
      <c r="T734" s="26">
        <v>7.3170059520984904E-2</v>
      </c>
      <c r="U734" s="11"/>
      <c r="V734" s="28"/>
      <c r="W734" s="28"/>
      <c r="X734" s="29"/>
      <c r="Y734" s="108" t="str">
        <f t="shared" si="89"/>
        <v>NO OFERTADO</v>
      </c>
      <c r="Z734" s="108" t="str">
        <f t="shared" si="90"/>
        <v>CORRECTO</v>
      </c>
      <c r="AA734" s="29">
        <f t="shared" si="91"/>
        <v>0</v>
      </c>
      <c r="AB734" s="25">
        <v>2.6341221427554566E-2</v>
      </c>
      <c r="AC734" s="7"/>
      <c r="AD734" s="26">
        <v>2.6341221427554566E-2</v>
      </c>
      <c r="AE734" s="28"/>
      <c r="AF734" s="28"/>
      <c r="AG734" s="28"/>
      <c r="AH734" s="29"/>
      <c r="AI734" s="108" t="str">
        <f t="shared" si="92"/>
        <v>NO OFERTADO</v>
      </c>
      <c r="AJ734" s="108" t="str">
        <f t="shared" si="93"/>
        <v>CORRECTO</v>
      </c>
      <c r="AK734" s="27">
        <v>1.7560814285036377E-2</v>
      </c>
      <c r="AL734" s="7"/>
      <c r="AM734" s="26">
        <v>1.7560814285036377E-2</v>
      </c>
      <c r="AN734" s="28"/>
      <c r="AO734" s="28"/>
      <c r="AP734" s="28"/>
      <c r="AQ734" s="29"/>
      <c r="AR734" s="108" t="str">
        <f t="shared" si="94"/>
        <v>NO OFERTADO</v>
      </c>
      <c r="AS734" s="109" t="str">
        <f t="shared" si="95"/>
        <v>CORRECTO</v>
      </c>
    </row>
    <row r="735" spans="1:45" ht="24" x14ac:dyDescent="0.25">
      <c r="A735" s="134">
        <v>731</v>
      </c>
      <c r="B735" s="135">
        <v>1042</v>
      </c>
      <c r="C735" s="10" t="s">
        <v>1313</v>
      </c>
      <c r="D735" s="136" t="s">
        <v>69</v>
      </c>
      <c r="E735" s="136" t="s">
        <v>6</v>
      </c>
      <c r="F735" s="136" t="s">
        <v>7</v>
      </c>
      <c r="G735" s="136" t="s">
        <v>8</v>
      </c>
      <c r="H735" s="136" t="s">
        <v>7</v>
      </c>
      <c r="I735" s="137" t="s">
        <v>45</v>
      </c>
      <c r="J735" s="8">
        <v>1</v>
      </c>
      <c r="K735" s="8" t="s">
        <v>1314</v>
      </c>
      <c r="L735" s="9">
        <v>495.75</v>
      </c>
      <c r="M735" s="9">
        <v>5967.2307692307695</v>
      </c>
      <c r="N735" s="138">
        <f t="shared" si="88"/>
        <v>2958254.653846154</v>
      </c>
      <c r="O735" s="11" t="s">
        <v>3204</v>
      </c>
      <c r="P735" s="39">
        <v>8.9880699762966566E-5</v>
      </c>
      <c r="Q735" s="39"/>
      <c r="R735" s="26">
        <v>2.247017494074164E-2</v>
      </c>
      <c r="S735" s="7"/>
      <c r="T735" s="26">
        <v>2.247017494074164E-2</v>
      </c>
      <c r="U735" s="11"/>
      <c r="V735" s="28"/>
      <c r="W735" s="28"/>
      <c r="X735" s="29"/>
      <c r="Y735" s="108" t="str">
        <f t="shared" si="89"/>
        <v>NO OFERTADO</v>
      </c>
      <c r="Z735" s="108" t="str">
        <f t="shared" si="90"/>
        <v>CORRECTO</v>
      </c>
      <c r="AA735" s="29">
        <f t="shared" si="91"/>
        <v>0</v>
      </c>
      <c r="AB735" s="25">
        <v>8.089262978666991E-3</v>
      </c>
      <c r="AC735" s="7"/>
      <c r="AD735" s="26">
        <v>8.089262978666991E-3</v>
      </c>
      <c r="AE735" s="28"/>
      <c r="AF735" s="28"/>
      <c r="AG735" s="28"/>
      <c r="AH735" s="29"/>
      <c r="AI735" s="108" t="str">
        <f t="shared" si="92"/>
        <v>NO OFERTADO</v>
      </c>
      <c r="AJ735" s="108" t="str">
        <f t="shared" si="93"/>
        <v>CORRECTO</v>
      </c>
      <c r="AK735" s="27">
        <v>5.3928419857779937E-3</v>
      </c>
      <c r="AL735" s="7"/>
      <c r="AM735" s="26">
        <v>5.3928419857779937E-3</v>
      </c>
      <c r="AN735" s="28"/>
      <c r="AO735" s="28"/>
      <c r="AP735" s="28"/>
      <c r="AQ735" s="29"/>
      <c r="AR735" s="108" t="str">
        <f t="shared" si="94"/>
        <v>NO OFERTADO</v>
      </c>
      <c r="AS735" s="109" t="str">
        <f t="shared" si="95"/>
        <v>CORRECTO</v>
      </c>
    </row>
    <row r="736" spans="1:45" x14ac:dyDescent="0.25">
      <c r="A736" s="134">
        <v>732</v>
      </c>
      <c r="B736" s="135">
        <v>1136</v>
      </c>
      <c r="C736" s="10" t="s">
        <v>2134</v>
      </c>
      <c r="D736" s="136" t="s">
        <v>2135</v>
      </c>
      <c r="E736" s="136" t="s">
        <v>165</v>
      </c>
      <c r="F736" s="136" t="s">
        <v>211</v>
      </c>
      <c r="G736" s="136" t="s">
        <v>2136</v>
      </c>
      <c r="H736" s="136" t="s">
        <v>211</v>
      </c>
      <c r="I736" s="137" t="s">
        <v>45</v>
      </c>
      <c r="J736" s="8">
        <v>1</v>
      </c>
      <c r="K736" s="8" t="s">
        <v>2137</v>
      </c>
      <c r="L736" s="9">
        <v>149400</v>
      </c>
      <c r="M736" s="9">
        <v>29.23076923076923</v>
      </c>
      <c r="N736" s="138">
        <f t="shared" si="88"/>
        <v>4367076.923076923</v>
      </c>
      <c r="O736" s="11" t="s">
        <v>3204</v>
      </c>
      <c r="P736" s="39">
        <v>1.326849699212101E-4</v>
      </c>
      <c r="Q736" s="39"/>
      <c r="R736" s="26">
        <v>3.3171242480302524E-2</v>
      </c>
      <c r="S736" s="7"/>
      <c r="T736" s="26">
        <v>3.3171242480302524E-2</v>
      </c>
      <c r="U736" s="11"/>
      <c r="V736" s="28"/>
      <c r="W736" s="28"/>
      <c r="X736" s="29"/>
      <c r="Y736" s="108" t="str">
        <f t="shared" si="89"/>
        <v>NO OFERTADO</v>
      </c>
      <c r="Z736" s="108" t="str">
        <f t="shared" si="90"/>
        <v>CORRECTO</v>
      </c>
      <c r="AA736" s="29">
        <f t="shared" si="91"/>
        <v>0</v>
      </c>
      <c r="AB736" s="25">
        <v>1.1941647292908909E-2</v>
      </c>
      <c r="AC736" s="7"/>
      <c r="AD736" s="26">
        <v>1.1941647292908909E-2</v>
      </c>
      <c r="AE736" s="28"/>
      <c r="AF736" s="28"/>
      <c r="AG736" s="28"/>
      <c r="AH736" s="29"/>
      <c r="AI736" s="108" t="str">
        <f t="shared" si="92"/>
        <v>NO OFERTADO</v>
      </c>
      <c r="AJ736" s="108" t="str">
        <f t="shared" si="93"/>
        <v>CORRECTO</v>
      </c>
      <c r="AK736" s="27">
        <v>7.9610981952726052E-3</v>
      </c>
      <c r="AL736" s="7"/>
      <c r="AM736" s="26">
        <v>7.9610981952726052E-3</v>
      </c>
      <c r="AN736" s="28"/>
      <c r="AO736" s="28"/>
      <c r="AP736" s="28"/>
      <c r="AQ736" s="29"/>
      <c r="AR736" s="108" t="str">
        <f t="shared" si="94"/>
        <v>NO OFERTADO</v>
      </c>
      <c r="AS736" s="109" t="str">
        <f t="shared" si="95"/>
        <v>CORRECTO</v>
      </c>
    </row>
    <row r="737" spans="1:45" x14ac:dyDescent="0.25">
      <c r="A737" s="134">
        <v>733</v>
      </c>
      <c r="B737" s="135">
        <v>1702</v>
      </c>
      <c r="C737" s="10" t="s">
        <v>2976</v>
      </c>
      <c r="D737" s="136" t="s">
        <v>66</v>
      </c>
      <c r="E737" s="136" t="s">
        <v>36</v>
      </c>
      <c r="F737" s="136" t="s">
        <v>16</v>
      </c>
      <c r="G737" s="136" t="s">
        <v>17</v>
      </c>
      <c r="H737" s="136" t="s">
        <v>36</v>
      </c>
      <c r="I737" s="137" t="s">
        <v>45</v>
      </c>
      <c r="J737" s="8">
        <v>1</v>
      </c>
      <c r="K737" s="8" t="s">
        <v>2137</v>
      </c>
      <c r="L737" s="9">
        <v>41197</v>
      </c>
      <c r="M737" s="9">
        <v>8.1818181818181817</v>
      </c>
      <c r="N737" s="138">
        <f t="shared" si="88"/>
        <v>337066.36363636365</v>
      </c>
      <c r="O737" s="11" t="s">
        <v>3204</v>
      </c>
      <c r="P737" s="39">
        <v>1.024109286562132E-5</v>
      </c>
      <c r="Q737" s="39"/>
      <c r="R737" s="26">
        <v>2.5602732164053299E-3</v>
      </c>
      <c r="S737" s="7"/>
      <c r="T737" s="26">
        <v>2.5602732164053299E-3</v>
      </c>
      <c r="U737" s="11"/>
      <c r="V737" s="28"/>
      <c r="W737" s="28"/>
      <c r="X737" s="29"/>
      <c r="Y737" s="108" t="str">
        <f t="shared" si="89"/>
        <v>NO OFERTADO</v>
      </c>
      <c r="Z737" s="108" t="str">
        <f t="shared" si="90"/>
        <v>CORRECTO</v>
      </c>
      <c r="AA737" s="29">
        <f t="shared" si="91"/>
        <v>0</v>
      </c>
      <c r="AB737" s="25">
        <v>9.2169835790591875E-4</v>
      </c>
      <c r="AC737" s="7"/>
      <c r="AD737" s="26">
        <v>9.2169835790591875E-4</v>
      </c>
      <c r="AE737" s="28"/>
      <c r="AF737" s="28"/>
      <c r="AG737" s="28"/>
      <c r="AH737" s="29"/>
      <c r="AI737" s="108" t="str">
        <f t="shared" si="92"/>
        <v>NO OFERTADO</v>
      </c>
      <c r="AJ737" s="108" t="str">
        <f t="shared" si="93"/>
        <v>CORRECTO</v>
      </c>
      <c r="AK737" s="27">
        <v>6.1446557193727924E-4</v>
      </c>
      <c r="AL737" s="7"/>
      <c r="AM737" s="26">
        <v>6.1446557193727924E-4</v>
      </c>
      <c r="AN737" s="28"/>
      <c r="AO737" s="28"/>
      <c r="AP737" s="28"/>
      <c r="AQ737" s="29"/>
      <c r="AR737" s="108" t="str">
        <f t="shared" si="94"/>
        <v>NO OFERTADO</v>
      </c>
      <c r="AS737" s="109" t="str">
        <f t="shared" si="95"/>
        <v>CORRECTO</v>
      </c>
    </row>
    <row r="738" spans="1:45" ht="24" x14ac:dyDescent="0.25">
      <c r="A738" s="134">
        <v>734</v>
      </c>
      <c r="B738" s="135">
        <v>390</v>
      </c>
      <c r="C738" s="10" t="s">
        <v>963</v>
      </c>
      <c r="D738" s="136" t="s">
        <v>438</v>
      </c>
      <c r="E738" s="136" t="s">
        <v>964</v>
      </c>
      <c r="F738" s="136" t="s">
        <v>965</v>
      </c>
      <c r="G738" s="136" t="s">
        <v>537</v>
      </c>
      <c r="H738" s="136" t="s">
        <v>965</v>
      </c>
      <c r="I738" s="137">
        <v>20655.11</v>
      </c>
      <c r="J738" s="8">
        <v>1</v>
      </c>
      <c r="K738" s="8" t="s">
        <v>966</v>
      </c>
      <c r="L738" s="9">
        <v>7859.38</v>
      </c>
      <c r="M738" s="9">
        <v>3112.6923076923076</v>
      </c>
      <c r="N738" s="138">
        <f t="shared" si="88"/>
        <v>24463831.66923077</v>
      </c>
      <c r="O738" s="11" t="s">
        <v>3204</v>
      </c>
      <c r="P738" s="39">
        <v>7.4328499963824803E-4</v>
      </c>
      <c r="Q738" s="39">
        <v>1.1867709020238492E-3</v>
      </c>
      <c r="R738" s="26">
        <v>0.185821249909562</v>
      </c>
      <c r="S738" s="26">
        <v>3.560312706071548E-2</v>
      </c>
      <c r="T738" s="26">
        <v>0.22142437697027748</v>
      </c>
      <c r="U738" s="11"/>
      <c r="V738" s="28"/>
      <c r="W738" s="28"/>
      <c r="X738" s="29"/>
      <c r="Y738" s="108" t="str">
        <f t="shared" si="89"/>
        <v>NO OFERTADO</v>
      </c>
      <c r="Z738" s="108" t="str">
        <f t="shared" si="90"/>
        <v>CORRECTO</v>
      </c>
      <c r="AA738" s="29">
        <f t="shared" si="91"/>
        <v>0</v>
      </c>
      <c r="AB738" s="25">
        <v>6.6895649967442322E-2</v>
      </c>
      <c r="AC738" s="26">
        <v>1.780156353035774E-2</v>
      </c>
      <c r="AD738" s="26">
        <v>8.4697213497800058E-2</v>
      </c>
      <c r="AE738" s="28"/>
      <c r="AF738" s="28"/>
      <c r="AG738" s="28"/>
      <c r="AH738" s="29"/>
      <c r="AI738" s="108" t="str">
        <f t="shared" si="92"/>
        <v>NO OFERTADO</v>
      </c>
      <c r="AJ738" s="108" t="str">
        <f t="shared" si="93"/>
        <v>CORRECTO</v>
      </c>
      <c r="AK738" s="27">
        <v>4.4597099978294884E-2</v>
      </c>
      <c r="AL738" s="26">
        <v>5.933854510119246E-3</v>
      </c>
      <c r="AM738" s="26">
        <v>5.0530954488414132E-2</v>
      </c>
      <c r="AN738" s="28"/>
      <c r="AO738" s="28"/>
      <c r="AP738" s="28"/>
      <c r="AQ738" s="29"/>
      <c r="AR738" s="108" t="str">
        <f t="shared" si="94"/>
        <v>NO OFERTADO</v>
      </c>
      <c r="AS738" s="109" t="str">
        <f t="shared" si="95"/>
        <v>CORRECTO</v>
      </c>
    </row>
    <row r="739" spans="1:45" ht="24" x14ac:dyDescent="0.25">
      <c r="A739" s="134">
        <v>735</v>
      </c>
      <c r="B739" s="135">
        <v>454</v>
      </c>
      <c r="C739" s="10" t="s">
        <v>963</v>
      </c>
      <c r="D739" s="136" t="s">
        <v>744</v>
      </c>
      <c r="E739" s="136" t="s">
        <v>1095</v>
      </c>
      <c r="F739" s="136" t="s">
        <v>965</v>
      </c>
      <c r="G739" s="136" t="s">
        <v>537</v>
      </c>
      <c r="H739" s="136" t="s">
        <v>965</v>
      </c>
      <c r="I739" s="137">
        <v>2950.73</v>
      </c>
      <c r="J739" s="8">
        <v>1</v>
      </c>
      <c r="K739" s="8" t="s">
        <v>966</v>
      </c>
      <c r="L739" s="9">
        <v>2950.73</v>
      </c>
      <c r="M739" s="9">
        <v>5630.0769230769229</v>
      </c>
      <c r="N739" s="138">
        <f t="shared" si="88"/>
        <v>16612836.879230769</v>
      </c>
      <c r="O739" s="11" t="s">
        <v>3204</v>
      </c>
      <c r="P739" s="39">
        <v>5.0474809591254772E-4</v>
      </c>
      <c r="Q739" s="39">
        <v>8.059093798105625E-4</v>
      </c>
      <c r="R739" s="26">
        <v>0.12618702397813694</v>
      </c>
      <c r="S739" s="26">
        <v>2.4177281394316876E-2</v>
      </c>
      <c r="T739" s="26">
        <v>0.15036430537245382</v>
      </c>
      <c r="U739" s="11"/>
      <c r="V739" s="28"/>
      <c r="W739" s="28"/>
      <c r="X739" s="29"/>
      <c r="Y739" s="108" t="str">
        <f t="shared" si="89"/>
        <v>NO OFERTADO</v>
      </c>
      <c r="Z739" s="108" t="str">
        <f t="shared" si="90"/>
        <v>CORRECTO</v>
      </c>
      <c r="AA739" s="29">
        <f t="shared" si="91"/>
        <v>0</v>
      </c>
      <c r="AB739" s="25">
        <v>4.5427328632129296E-2</v>
      </c>
      <c r="AC739" s="26">
        <v>1.2088640697158438E-2</v>
      </c>
      <c r="AD739" s="26">
        <v>5.7515969329287736E-2</v>
      </c>
      <c r="AE739" s="28"/>
      <c r="AF739" s="28"/>
      <c r="AG739" s="28"/>
      <c r="AH739" s="29"/>
      <c r="AI739" s="108" t="str">
        <f t="shared" si="92"/>
        <v>NO OFERTADO</v>
      </c>
      <c r="AJ739" s="108" t="str">
        <f t="shared" si="93"/>
        <v>CORRECTO</v>
      </c>
      <c r="AK739" s="27">
        <v>3.0284885754752862E-2</v>
      </c>
      <c r="AL739" s="26">
        <v>4.0295468990528124E-3</v>
      </c>
      <c r="AM739" s="26">
        <v>3.4314432653805675E-2</v>
      </c>
      <c r="AN739" s="28"/>
      <c r="AO739" s="28"/>
      <c r="AP739" s="28"/>
      <c r="AQ739" s="29"/>
      <c r="AR739" s="108" t="str">
        <f t="shared" si="94"/>
        <v>NO OFERTADO</v>
      </c>
      <c r="AS739" s="109" t="str">
        <f t="shared" si="95"/>
        <v>CORRECTO</v>
      </c>
    </row>
    <row r="740" spans="1:45" ht="24" x14ac:dyDescent="0.25">
      <c r="A740" s="134">
        <v>736</v>
      </c>
      <c r="B740" s="135">
        <v>2674</v>
      </c>
      <c r="C740" s="10" t="s">
        <v>4501</v>
      </c>
      <c r="D740" s="145" t="s">
        <v>3115</v>
      </c>
      <c r="E740" s="136" t="s">
        <v>240</v>
      </c>
      <c r="F740" s="145" t="s">
        <v>241</v>
      </c>
      <c r="G740" s="136" t="s">
        <v>1395</v>
      </c>
      <c r="H740" s="136" t="s">
        <v>400</v>
      </c>
      <c r="I740" s="137">
        <v>1180.17</v>
      </c>
      <c r="J740" s="8">
        <v>20</v>
      </c>
      <c r="K740" s="8" t="s">
        <v>4502</v>
      </c>
      <c r="L740" s="9">
        <v>1180.17</v>
      </c>
      <c r="M740" s="9">
        <v>25</v>
      </c>
      <c r="N740" s="138">
        <f t="shared" si="88"/>
        <v>29504.25</v>
      </c>
      <c r="O740" s="11" t="s">
        <v>4504</v>
      </c>
      <c r="P740" s="39">
        <v>8.9642811261488453E-7</v>
      </c>
      <c r="Q740" s="39">
        <v>1.431287864446712E-6</v>
      </c>
      <c r="R740" s="26">
        <v>2.2410702815372114E-4</v>
      </c>
      <c r="S740" s="26">
        <v>4.2938635933401358E-5</v>
      </c>
      <c r="T740" s="26">
        <v>2.6704566408712247E-4</v>
      </c>
      <c r="U740" s="11"/>
      <c r="V740" s="28"/>
      <c r="W740" s="28"/>
      <c r="X740" s="29"/>
      <c r="Y740" s="108" t="str">
        <f t="shared" si="89"/>
        <v>NO OFERTADO</v>
      </c>
      <c r="Z740" s="108" t="str">
        <f t="shared" si="90"/>
        <v>CORRECTO</v>
      </c>
      <c r="AA740" s="29">
        <f t="shared" si="91"/>
        <v>0</v>
      </c>
      <c r="AB740" s="25">
        <v>8.0678530135339614E-5</v>
      </c>
      <c r="AC740" s="26">
        <v>2.1469317966700679E-5</v>
      </c>
      <c r="AD740" s="26">
        <v>1.0214784810204029E-4</v>
      </c>
      <c r="AE740" s="28"/>
      <c r="AF740" s="28"/>
      <c r="AG740" s="28"/>
      <c r="AH740" s="29"/>
      <c r="AI740" s="108" t="str">
        <f t="shared" si="92"/>
        <v>NO OFERTADO</v>
      </c>
      <c r="AJ740" s="108" t="str">
        <f t="shared" si="93"/>
        <v>CORRECTO</v>
      </c>
      <c r="AK740" s="27">
        <v>5.3785686756893074E-5</v>
      </c>
      <c r="AL740" s="26">
        <v>7.1564393222335599E-6</v>
      </c>
      <c r="AM740" s="26">
        <v>6.0942126079126631E-5</v>
      </c>
      <c r="AN740" s="28"/>
      <c r="AO740" s="28"/>
      <c r="AP740" s="28"/>
      <c r="AQ740" s="29"/>
      <c r="AR740" s="108" t="str">
        <f t="shared" si="94"/>
        <v>NO OFERTADO</v>
      </c>
      <c r="AS740" s="109" t="str">
        <f t="shared" si="95"/>
        <v>CORRECTO</v>
      </c>
    </row>
    <row r="741" spans="1:45" x14ac:dyDescent="0.25">
      <c r="A741" s="134">
        <v>737</v>
      </c>
      <c r="B741" s="135">
        <v>301</v>
      </c>
      <c r="C741" s="10" t="s">
        <v>774</v>
      </c>
      <c r="D741" s="136" t="s">
        <v>775</v>
      </c>
      <c r="E741" s="136" t="s">
        <v>536</v>
      </c>
      <c r="F741" s="136" t="s">
        <v>241</v>
      </c>
      <c r="G741" s="136" t="s">
        <v>537</v>
      </c>
      <c r="H741" s="136" t="s">
        <v>243</v>
      </c>
      <c r="I741" s="137">
        <v>725.16250000000002</v>
      </c>
      <c r="J741" s="8">
        <v>43</v>
      </c>
      <c r="K741" s="8" t="s">
        <v>776</v>
      </c>
      <c r="L741" s="9">
        <v>725.16</v>
      </c>
      <c r="M741" s="9">
        <v>36817.923076923078</v>
      </c>
      <c r="N741" s="138">
        <f t="shared" si="88"/>
        <v>26698885.098461539</v>
      </c>
      <c r="O741" s="11" t="s">
        <v>3204</v>
      </c>
      <c r="P741" s="39">
        <v>8.1119266470883146E-4</v>
      </c>
      <c r="Q741" s="39">
        <v>1.2951961238020001E-3</v>
      </c>
      <c r="R741" s="26">
        <v>0.20279816617720786</v>
      </c>
      <c r="S741" s="26">
        <v>3.8855883714059999E-2</v>
      </c>
      <c r="T741" s="26">
        <v>0.24165404989126787</v>
      </c>
      <c r="U741" s="11"/>
      <c r="V741" s="28"/>
      <c r="W741" s="28"/>
      <c r="X741" s="29"/>
      <c r="Y741" s="108" t="str">
        <f t="shared" si="89"/>
        <v>NO OFERTADO</v>
      </c>
      <c r="Z741" s="108" t="str">
        <f t="shared" si="90"/>
        <v>CORRECTO</v>
      </c>
      <c r="AA741" s="29">
        <f t="shared" si="91"/>
        <v>0</v>
      </c>
      <c r="AB741" s="25">
        <v>7.3007339823794828E-2</v>
      </c>
      <c r="AC741" s="26">
        <v>1.942794185703E-2</v>
      </c>
      <c r="AD741" s="26">
        <v>9.2435281680824821E-2</v>
      </c>
      <c r="AE741" s="28"/>
      <c r="AF741" s="28"/>
      <c r="AG741" s="28"/>
      <c r="AH741" s="29"/>
      <c r="AI741" s="108" t="str">
        <f t="shared" si="92"/>
        <v>NO OFERTADO</v>
      </c>
      <c r="AJ741" s="108" t="str">
        <f t="shared" si="93"/>
        <v>CORRECTO</v>
      </c>
      <c r="AK741" s="27">
        <v>4.8671559882529886E-2</v>
      </c>
      <c r="AL741" s="26">
        <v>6.4759806190100005E-3</v>
      </c>
      <c r="AM741" s="26">
        <v>5.5147540501539888E-2</v>
      </c>
      <c r="AN741" s="28"/>
      <c r="AO741" s="28"/>
      <c r="AP741" s="28"/>
      <c r="AQ741" s="29"/>
      <c r="AR741" s="108" t="str">
        <f t="shared" si="94"/>
        <v>NO OFERTADO</v>
      </c>
      <c r="AS741" s="109" t="str">
        <f t="shared" si="95"/>
        <v>CORRECTO</v>
      </c>
    </row>
    <row r="742" spans="1:45" ht="24" x14ac:dyDescent="0.25">
      <c r="A742" s="134">
        <v>738</v>
      </c>
      <c r="B742" s="135">
        <v>1078</v>
      </c>
      <c r="C742" s="10" t="s">
        <v>774</v>
      </c>
      <c r="D742" s="136" t="s">
        <v>2062</v>
      </c>
      <c r="E742" s="136" t="s">
        <v>6</v>
      </c>
      <c r="F742" s="136" t="s">
        <v>7</v>
      </c>
      <c r="G742" s="136" t="s">
        <v>8</v>
      </c>
      <c r="H742" s="136" t="s">
        <v>7</v>
      </c>
      <c r="I742" s="137">
        <v>953.34999999999991</v>
      </c>
      <c r="J742" s="8">
        <v>1</v>
      </c>
      <c r="K742" s="8" t="s">
        <v>776</v>
      </c>
      <c r="L742" s="9">
        <v>846</v>
      </c>
      <c r="M742" s="9">
        <v>3061.1538461538462</v>
      </c>
      <c r="N742" s="138">
        <f t="shared" si="88"/>
        <v>2589736.153846154</v>
      </c>
      <c r="O742" s="11" t="s">
        <v>3204</v>
      </c>
      <c r="P742" s="39">
        <v>7.8683996121332967E-5</v>
      </c>
      <c r="Q742" s="39">
        <v>1.2563132189833342E-4</v>
      </c>
      <c r="R742" s="26">
        <v>1.9670999030333241E-2</v>
      </c>
      <c r="S742" s="26">
        <v>3.7689396569500024E-3</v>
      </c>
      <c r="T742" s="26">
        <v>2.3439938687283245E-2</v>
      </c>
      <c r="U742" s="11"/>
      <c r="V742" s="28"/>
      <c r="W742" s="28"/>
      <c r="X742" s="29"/>
      <c r="Y742" s="108" t="str">
        <f t="shared" si="89"/>
        <v>NO OFERTADO</v>
      </c>
      <c r="Z742" s="108" t="str">
        <f t="shared" si="90"/>
        <v>CORRECTO</v>
      </c>
      <c r="AA742" s="29">
        <f t="shared" si="91"/>
        <v>0</v>
      </c>
      <c r="AB742" s="25">
        <v>7.0815596509199667E-3</v>
      </c>
      <c r="AC742" s="26">
        <v>1.8844698284750012E-3</v>
      </c>
      <c r="AD742" s="26">
        <v>8.9660294793949685E-3</v>
      </c>
      <c r="AE742" s="28"/>
      <c r="AF742" s="28"/>
      <c r="AG742" s="28"/>
      <c r="AH742" s="29"/>
      <c r="AI742" s="108" t="str">
        <f t="shared" si="92"/>
        <v>NO OFERTADO</v>
      </c>
      <c r="AJ742" s="108" t="str">
        <f t="shared" si="93"/>
        <v>CORRECTO</v>
      </c>
      <c r="AK742" s="27">
        <v>4.7210397672799781E-3</v>
      </c>
      <c r="AL742" s="26">
        <v>6.2815660949166715E-4</v>
      </c>
      <c r="AM742" s="26">
        <v>5.3491963767716456E-3</v>
      </c>
      <c r="AN742" s="28"/>
      <c r="AO742" s="28"/>
      <c r="AP742" s="28"/>
      <c r="AQ742" s="29"/>
      <c r="AR742" s="108" t="str">
        <f t="shared" si="94"/>
        <v>NO OFERTADO</v>
      </c>
      <c r="AS742" s="109" t="str">
        <f t="shared" si="95"/>
        <v>CORRECTO</v>
      </c>
    </row>
    <row r="743" spans="1:45" ht="24" x14ac:dyDescent="0.25">
      <c r="A743" s="134">
        <v>739</v>
      </c>
      <c r="B743" s="135">
        <v>757</v>
      </c>
      <c r="C743" s="10" t="s">
        <v>1468</v>
      </c>
      <c r="D743" s="136" t="s">
        <v>116</v>
      </c>
      <c r="E743" s="136" t="s">
        <v>6</v>
      </c>
      <c r="F743" s="136" t="s">
        <v>7</v>
      </c>
      <c r="G743" s="136" t="s">
        <v>8</v>
      </c>
      <c r="H743" s="136" t="s">
        <v>7</v>
      </c>
      <c r="I743" s="137">
        <v>1267</v>
      </c>
      <c r="J743" s="8">
        <v>1</v>
      </c>
      <c r="K743" s="8" t="s">
        <v>1469</v>
      </c>
      <c r="L743" s="9">
        <v>935.32</v>
      </c>
      <c r="M743" s="9">
        <v>7587.6153846153848</v>
      </c>
      <c r="N743" s="138">
        <f t="shared" si="88"/>
        <v>7096848.4215384619</v>
      </c>
      <c r="O743" s="11" t="s">
        <v>3204</v>
      </c>
      <c r="P743" s="39">
        <v>2.1562366221929537E-4</v>
      </c>
      <c r="Q743" s="39">
        <v>3.4427694388319667E-4</v>
      </c>
      <c r="R743" s="26">
        <v>5.3905915554823845E-2</v>
      </c>
      <c r="S743" s="26">
        <v>1.03283083164959E-2</v>
      </c>
      <c r="T743" s="26">
        <v>6.4234223871319746E-2</v>
      </c>
      <c r="U743" s="11"/>
      <c r="V743" s="28"/>
      <c r="W743" s="28"/>
      <c r="X743" s="29"/>
      <c r="Y743" s="108" t="str">
        <f t="shared" si="89"/>
        <v>NO OFERTADO</v>
      </c>
      <c r="Z743" s="108" t="str">
        <f t="shared" si="90"/>
        <v>CORRECTO</v>
      </c>
      <c r="AA743" s="29">
        <f t="shared" si="91"/>
        <v>0</v>
      </c>
      <c r="AB743" s="25">
        <v>1.9406129599736584E-2</v>
      </c>
      <c r="AC743" s="26">
        <v>5.1641541582479501E-3</v>
      </c>
      <c r="AD743" s="26">
        <v>2.4570283757984535E-2</v>
      </c>
      <c r="AE743" s="28"/>
      <c r="AF743" s="28"/>
      <c r="AG743" s="28"/>
      <c r="AH743" s="29"/>
      <c r="AI743" s="108" t="str">
        <f t="shared" si="92"/>
        <v>NO OFERTADO</v>
      </c>
      <c r="AJ743" s="108" t="str">
        <f t="shared" si="93"/>
        <v>CORRECTO</v>
      </c>
      <c r="AK743" s="27">
        <v>1.2937419733157722E-2</v>
      </c>
      <c r="AL743" s="26">
        <v>1.7213847194159832E-3</v>
      </c>
      <c r="AM743" s="26">
        <v>1.4658804452573705E-2</v>
      </c>
      <c r="AN743" s="28"/>
      <c r="AO743" s="28"/>
      <c r="AP743" s="28"/>
      <c r="AQ743" s="29"/>
      <c r="AR743" s="108" t="str">
        <f t="shared" si="94"/>
        <v>NO OFERTADO</v>
      </c>
      <c r="AS743" s="109" t="str">
        <f t="shared" si="95"/>
        <v>CORRECTO</v>
      </c>
    </row>
    <row r="744" spans="1:45" ht="24" x14ac:dyDescent="0.25">
      <c r="A744" s="134">
        <v>740</v>
      </c>
      <c r="B744" s="135">
        <v>674</v>
      </c>
      <c r="C744" s="10" t="s">
        <v>1468</v>
      </c>
      <c r="D744" s="136" t="s">
        <v>736</v>
      </c>
      <c r="E744" s="136" t="s">
        <v>6</v>
      </c>
      <c r="F744" s="136" t="s">
        <v>7</v>
      </c>
      <c r="G744" s="136" t="s">
        <v>8</v>
      </c>
      <c r="H744" s="136" t="s">
        <v>7</v>
      </c>
      <c r="I744" s="137">
        <v>1900.5</v>
      </c>
      <c r="J744" s="8">
        <v>1</v>
      </c>
      <c r="K744" s="8" t="s">
        <v>1469</v>
      </c>
      <c r="L744" s="9">
        <v>566.49</v>
      </c>
      <c r="M744" s="9">
        <v>7217.1538461538457</v>
      </c>
      <c r="N744" s="138">
        <f t="shared" si="88"/>
        <v>4088445.4823076921</v>
      </c>
      <c r="O744" s="11" t="s">
        <v>3204</v>
      </c>
      <c r="P744" s="39">
        <v>1.2421930627736465E-4</v>
      </c>
      <c r="Q744" s="39">
        <v>1.9833557549434351E-4</v>
      </c>
      <c r="R744" s="26">
        <v>3.1054826569341162E-2</v>
      </c>
      <c r="S744" s="26">
        <v>5.9500672648303051E-3</v>
      </c>
      <c r="T744" s="26">
        <v>3.7004893834171465E-2</v>
      </c>
      <c r="U744" s="11"/>
      <c r="V744" s="28"/>
      <c r="W744" s="28"/>
      <c r="X744" s="29"/>
      <c r="Y744" s="108" t="str">
        <f t="shared" si="89"/>
        <v>NO OFERTADO</v>
      </c>
      <c r="Z744" s="108" t="str">
        <f t="shared" si="90"/>
        <v>CORRECTO</v>
      </c>
      <c r="AA744" s="29">
        <f t="shared" si="91"/>
        <v>0</v>
      </c>
      <c r="AB744" s="25">
        <v>1.1179737564962818E-2</v>
      </c>
      <c r="AC744" s="26">
        <v>2.9750336324151526E-3</v>
      </c>
      <c r="AD744" s="26">
        <v>1.4154771197377972E-2</v>
      </c>
      <c r="AE744" s="28"/>
      <c r="AF744" s="28"/>
      <c r="AG744" s="28"/>
      <c r="AH744" s="29"/>
      <c r="AI744" s="108" t="str">
        <f t="shared" si="92"/>
        <v>NO OFERTADO</v>
      </c>
      <c r="AJ744" s="108" t="str">
        <f t="shared" si="93"/>
        <v>CORRECTO</v>
      </c>
      <c r="AK744" s="27">
        <v>7.4531583766418788E-3</v>
      </c>
      <c r="AL744" s="26">
        <v>9.9167787747171752E-4</v>
      </c>
      <c r="AM744" s="26">
        <v>8.4448362541135955E-3</v>
      </c>
      <c r="AN744" s="28"/>
      <c r="AO744" s="28"/>
      <c r="AP744" s="28"/>
      <c r="AQ744" s="29"/>
      <c r="AR744" s="108" t="str">
        <f t="shared" si="94"/>
        <v>NO OFERTADO</v>
      </c>
      <c r="AS744" s="109" t="str">
        <f t="shared" si="95"/>
        <v>CORRECTO</v>
      </c>
    </row>
    <row r="745" spans="1:45" ht="24" x14ac:dyDescent="0.25">
      <c r="A745" s="134">
        <v>741</v>
      </c>
      <c r="B745" s="135">
        <v>2827</v>
      </c>
      <c r="C745" s="10" t="s">
        <v>4645</v>
      </c>
      <c r="D745" s="136" t="s">
        <v>736</v>
      </c>
      <c r="E745" s="136" t="s">
        <v>6</v>
      </c>
      <c r="F745" s="136" t="s">
        <v>7</v>
      </c>
      <c r="G745" s="136" t="s">
        <v>8</v>
      </c>
      <c r="H745" s="136" t="s">
        <v>7</v>
      </c>
      <c r="I745" s="142">
        <v>1900.5</v>
      </c>
      <c r="J745" s="8">
        <v>1</v>
      </c>
      <c r="K745" s="11"/>
      <c r="L745" s="9">
        <v>1900.5</v>
      </c>
      <c r="M745" s="9">
        <v>1805.3333333333333</v>
      </c>
      <c r="N745" s="138">
        <f t="shared" si="88"/>
        <v>3431036</v>
      </c>
      <c r="O745" s="11" t="s">
        <v>4504</v>
      </c>
      <c r="P745" s="39">
        <v>1.0424522317271996E-4</v>
      </c>
      <c r="Q745" s="39">
        <v>1.6644382383147475E-4</v>
      </c>
      <c r="R745" s="26">
        <v>2.606130579317999E-2</v>
      </c>
      <c r="S745" s="26">
        <v>4.9933147149442423E-3</v>
      </c>
      <c r="T745" s="26">
        <v>3.1054620508124232E-2</v>
      </c>
      <c r="U745" s="11"/>
      <c r="V745" s="28"/>
      <c r="W745" s="28"/>
      <c r="X745" s="29"/>
      <c r="Y745" s="108" t="str">
        <f t="shared" si="89"/>
        <v>NO OFERTADO</v>
      </c>
      <c r="Z745" s="108" t="str">
        <f t="shared" si="90"/>
        <v>CORRECTO</v>
      </c>
      <c r="AA745" s="29">
        <f t="shared" si="91"/>
        <v>0</v>
      </c>
      <c r="AB745" s="25">
        <v>9.3820700855447962E-3</v>
      </c>
      <c r="AC745" s="26">
        <v>2.4966573574721211E-3</v>
      </c>
      <c r="AD745" s="26">
        <v>1.1878727443016917E-2</v>
      </c>
      <c r="AE745" s="28"/>
      <c r="AF745" s="28"/>
      <c r="AG745" s="28"/>
      <c r="AH745" s="29"/>
      <c r="AI745" s="108" t="str">
        <f t="shared" si="92"/>
        <v>NO OFERTADO</v>
      </c>
      <c r="AJ745" s="108" t="str">
        <f t="shared" si="93"/>
        <v>CORRECTO</v>
      </c>
      <c r="AK745" s="27">
        <v>6.2547133903631978E-3</v>
      </c>
      <c r="AL745" s="26">
        <v>8.3221911915737378E-4</v>
      </c>
      <c r="AM745" s="26">
        <v>7.0869325095205713E-3</v>
      </c>
      <c r="AN745" s="28"/>
      <c r="AO745" s="28"/>
      <c r="AP745" s="28"/>
      <c r="AQ745" s="29"/>
      <c r="AR745" s="108" t="str">
        <f t="shared" si="94"/>
        <v>NO OFERTADO</v>
      </c>
      <c r="AS745" s="109" t="str">
        <f t="shared" si="95"/>
        <v>CORRECTO</v>
      </c>
    </row>
    <row r="746" spans="1:45" ht="24" x14ac:dyDescent="0.25">
      <c r="A746" s="134">
        <v>742</v>
      </c>
      <c r="B746" s="135">
        <v>1312</v>
      </c>
      <c r="C746" s="10" t="s">
        <v>2391</v>
      </c>
      <c r="D746" s="136" t="s">
        <v>1126</v>
      </c>
      <c r="E746" s="136" t="s">
        <v>6</v>
      </c>
      <c r="F746" s="136" t="s">
        <v>7</v>
      </c>
      <c r="G746" s="136" t="s">
        <v>8</v>
      </c>
      <c r="H746" s="136" t="s">
        <v>7</v>
      </c>
      <c r="I746" s="137" t="s">
        <v>45</v>
      </c>
      <c r="J746" s="8">
        <v>1</v>
      </c>
      <c r="K746" s="8" t="s">
        <v>2392</v>
      </c>
      <c r="L746" s="9">
        <v>10511</v>
      </c>
      <c r="M746" s="9">
        <v>45.75</v>
      </c>
      <c r="N746" s="138">
        <f t="shared" si="88"/>
        <v>480878.25</v>
      </c>
      <c r="O746" s="11" t="s">
        <v>3204</v>
      </c>
      <c r="P746" s="39">
        <v>1.4610531772373424E-5</v>
      </c>
      <c r="Q746" s="39"/>
      <c r="R746" s="26">
        <v>3.6526329430933559E-3</v>
      </c>
      <c r="S746" s="7"/>
      <c r="T746" s="26">
        <v>3.6526329430933559E-3</v>
      </c>
      <c r="U746" s="11"/>
      <c r="V746" s="28"/>
      <c r="W746" s="28"/>
      <c r="X746" s="29"/>
      <c r="Y746" s="108" t="str">
        <f t="shared" si="89"/>
        <v>NO OFERTADO</v>
      </c>
      <c r="Z746" s="108" t="str">
        <f t="shared" si="90"/>
        <v>CORRECTO</v>
      </c>
      <c r="AA746" s="29">
        <f t="shared" si="91"/>
        <v>0</v>
      </c>
      <c r="AB746" s="25">
        <v>1.3149478595136082E-3</v>
      </c>
      <c r="AC746" s="7"/>
      <c r="AD746" s="26">
        <v>1.3149478595136082E-3</v>
      </c>
      <c r="AE746" s="28"/>
      <c r="AF746" s="28"/>
      <c r="AG746" s="28"/>
      <c r="AH746" s="29"/>
      <c r="AI746" s="108" t="str">
        <f t="shared" si="92"/>
        <v>NO OFERTADO</v>
      </c>
      <c r="AJ746" s="108" t="str">
        <f t="shared" si="93"/>
        <v>CORRECTO</v>
      </c>
      <c r="AK746" s="27">
        <v>8.7663190634240543E-4</v>
      </c>
      <c r="AL746" s="7"/>
      <c r="AM746" s="26">
        <v>8.7663190634240543E-4</v>
      </c>
      <c r="AN746" s="28"/>
      <c r="AO746" s="28"/>
      <c r="AP746" s="28"/>
      <c r="AQ746" s="29"/>
      <c r="AR746" s="108" t="str">
        <f t="shared" si="94"/>
        <v>NO OFERTADO</v>
      </c>
      <c r="AS746" s="109" t="str">
        <f t="shared" si="95"/>
        <v>CORRECTO</v>
      </c>
    </row>
    <row r="747" spans="1:45" x14ac:dyDescent="0.25">
      <c r="A747" s="134">
        <v>743</v>
      </c>
      <c r="B747" s="135">
        <v>1759</v>
      </c>
      <c r="C747" s="10" t="s">
        <v>3071</v>
      </c>
      <c r="D747" s="136" t="s">
        <v>3072</v>
      </c>
      <c r="E747" s="136" t="s">
        <v>36</v>
      </c>
      <c r="F747" s="136" t="s">
        <v>15</v>
      </c>
      <c r="G747" s="136" t="s">
        <v>17</v>
      </c>
      <c r="H747" s="136" t="s">
        <v>18</v>
      </c>
      <c r="I747" s="137" t="s">
        <v>45</v>
      </c>
      <c r="J747" s="8">
        <v>1</v>
      </c>
      <c r="K747" s="8" t="s">
        <v>3073</v>
      </c>
      <c r="L747" s="9">
        <v>39611.53</v>
      </c>
      <c r="M747" s="9">
        <v>3</v>
      </c>
      <c r="N747" s="138">
        <f t="shared" si="88"/>
        <v>118834.59</v>
      </c>
      <c r="O747" s="11" t="s">
        <v>3204</v>
      </c>
      <c r="P747" s="39">
        <v>3.6105533008655912E-6</v>
      </c>
      <c r="Q747" s="39"/>
      <c r="R747" s="26">
        <v>9.0263832521639785E-4</v>
      </c>
      <c r="S747" s="7"/>
      <c r="T747" s="26">
        <v>9.0263832521639785E-4</v>
      </c>
      <c r="U747" s="11"/>
      <c r="V747" s="28"/>
      <c r="W747" s="28"/>
      <c r="X747" s="29"/>
      <c r="Y747" s="108" t="str">
        <f t="shared" si="89"/>
        <v>NO OFERTADO</v>
      </c>
      <c r="Z747" s="108" t="str">
        <f t="shared" si="90"/>
        <v>CORRECTO</v>
      </c>
      <c r="AA747" s="29">
        <f t="shared" si="91"/>
        <v>0</v>
      </c>
      <c r="AB747" s="25">
        <v>3.2494979707790319E-4</v>
      </c>
      <c r="AC747" s="7"/>
      <c r="AD747" s="26">
        <v>3.2494979707790319E-4</v>
      </c>
      <c r="AE747" s="28"/>
      <c r="AF747" s="28"/>
      <c r="AG747" s="28"/>
      <c r="AH747" s="29"/>
      <c r="AI747" s="108" t="str">
        <f t="shared" si="92"/>
        <v>NO OFERTADO</v>
      </c>
      <c r="AJ747" s="108" t="str">
        <f t="shared" si="93"/>
        <v>CORRECTO</v>
      </c>
      <c r="AK747" s="27">
        <v>2.1663319805193549E-4</v>
      </c>
      <c r="AL747" s="7"/>
      <c r="AM747" s="26">
        <v>2.1663319805193549E-4</v>
      </c>
      <c r="AN747" s="28"/>
      <c r="AO747" s="28"/>
      <c r="AP747" s="28"/>
      <c r="AQ747" s="29"/>
      <c r="AR747" s="108" t="str">
        <f t="shared" si="94"/>
        <v>NO OFERTADO</v>
      </c>
      <c r="AS747" s="109" t="str">
        <f t="shared" si="95"/>
        <v>CORRECTO</v>
      </c>
    </row>
    <row r="748" spans="1:45" ht="24" x14ac:dyDescent="0.25">
      <c r="A748" s="134">
        <v>744</v>
      </c>
      <c r="B748" s="135">
        <v>13</v>
      </c>
      <c r="C748" s="10" t="s">
        <v>50</v>
      </c>
      <c r="D748" s="136" t="s">
        <v>51</v>
      </c>
      <c r="E748" s="136" t="s">
        <v>36</v>
      </c>
      <c r="F748" s="136" t="s">
        <v>52</v>
      </c>
      <c r="G748" s="136" t="s">
        <v>17</v>
      </c>
      <c r="H748" s="136" t="s">
        <v>36</v>
      </c>
      <c r="I748" s="137">
        <v>806617</v>
      </c>
      <c r="J748" s="8">
        <v>1</v>
      </c>
      <c r="K748" s="8" t="s">
        <v>53</v>
      </c>
      <c r="L748" s="9">
        <v>578050</v>
      </c>
      <c r="M748" s="9">
        <v>341.53846153846155</v>
      </c>
      <c r="N748" s="138">
        <f t="shared" si="88"/>
        <v>197426307.69230771</v>
      </c>
      <c r="O748" s="11" t="s">
        <v>3204</v>
      </c>
      <c r="P748" s="39">
        <v>5.9984067510660622E-3</v>
      </c>
      <c r="Q748" s="39">
        <v>9.5773957420548766E-3</v>
      </c>
      <c r="R748" s="26">
        <v>1.4996016877665155</v>
      </c>
      <c r="S748" s="26">
        <v>0.28732187226164629</v>
      </c>
      <c r="T748" s="26">
        <v>1.7869235600281619</v>
      </c>
      <c r="U748" s="11"/>
      <c r="V748" s="28"/>
      <c r="W748" s="28"/>
      <c r="X748" s="29"/>
      <c r="Y748" s="108" t="str">
        <f t="shared" si="89"/>
        <v>NO OFERTADO</v>
      </c>
      <c r="Z748" s="108" t="str">
        <f t="shared" si="90"/>
        <v>CORRECTO</v>
      </c>
      <c r="AA748" s="29">
        <f t="shared" si="91"/>
        <v>0</v>
      </c>
      <c r="AB748" s="25">
        <v>0.53985660759594556</v>
      </c>
      <c r="AC748" s="26">
        <v>0.14366093613082315</v>
      </c>
      <c r="AD748" s="26">
        <v>0.68351754372676865</v>
      </c>
      <c r="AE748" s="28"/>
      <c r="AF748" s="28"/>
      <c r="AG748" s="28"/>
      <c r="AH748" s="29"/>
      <c r="AI748" s="108" t="str">
        <f t="shared" si="92"/>
        <v>NO OFERTADO</v>
      </c>
      <c r="AJ748" s="108" t="str">
        <f t="shared" si="93"/>
        <v>CORRECTO</v>
      </c>
      <c r="AK748" s="27">
        <v>0.35990440506396371</v>
      </c>
      <c r="AL748" s="26">
        <v>4.7886978710274385E-2</v>
      </c>
      <c r="AM748" s="26">
        <v>0.40779138377423807</v>
      </c>
      <c r="AN748" s="28"/>
      <c r="AO748" s="28"/>
      <c r="AP748" s="28"/>
      <c r="AQ748" s="29"/>
      <c r="AR748" s="108" t="str">
        <f t="shared" si="94"/>
        <v>NO OFERTADO</v>
      </c>
      <c r="AS748" s="109" t="str">
        <f t="shared" si="95"/>
        <v>CORRECTO</v>
      </c>
    </row>
    <row r="749" spans="1:45" x14ac:dyDescent="0.25">
      <c r="A749" s="134">
        <v>745</v>
      </c>
      <c r="B749" s="135">
        <v>384</v>
      </c>
      <c r="C749" s="10" t="s">
        <v>50</v>
      </c>
      <c r="D749" s="136" t="s">
        <v>148</v>
      </c>
      <c r="E749" s="136" t="s">
        <v>88</v>
      </c>
      <c r="F749" s="136" t="s">
        <v>88</v>
      </c>
      <c r="G749" s="136" t="s">
        <v>17</v>
      </c>
      <c r="H749" s="136" t="s">
        <v>18</v>
      </c>
      <c r="I749" s="137">
        <v>403308.5</v>
      </c>
      <c r="J749" s="8">
        <v>1</v>
      </c>
      <c r="K749" s="8" t="s">
        <v>53</v>
      </c>
      <c r="L749" s="9">
        <v>361079.68</v>
      </c>
      <c r="M749" s="9">
        <v>57.692307692307693</v>
      </c>
      <c r="N749" s="138">
        <f t="shared" si="88"/>
        <v>20831520</v>
      </c>
      <c r="O749" s="11" t="s">
        <v>3204</v>
      </c>
      <c r="P749" s="39">
        <v>6.329244144995795E-4</v>
      </c>
      <c r="Q749" s="39">
        <v>1.0105629451343102E-3</v>
      </c>
      <c r="R749" s="26">
        <v>0.15823110362489487</v>
      </c>
      <c r="S749" s="26">
        <v>3.0316888354029306E-2</v>
      </c>
      <c r="T749" s="26">
        <v>0.18854799197892419</v>
      </c>
      <c r="U749" s="11"/>
      <c r="V749" s="28"/>
      <c r="W749" s="28"/>
      <c r="X749" s="29"/>
      <c r="Y749" s="108" t="str">
        <f t="shared" si="89"/>
        <v>NO OFERTADO</v>
      </c>
      <c r="Z749" s="108" t="str">
        <f t="shared" si="90"/>
        <v>CORRECTO</v>
      </c>
      <c r="AA749" s="29">
        <f t="shared" si="91"/>
        <v>0</v>
      </c>
      <c r="AB749" s="25">
        <v>5.6963197304962153E-2</v>
      </c>
      <c r="AC749" s="26">
        <v>1.5158444177014653E-2</v>
      </c>
      <c r="AD749" s="26">
        <v>7.2121641481976806E-2</v>
      </c>
      <c r="AE749" s="28"/>
      <c r="AF749" s="28"/>
      <c r="AG749" s="28"/>
      <c r="AH749" s="29"/>
      <c r="AI749" s="108" t="str">
        <f t="shared" si="92"/>
        <v>NO OFERTADO</v>
      </c>
      <c r="AJ749" s="108" t="str">
        <f t="shared" si="93"/>
        <v>CORRECTO</v>
      </c>
      <c r="AK749" s="27">
        <v>3.7975464869974773E-2</v>
      </c>
      <c r="AL749" s="26">
        <v>5.0528147256715516E-3</v>
      </c>
      <c r="AM749" s="26">
        <v>4.3028279595646327E-2</v>
      </c>
      <c r="AN749" s="28"/>
      <c r="AO749" s="28"/>
      <c r="AP749" s="28"/>
      <c r="AQ749" s="29"/>
      <c r="AR749" s="108" t="str">
        <f t="shared" si="94"/>
        <v>NO OFERTADO</v>
      </c>
      <c r="AS749" s="109" t="str">
        <f t="shared" si="95"/>
        <v>CORRECTO</v>
      </c>
    </row>
    <row r="750" spans="1:45" x14ac:dyDescent="0.25">
      <c r="A750" s="134">
        <v>746</v>
      </c>
      <c r="B750" s="135">
        <v>1271</v>
      </c>
      <c r="C750" s="10" t="s">
        <v>2326</v>
      </c>
      <c r="D750" s="136" t="s">
        <v>2327</v>
      </c>
      <c r="E750" s="136" t="s">
        <v>36</v>
      </c>
      <c r="F750" s="136" t="s">
        <v>16</v>
      </c>
      <c r="G750" s="136" t="s">
        <v>17</v>
      </c>
      <c r="H750" s="136" t="s">
        <v>18</v>
      </c>
      <c r="I750" s="137" t="s">
        <v>45</v>
      </c>
      <c r="J750" s="8">
        <v>1</v>
      </c>
      <c r="K750" s="8" t="s">
        <v>2328</v>
      </c>
      <c r="L750" s="9">
        <v>4361.6499999999996</v>
      </c>
      <c r="M750" s="9">
        <v>109</v>
      </c>
      <c r="N750" s="138">
        <f t="shared" si="88"/>
        <v>475419.85</v>
      </c>
      <c r="O750" s="11" t="s">
        <v>3204</v>
      </c>
      <c r="P750" s="39">
        <v>1.444468911547155E-5</v>
      </c>
      <c r="Q750" s="39"/>
      <c r="R750" s="26">
        <v>3.6111722788678877E-3</v>
      </c>
      <c r="S750" s="7"/>
      <c r="T750" s="26">
        <v>3.6111722788678877E-3</v>
      </c>
      <c r="U750" s="11"/>
      <c r="V750" s="28"/>
      <c r="W750" s="28"/>
      <c r="X750" s="29"/>
      <c r="Y750" s="108" t="str">
        <f t="shared" si="89"/>
        <v>NO OFERTADO</v>
      </c>
      <c r="Z750" s="108" t="str">
        <f t="shared" si="90"/>
        <v>CORRECTO</v>
      </c>
      <c r="AA750" s="29">
        <f t="shared" si="91"/>
        <v>0</v>
      </c>
      <c r="AB750" s="25">
        <v>1.3000220203924395E-3</v>
      </c>
      <c r="AC750" s="7"/>
      <c r="AD750" s="26">
        <v>1.3000220203924395E-3</v>
      </c>
      <c r="AE750" s="28"/>
      <c r="AF750" s="28"/>
      <c r="AG750" s="28"/>
      <c r="AH750" s="29"/>
      <c r="AI750" s="108" t="str">
        <f t="shared" si="92"/>
        <v>NO OFERTADO</v>
      </c>
      <c r="AJ750" s="108" t="str">
        <f t="shared" si="93"/>
        <v>CORRECTO</v>
      </c>
      <c r="AK750" s="27">
        <v>8.6668134692829306E-4</v>
      </c>
      <c r="AL750" s="7"/>
      <c r="AM750" s="26">
        <v>8.6668134692829306E-4</v>
      </c>
      <c r="AN750" s="28"/>
      <c r="AO750" s="28"/>
      <c r="AP750" s="28"/>
      <c r="AQ750" s="29"/>
      <c r="AR750" s="108" t="str">
        <f t="shared" si="94"/>
        <v>NO OFERTADO</v>
      </c>
      <c r="AS750" s="109" t="str">
        <f t="shared" si="95"/>
        <v>CORRECTO</v>
      </c>
    </row>
    <row r="751" spans="1:45" ht="24" x14ac:dyDescent="0.25">
      <c r="A751" s="134">
        <v>747</v>
      </c>
      <c r="B751" s="135">
        <v>865</v>
      </c>
      <c r="C751" s="10" t="s">
        <v>1766</v>
      </c>
      <c r="D751" s="136" t="s">
        <v>1767</v>
      </c>
      <c r="E751" s="136" t="s">
        <v>6</v>
      </c>
      <c r="F751" s="136" t="s">
        <v>7</v>
      </c>
      <c r="G751" s="136" t="s">
        <v>8</v>
      </c>
      <c r="H751" s="136" t="s">
        <v>7</v>
      </c>
      <c r="I751" s="137">
        <v>1113.96</v>
      </c>
      <c r="J751" s="8">
        <v>1</v>
      </c>
      <c r="K751" s="8" t="s">
        <v>1768</v>
      </c>
      <c r="L751" s="9">
        <v>1113.96</v>
      </c>
      <c r="M751" s="9">
        <v>3591.9</v>
      </c>
      <c r="N751" s="138">
        <f t="shared" si="88"/>
        <v>4001232.9240000001</v>
      </c>
      <c r="O751" s="11" t="s">
        <v>3204</v>
      </c>
      <c r="P751" s="39">
        <v>1.2156952568507438E-4</v>
      </c>
      <c r="Q751" s="39">
        <v>1.9410478581715628E-4</v>
      </c>
      <c r="R751" s="26">
        <v>3.0392381421268596E-2</v>
      </c>
      <c r="S751" s="26">
        <v>5.8231435745146887E-3</v>
      </c>
      <c r="T751" s="26">
        <v>3.6215524995783288E-2</v>
      </c>
      <c r="U751" s="11"/>
      <c r="V751" s="28"/>
      <c r="W751" s="28"/>
      <c r="X751" s="29"/>
      <c r="Y751" s="108" t="str">
        <f t="shared" si="89"/>
        <v>NO OFERTADO</v>
      </c>
      <c r="Z751" s="108" t="str">
        <f t="shared" si="90"/>
        <v>CORRECTO</v>
      </c>
      <c r="AA751" s="29">
        <f t="shared" si="91"/>
        <v>0</v>
      </c>
      <c r="AB751" s="25">
        <v>1.0941257311656695E-2</v>
      </c>
      <c r="AC751" s="26">
        <v>2.9115717872573443E-3</v>
      </c>
      <c r="AD751" s="26">
        <v>1.3852829098914039E-2</v>
      </c>
      <c r="AE751" s="28"/>
      <c r="AF751" s="28"/>
      <c r="AG751" s="28"/>
      <c r="AH751" s="29"/>
      <c r="AI751" s="108" t="str">
        <f t="shared" si="92"/>
        <v>NO OFERTADO</v>
      </c>
      <c r="AJ751" s="108" t="str">
        <f t="shared" si="93"/>
        <v>CORRECTO</v>
      </c>
      <c r="AK751" s="27">
        <v>7.2941715411044628E-3</v>
      </c>
      <c r="AL751" s="26">
        <v>9.7052392908578144E-4</v>
      </c>
      <c r="AM751" s="26">
        <v>8.2646954701902434E-3</v>
      </c>
      <c r="AN751" s="28"/>
      <c r="AO751" s="28"/>
      <c r="AP751" s="28"/>
      <c r="AQ751" s="29"/>
      <c r="AR751" s="108" t="str">
        <f t="shared" si="94"/>
        <v>NO OFERTADO</v>
      </c>
      <c r="AS751" s="109" t="str">
        <f t="shared" si="95"/>
        <v>CORRECTO</v>
      </c>
    </row>
    <row r="752" spans="1:45" x14ac:dyDescent="0.25">
      <c r="A752" s="134">
        <v>748</v>
      </c>
      <c r="B752" s="135">
        <v>1535</v>
      </c>
      <c r="C752" s="10" t="s">
        <v>2732</v>
      </c>
      <c r="D752" s="136" t="s">
        <v>1738</v>
      </c>
      <c r="E752" s="136" t="s">
        <v>36</v>
      </c>
      <c r="F752" s="136" t="s">
        <v>16</v>
      </c>
      <c r="G752" s="136" t="s">
        <v>17</v>
      </c>
      <c r="H752" s="136" t="s">
        <v>36</v>
      </c>
      <c r="I752" s="137" t="s">
        <v>45</v>
      </c>
      <c r="J752" s="8">
        <v>1</v>
      </c>
      <c r="K752" s="8" t="s">
        <v>2733</v>
      </c>
      <c r="L752" s="9">
        <v>14068</v>
      </c>
      <c r="M752" s="9">
        <v>32.230769230769234</v>
      </c>
      <c r="N752" s="138">
        <f t="shared" si="88"/>
        <v>453422.46153846156</v>
      </c>
      <c r="O752" s="11" t="s">
        <v>3204</v>
      </c>
      <c r="P752" s="39">
        <v>1.3776342100345481E-5</v>
      </c>
      <c r="Q752" s="39"/>
      <c r="R752" s="26">
        <v>3.4440855250863702E-3</v>
      </c>
      <c r="S752" s="7"/>
      <c r="T752" s="26">
        <v>3.4440855250863702E-3</v>
      </c>
      <c r="U752" s="11"/>
      <c r="V752" s="28"/>
      <c r="W752" s="28"/>
      <c r="X752" s="29"/>
      <c r="Y752" s="108" t="str">
        <f t="shared" si="89"/>
        <v>NO OFERTADO</v>
      </c>
      <c r="Z752" s="108" t="str">
        <f t="shared" si="90"/>
        <v>CORRECTO</v>
      </c>
      <c r="AA752" s="29">
        <f t="shared" si="91"/>
        <v>0</v>
      </c>
      <c r="AB752" s="25">
        <v>1.2398707890310934E-3</v>
      </c>
      <c r="AC752" s="7"/>
      <c r="AD752" s="26">
        <v>1.2398707890310934E-3</v>
      </c>
      <c r="AE752" s="28"/>
      <c r="AF752" s="28"/>
      <c r="AG752" s="28"/>
      <c r="AH752" s="29"/>
      <c r="AI752" s="108" t="str">
        <f t="shared" si="92"/>
        <v>NO OFERTADO</v>
      </c>
      <c r="AJ752" s="108" t="str">
        <f t="shared" si="93"/>
        <v>CORRECTO</v>
      </c>
      <c r="AK752" s="27">
        <v>8.2658052602072886E-4</v>
      </c>
      <c r="AL752" s="7"/>
      <c r="AM752" s="26">
        <v>8.2658052602072886E-4</v>
      </c>
      <c r="AN752" s="28"/>
      <c r="AO752" s="28"/>
      <c r="AP752" s="28"/>
      <c r="AQ752" s="29"/>
      <c r="AR752" s="108" t="str">
        <f t="shared" si="94"/>
        <v>NO OFERTADO</v>
      </c>
      <c r="AS752" s="109" t="str">
        <f t="shared" si="95"/>
        <v>CORRECTO</v>
      </c>
    </row>
    <row r="753" spans="1:45" ht="24" x14ac:dyDescent="0.25">
      <c r="A753" s="134">
        <v>749</v>
      </c>
      <c r="B753" s="135">
        <v>209</v>
      </c>
      <c r="C753" s="10" t="s">
        <v>430</v>
      </c>
      <c r="D753" s="136" t="s">
        <v>574</v>
      </c>
      <c r="E753" s="136" t="s">
        <v>6</v>
      </c>
      <c r="F753" s="136" t="s">
        <v>7</v>
      </c>
      <c r="G753" s="136" t="s">
        <v>8</v>
      </c>
      <c r="H753" s="136" t="s">
        <v>7</v>
      </c>
      <c r="I753" s="137" t="s">
        <v>45</v>
      </c>
      <c r="J753" s="8">
        <v>1</v>
      </c>
      <c r="K753" s="8" t="s">
        <v>431</v>
      </c>
      <c r="L753" s="9">
        <v>1260</v>
      </c>
      <c r="M753" s="9">
        <v>19670.692307692309</v>
      </c>
      <c r="N753" s="138">
        <f t="shared" si="88"/>
        <v>24785072.307692308</v>
      </c>
      <c r="O753" s="11" t="s">
        <v>3204</v>
      </c>
      <c r="P753" s="39">
        <v>7.530452592358069E-4</v>
      </c>
      <c r="Q753" s="39"/>
      <c r="R753" s="26">
        <v>0.18826131480895172</v>
      </c>
      <c r="S753" s="7"/>
      <c r="T753" s="26">
        <v>0.18826131480895172</v>
      </c>
      <c r="U753" s="11"/>
      <c r="V753" s="28"/>
      <c r="W753" s="28"/>
      <c r="X753" s="29"/>
      <c r="Y753" s="108" t="str">
        <f t="shared" si="89"/>
        <v>NO OFERTADO</v>
      </c>
      <c r="Z753" s="108" t="str">
        <f t="shared" si="90"/>
        <v>CORRECTO</v>
      </c>
      <c r="AA753" s="29">
        <f t="shared" si="91"/>
        <v>0</v>
      </c>
      <c r="AB753" s="25">
        <v>6.7774073331222623E-2</v>
      </c>
      <c r="AC753" s="7"/>
      <c r="AD753" s="26">
        <v>6.7774073331222623E-2</v>
      </c>
      <c r="AE753" s="28"/>
      <c r="AF753" s="28"/>
      <c r="AG753" s="28"/>
      <c r="AH753" s="29"/>
      <c r="AI753" s="108" t="str">
        <f t="shared" si="92"/>
        <v>NO OFERTADO</v>
      </c>
      <c r="AJ753" s="108" t="str">
        <f t="shared" si="93"/>
        <v>CORRECTO</v>
      </c>
      <c r="AK753" s="27">
        <v>4.5182715554148413E-2</v>
      </c>
      <c r="AL753" s="7"/>
      <c r="AM753" s="26">
        <v>4.5182715554148413E-2</v>
      </c>
      <c r="AN753" s="28"/>
      <c r="AO753" s="28"/>
      <c r="AP753" s="28"/>
      <c r="AQ753" s="29"/>
      <c r="AR753" s="108" t="str">
        <f t="shared" si="94"/>
        <v>NO OFERTADO</v>
      </c>
      <c r="AS753" s="109" t="str">
        <f t="shared" si="95"/>
        <v>CORRECTO</v>
      </c>
    </row>
    <row r="754" spans="1:45" ht="24" x14ac:dyDescent="0.25">
      <c r="A754" s="134">
        <v>750</v>
      </c>
      <c r="B754" s="135">
        <v>150</v>
      </c>
      <c r="C754" s="10" t="s">
        <v>430</v>
      </c>
      <c r="D754" s="136" t="s">
        <v>32</v>
      </c>
      <c r="E754" s="136" t="s">
        <v>6</v>
      </c>
      <c r="F754" s="136" t="s">
        <v>7</v>
      </c>
      <c r="G754" s="136" t="s">
        <v>8</v>
      </c>
      <c r="H754" s="136" t="s">
        <v>7</v>
      </c>
      <c r="I754" s="137" t="s">
        <v>45</v>
      </c>
      <c r="J754" s="8">
        <v>1</v>
      </c>
      <c r="K754" s="8" t="s">
        <v>431</v>
      </c>
      <c r="L754" s="9">
        <v>778</v>
      </c>
      <c r="M754" s="9">
        <v>24977.615384615383</v>
      </c>
      <c r="N754" s="138">
        <f t="shared" si="88"/>
        <v>19432584.769230768</v>
      </c>
      <c r="O754" s="11" t="s">
        <v>3204</v>
      </c>
      <c r="P754" s="39">
        <v>5.9042054239339379E-4</v>
      </c>
      <c r="Q754" s="39"/>
      <c r="R754" s="26">
        <v>0.14760513559834845</v>
      </c>
      <c r="S754" s="7"/>
      <c r="T754" s="26">
        <v>0.14760513559834845</v>
      </c>
      <c r="U754" s="11"/>
      <c r="V754" s="28"/>
      <c r="W754" s="28"/>
      <c r="X754" s="29"/>
      <c r="Y754" s="108" t="str">
        <f t="shared" si="89"/>
        <v>NO OFERTADO</v>
      </c>
      <c r="Z754" s="108" t="str">
        <f t="shared" si="90"/>
        <v>CORRECTO</v>
      </c>
      <c r="AA754" s="29">
        <f t="shared" si="91"/>
        <v>0</v>
      </c>
      <c r="AB754" s="25">
        <v>5.3137848815405439E-2</v>
      </c>
      <c r="AC754" s="7"/>
      <c r="AD754" s="26">
        <v>5.3137848815405439E-2</v>
      </c>
      <c r="AE754" s="28"/>
      <c r="AF754" s="28"/>
      <c r="AG754" s="28"/>
      <c r="AH754" s="29"/>
      <c r="AI754" s="108" t="str">
        <f t="shared" si="92"/>
        <v>NO OFERTADO</v>
      </c>
      <c r="AJ754" s="108" t="str">
        <f t="shared" si="93"/>
        <v>CORRECTO</v>
      </c>
      <c r="AK754" s="27">
        <v>3.5425232543603628E-2</v>
      </c>
      <c r="AL754" s="7"/>
      <c r="AM754" s="26">
        <v>3.5425232543603628E-2</v>
      </c>
      <c r="AN754" s="28"/>
      <c r="AO754" s="28"/>
      <c r="AP754" s="28"/>
      <c r="AQ754" s="29"/>
      <c r="AR754" s="108" t="str">
        <f t="shared" si="94"/>
        <v>NO OFERTADO</v>
      </c>
      <c r="AS754" s="109" t="str">
        <f t="shared" si="95"/>
        <v>CORRECTO</v>
      </c>
    </row>
    <row r="755" spans="1:45" ht="24" x14ac:dyDescent="0.25">
      <c r="A755" s="134">
        <v>751</v>
      </c>
      <c r="B755" s="135">
        <v>588</v>
      </c>
      <c r="C755" s="10" t="s">
        <v>430</v>
      </c>
      <c r="D755" s="136" t="s">
        <v>425</v>
      </c>
      <c r="E755" s="136" t="s">
        <v>6</v>
      </c>
      <c r="F755" s="136" t="s">
        <v>7</v>
      </c>
      <c r="G755" s="136" t="s">
        <v>8</v>
      </c>
      <c r="H755" s="136" t="s">
        <v>7</v>
      </c>
      <c r="I755" s="137" t="s">
        <v>45</v>
      </c>
      <c r="J755" s="8">
        <v>1</v>
      </c>
      <c r="K755" s="8" t="s">
        <v>431</v>
      </c>
      <c r="L755" s="9">
        <v>1313.75</v>
      </c>
      <c r="M755" s="9">
        <v>8605.461538461539</v>
      </c>
      <c r="N755" s="138">
        <f t="shared" si="88"/>
        <v>11305425.096153846</v>
      </c>
      <c r="O755" s="11" t="s">
        <v>3204</v>
      </c>
      <c r="P755" s="39">
        <v>3.4349291648674824E-4</v>
      </c>
      <c r="Q755" s="39"/>
      <c r="R755" s="26">
        <v>8.5873229121687059E-2</v>
      </c>
      <c r="S755" s="7"/>
      <c r="T755" s="26">
        <v>8.5873229121687059E-2</v>
      </c>
      <c r="U755" s="11"/>
      <c r="V755" s="28"/>
      <c r="W755" s="28"/>
      <c r="X755" s="29"/>
      <c r="Y755" s="108" t="str">
        <f t="shared" si="89"/>
        <v>NO OFERTADO</v>
      </c>
      <c r="Z755" s="108" t="str">
        <f t="shared" si="90"/>
        <v>CORRECTO</v>
      </c>
      <c r="AA755" s="29">
        <f t="shared" si="91"/>
        <v>0</v>
      </c>
      <c r="AB755" s="25">
        <v>3.0914362483807342E-2</v>
      </c>
      <c r="AC755" s="7"/>
      <c r="AD755" s="26">
        <v>3.0914362483807342E-2</v>
      </c>
      <c r="AE755" s="28"/>
      <c r="AF755" s="28"/>
      <c r="AG755" s="28"/>
      <c r="AH755" s="29"/>
      <c r="AI755" s="108" t="str">
        <f t="shared" si="92"/>
        <v>NO OFERTADO</v>
      </c>
      <c r="AJ755" s="108" t="str">
        <f t="shared" si="93"/>
        <v>CORRECTO</v>
      </c>
      <c r="AK755" s="27">
        <v>2.0609574989204894E-2</v>
      </c>
      <c r="AL755" s="7"/>
      <c r="AM755" s="26">
        <v>2.0609574989204894E-2</v>
      </c>
      <c r="AN755" s="28"/>
      <c r="AO755" s="28"/>
      <c r="AP755" s="28"/>
      <c r="AQ755" s="29"/>
      <c r="AR755" s="108" t="str">
        <f t="shared" si="94"/>
        <v>NO OFERTADO</v>
      </c>
      <c r="AS755" s="109" t="str">
        <f t="shared" si="95"/>
        <v>CORRECTO</v>
      </c>
    </row>
    <row r="756" spans="1:45" ht="24" x14ac:dyDescent="0.25">
      <c r="A756" s="134">
        <v>752</v>
      </c>
      <c r="B756" s="135">
        <v>593</v>
      </c>
      <c r="C756" s="10" t="s">
        <v>430</v>
      </c>
      <c r="D756" s="136" t="s">
        <v>411</v>
      </c>
      <c r="E756" s="136" t="s">
        <v>6</v>
      </c>
      <c r="F756" s="136" t="s">
        <v>7</v>
      </c>
      <c r="G756" s="136" t="s">
        <v>8</v>
      </c>
      <c r="H756" s="136" t="s">
        <v>7</v>
      </c>
      <c r="I756" s="137" t="s">
        <v>45</v>
      </c>
      <c r="J756" s="8">
        <v>1</v>
      </c>
      <c r="K756" s="8" t="s">
        <v>431</v>
      </c>
      <c r="L756" s="9">
        <v>3266</v>
      </c>
      <c r="M756" s="9">
        <v>2875.6666666666665</v>
      </c>
      <c r="N756" s="138">
        <f t="shared" si="88"/>
        <v>9391927.3333333321</v>
      </c>
      <c r="O756" s="11" t="s">
        <v>3204</v>
      </c>
      <c r="P756" s="39">
        <v>2.8535508251306658E-4</v>
      </c>
      <c r="Q756" s="39"/>
      <c r="R756" s="26">
        <v>7.1338770628266643E-2</v>
      </c>
      <c r="S756" s="7"/>
      <c r="T756" s="26">
        <v>7.1338770628266643E-2</v>
      </c>
      <c r="U756" s="11"/>
      <c r="V756" s="28"/>
      <c r="W756" s="28"/>
      <c r="X756" s="29"/>
      <c r="Y756" s="108" t="str">
        <f t="shared" si="89"/>
        <v>NO OFERTADO</v>
      </c>
      <c r="Z756" s="108" t="str">
        <f t="shared" si="90"/>
        <v>CORRECTO</v>
      </c>
      <c r="AA756" s="29">
        <f t="shared" si="91"/>
        <v>0</v>
      </c>
      <c r="AB756" s="25">
        <v>2.5681957426175992E-2</v>
      </c>
      <c r="AC756" s="7"/>
      <c r="AD756" s="26">
        <v>2.5681957426175992E-2</v>
      </c>
      <c r="AE756" s="28"/>
      <c r="AF756" s="28"/>
      <c r="AG756" s="28"/>
      <c r="AH756" s="29"/>
      <c r="AI756" s="108" t="str">
        <f t="shared" si="92"/>
        <v>NO OFERTADO</v>
      </c>
      <c r="AJ756" s="108" t="str">
        <f t="shared" si="93"/>
        <v>CORRECTO</v>
      </c>
      <c r="AK756" s="27">
        <v>1.7121304950783994E-2</v>
      </c>
      <c r="AL756" s="7"/>
      <c r="AM756" s="26">
        <v>1.7121304950783994E-2</v>
      </c>
      <c r="AN756" s="28"/>
      <c r="AO756" s="28"/>
      <c r="AP756" s="28"/>
      <c r="AQ756" s="29"/>
      <c r="AR756" s="108" t="str">
        <f t="shared" si="94"/>
        <v>NO OFERTADO</v>
      </c>
      <c r="AS756" s="109" t="str">
        <f t="shared" si="95"/>
        <v>CORRECTO</v>
      </c>
    </row>
    <row r="757" spans="1:45" ht="24" x14ac:dyDescent="0.25">
      <c r="A757" s="134">
        <v>753</v>
      </c>
      <c r="B757" s="135">
        <v>151</v>
      </c>
      <c r="C757" s="10" t="s">
        <v>432</v>
      </c>
      <c r="D757" s="136" t="s">
        <v>5</v>
      </c>
      <c r="E757" s="136" t="s">
        <v>6</v>
      </c>
      <c r="F757" s="136" t="s">
        <v>7</v>
      </c>
      <c r="G757" s="136" t="s">
        <v>8</v>
      </c>
      <c r="H757" s="136" t="s">
        <v>7</v>
      </c>
      <c r="I757" s="137">
        <v>514988.5</v>
      </c>
      <c r="J757" s="8">
        <v>1</v>
      </c>
      <c r="K757" s="8" t="s">
        <v>433</v>
      </c>
      <c r="L757" s="9">
        <v>401830</v>
      </c>
      <c r="M757" s="9">
        <v>108.53846153846153</v>
      </c>
      <c r="N757" s="138">
        <f t="shared" si="88"/>
        <v>43614010</v>
      </c>
      <c r="O757" s="11" t="s">
        <v>3204</v>
      </c>
      <c r="P757" s="39">
        <v>1.3251251825708737E-3</v>
      </c>
      <c r="Q757" s="39">
        <v>2.1157698715560487E-3</v>
      </c>
      <c r="R757" s="26">
        <v>0.33128129564271841</v>
      </c>
      <c r="S757" s="26">
        <v>6.3473096146681465E-2</v>
      </c>
      <c r="T757" s="26">
        <v>0.39475439178939986</v>
      </c>
      <c r="U757" s="11"/>
      <c r="V757" s="28"/>
      <c r="W757" s="28"/>
      <c r="X757" s="29"/>
      <c r="Y757" s="108" t="str">
        <f t="shared" si="89"/>
        <v>NO OFERTADO</v>
      </c>
      <c r="Z757" s="108" t="str">
        <f t="shared" si="90"/>
        <v>CORRECTO</v>
      </c>
      <c r="AA757" s="29">
        <f t="shared" si="91"/>
        <v>0</v>
      </c>
      <c r="AB757" s="25">
        <v>0.11926126643137863</v>
      </c>
      <c r="AC757" s="26">
        <v>3.1736548073340733E-2</v>
      </c>
      <c r="AD757" s="26">
        <v>0.15099781450471936</v>
      </c>
      <c r="AE757" s="28"/>
      <c r="AF757" s="28"/>
      <c r="AG757" s="28"/>
      <c r="AH757" s="29"/>
      <c r="AI757" s="108" t="str">
        <f t="shared" si="92"/>
        <v>NO OFERTADO</v>
      </c>
      <c r="AJ757" s="108" t="str">
        <f t="shared" si="93"/>
        <v>CORRECTO</v>
      </c>
      <c r="AK757" s="27">
        <v>7.9507510954252417E-2</v>
      </c>
      <c r="AL757" s="26">
        <v>1.0578849357780244E-2</v>
      </c>
      <c r="AM757" s="26">
        <v>9.0086360312032654E-2</v>
      </c>
      <c r="AN757" s="28"/>
      <c r="AO757" s="28"/>
      <c r="AP757" s="28"/>
      <c r="AQ757" s="29"/>
      <c r="AR757" s="108" t="str">
        <f t="shared" si="94"/>
        <v>NO OFERTADO</v>
      </c>
      <c r="AS757" s="109" t="str">
        <f t="shared" si="95"/>
        <v>CORRECTO</v>
      </c>
    </row>
    <row r="758" spans="1:45" ht="24" x14ac:dyDescent="0.25">
      <c r="A758" s="134">
        <v>754</v>
      </c>
      <c r="B758" s="135">
        <v>515</v>
      </c>
      <c r="C758" s="10" t="s">
        <v>432</v>
      </c>
      <c r="D758" s="136" t="s">
        <v>1201</v>
      </c>
      <c r="E758" s="136" t="s">
        <v>6</v>
      </c>
      <c r="F758" s="136" t="s">
        <v>7</v>
      </c>
      <c r="G758" s="136" t="s">
        <v>8</v>
      </c>
      <c r="H758" s="136" t="s">
        <v>7</v>
      </c>
      <c r="I758" s="137">
        <v>19186.25</v>
      </c>
      <c r="J758" s="8">
        <v>1</v>
      </c>
      <c r="K758" s="8" t="s">
        <v>1202</v>
      </c>
      <c r="L758" s="9">
        <v>19186.25</v>
      </c>
      <c r="M758" s="9">
        <v>727.76923076923072</v>
      </c>
      <c r="N758" s="138">
        <f t="shared" si="88"/>
        <v>13963162.403846152</v>
      </c>
      <c r="O758" s="11" t="s">
        <v>3204</v>
      </c>
      <c r="P758" s="39">
        <v>4.2424299278290143E-4</v>
      </c>
      <c r="Q758" s="39">
        <v>6.773703753840066E-4</v>
      </c>
      <c r="R758" s="26">
        <v>0.10606074819572536</v>
      </c>
      <c r="S758" s="26">
        <v>2.0321111261520197E-2</v>
      </c>
      <c r="T758" s="26">
        <v>0.12638185945724556</v>
      </c>
      <c r="U758" s="11"/>
      <c r="V758" s="28"/>
      <c r="W758" s="28"/>
      <c r="X758" s="29"/>
      <c r="Y758" s="108" t="str">
        <f t="shared" si="89"/>
        <v>NO OFERTADO</v>
      </c>
      <c r="Z758" s="108" t="str">
        <f t="shared" si="90"/>
        <v>CORRECTO</v>
      </c>
      <c r="AA758" s="29">
        <f t="shared" si="91"/>
        <v>0</v>
      </c>
      <c r="AB758" s="25">
        <v>3.8181869350461126E-2</v>
      </c>
      <c r="AC758" s="26">
        <v>1.0160555630760099E-2</v>
      </c>
      <c r="AD758" s="26">
        <v>4.8342424981221224E-2</v>
      </c>
      <c r="AE758" s="28"/>
      <c r="AF758" s="28"/>
      <c r="AG758" s="28"/>
      <c r="AH758" s="29"/>
      <c r="AI758" s="108" t="str">
        <f t="shared" si="92"/>
        <v>NO OFERTADO</v>
      </c>
      <c r="AJ758" s="108" t="str">
        <f t="shared" si="93"/>
        <v>CORRECTO</v>
      </c>
      <c r="AK758" s="27">
        <v>2.5454579566974087E-2</v>
      </c>
      <c r="AL758" s="26">
        <v>3.3868518769200329E-3</v>
      </c>
      <c r="AM758" s="26">
        <v>2.884143144389412E-2</v>
      </c>
      <c r="AN758" s="28"/>
      <c r="AO758" s="28"/>
      <c r="AP758" s="28"/>
      <c r="AQ758" s="29"/>
      <c r="AR758" s="108" t="str">
        <f t="shared" si="94"/>
        <v>NO OFERTADO</v>
      </c>
      <c r="AS758" s="109" t="str">
        <f t="shared" si="95"/>
        <v>CORRECTO</v>
      </c>
    </row>
    <row r="759" spans="1:45" ht="24" x14ac:dyDescent="0.25">
      <c r="A759" s="134">
        <v>755</v>
      </c>
      <c r="B759" s="135">
        <v>558</v>
      </c>
      <c r="C759" s="10" t="s">
        <v>432</v>
      </c>
      <c r="D759" s="136" t="s">
        <v>1137</v>
      </c>
      <c r="E759" s="136" t="s">
        <v>6</v>
      </c>
      <c r="F759" s="136" t="s">
        <v>7</v>
      </c>
      <c r="G759" s="136" t="s">
        <v>8</v>
      </c>
      <c r="H759" s="136" t="s">
        <v>7</v>
      </c>
      <c r="I759" s="137">
        <v>25581.66</v>
      </c>
      <c r="J759" s="8">
        <v>1</v>
      </c>
      <c r="K759" s="8" t="s">
        <v>1202</v>
      </c>
      <c r="L759" s="9">
        <v>25487.26</v>
      </c>
      <c r="M759" s="9">
        <v>526.15384615384619</v>
      </c>
      <c r="N759" s="138">
        <f t="shared" si="88"/>
        <v>13410219.876923077</v>
      </c>
      <c r="O759" s="11" t="s">
        <v>3204</v>
      </c>
      <c r="P759" s="39">
        <v>4.0744293090048934E-4</v>
      </c>
      <c r="Q759" s="39">
        <v>6.505464456612888E-4</v>
      </c>
      <c r="R759" s="26">
        <v>0.10186073272512233</v>
      </c>
      <c r="S759" s="26">
        <v>1.9516393369838663E-2</v>
      </c>
      <c r="T759" s="26">
        <v>0.121377126094961</v>
      </c>
      <c r="U759" s="11"/>
      <c r="V759" s="28"/>
      <c r="W759" s="28"/>
      <c r="X759" s="29"/>
      <c r="Y759" s="108" t="str">
        <f t="shared" si="89"/>
        <v>NO OFERTADO</v>
      </c>
      <c r="Z759" s="108" t="str">
        <f t="shared" si="90"/>
        <v>CORRECTO</v>
      </c>
      <c r="AA759" s="29">
        <f t="shared" si="91"/>
        <v>0</v>
      </c>
      <c r="AB759" s="25">
        <v>3.6669863781044039E-2</v>
      </c>
      <c r="AC759" s="26">
        <v>9.7581966849193316E-3</v>
      </c>
      <c r="AD759" s="26">
        <v>4.6428060465963372E-2</v>
      </c>
      <c r="AE759" s="28"/>
      <c r="AF759" s="28"/>
      <c r="AG759" s="28"/>
      <c r="AH759" s="29"/>
      <c r="AI759" s="108" t="str">
        <f t="shared" si="92"/>
        <v>NO OFERTADO</v>
      </c>
      <c r="AJ759" s="108" t="str">
        <f t="shared" si="93"/>
        <v>CORRECTO</v>
      </c>
      <c r="AK759" s="27">
        <v>2.4446575854029359E-2</v>
      </c>
      <c r="AL759" s="26">
        <v>3.252732228306444E-3</v>
      </c>
      <c r="AM759" s="26">
        <v>2.7699308082335804E-2</v>
      </c>
      <c r="AN759" s="28"/>
      <c r="AO759" s="28"/>
      <c r="AP759" s="28"/>
      <c r="AQ759" s="29"/>
      <c r="AR759" s="108" t="str">
        <f t="shared" si="94"/>
        <v>NO OFERTADO</v>
      </c>
      <c r="AS759" s="109" t="str">
        <f t="shared" si="95"/>
        <v>CORRECTO</v>
      </c>
    </row>
    <row r="760" spans="1:45" ht="24" x14ac:dyDescent="0.25">
      <c r="A760" s="134">
        <v>756</v>
      </c>
      <c r="B760" s="135">
        <v>676</v>
      </c>
      <c r="C760" s="10" t="s">
        <v>432</v>
      </c>
      <c r="D760" s="136" t="s">
        <v>744</v>
      </c>
      <c r="E760" s="136" t="s">
        <v>6</v>
      </c>
      <c r="F760" s="136" t="s">
        <v>7</v>
      </c>
      <c r="G760" s="136" t="s">
        <v>8</v>
      </c>
      <c r="H760" s="136" t="s">
        <v>7</v>
      </c>
      <c r="I760" s="137">
        <v>12790.83</v>
      </c>
      <c r="J760" s="8">
        <v>1</v>
      </c>
      <c r="K760" s="8" t="s">
        <v>1202</v>
      </c>
      <c r="L760" s="9">
        <v>12790.83</v>
      </c>
      <c r="M760" s="9">
        <v>758</v>
      </c>
      <c r="N760" s="138">
        <f t="shared" si="88"/>
        <v>9695449.1400000006</v>
      </c>
      <c r="O760" s="11" t="s">
        <v>3204</v>
      </c>
      <c r="P760" s="39">
        <v>2.9457699055301543E-4</v>
      </c>
      <c r="Q760" s="39">
        <v>4.7033829683663583E-4</v>
      </c>
      <c r="R760" s="26">
        <v>7.3644247638253862E-2</v>
      </c>
      <c r="S760" s="26">
        <v>1.4110148905099075E-2</v>
      </c>
      <c r="T760" s="26">
        <v>8.775439654335293E-2</v>
      </c>
      <c r="U760" s="11"/>
      <c r="V760" s="28"/>
      <c r="W760" s="28"/>
      <c r="X760" s="29"/>
      <c r="Y760" s="108" t="str">
        <f t="shared" si="89"/>
        <v>NO OFERTADO</v>
      </c>
      <c r="Z760" s="108" t="str">
        <f t="shared" si="90"/>
        <v>CORRECTO</v>
      </c>
      <c r="AA760" s="29">
        <f t="shared" si="91"/>
        <v>0</v>
      </c>
      <c r="AB760" s="25">
        <v>2.651192914977139E-2</v>
      </c>
      <c r="AC760" s="26">
        <v>7.0550744525495375E-3</v>
      </c>
      <c r="AD760" s="26">
        <v>3.3567003602320927E-2</v>
      </c>
      <c r="AE760" s="28"/>
      <c r="AF760" s="28"/>
      <c r="AG760" s="28"/>
      <c r="AH760" s="29"/>
      <c r="AI760" s="108" t="str">
        <f t="shared" si="92"/>
        <v>NO OFERTADO</v>
      </c>
      <c r="AJ760" s="108" t="str">
        <f t="shared" si="93"/>
        <v>CORRECTO</v>
      </c>
      <c r="AK760" s="27">
        <v>1.7674619433180924E-2</v>
      </c>
      <c r="AL760" s="26">
        <v>2.3516914841831792E-3</v>
      </c>
      <c r="AM760" s="26">
        <v>2.0026310917364103E-2</v>
      </c>
      <c r="AN760" s="28"/>
      <c r="AO760" s="28"/>
      <c r="AP760" s="28"/>
      <c r="AQ760" s="29"/>
      <c r="AR760" s="108" t="str">
        <f t="shared" si="94"/>
        <v>NO OFERTADO</v>
      </c>
      <c r="AS760" s="109" t="str">
        <f t="shared" si="95"/>
        <v>CORRECTO</v>
      </c>
    </row>
    <row r="761" spans="1:45" ht="24" x14ac:dyDescent="0.25">
      <c r="A761" s="134">
        <v>757</v>
      </c>
      <c r="B761" s="135">
        <v>736</v>
      </c>
      <c r="C761" s="10" t="s">
        <v>432</v>
      </c>
      <c r="D761" s="136" t="s">
        <v>66</v>
      </c>
      <c r="E761" s="136" t="s">
        <v>6</v>
      </c>
      <c r="F761" s="136" t="s">
        <v>7</v>
      </c>
      <c r="G761" s="136" t="s">
        <v>8</v>
      </c>
      <c r="H761" s="136" t="s">
        <v>7</v>
      </c>
      <c r="I761" s="137">
        <v>257494.25</v>
      </c>
      <c r="J761" s="8">
        <v>1</v>
      </c>
      <c r="K761" s="8" t="s">
        <v>433</v>
      </c>
      <c r="L761" s="9">
        <v>189180</v>
      </c>
      <c r="M761" s="9">
        <v>30</v>
      </c>
      <c r="N761" s="138">
        <f t="shared" si="88"/>
        <v>5675400</v>
      </c>
      <c r="O761" s="11" t="s">
        <v>3204</v>
      </c>
      <c r="P761" s="39">
        <v>1.7243577146799243E-4</v>
      </c>
      <c r="Q761" s="39">
        <v>2.753207129779903E-4</v>
      </c>
      <c r="R761" s="26">
        <v>4.310894286699811E-2</v>
      </c>
      <c r="S761" s="26">
        <v>8.2596213893397098E-3</v>
      </c>
      <c r="T761" s="26">
        <v>5.1368564256337818E-2</v>
      </c>
      <c r="U761" s="11"/>
      <c r="V761" s="28"/>
      <c r="W761" s="28"/>
      <c r="X761" s="29"/>
      <c r="Y761" s="108" t="str">
        <f t="shared" si="89"/>
        <v>NO OFERTADO</v>
      </c>
      <c r="Z761" s="108" t="str">
        <f t="shared" si="90"/>
        <v>CORRECTO</v>
      </c>
      <c r="AA761" s="29">
        <f t="shared" si="91"/>
        <v>0</v>
      </c>
      <c r="AB761" s="25">
        <v>1.5519219432119319E-2</v>
      </c>
      <c r="AC761" s="26">
        <v>4.1298106946698549E-3</v>
      </c>
      <c r="AD761" s="26">
        <v>1.9649030126789174E-2</v>
      </c>
      <c r="AE761" s="28"/>
      <c r="AF761" s="28"/>
      <c r="AG761" s="28"/>
      <c r="AH761" s="29"/>
      <c r="AI761" s="108" t="str">
        <f t="shared" si="92"/>
        <v>NO OFERTADO</v>
      </c>
      <c r="AJ761" s="108" t="str">
        <f t="shared" si="93"/>
        <v>CORRECTO</v>
      </c>
      <c r="AK761" s="27">
        <v>1.0346146288079547E-2</v>
      </c>
      <c r="AL761" s="26">
        <v>1.3766035648899516E-3</v>
      </c>
      <c r="AM761" s="26">
        <v>1.1722749852969498E-2</v>
      </c>
      <c r="AN761" s="28"/>
      <c r="AO761" s="28"/>
      <c r="AP761" s="28"/>
      <c r="AQ761" s="29"/>
      <c r="AR761" s="108" t="str">
        <f t="shared" si="94"/>
        <v>NO OFERTADO</v>
      </c>
      <c r="AS761" s="109" t="str">
        <f t="shared" si="95"/>
        <v>CORRECTO</v>
      </c>
    </row>
    <row r="762" spans="1:45" ht="24" x14ac:dyDescent="0.25">
      <c r="A762" s="134">
        <v>758</v>
      </c>
      <c r="B762" s="135">
        <v>30</v>
      </c>
      <c r="C762" s="10" t="s">
        <v>103</v>
      </c>
      <c r="D762" s="136" t="s">
        <v>104</v>
      </c>
      <c r="E762" s="136" t="s">
        <v>105</v>
      </c>
      <c r="F762" s="136" t="s">
        <v>37</v>
      </c>
      <c r="G762" s="136" t="s">
        <v>38</v>
      </c>
      <c r="H762" s="136" t="s">
        <v>105</v>
      </c>
      <c r="I762" s="137">
        <v>692157.2</v>
      </c>
      <c r="J762" s="8">
        <v>1</v>
      </c>
      <c r="K762" s="8" t="s">
        <v>106</v>
      </c>
      <c r="L762" s="9">
        <v>667366.07999999996</v>
      </c>
      <c r="M762" s="9">
        <v>273</v>
      </c>
      <c r="N762" s="138">
        <f t="shared" si="88"/>
        <v>182190939.83999997</v>
      </c>
      <c r="O762" s="11" t="s">
        <v>3204</v>
      </c>
      <c r="P762" s="39">
        <v>5.535510319235471E-3</v>
      </c>
      <c r="Q762" s="39">
        <v>8.8383090980158098E-3</v>
      </c>
      <c r="R762" s="26">
        <v>1.3838775798088678</v>
      </c>
      <c r="S762" s="26">
        <v>0.2651492729404743</v>
      </c>
      <c r="T762" s="26">
        <v>1.6490268527493421</v>
      </c>
      <c r="U762" s="11"/>
      <c r="V762" s="28"/>
      <c r="W762" s="28"/>
      <c r="X762" s="29"/>
      <c r="Y762" s="108" t="str">
        <f t="shared" si="89"/>
        <v>NO OFERTADO</v>
      </c>
      <c r="Z762" s="108" t="str">
        <f t="shared" si="90"/>
        <v>CORRECTO</v>
      </c>
      <c r="AA762" s="29">
        <f t="shared" si="91"/>
        <v>0</v>
      </c>
      <c r="AB762" s="25">
        <v>0.49819592873119239</v>
      </c>
      <c r="AC762" s="26">
        <v>0.13257463647023715</v>
      </c>
      <c r="AD762" s="26">
        <v>0.63077056520142949</v>
      </c>
      <c r="AE762" s="28"/>
      <c r="AF762" s="28"/>
      <c r="AG762" s="28"/>
      <c r="AH762" s="29"/>
      <c r="AI762" s="108" t="str">
        <f t="shared" si="92"/>
        <v>NO OFERTADO</v>
      </c>
      <c r="AJ762" s="108" t="str">
        <f t="shared" si="93"/>
        <v>CORRECTO</v>
      </c>
      <c r="AK762" s="27">
        <v>0.33213061915412828</v>
      </c>
      <c r="AL762" s="26">
        <v>4.4191545490079046E-2</v>
      </c>
      <c r="AM762" s="26">
        <v>0.37632216464420731</v>
      </c>
      <c r="AN762" s="28"/>
      <c r="AO762" s="28"/>
      <c r="AP762" s="28"/>
      <c r="AQ762" s="29"/>
      <c r="AR762" s="108" t="str">
        <f t="shared" si="94"/>
        <v>NO OFERTADO</v>
      </c>
      <c r="AS762" s="109" t="str">
        <f t="shared" si="95"/>
        <v>CORRECTO</v>
      </c>
    </row>
    <row r="763" spans="1:45" ht="24" x14ac:dyDescent="0.25">
      <c r="A763" s="134">
        <v>759</v>
      </c>
      <c r="B763" s="135">
        <v>816</v>
      </c>
      <c r="C763" s="10" t="s">
        <v>1693</v>
      </c>
      <c r="D763" s="136" t="s">
        <v>148</v>
      </c>
      <c r="E763" s="136" t="s">
        <v>6</v>
      </c>
      <c r="F763" s="136" t="s">
        <v>7</v>
      </c>
      <c r="G763" s="136" t="s">
        <v>8</v>
      </c>
      <c r="H763" s="136" t="s">
        <v>7</v>
      </c>
      <c r="I763" s="137">
        <v>6675.5</v>
      </c>
      <c r="J763" s="8">
        <v>1</v>
      </c>
      <c r="K763" s="8" t="s">
        <v>1694</v>
      </c>
      <c r="L763" s="9">
        <v>4615</v>
      </c>
      <c r="M763" s="9">
        <v>852.07692307692309</v>
      </c>
      <c r="N763" s="138">
        <f t="shared" si="88"/>
        <v>3932335</v>
      </c>
      <c r="O763" s="11" t="s">
        <v>3204</v>
      </c>
      <c r="P763" s="39">
        <v>1.1947619892793248E-4</v>
      </c>
      <c r="Q763" s="39">
        <v>1.9076246182970458E-4</v>
      </c>
      <c r="R763" s="26">
        <v>2.9869049731983122E-2</v>
      </c>
      <c r="S763" s="26">
        <v>5.7228738548911378E-3</v>
      </c>
      <c r="T763" s="26">
        <v>3.5591923586874262E-2</v>
      </c>
      <c r="U763" s="11"/>
      <c r="V763" s="28"/>
      <c r="W763" s="28"/>
      <c r="X763" s="29"/>
      <c r="Y763" s="108" t="str">
        <f t="shared" si="89"/>
        <v>NO OFERTADO</v>
      </c>
      <c r="Z763" s="108" t="str">
        <f t="shared" si="90"/>
        <v>CORRECTO</v>
      </c>
      <c r="AA763" s="29">
        <f t="shared" si="91"/>
        <v>0</v>
      </c>
      <c r="AB763" s="25">
        <v>1.0752857903513923E-2</v>
      </c>
      <c r="AC763" s="26">
        <v>2.8614369274455689E-3</v>
      </c>
      <c r="AD763" s="26">
        <v>1.3614294830959491E-2</v>
      </c>
      <c r="AE763" s="28"/>
      <c r="AF763" s="28"/>
      <c r="AG763" s="28"/>
      <c r="AH763" s="29"/>
      <c r="AI763" s="108" t="str">
        <f t="shared" si="92"/>
        <v>NO OFERTADO</v>
      </c>
      <c r="AJ763" s="108" t="str">
        <f t="shared" si="93"/>
        <v>CORRECTO</v>
      </c>
      <c r="AK763" s="27">
        <v>7.1685719356759485E-3</v>
      </c>
      <c r="AL763" s="26">
        <v>9.5381230914852292E-4</v>
      </c>
      <c r="AM763" s="26">
        <v>8.1223842448244713E-3</v>
      </c>
      <c r="AN763" s="28"/>
      <c r="AO763" s="28"/>
      <c r="AP763" s="28"/>
      <c r="AQ763" s="29"/>
      <c r="AR763" s="108" t="str">
        <f t="shared" si="94"/>
        <v>NO OFERTADO</v>
      </c>
      <c r="AS763" s="109" t="str">
        <f t="shared" si="95"/>
        <v>CORRECTO</v>
      </c>
    </row>
    <row r="764" spans="1:45" ht="24" x14ac:dyDescent="0.25">
      <c r="A764" s="134">
        <v>760</v>
      </c>
      <c r="B764" s="135">
        <v>1302</v>
      </c>
      <c r="C764" s="10" t="s">
        <v>2374</v>
      </c>
      <c r="D764" s="136" t="s">
        <v>5</v>
      </c>
      <c r="E764" s="136" t="s">
        <v>6</v>
      </c>
      <c r="F764" s="136" t="s">
        <v>7</v>
      </c>
      <c r="G764" s="136" t="s">
        <v>8</v>
      </c>
      <c r="H764" s="136" t="s">
        <v>7</v>
      </c>
      <c r="I764" s="137">
        <v>3848.2</v>
      </c>
      <c r="J764" s="8">
        <v>1</v>
      </c>
      <c r="K764" s="8" t="s">
        <v>2375</v>
      </c>
      <c r="L764" s="9">
        <v>847</v>
      </c>
      <c r="M764" s="9">
        <v>366.61538461538464</v>
      </c>
      <c r="N764" s="138">
        <f t="shared" si="88"/>
        <v>310523.23076923081</v>
      </c>
      <c r="O764" s="11" t="s">
        <v>3204</v>
      </c>
      <c r="P764" s="39">
        <v>9.4346324235165383E-6</v>
      </c>
      <c r="Q764" s="39">
        <v>1.5063868148784867E-5</v>
      </c>
      <c r="R764" s="26">
        <v>2.3586581058791345E-3</v>
      </c>
      <c r="S764" s="26">
        <v>4.5191604446354598E-4</v>
      </c>
      <c r="T764" s="26">
        <v>2.8105741503426803E-3</v>
      </c>
      <c r="U764" s="11"/>
      <c r="V764" s="28"/>
      <c r="W764" s="28"/>
      <c r="X764" s="29"/>
      <c r="Y764" s="108" t="str">
        <f t="shared" si="89"/>
        <v>NO OFERTADO</v>
      </c>
      <c r="Z764" s="108" t="str">
        <f t="shared" si="90"/>
        <v>CORRECTO</v>
      </c>
      <c r="AA764" s="29">
        <f t="shared" si="91"/>
        <v>0</v>
      </c>
      <c r="AB764" s="25">
        <v>8.4911691811648845E-4</v>
      </c>
      <c r="AC764" s="26">
        <v>2.2595802223177299E-4</v>
      </c>
      <c r="AD764" s="26">
        <v>1.0750749403482614E-3</v>
      </c>
      <c r="AE764" s="28"/>
      <c r="AF764" s="28"/>
      <c r="AG764" s="28"/>
      <c r="AH764" s="29"/>
      <c r="AI764" s="108" t="str">
        <f t="shared" si="92"/>
        <v>NO OFERTADO</v>
      </c>
      <c r="AJ764" s="108" t="str">
        <f t="shared" si="93"/>
        <v>CORRECTO</v>
      </c>
      <c r="AK764" s="27">
        <v>5.6607794541099234E-4</v>
      </c>
      <c r="AL764" s="26">
        <v>7.531934074392433E-5</v>
      </c>
      <c r="AM764" s="26">
        <v>6.4139728615491664E-4</v>
      </c>
      <c r="AN764" s="28"/>
      <c r="AO764" s="28"/>
      <c r="AP764" s="28"/>
      <c r="AQ764" s="29"/>
      <c r="AR764" s="108" t="str">
        <f t="shared" si="94"/>
        <v>NO OFERTADO</v>
      </c>
      <c r="AS764" s="109" t="str">
        <f t="shared" si="95"/>
        <v>CORRECTO</v>
      </c>
    </row>
    <row r="765" spans="1:45" x14ac:dyDescent="0.25">
      <c r="A765" s="134">
        <v>761</v>
      </c>
      <c r="B765" s="135">
        <v>117</v>
      </c>
      <c r="C765" s="10" t="s">
        <v>343</v>
      </c>
      <c r="D765" s="136" t="s">
        <v>344</v>
      </c>
      <c r="E765" s="136" t="s">
        <v>36</v>
      </c>
      <c r="F765" s="136" t="s">
        <v>16</v>
      </c>
      <c r="G765" s="136" t="s">
        <v>345</v>
      </c>
      <c r="H765" s="136" t="s">
        <v>36</v>
      </c>
      <c r="I765" s="137">
        <v>1672959</v>
      </c>
      <c r="J765" s="8">
        <v>1</v>
      </c>
      <c r="K765" s="8" t="s">
        <v>346</v>
      </c>
      <c r="L765" s="9">
        <v>1672959</v>
      </c>
      <c r="M765" s="9">
        <v>18.428571428571427</v>
      </c>
      <c r="N765" s="138">
        <f t="shared" si="88"/>
        <v>30830244.428571425</v>
      </c>
      <c r="O765" s="11" t="s">
        <v>3204</v>
      </c>
      <c r="P765" s="39">
        <v>9.3671582312920484E-4</v>
      </c>
      <c r="Q765" s="39">
        <v>1.4956135034288327E-3</v>
      </c>
      <c r="R765" s="26">
        <v>0.23417895578230122</v>
      </c>
      <c r="S765" s="26">
        <v>4.4868405102864981E-2</v>
      </c>
      <c r="T765" s="26">
        <v>0.27904736088516618</v>
      </c>
      <c r="U765" s="11"/>
      <c r="V765" s="28"/>
      <c r="W765" s="28"/>
      <c r="X765" s="29"/>
      <c r="Y765" s="108" t="str">
        <f t="shared" si="89"/>
        <v>NO OFERTADO</v>
      </c>
      <c r="Z765" s="108" t="str">
        <f t="shared" si="90"/>
        <v>CORRECTO</v>
      </c>
      <c r="AA765" s="29">
        <f t="shared" si="91"/>
        <v>0</v>
      </c>
      <c r="AB765" s="25">
        <v>8.4304424081628443E-2</v>
      </c>
      <c r="AC765" s="26">
        <v>2.243420255143249E-2</v>
      </c>
      <c r="AD765" s="26">
        <v>0.10673862663306094</v>
      </c>
      <c r="AE765" s="28"/>
      <c r="AF765" s="28"/>
      <c r="AG765" s="28"/>
      <c r="AH765" s="29"/>
      <c r="AI765" s="108" t="str">
        <f t="shared" si="92"/>
        <v>NO OFERTADO</v>
      </c>
      <c r="AJ765" s="108" t="str">
        <f t="shared" si="93"/>
        <v>CORRECTO</v>
      </c>
      <c r="AK765" s="27">
        <v>5.6202949387752291E-2</v>
      </c>
      <c r="AL765" s="26">
        <v>7.478067517144164E-3</v>
      </c>
      <c r="AM765" s="26">
        <v>6.3681016904896456E-2</v>
      </c>
      <c r="AN765" s="28"/>
      <c r="AO765" s="28"/>
      <c r="AP765" s="28"/>
      <c r="AQ765" s="29"/>
      <c r="AR765" s="108" t="str">
        <f t="shared" si="94"/>
        <v>NO OFERTADO</v>
      </c>
      <c r="AS765" s="109" t="str">
        <f t="shared" si="95"/>
        <v>CORRECTO</v>
      </c>
    </row>
    <row r="766" spans="1:45" ht="24" x14ac:dyDescent="0.25">
      <c r="A766" s="134">
        <v>762</v>
      </c>
      <c r="B766" s="135">
        <v>1515</v>
      </c>
      <c r="C766" s="10" t="s">
        <v>2707</v>
      </c>
      <c r="D766" s="136" t="s">
        <v>5</v>
      </c>
      <c r="E766" s="136" t="s">
        <v>6</v>
      </c>
      <c r="F766" s="136" t="s">
        <v>7</v>
      </c>
      <c r="G766" s="136" t="s">
        <v>8</v>
      </c>
      <c r="H766" s="136" t="s">
        <v>7</v>
      </c>
      <c r="I766" s="137" t="s">
        <v>45</v>
      </c>
      <c r="J766" s="8">
        <v>1</v>
      </c>
      <c r="K766" s="8" t="s">
        <v>2708</v>
      </c>
      <c r="L766" s="9">
        <v>1338.32</v>
      </c>
      <c r="M766" s="9">
        <v>569.84615384615381</v>
      </c>
      <c r="N766" s="138">
        <f t="shared" si="88"/>
        <v>762636.5046153845</v>
      </c>
      <c r="O766" s="11" t="s">
        <v>3204</v>
      </c>
      <c r="P766" s="39">
        <v>2.3171197452691793E-5</v>
      </c>
      <c r="Q766" s="39"/>
      <c r="R766" s="26">
        <v>5.7927993631729478E-3</v>
      </c>
      <c r="S766" s="7"/>
      <c r="T766" s="26">
        <v>5.7927993631729478E-3</v>
      </c>
      <c r="U766" s="11"/>
      <c r="V766" s="28"/>
      <c r="W766" s="28"/>
      <c r="X766" s="29"/>
      <c r="Y766" s="108" t="str">
        <f t="shared" si="89"/>
        <v>NO OFERTADO</v>
      </c>
      <c r="Z766" s="108" t="str">
        <f t="shared" si="90"/>
        <v>CORRECTO</v>
      </c>
      <c r="AA766" s="29">
        <f t="shared" si="91"/>
        <v>0</v>
      </c>
      <c r="AB766" s="25">
        <v>2.0854077707422613E-3</v>
      </c>
      <c r="AC766" s="7"/>
      <c r="AD766" s="26">
        <v>2.0854077707422613E-3</v>
      </c>
      <c r="AE766" s="28"/>
      <c r="AF766" s="28"/>
      <c r="AG766" s="28"/>
      <c r="AH766" s="29"/>
      <c r="AI766" s="108" t="str">
        <f t="shared" si="92"/>
        <v>NO OFERTADO</v>
      </c>
      <c r="AJ766" s="108" t="str">
        <f t="shared" si="93"/>
        <v>CORRECTO</v>
      </c>
      <c r="AK766" s="27">
        <v>1.3902718471615076E-3</v>
      </c>
      <c r="AL766" s="7"/>
      <c r="AM766" s="26">
        <v>1.3902718471615076E-3</v>
      </c>
      <c r="AN766" s="28"/>
      <c r="AO766" s="28"/>
      <c r="AP766" s="28"/>
      <c r="AQ766" s="29"/>
      <c r="AR766" s="108" t="str">
        <f t="shared" si="94"/>
        <v>NO OFERTADO</v>
      </c>
      <c r="AS766" s="109" t="str">
        <f t="shared" si="95"/>
        <v>CORRECTO</v>
      </c>
    </row>
    <row r="767" spans="1:45" x14ac:dyDescent="0.25">
      <c r="A767" s="134">
        <v>763</v>
      </c>
      <c r="B767" s="135">
        <v>2527</v>
      </c>
      <c r="C767" s="141" t="s">
        <v>4238</v>
      </c>
      <c r="D767" s="145" t="s">
        <v>4239</v>
      </c>
      <c r="E767" s="145" t="s">
        <v>36</v>
      </c>
      <c r="F767" s="145" t="s">
        <v>16</v>
      </c>
      <c r="G767" s="136" t="s">
        <v>4240</v>
      </c>
      <c r="H767" s="145" t="s">
        <v>16</v>
      </c>
      <c r="I767" s="137" t="s">
        <v>45</v>
      </c>
      <c r="J767" s="8">
        <v>1</v>
      </c>
      <c r="K767" s="8" t="s">
        <v>4241</v>
      </c>
      <c r="L767" s="9">
        <v>3106846.33</v>
      </c>
      <c r="M767" s="9">
        <v>2.2000000000000002</v>
      </c>
      <c r="N767" s="138">
        <f t="shared" si="88"/>
        <v>6835061.9260000009</v>
      </c>
      <c r="O767" s="11" t="s">
        <v>4504</v>
      </c>
      <c r="P767" s="39">
        <v>2.0766979882322169E-4</v>
      </c>
      <c r="Q767" s="39"/>
      <c r="R767" s="26">
        <v>5.1917449705805425E-2</v>
      </c>
      <c r="S767" s="7"/>
      <c r="T767" s="26">
        <v>5.1917449705805425E-2</v>
      </c>
      <c r="U767" s="11"/>
      <c r="V767" s="28"/>
      <c r="W767" s="28"/>
      <c r="X767" s="29"/>
      <c r="Y767" s="108" t="str">
        <f t="shared" si="89"/>
        <v>NO OFERTADO</v>
      </c>
      <c r="Z767" s="108" t="str">
        <f t="shared" si="90"/>
        <v>CORRECTO</v>
      </c>
      <c r="AA767" s="29">
        <f t="shared" si="91"/>
        <v>0</v>
      </c>
      <c r="AB767" s="25">
        <v>1.8690281894089951E-2</v>
      </c>
      <c r="AC767" s="7"/>
      <c r="AD767" s="26">
        <v>1.8690281894089951E-2</v>
      </c>
      <c r="AE767" s="28"/>
      <c r="AF767" s="28"/>
      <c r="AG767" s="28"/>
      <c r="AH767" s="29"/>
      <c r="AI767" s="108" t="str">
        <f t="shared" si="92"/>
        <v>NO OFERTADO</v>
      </c>
      <c r="AJ767" s="108" t="str">
        <f t="shared" si="93"/>
        <v>CORRECTO</v>
      </c>
      <c r="AK767" s="27">
        <v>1.2460187929393301E-2</v>
      </c>
      <c r="AL767" s="7"/>
      <c r="AM767" s="26">
        <v>1.2460187929393301E-2</v>
      </c>
      <c r="AN767" s="28"/>
      <c r="AO767" s="28"/>
      <c r="AP767" s="28"/>
      <c r="AQ767" s="29"/>
      <c r="AR767" s="108" t="str">
        <f t="shared" si="94"/>
        <v>NO OFERTADO</v>
      </c>
      <c r="AS767" s="109" t="str">
        <f t="shared" si="95"/>
        <v>CORRECTO</v>
      </c>
    </row>
    <row r="768" spans="1:45" ht="24" x14ac:dyDescent="0.25">
      <c r="A768" s="134">
        <v>764</v>
      </c>
      <c r="B768" s="135">
        <v>615</v>
      </c>
      <c r="C768" s="10" t="s">
        <v>1363</v>
      </c>
      <c r="D768" s="136" t="s">
        <v>84</v>
      </c>
      <c r="E768" s="136" t="s">
        <v>6</v>
      </c>
      <c r="F768" s="136" t="s">
        <v>7</v>
      </c>
      <c r="G768" s="136" t="s">
        <v>8</v>
      </c>
      <c r="H768" s="136" t="s">
        <v>7</v>
      </c>
      <c r="I768" s="137" t="s">
        <v>45</v>
      </c>
      <c r="J768" s="8">
        <v>1</v>
      </c>
      <c r="K768" s="8" t="s">
        <v>1364</v>
      </c>
      <c r="L768" s="9">
        <v>2699.4</v>
      </c>
      <c r="M768" s="9">
        <v>4820.1538461538457</v>
      </c>
      <c r="N768" s="138">
        <f t="shared" si="88"/>
        <v>13011523.292307692</v>
      </c>
      <c r="O768" s="11" t="s">
        <v>3204</v>
      </c>
      <c r="P768" s="39">
        <v>3.9532932601804799E-4</v>
      </c>
      <c r="Q768" s="39"/>
      <c r="R768" s="26">
        <v>9.8832331504511997E-2</v>
      </c>
      <c r="S768" s="7"/>
      <c r="T768" s="26">
        <v>9.8832331504511997E-2</v>
      </c>
      <c r="U768" s="11"/>
      <c r="V768" s="28"/>
      <c r="W768" s="28"/>
      <c r="X768" s="29"/>
      <c r="Y768" s="108" t="str">
        <f t="shared" si="89"/>
        <v>NO OFERTADO</v>
      </c>
      <c r="Z768" s="108" t="str">
        <f t="shared" si="90"/>
        <v>CORRECTO</v>
      </c>
      <c r="AA768" s="29">
        <f t="shared" si="91"/>
        <v>0</v>
      </c>
      <c r="AB768" s="25">
        <v>3.5579639341624322E-2</v>
      </c>
      <c r="AC768" s="7"/>
      <c r="AD768" s="26">
        <v>3.5579639341624322E-2</v>
      </c>
      <c r="AE768" s="28"/>
      <c r="AF768" s="28"/>
      <c r="AG768" s="28"/>
      <c r="AH768" s="29"/>
      <c r="AI768" s="108" t="str">
        <f t="shared" si="92"/>
        <v>NO OFERTADO</v>
      </c>
      <c r="AJ768" s="108" t="str">
        <f t="shared" si="93"/>
        <v>CORRECTO</v>
      </c>
      <c r="AK768" s="27">
        <v>2.3719759561082878E-2</v>
      </c>
      <c r="AL768" s="7"/>
      <c r="AM768" s="26">
        <v>2.3719759561082878E-2</v>
      </c>
      <c r="AN768" s="28"/>
      <c r="AO768" s="28"/>
      <c r="AP768" s="28"/>
      <c r="AQ768" s="29"/>
      <c r="AR768" s="108" t="str">
        <f t="shared" si="94"/>
        <v>NO OFERTADO</v>
      </c>
      <c r="AS768" s="109" t="str">
        <f t="shared" si="95"/>
        <v>CORRECTO</v>
      </c>
    </row>
    <row r="769" spans="1:45" ht="24" x14ac:dyDescent="0.25">
      <c r="A769" s="134">
        <v>765</v>
      </c>
      <c r="B769" s="135">
        <v>729</v>
      </c>
      <c r="C769" s="10" t="s">
        <v>1363</v>
      </c>
      <c r="D769" s="136" t="s">
        <v>55</v>
      </c>
      <c r="E769" s="136" t="s">
        <v>6</v>
      </c>
      <c r="F769" s="136" t="s">
        <v>7</v>
      </c>
      <c r="G769" s="136" t="s">
        <v>8</v>
      </c>
      <c r="H769" s="136" t="s">
        <v>7</v>
      </c>
      <c r="I769" s="137" t="s">
        <v>45</v>
      </c>
      <c r="J769" s="8">
        <v>1</v>
      </c>
      <c r="K769" s="8" t="s">
        <v>1364</v>
      </c>
      <c r="L769" s="9">
        <v>1135.3399999999999</v>
      </c>
      <c r="M769" s="9">
        <v>5785.1538461538457</v>
      </c>
      <c r="N769" s="138">
        <f t="shared" si="88"/>
        <v>6568116.5676923068</v>
      </c>
      <c r="O769" s="11" t="s">
        <v>3204</v>
      </c>
      <c r="P769" s="39">
        <v>1.9955919361485102E-4</v>
      </c>
      <c r="Q769" s="39"/>
      <c r="R769" s="26">
        <v>4.9889798403712757E-2</v>
      </c>
      <c r="S769" s="7"/>
      <c r="T769" s="26">
        <v>4.9889798403712757E-2</v>
      </c>
      <c r="U769" s="11"/>
      <c r="V769" s="28"/>
      <c r="W769" s="28"/>
      <c r="X769" s="29"/>
      <c r="Y769" s="108" t="str">
        <f t="shared" si="89"/>
        <v>NO OFERTADO</v>
      </c>
      <c r="Z769" s="108" t="str">
        <f t="shared" si="90"/>
        <v>CORRECTO</v>
      </c>
      <c r="AA769" s="29">
        <f t="shared" si="91"/>
        <v>0</v>
      </c>
      <c r="AB769" s="25">
        <v>1.796032742533659E-2</v>
      </c>
      <c r="AC769" s="7"/>
      <c r="AD769" s="26">
        <v>1.796032742533659E-2</v>
      </c>
      <c r="AE769" s="28"/>
      <c r="AF769" s="28"/>
      <c r="AG769" s="28"/>
      <c r="AH769" s="29"/>
      <c r="AI769" s="108" t="str">
        <f t="shared" si="92"/>
        <v>NO OFERTADO</v>
      </c>
      <c r="AJ769" s="108" t="str">
        <f t="shared" si="93"/>
        <v>CORRECTO</v>
      </c>
      <c r="AK769" s="27">
        <v>1.1973551616891061E-2</v>
      </c>
      <c r="AL769" s="7"/>
      <c r="AM769" s="26">
        <v>1.1973551616891061E-2</v>
      </c>
      <c r="AN769" s="28"/>
      <c r="AO769" s="28"/>
      <c r="AP769" s="28"/>
      <c r="AQ769" s="29"/>
      <c r="AR769" s="108" t="str">
        <f t="shared" si="94"/>
        <v>NO OFERTADO</v>
      </c>
      <c r="AS769" s="109" t="str">
        <f t="shared" si="95"/>
        <v>CORRECTO</v>
      </c>
    </row>
    <row r="770" spans="1:45" ht="24" x14ac:dyDescent="0.25">
      <c r="A770" s="134">
        <v>766</v>
      </c>
      <c r="B770" s="135">
        <v>2559</v>
      </c>
      <c r="C770" s="10" t="s">
        <v>4302</v>
      </c>
      <c r="D770" s="136" t="s">
        <v>425</v>
      </c>
      <c r="E770" s="136" t="s">
        <v>4303</v>
      </c>
      <c r="F770" s="136" t="s">
        <v>7</v>
      </c>
      <c r="G770" s="136" t="s">
        <v>8</v>
      </c>
      <c r="H770" s="136" t="s">
        <v>7</v>
      </c>
      <c r="I770" s="137" t="s">
        <v>45</v>
      </c>
      <c r="J770" s="8">
        <v>1</v>
      </c>
      <c r="K770" s="8" t="s">
        <v>1364</v>
      </c>
      <c r="L770" s="9">
        <v>3443.43</v>
      </c>
      <c r="M770" s="9">
        <v>583.75</v>
      </c>
      <c r="N770" s="138">
        <f t="shared" si="88"/>
        <v>2010102.2625</v>
      </c>
      <c r="O770" s="11" t="s">
        <v>4504</v>
      </c>
      <c r="P770" s="39">
        <v>6.1072970075015773E-5</v>
      </c>
      <c r="Q770" s="39"/>
      <c r="R770" s="26">
        <v>1.5268242518753944E-2</v>
      </c>
      <c r="S770" s="7"/>
      <c r="T770" s="26">
        <v>1.5268242518753944E-2</v>
      </c>
      <c r="U770" s="11"/>
      <c r="V770" s="28"/>
      <c r="W770" s="28"/>
      <c r="X770" s="29"/>
      <c r="Y770" s="108" t="str">
        <f t="shared" si="89"/>
        <v>NO OFERTADO</v>
      </c>
      <c r="Z770" s="108" t="str">
        <f t="shared" si="90"/>
        <v>CORRECTO</v>
      </c>
      <c r="AA770" s="29">
        <f t="shared" si="91"/>
        <v>0</v>
      </c>
      <c r="AB770" s="25">
        <v>5.4965673067514194E-3</v>
      </c>
      <c r="AC770" s="7"/>
      <c r="AD770" s="26">
        <v>5.4965673067514194E-3</v>
      </c>
      <c r="AE770" s="28"/>
      <c r="AF770" s="28"/>
      <c r="AG770" s="28"/>
      <c r="AH770" s="29"/>
      <c r="AI770" s="108" t="str">
        <f t="shared" si="92"/>
        <v>NO OFERTADO</v>
      </c>
      <c r="AJ770" s="108" t="str">
        <f t="shared" si="93"/>
        <v>CORRECTO</v>
      </c>
      <c r="AK770" s="27">
        <v>3.6643782045009464E-3</v>
      </c>
      <c r="AL770" s="7"/>
      <c r="AM770" s="26">
        <v>3.6643782045009464E-3</v>
      </c>
      <c r="AN770" s="28"/>
      <c r="AO770" s="28"/>
      <c r="AP770" s="28"/>
      <c r="AQ770" s="29"/>
      <c r="AR770" s="108" t="str">
        <f t="shared" si="94"/>
        <v>NO OFERTADO</v>
      </c>
      <c r="AS770" s="109" t="str">
        <f t="shared" si="95"/>
        <v>CORRECTO</v>
      </c>
    </row>
    <row r="771" spans="1:45" ht="24" x14ac:dyDescent="0.25">
      <c r="A771" s="134">
        <v>767</v>
      </c>
      <c r="B771" s="135">
        <v>672</v>
      </c>
      <c r="C771" s="10" t="s">
        <v>1463</v>
      </c>
      <c r="D771" s="136" t="s">
        <v>126</v>
      </c>
      <c r="E771" s="136" t="s">
        <v>6</v>
      </c>
      <c r="F771" s="136" t="s">
        <v>7</v>
      </c>
      <c r="G771" s="136" t="s">
        <v>8</v>
      </c>
      <c r="H771" s="136" t="s">
        <v>7</v>
      </c>
      <c r="I771" s="137" t="s">
        <v>45</v>
      </c>
      <c r="J771" s="8">
        <v>1</v>
      </c>
      <c r="K771" s="8" t="s">
        <v>1464</v>
      </c>
      <c r="L771" s="9">
        <v>4246</v>
      </c>
      <c r="M771" s="9">
        <v>1404.7692307692307</v>
      </c>
      <c r="N771" s="138">
        <f t="shared" si="88"/>
        <v>5964650.153846154</v>
      </c>
      <c r="O771" s="11" t="s">
        <v>3204</v>
      </c>
      <c r="P771" s="39">
        <v>1.8122406364575911E-4</v>
      </c>
      <c r="Q771" s="39"/>
      <c r="R771" s="26">
        <v>4.5306015911439776E-2</v>
      </c>
      <c r="S771" s="7"/>
      <c r="T771" s="26">
        <v>4.5306015911439776E-2</v>
      </c>
      <c r="U771" s="11"/>
      <c r="V771" s="28"/>
      <c r="W771" s="28"/>
      <c r="X771" s="29"/>
      <c r="Y771" s="108" t="str">
        <f t="shared" si="89"/>
        <v>NO OFERTADO</v>
      </c>
      <c r="Z771" s="108" t="str">
        <f t="shared" si="90"/>
        <v>CORRECTO</v>
      </c>
      <c r="AA771" s="29">
        <f t="shared" si="91"/>
        <v>0</v>
      </c>
      <c r="AB771" s="25">
        <v>1.6310165728118321E-2</v>
      </c>
      <c r="AC771" s="7"/>
      <c r="AD771" s="26">
        <v>1.6310165728118321E-2</v>
      </c>
      <c r="AE771" s="28"/>
      <c r="AF771" s="28"/>
      <c r="AG771" s="28"/>
      <c r="AH771" s="29"/>
      <c r="AI771" s="108" t="str">
        <f t="shared" si="92"/>
        <v>NO OFERTADO</v>
      </c>
      <c r="AJ771" s="108" t="str">
        <f t="shared" si="93"/>
        <v>CORRECTO</v>
      </c>
      <c r="AK771" s="27">
        <v>1.0873443818745547E-2</v>
      </c>
      <c r="AL771" s="7"/>
      <c r="AM771" s="26">
        <v>1.0873443818745547E-2</v>
      </c>
      <c r="AN771" s="28"/>
      <c r="AO771" s="28"/>
      <c r="AP771" s="28"/>
      <c r="AQ771" s="29"/>
      <c r="AR771" s="108" t="str">
        <f t="shared" si="94"/>
        <v>NO OFERTADO</v>
      </c>
      <c r="AS771" s="109" t="str">
        <f t="shared" si="95"/>
        <v>CORRECTO</v>
      </c>
    </row>
    <row r="772" spans="1:45" x14ac:dyDescent="0.25">
      <c r="A772" s="134">
        <v>768</v>
      </c>
      <c r="B772" s="135">
        <v>1668</v>
      </c>
      <c r="C772" s="10" t="s">
        <v>2928</v>
      </c>
      <c r="D772" s="136" t="s">
        <v>2929</v>
      </c>
      <c r="E772" s="136" t="s">
        <v>165</v>
      </c>
      <c r="F772" s="136" t="s">
        <v>166</v>
      </c>
      <c r="G772" s="136" t="s">
        <v>167</v>
      </c>
      <c r="H772" s="136" t="s">
        <v>81</v>
      </c>
      <c r="I772" s="137" t="s">
        <v>45</v>
      </c>
      <c r="J772" s="8">
        <v>5</v>
      </c>
      <c r="K772" s="8" t="s">
        <v>2930</v>
      </c>
      <c r="L772" s="9">
        <v>13635.76</v>
      </c>
      <c r="M772" s="9">
        <v>18.18181818181818</v>
      </c>
      <c r="N772" s="138">
        <f t="shared" si="88"/>
        <v>247922.90909090906</v>
      </c>
      <c r="O772" s="11" t="s">
        <v>3204</v>
      </c>
      <c r="P772" s="39">
        <v>7.5326458212072908E-6</v>
      </c>
      <c r="Q772" s="39"/>
      <c r="R772" s="26">
        <v>1.8831614553018227E-3</v>
      </c>
      <c r="S772" s="7"/>
      <c r="T772" s="26">
        <v>1.8831614553018227E-3</v>
      </c>
      <c r="U772" s="11"/>
      <c r="V772" s="28"/>
      <c r="W772" s="28"/>
      <c r="X772" s="29"/>
      <c r="Y772" s="108" t="str">
        <f t="shared" si="89"/>
        <v>NO OFERTADO</v>
      </c>
      <c r="Z772" s="108" t="str">
        <f t="shared" si="90"/>
        <v>CORRECTO</v>
      </c>
      <c r="AA772" s="29">
        <f t="shared" si="91"/>
        <v>0</v>
      </c>
      <c r="AB772" s="25">
        <v>6.7793812390865612E-4</v>
      </c>
      <c r="AC772" s="7"/>
      <c r="AD772" s="26">
        <v>6.7793812390865612E-4</v>
      </c>
      <c r="AE772" s="28"/>
      <c r="AF772" s="28"/>
      <c r="AG772" s="28"/>
      <c r="AH772" s="29"/>
      <c r="AI772" s="108" t="str">
        <f t="shared" si="92"/>
        <v>NO OFERTADO</v>
      </c>
      <c r="AJ772" s="108" t="str">
        <f t="shared" si="93"/>
        <v>CORRECTO</v>
      </c>
      <c r="AK772" s="27">
        <v>4.5195874927243747E-4</v>
      </c>
      <c r="AL772" s="7"/>
      <c r="AM772" s="26">
        <v>4.5195874927243747E-4</v>
      </c>
      <c r="AN772" s="28"/>
      <c r="AO772" s="28"/>
      <c r="AP772" s="28"/>
      <c r="AQ772" s="29"/>
      <c r="AR772" s="108" t="str">
        <f t="shared" si="94"/>
        <v>NO OFERTADO</v>
      </c>
      <c r="AS772" s="109" t="str">
        <f t="shared" si="95"/>
        <v>CORRECTO</v>
      </c>
    </row>
    <row r="773" spans="1:45" x14ac:dyDescent="0.25">
      <c r="A773" s="134">
        <v>769</v>
      </c>
      <c r="B773" s="135">
        <v>1708</v>
      </c>
      <c r="C773" s="10" t="s">
        <v>2988</v>
      </c>
      <c r="D773" s="136" t="s">
        <v>2989</v>
      </c>
      <c r="E773" s="136" t="s">
        <v>748</v>
      </c>
      <c r="F773" s="136" t="s">
        <v>166</v>
      </c>
      <c r="G773" s="136" t="s">
        <v>167</v>
      </c>
      <c r="H773" s="136" t="s">
        <v>81</v>
      </c>
      <c r="I773" s="137" t="s">
        <v>45</v>
      </c>
      <c r="J773" s="8">
        <v>5</v>
      </c>
      <c r="K773" s="8" t="s">
        <v>2990</v>
      </c>
      <c r="L773" s="9">
        <v>26078.44</v>
      </c>
      <c r="M773" s="9">
        <v>5</v>
      </c>
      <c r="N773" s="138">
        <f t="shared" si="88"/>
        <v>130392.2</v>
      </c>
      <c r="O773" s="11" t="s">
        <v>3204</v>
      </c>
      <c r="P773" s="39">
        <v>3.9617083554302356E-6</v>
      </c>
      <c r="Q773" s="39"/>
      <c r="R773" s="26">
        <v>9.90427088857559E-4</v>
      </c>
      <c r="S773" s="7"/>
      <c r="T773" s="26">
        <v>9.90427088857559E-4</v>
      </c>
      <c r="U773" s="11"/>
      <c r="V773" s="28"/>
      <c r="W773" s="28"/>
      <c r="X773" s="29"/>
      <c r="Y773" s="108" t="str">
        <f t="shared" si="89"/>
        <v>NO OFERTADO</v>
      </c>
      <c r="Z773" s="108" t="str">
        <f t="shared" si="90"/>
        <v>CORRECTO</v>
      </c>
      <c r="AA773" s="29">
        <f t="shared" si="91"/>
        <v>0</v>
      </c>
      <c r="AB773" s="25">
        <v>3.565537519887212E-4</v>
      </c>
      <c r="AC773" s="7"/>
      <c r="AD773" s="26">
        <v>3.565537519887212E-4</v>
      </c>
      <c r="AE773" s="28"/>
      <c r="AF773" s="28"/>
      <c r="AG773" s="28"/>
      <c r="AH773" s="29"/>
      <c r="AI773" s="108" t="str">
        <f t="shared" si="92"/>
        <v>NO OFERTADO</v>
      </c>
      <c r="AJ773" s="108" t="str">
        <f t="shared" si="93"/>
        <v>CORRECTO</v>
      </c>
      <c r="AK773" s="27">
        <v>2.3770250132581415E-4</v>
      </c>
      <c r="AL773" s="7"/>
      <c r="AM773" s="26">
        <v>2.3770250132581415E-4</v>
      </c>
      <c r="AN773" s="28"/>
      <c r="AO773" s="28"/>
      <c r="AP773" s="28"/>
      <c r="AQ773" s="29"/>
      <c r="AR773" s="108" t="str">
        <f t="shared" si="94"/>
        <v>NO OFERTADO</v>
      </c>
      <c r="AS773" s="109" t="str">
        <f t="shared" si="95"/>
        <v>CORRECTO</v>
      </c>
    </row>
    <row r="774" spans="1:45" ht="24" x14ac:dyDescent="0.25">
      <c r="A774" s="134">
        <v>770</v>
      </c>
      <c r="B774" s="135">
        <v>1092</v>
      </c>
      <c r="C774" s="10" t="s">
        <v>2079</v>
      </c>
      <c r="D774" s="136" t="s">
        <v>69</v>
      </c>
      <c r="E774" s="136" t="s">
        <v>6</v>
      </c>
      <c r="F774" s="136" t="s">
        <v>7</v>
      </c>
      <c r="G774" s="136" t="s">
        <v>8</v>
      </c>
      <c r="H774" s="136" t="s">
        <v>7</v>
      </c>
      <c r="I774" s="137" t="s">
        <v>45</v>
      </c>
      <c r="J774" s="8">
        <v>1</v>
      </c>
      <c r="K774" s="8" t="s">
        <v>2080</v>
      </c>
      <c r="L774" s="9">
        <v>317.58</v>
      </c>
      <c r="M774" s="9">
        <v>5124.9230769230771</v>
      </c>
      <c r="N774" s="138">
        <f t="shared" ref="N774:N837" si="96">M774*L774</f>
        <v>1627573.0707692308</v>
      </c>
      <c r="O774" s="11" t="s">
        <v>3204</v>
      </c>
      <c r="P774" s="39">
        <v>4.945057935627828E-5</v>
      </c>
      <c r="Q774" s="39"/>
      <c r="R774" s="26">
        <v>1.236264483906957E-2</v>
      </c>
      <c r="S774" s="7"/>
      <c r="T774" s="26">
        <v>1.236264483906957E-2</v>
      </c>
      <c r="U774" s="11"/>
      <c r="V774" s="28"/>
      <c r="W774" s="28"/>
      <c r="X774" s="29"/>
      <c r="Y774" s="108" t="str">
        <f t="shared" ref="Y774:Y837" si="97">IF(U774=0,"NO OFERTADO",IF(V774=0,"NO OFERTADO",IF(W774=0,"NO OFERTADO",IF(X774&gt;0,"CORRECTO","NO OFERTADO"))))</f>
        <v>NO OFERTADO</v>
      </c>
      <c r="Z774" s="108" t="str">
        <f t="shared" ref="Z774:Z837" si="98">IF(X774=0,"CORRECTO",IF(X774&gt;I774,"SOBREPASA TECHO REGULADO","CORRECTO"))</f>
        <v>CORRECTO</v>
      </c>
      <c r="AA774" s="29">
        <f t="shared" ref="AA774:AA837" si="99">IF(AND(Y774="CORRECTO", Z774="CORRECTO"), X774*M774, 0)</f>
        <v>0</v>
      </c>
      <c r="AB774" s="25">
        <v>4.4505521420650455E-3</v>
      </c>
      <c r="AC774" s="7"/>
      <c r="AD774" s="26">
        <v>4.4505521420650455E-3</v>
      </c>
      <c r="AE774" s="28"/>
      <c r="AF774" s="28"/>
      <c r="AG774" s="28"/>
      <c r="AH774" s="29"/>
      <c r="AI774" s="108" t="str">
        <f t="shared" ref="AI774:AI837" si="100">IF(AE774=0,"NO OFERTADO",IF(AF774=0,"NO OFERTADO",IF(AG774=0,"NO OFERTADO",IF(AH774&gt;0,"CORRECTO","NO OFERTADO"))))</f>
        <v>NO OFERTADO</v>
      </c>
      <c r="AJ774" s="108" t="str">
        <f t="shared" ref="AJ774:AJ837" si="101">IF(AH774=0,"CORRECTO",IF(AH774&lt;X774,"PRECIO OPCION 1 MAYOR QUE OPCION 2",IF(AH774&gt;I774,"SOBREPASA TECHO REGULADO","CORRECTO")))</f>
        <v>CORRECTO</v>
      </c>
      <c r="AK774" s="27">
        <v>2.9670347613766968E-3</v>
      </c>
      <c r="AL774" s="7"/>
      <c r="AM774" s="26">
        <v>2.9670347613766968E-3</v>
      </c>
      <c r="AN774" s="28"/>
      <c r="AO774" s="28"/>
      <c r="AP774" s="28"/>
      <c r="AQ774" s="29"/>
      <c r="AR774" s="108" t="str">
        <f t="shared" ref="AR774:AR837" si="102">IF(AN774=0,"NO OFERTADO",IF(AO774=0,"NO OFERTADO",IF(AP774=0,"NO OFERTADO",IF(AQ774&gt;0,"CORRECTO","NO OFERTADO"))))</f>
        <v>NO OFERTADO</v>
      </c>
      <c r="AS774" s="109" t="str">
        <f t="shared" ref="AS774:AS837" si="103">IF(AQ774=0,"CORRECTO",IF(AQ774&lt;AH774,"PRECIO OPCION 2 MAYOR QUE OPCION 3",IF(AQ774&gt;I774,"SOBREPASA TECHO REGULADO","CORRECTO")))</f>
        <v>CORRECTO</v>
      </c>
    </row>
    <row r="775" spans="1:45" x14ac:dyDescent="0.25">
      <c r="A775" s="134">
        <v>771</v>
      </c>
      <c r="B775" s="135">
        <v>1428</v>
      </c>
      <c r="C775" s="10" t="s">
        <v>2564</v>
      </c>
      <c r="D775" s="136" t="s">
        <v>2565</v>
      </c>
      <c r="E775" s="136" t="s">
        <v>559</v>
      </c>
      <c r="F775" s="136" t="s">
        <v>166</v>
      </c>
      <c r="G775" s="136" t="s">
        <v>8</v>
      </c>
      <c r="H775" s="136" t="s">
        <v>81</v>
      </c>
      <c r="I775" s="137" t="s">
        <v>45</v>
      </c>
      <c r="J775" s="8">
        <v>240</v>
      </c>
      <c r="K775" s="8" t="s">
        <v>2080</v>
      </c>
      <c r="L775" s="9">
        <v>236.67</v>
      </c>
      <c r="M775" s="9">
        <v>3083.0769230769233</v>
      </c>
      <c r="N775" s="138">
        <f t="shared" si="96"/>
        <v>729671.81538461545</v>
      </c>
      <c r="O775" s="11" t="s">
        <v>3204</v>
      </c>
      <c r="P775" s="39">
        <v>2.2169630758060526E-5</v>
      </c>
      <c r="Q775" s="39"/>
      <c r="R775" s="26">
        <v>5.5424076895151317E-3</v>
      </c>
      <c r="S775" s="7"/>
      <c r="T775" s="26">
        <v>5.5424076895151317E-3</v>
      </c>
      <c r="U775" s="11"/>
      <c r="V775" s="28"/>
      <c r="W775" s="28"/>
      <c r="X775" s="29"/>
      <c r="Y775" s="108" t="str">
        <f t="shared" si="97"/>
        <v>NO OFERTADO</v>
      </c>
      <c r="Z775" s="108" t="str">
        <f t="shared" si="98"/>
        <v>CORRECTO</v>
      </c>
      <c r="AA775" s="29">
        <f t="shared" si="99"/>
        <v>0</v>
      </c>
      <c r="AB775" s="25">
        <v>1.9952667682254475E-3</v>
      </c>
      <c r="AC775" s="7"/>
      <c r="AD775" s="26">
        <v>1.9952667682254475E-3</v>
      </c>
      <c r="AE775" s="28"/>
      <c r="AF775" s="28"/>
      <c r="AG775" s="28"/>
      <c r="AH775" s="29"/>
      <c r="AI775" s="108" t="str">
        <f t="shared" si="100"/>
        <v>NO OFERTADO</v>
      </c>
      <c r="AJ775" s="108" t="str">
        <f t="shared" si="101"/>
        <v>CORRECTO</v>
      </c>
      <c r="AK775" s="27">
        <v>1.3301778454836316E-3</v>
      </c>
      <c r="AL775" s="7"/>
      <c r="AM775" s="26">
        <v>1.3301778454836316E-3</v>
      </c>
      <c r="AN775" s="28"/>
      <c r="AO775" s="28"/>
      <c r="AP775" s="28"/>
      <c r="AQ775" s="29"/>
      <c r="AR775" s="108" t="str">
        <f t="shared" si="102"/>
        <v>NO OFERTADO</v>
      </c>
      <c r="AS775" s="109" t="str">
        <f t="shared" si="103"/>
        <v>CORRECTO</v>
      </c>
    </row>
    <row r="776" spans="1:45" x14ac:dyDescent="0.25">
      <c r="A776" s="134">
        <v>772</v>
      </c>
      <c r="B776" s="135">
        <v>1657</v>
      </c>
      <c r="C776" s="10" t="s">
        <v>2564</v>
      </c>
      <c r="D776" s="136" t="s">
        <v>2676</v>
      </c>
      <c r="E776" s="136" t="s">
        <v>36</v>
      </c>
      <c r="F776" s="136" t="s">
        <v>16</v>
      </c>
      <c r="G776" s="136" t="s">
        <v>17</v>
      </c>
      <c r="H776" s="136" t="s">
        <v>36</v>
      </c>
      <c r="I776" s="137" t="s">
        <v>45</v>
      </c>
      <c r="J776" s="8">
        <v>1</v>
      </c>
      <c r="K776" s="8" t="s">
        <v>2080</v>
      </c>
      <c r="L776" s="9">
        <v>2939.65</v>
      </c>
      <c r="M776" s="9">
        <v>66.84615384615384</v>
      </c>
      <c r="N776" s="138">
        <f t="shared" si="96"/>
        <v>196504.29615384614</v>
      </c>
      <c r="O776" s="11" t="s">
        <v>3204</v>
      </c>
      <c r="P776" s="39">
        <v>5.970393259340895E-6</v>
      </c>
      <c r="Q776" s="39"/>
      <c r="R776" s="26">
        <v>1.4925983148352238E-3</v>
      </c>
      <c r="S776" s="7"/>
      <c r="T776" s="26">
        <v>1.4925983148352238E-3</v>
      </c>
      <c r="U776" s="11"/>
      <c r="V776" s="28"/>
      <c r="W776" s="28"/>
      <c r="X776" s="29"/>
      <c r="Y776" s="108" t="str">
        <f t="shared" si="97"/>
        <v>NO OFERTADO</v>
      </c>
      <c r="Z776" s="108" t="str">
        <f t="shared" si="98"/>
        <v>CORRECTO</v>
      </c>
      <c r="AA776" s="29">
        <f t="shared" si="99"/>
        <v>0</v>
      </c>
      <c r="AB776" s="25">
        <v>5.3733539334068056E-4</v>
      </c>
      <c r="AC776" s="7"/>
      <c r="AD776" s="26">
        <v>5.3733539334068056E-4</v>
      </c>
      <c r="AE776" s="28"/>
      <c r="AF776" s="28"/>
      <c r="AG776" s="28"/>
      <c r="AH776" s="29"/>
      <c r="AI776" s="108" t="str">
        <f t="shared" si="100"/>
        <v>NO OFERTADO</v>
      </c>
      <c r="AJ776" s="108" t="str">
        <f t="shared" si="101"/>
        <v>CORRECTO</v>
      </c>
      <c r="AK776" s="27">
        <v>3.5822359556045373E-4</v>
      </c>
      <c r="AL776" s="7"/>
      <c r="AM776" s="26">
        <v>3.5822359556045373E-4</v>
      </c>
      <c r="AN776" s="28"/>
      <c r="AO776" s="28"/>
      <c r="AP776" s="28"/>
      <c r="AQ776" s="29"/>
      <c r="AR776" s="108" t="str">
        <f t="shared" si="102"/>
        <v>NO OFERTADO</v>
      </c>
      <c r="AS776" s="109" t="str">
        <f t="shared" si="103"/>
        <v>CORRECTO</v>
      </c>
    </row>
    <row r="777" spans="1:45" ht="24" x14ac:dyDescent="0.25">
      <c r="A777" s="134">
        <v>773</v>
      </c>
      <c r="B777" s="135">
        <v>287</v>
      </c>
      <c r="C777" s="10" t="s">
        <v>741</v>
      </c>
      <c r="D777" s="136" t="s">
        <v>700</v>
      </c>
      <c r="E777" s="136" t="s">
        <v>6</v>
      </c>
      <c r="F777" s="136" t="s">
        <v>7</v>
      </c>
      <c r="G777" s="136" t="s">
        <v>8</v>
      </c>
      <c r="H777" s="136" t="s">
        <v>7</v>
      </c>
      <c r="I777" s="137">
        <v>1030</v>
      </c>
      <c r="J777" s="8">
        <v>1</v>
      </c>
      <c r="K777" s="8" t="s">
        <v>742</v>
      </c>
      <c r="L777" s="9">
        <v>597.04999999999995</v>
      </c>
      <c r="M777" s="9">
        <v>28953.76923076923</v>
      </c>
      <c r="N777" s="138">
        <f t="shared" si="96"/>
        <v>17286847.919230767</v>
      </c>
      <c r="O777" s="11" t="s">
        <v>3204</v>
      </c>
      <c r="P777" s="39">
        <v>5.2522658441738325E-4</v>
      </c>
      <c r="Q777" s="39">
        <v>8.386064936858552E-4</v>
      </c>
      <c r="R777" s="26">
        <v>0.13130664610434581</v>
      </c>
      <c r="S777" s="26">
        <v>2.5158194810575657E-2</v>
      </c>
      <c r="T777" s="26">
        <v>0.15646484091492147</v>
      </c>
      <c r="U777" s="11"/>
      <c r="V777" s="28"/>
      <c r="W777" s="28"/>
      <c r="X777" s="29"/>
      <c r="Y777" s="108" t="str">
        <f t="shared" si="97"/>
        <v>NO OFERTADO</v>
      </c>
      <c r="Z777" s="108" t="str">
        <f t="shared" si="98"/>
        <v>CORRECTO</v>
      </c>
      <c r="AA777" s="29">
        <f t="shared" si="99"/>
        <v>0</v>
      </c>
      <c r="AB777" s="25">
        <v>4.7270392597564492E-2</v>
      </c>
      <c r="AC777" s="26">
        <v>1.2579097405287828E-2</v>
      </c>
      <c r="AD777" s="26">
        <v>5.9849490002852321E-2</v>
      </c>
      <c r="AE777" s="28"/>
      <c r="AF777" s="28"/>
      <c r="AG777" s="28"/>
      <c r="AH777" s="29"/>
      <c r="AI777" s="108" t="str">
        <f t="shared" si="100"/>
        <v>NO OFERTADO</v>
      </c>
      <c r="AJ777" s="108" t="str">
        <f t="shared" si="101"/>
        <v>CORRECTO</v>
      </c>
      <c r="AK777" s="27">
        <v>3.1513595065042997E-2</v>
      </c>
      <c r="AL777" s="26">
        <v>4.1930324684292756E-3</v>
      </c>
      <c r="AM777" s="26">
        <v>3.5706627533472271E-2</v>
      </c>
      <c r="AN777" s="28"/>
      <c r="AO777" s="28"/>
      <c r="AP777" s="28"/>
      <c r="AQ777" s="29"/>
      <c r="AR777" s="108" t="str">
        <f t="shared" si="102"/>
        <v>NO OFERTADO</v>
      </c>
      <c r="AS777" s="109" t="str">
        <f t="shared" si="103"/>
        <v>CORRECTO</v>
      </c>
    </row>
    <row r="778" spans="1:45" ht="36" x14ac:dyDescent="0.25">
      <c r="A778" s="134">
        <v>774</v>
      </c>
      <c r="B778" s="135">
        <v>1676</v>
      </c>
      <c r="C778" s="10" t="s">
        <v>4654</v>
      </c>
      <c r="D778" s="136" t="s">
        <v>2941</v>
      </c>
      <c r="E778" s="136" t="s">
        <v>205</v>
      </c>
      <c r="F778" s="136" t="s">
        <v>7</v>
      </c>
      <c r="G778" s="136" t="s">
        <v>8</v>
      </c>
      <c r="H778" s="136" t="s">
        <v>7</v>
      </c>
      <c r="I778" s="137">
        <v>10481.4</v>
      </c>
      <c r="J778" s="8">
        <v>1</v>
      </c>
      <c r="K778" s="8" t="s">
        <v>742</v>
      </c>
      <c r="L778" s="9">
        <v>5763.33</v>
      </c>
      <c r="M778" s="9">
        <v>265</v>
      </c>
      <c r="N778" s="138">
        <f t="shared" si="96"/>
        <v>1527282.45</v>
      </c>
      <c r="O778" s="11" t="s">
        <v>3204</v>
      </c>
      <c r="P778" s="39">
        <v>4.6403447777297733E-5</v>
      </c>
      <c r="Q778" s="39">
        <v>7.4090371260663885E-5</v>
      </c>
      <c r="R778" s="26">
        <v>1.1600861944324433E-2</v>
      </c>
      <c r="S778" s="26">
        <v>2.2227111378199165E-3</v>
      </c>
      <c r="T778" s="26">
        <v>1.3823573082144349E-2</v>
      </c>
      <c r="U778" s="11"/>
      <c r="V778" s="28"/>
      <c r="W778" s="28"/>
      <c r="X778" s="29"/>
      <c r="Y778" s="108" t="str">
        <f t="shared" si="97"/>
        <v>NO OFERTADO</v>
      </c>
      <c r="Z778" s="108" t="str">
        <f t="shared" si="98"/>
        <v>CORRECTO</v>
      </c>
      <c r="AA778" s="29">
        <f t="shared" si="99"/>
        <v>0</v>
      </c>
      <c r="AB778" s="25">
        <v>4.1763102999567963E-3</v>
      </c>
      <c r="AC778" s="26">
        <v>1.1113555689099583E-3</v>
      </c>
      <c r="AD778" s="26">
        <v>5.287665868866755E-3</v>
      </c>
      <c r="AE778" s="28"/>
      <c r="AF778" s="28"/>
      <c r="AG778" s="28"/>
      <c r="AH778" s="29"/>
      <c r="AI778" s="108" t="str">
        <f t="shared" si="100"/>
        <v>NO OFERTADO</v>
      </c>
      <c r="AJ778" s="108" t="str">
        <f t="shared" si="101"/>
        <v>CORRECTO</v>
      </c>
      <c r="AK778" s="27">
        <v>2.7842068666378639E-3</v>
      </c>
      <c r="AL778" s="26">
        <v>3.7045185630331942E-4</v>
      </c>
      <c r="AM778" s="26">
        <v>3.1546587229411833E-3</v>
      </c>
      <c r="AN778" s="28"/>
      <c r="AO778" s="28"/>
      <c r="AP778" s="28"/>
      <c r="AQ778" s="29"/>
      <c r="AR778" s="108" t="str">
        <f t="shared" si="102"/>
        <v>NO OFERTADO</v>
      </c>
      <c r="AS778" s="109" t="str">
        <f t="shared" si="103"/>
        <v>CORRECTO</v>
      </c>
    </row>
    <row r="779" spans="1:45" x14ac:dyDescent="0.25">
      <c r="A779" s="134">
        <v>775</v>
      </c>
      <c r="B779" s="135">
        <v>1064</v>
      </c>
      <c r="C779" s="10" t="s">
        <v>2044</v>
      </c>
      <c r="D779" s="136" t="s">
        <v>2045</v>
      </c>
      <c r="E779" s="136" t="s">
        <v>36</v>
      </c>
      <c r="F779" s="136" t="s">
        <v>16</v>
      </c>
      <c r="G779" s="136" t="s">
        <v>17</v>
      </c>
      <c r="H779" s="136" t="s">
        <v>36</v>
      </c>
      <c r="I779" s="137" t="s">
        <v>45</v>
      </c>
      <c r="J779" s="8">
        <v>1</v>
      </c>
      <c r="K779" s="8" t="s">
        <v>2046</v>
      </c>
      <c r="L779" s="9">
        <v>4039.95</v>
      </c>
      <c r="M779" s="9">
        <v>798.92307692307691</v>
      </c>
      <c r="N779" s="138">
        <f t="shared" si="96"/>
        <v>3227609.2846153844</v>
      </c>
      <c r="O779" s="11" t="s">
        <v>3204</v>
      </c>
      <c r="P779" s="39">
        <v>9.8064505936129432E-5</v>
      </c>
      <c r="Q779" s="39"/>
      <c r="R779" s="26">
        <v>2.4516126484032359E-2</v>
      </c>
      <c r="S779" s="7"/>
      <c r="T779" s="26">
        <v>2.4516126484032359E-2</v>
      </c>
      <c r="U779" s="11"/>
      <c r="V779" s="28"/>
      <c r="W779" s="28"/>
      <c r="X779" s="29"/>
      <c r="Y779" s="108" t="str">
        <f t="shared" si="97"/>
        <v>NO OFERTADO</v>
      </c>
      <c r="Z779" s="108" t="str">
        <f t="shared" si="98"/>
        <v>CORRECTO</v>
      </c>
      <c r="AA779" s="29">
        <f t="shared" si="99"/>
        <v>0</v>
      </c>
      <c r="AB779" s="25">
        <v>8.8258055342516489E-3</v>
      </c>
      <c r="AC779" s="7"/>
      <c r="AD779" s="26">
        <v>8.8258055342516489E-3</v>
      </c>
      <c r="AE779" s="28"/>
      <c r="AF779" s="28"/>
      <c r="AG779" s="28"/>
      <c r="AH779" s="29"/>
      <c r="AI779" s="108" t="str">
        <f t="shared" si="100"/>
        <v>NO OFERTADO</v>
      </c>
      <c r="AJ779" s="108" t="str">
        <f t="shared" si="101"/>
        <v>CORRECTO</v>
      </c>
      <c r="AK779" s="27">
        <v>5.8838703561677657E-3</v>
      </c>
      <c r="AL779" s="7"/>
      <c r="AM779" s="26">
        <v>5.8838703561677657E-3</v>
      </c>
      <c r="AN779" s="28"/>
      <c r="AO779" s="28"/>
      <c r="AP779" s="28"/>
      <c r="AQ779" s="29"/>
      <c r="AR779" s="108" t="str">
        <f t="shared" si="102"/>
        <v>NO OFERTADO</v>
      </c>
      <c r="AS779" s="109" t="str">
        <f t="shared" si="103"/>
        <v>CORRECTO</v>
      </c>
    </row>
    <row r="780" spans="1:45" x14ac:dyDescent="0.25">
      <c r="A780" s="134">
        <v>776</v>
      </c>
      <c r="B780" s="135">
        <v>2297</v>
      </c>
      <c r="C780" s="10" t="s">
        <v>3885</v>
      </c>
      <c r="D780" s="136" t="s">
        <v>2045</v>
      </c>
      <c r="E780" s="136" t="s">
        <v>36</v>
      </c>
      <c r="F780" s="136" t="s">
        <v>16</v>
      </c>
      <c r="G780" s="136" t="s">
        <v>17</v>
      </c>
      <c r="H780" s="136" t="s">
        <v>36</v>
      </c>
      <c r="I780" s="137" t="s">
        <v>45</v>
      </c>
      <c r="J780" s="8">
        <v>1</v>
      </c>
      <c r="K780" s="8" t="s">
        <v>2046</v>
      </c>
      <c r="L780" s="9">
        <v>6394.74</v>
      </c>
      <c r="M780" s="138">
        <v>223.71</v>
      </c>
      <c r="N780" s="138">
        <f t="shared" si="96"/>
        <v>1430567.2853999999</v>
      </c>
      <c r="O780" s="11" t="s">
        <v>3204</v>
      </c>
      <c r="P780" s="39">
        <v>4.346494934186501E-5</v>
      </c>
      <c r="Q780" s="39"/>
      <c r="R780" s="26">
        <v>1.0866237335466253E-2</v>
      </c>
      <c r="S780" s="7"/>
      <c r="T780" s="26">
        <v>1.0866237335466253E-2</v>
      </c>
      <c r="U780" s="11"/>
      <c r="V780" s="28"/>
      <c r="W780" s="28"/>
      <c r="X780" s="29"/>
      <c r="Y780" s="108" t="str">
        <f t="shared" si="97"/>
        <v>NO OFERTADO</v>
      </c>
      <c r="Z780" s="108" t="str">
        <f t="shared" si="98"/>
        <v>CORRECTO</v>
      </c>
      <c r="AA780" s="29">
        <f t="shared" si="99"/>
        <v>0</v>
      </c>
      <c r="AB780" s="25">
        <v>3.9118454407678508E-3</v>
      </c>
      <c r="AC780" s="7"/>
      <c r="AD780" s="26">
        <v>3.9118454407678508E-3</v>
      </c>
      <c r="AE780" s="28"/>
      <c r="AF780" s="28"/>
      <c r="AG780" s="28"/>
      <c r="AH780" s="29"/>
      <c r="AI780" s="108" t="str">
        <f t="shared" si="100"/>
        <v>NO OFERTADO</v>
      </c>
      <c r="AJ780" s="108" t="str">
        <f t="shared" si="101"/>
        <v>CORRECTO</v>
      </c>
      <c r="AK780" s="27">
        <v>2.6078969605119007E-3</v>
      </c>
      <c r="AL780" s="7"/>
      <c r="AM780" s="26">
        <v>2.6078969605119007E-3</v>
      </c>
      <c r="AN780" s="28"/>
      <c r="AO780" s="28"/>
      <c r="AP780" s="28"/>
      <c r="AQ780" s="29"/>
      <c r="AR780" s="108" t="str">
        <f t="shared" si="102"/>
        <v>NO OFERTADO</v>
      </c>
      <c r="AS780" s="109" t="str">
        <f t="shared" si="103"/>
        <v>CORRECTO</v>
      </c>
    </row>
    <row r="781" spans="1:45" x14ac:dyDescent="0.25">
      <c r="A781" s="134">
        <v>777</v>
      </c>
      <c r="B781" s="135">
        <v>1971</v>
      </c>
      <c r="C781" s="10" t="s">
        <v>3415</v>
      </c>
      <c r="D781" s="136" t="s">
        <v>3416</v>
      </c>
      <c r="E781" s="136" t="s">
        <v>536</v>
      </c>
      <c r="F781" s="136" t="s">
        <v>241</v>
      </c>
      <c r="G781" s="136" t="s">
        <v>537</v>
      </c>
      <c r="H781" s="136" t="s">
        <v>243</v>
      </c>
      <c r="I781" s="137" t="s">
        <v>45</v>
      </c>
      <c r="J781" s="8">
        <v>40</v>
      </c>
      <c r="K781" s="8" t="s">
        <v>3417</v>
      </c>
      <c r="L781" s="9">
        <v>1304.29</v>
      </c>
      <c r="M781" s="138">
        <v>96</v>
      </c>
      <c r="N781" s="138">
        <f t="shared" si="96"/>
        <v>125211.84</v>
      </c>
      <c r="O781" s="11" t="s">
        <v>3204</v>
      </c>
      <c r="P781" s="39">
        <v>3.8043133924175974E-6</v>
      </c>
      <c r="Q781" s="39"/>
      <c r="R781" s="26">
        <v>9.5107834810439931E-4</v>
      </c>
      <c r="S781" s="7"/>
      <c r="T781" s="26">
        <v>9.5107834810439931E-4</v>
      </c>
      <c r="U781" s="11"/>
      <c r="V781" s="28"/>
      <c r="W781" s="28"/>
      <c r="X781" s="29"/>
      <c r="Y781" s="108" t="str">
        <f t="shared" si="97"/>
        <v>NO OFERTADO</v>
      </c>
      <c r="Z781" s="108" t="str">
        <f t="shared" si="98"/>
        <v>CORRECTO</v>
      </c>
      <c r="AA781" s="29">
        <f t="shared" si="99"/>
        <v>0</v>
      </c>
      <c r="AB781" s="25">
        <v>3.4238820531758379E-4</v>
      </c>
      <c r="AC781" s="7"/>
      <c r="AD781" s="26">
        <v>3.4238820531758379E-4</v>
      </c>
      <c r="AE781" s="28"/>
      <c r="AF781" s="28"/>
      <c r="AG781" s="28"/>
      <c r="AH781" s="29"/>
      <c r="AI781" s="108" t="str">
        <f t="shared" si="100"/>
        <v>NO OFERTADO</v>
      </c>
      <c r="AJ781" s="108" t="str">
        <f t="shared" si="101"/>
        <v>CORRECTO</v>
      </c>
      <c r="AK781" s="27">
        <v>2.2825880354505583E-4</v>
      </c>
      <c r="AL781" s="7"/>
      <c r="AM781" s="26">
        <v>2.2825880354505583E-4</v>
      </c>
      <c r="AN781" s="28"/>
      <c r="AO781" s="28"/>
      <c r="AP781" s="28"/>
      <c r="AQ781" s="29"/>
      <c r="AR781" s="108" t="str">
        <f t="shared" si="102"/>
        <v>NO OFERTADO</v>
      </c>
      <c r="AS781" s="109" t="str">
        <f t="shared" si="103"/>
        <v>CORRECTO</v>
      </c>
    </row>
    <row r="782" spans="1:45" x14ac:dyDescent="0.25">
      <c r="A782" s="134">
        <v>778</v>
      </c>
      <c r="B782" s="135">
        <v>695</v>
      </c>
      <c r="C782" s="10" t="s">
        <v>1501</v>
      </c>
      <c r="D782" s="136" t="s">
        <v>55</v>
      </c>
      <c r="E782" s="136" t="s">
        <v>230</v>
      </c>
      <c r="F782" s="136" t="s">
        <v>230</v>
      </c>
      <c r="G782" s="136" t="s">
        <v>8</v>
      </c>
      <c r="H782" s="136" t="s">
        <v>231</v>
      </c>
      <c r="I782" s="137" t="s">
        <v>45</v>
      </c>
      <c r="J782" s="8">
        <v>1</v>
      </c>
      <c r="K782" s="8" t="s">
        <v>1502</v>
      </c>
      <c r="L782" s="9">
        <v>4366</v>
      </c>
      <c r="M782" s="9">
        <v>2014.4615384615386</v>
      </c>
      <c r="N782" s="138">
        <f t="shared" si="96"/>
        <v>8795139.0769230779</v>
      </c>
      <c r="O782" s="11" t="s">
        <v>3204</v>
      </c>
      <c r="P782" s="39">
        <v>2.6722285511109663E-4</v>
      </c>
      <c r="Q782" s="39"/>
      <c r="R782" s="26">
        <v>6.6805713777774153E-2</v>
      </c>
      <c r="S782" s="7"/>
      <c r="T782" s="26">
        <v>6.6805713777774153E-2</v>
      </c>
      <c r="U782" s="11"/>
      <c r="V782" s="28"/>
      <c r="W782" s="28"/>
      <c r="X782" s="29"/>
      <c r="Y782" s="108" t="str">
        <f t="shared" si="97"/>
        <v>NO OFERTADO</v>
      </c>
      <c r="Z782" s="108" t="str">
        <f t="shared" si="98"/>
        <v>CORRECTO</v>
      </c>
      <c r="AA782" s="29">
        <f t="shared" si="99"/>
        <v>0</v>
      </c>
      <c r="AB782" s="25">
        <v>2.4050056959998699E-2</v>
      </c>
      <c r="AC782" s="7"/>
      <c r="AD782" s="26">
        <v>2.4050056959998699E-2</v>
      </c>
      <c r="AE782" s="28"/>
      <c r="AF782" s="28"/>
      <c r="AG782" s="28"/>
      <c r="AH782" s="29"/>
      <c r="AI782" s="108" t="str">
        <f t="shared" si="100"/>
        <v>NO OFERTADO</v>
      </c>
      <c r="AJ782" s="108" t="str">
        <f t="shared" si="101"/>
        <v>CORRECTO</v>
      </c>
      <c r="AK782" s="27">
        <v>1.6033371306665798E-2</v>
      </c>
      <c r="AL782" s="7"/>
      <c r="AM782" s="26">
        <v>1.6033371306665798E-2</v>
      </c>
      <c r="AN782" s="28"/>
      <c r="AO782" s="28"/>
      <c r="AP782" s="28"/>
      <c r="AQ782" s="29"/>
      <c r="AR782" s="108" t="str">
        <f t="shared" si="102"/>
        <v>NO OFERTADO</v>
      </c>
      <c r="AS782" s="109" t="str">
        <f t="shared" si="103"/>
        <v>CORRECTO</v>
      </c>
    </row>
    <row r="783" spans="1:45" x14ac:dyDescent="0.25">
      <c r="A783" s="134">
        <v>779</v>
      </c>
      <c r="B783" s="135">
        <v>324</v>
      </c>
      <c r="C783" s="10" t="s">
        <v>825</v>
      </c>
      <c r="D783" s="136" t="s">
        <v>800</v>
      </c>
      <c r="E783" s="136" t="s">
        <v>81</v>
      </c>
      <c r="F783" s="136" t="s">
        <v>166</v>
      </c>
      <c r="G783" s="136" t="s">
        <v>8</v>
      </c>
      <c r="H783" s="136" t="s">
        <v>81</v>
      </c>
      <c r="I783" s="137" t="s">
        <v>45</v>
      </c>
      <c r="J783" s="8">
        <v>150</v>
      </c>
      <c r="K783" s="8" t="s">
        <v>826</v>
      </c>
      <c r="L783" s="9">
        <v>223.24</v>
      </c>
      <c r="M783" s="9">
        <v>89388.461538461532</v>
      </c>
      <c r="N783" s="138">
        <f t="shared" si="96"/>
        <v>19955080.153846152</v>
      </c>
      <c r="O783" s="11" t="s">
        <v>3204</v>
      </c>
      <c r="P783" s="39">
        <v>6.0629552825071115E-4</v>
      </c>
      <c r="Q783" s="39"/>
      <c r="R783" s="26">
        <v>0.1515738820626778</v>
      </c>
      <c r="S783" s="7"/>
      <c r="T783" s="26">
        <v>0.1515738820626778</v>
      </c>
      <c r="U783" s="11"/>
      <c r="V783" s="28"/>
      <c r="W783" s="28"/>
      <c r="X783" s="29"/>
      <c r="Y783" s="108" t="str">
        <f t="shared" si="97"/>
        <v>NO OFERTADO</v>
      </c>
      <c r="Z783" s="108" t="str">
        <f t="shared" si="98"/>
        <v>CORRECTO</v>
      </c>
      <c r="AA783" s="29">
        <f t="shared" si="99"/>
        <v>0</v>
      </c>
      <c r="AB783" s="25">
        <v>5.4566597542564002E-2</v>
      </c>
      <c r="AC783" s="7"/>
      <c r="AD783" s="26">
        <v>5.4566597542564002E-2</v>
      </c>
      <c r="AE783" s="28"/>
      <c r="AF783" s="28"/>
      <c r="AG783" s="28"/>
      <c r="AH783" s="29"/>
      <c r="AI783" s="108" t="str">
        <f t="shared" si="100"/>
        <v>NO OFERTADO</v>
      </c>
      <c r="AJ783" s="108" t="str">
        <f t="shared" si="101"/>
        <v>CORRECTO</v>
      </c>
      <c r="AK783" s="27">
        <v>3.6377731695042673E-2</v>
      </c>
      <c r="AL783" s="7"/>
      <c r="AM783" s="26">
        <v>3.6377731695042673E-2</v>
      </c>
      <c r="AN783" s="28"/>
      <c r="AO783" s="28"/>
      <c r="AP783" s="28"/>
      <c r="AQ783" s="29"/>
      <c r="AR783" s="108" t="str">
        <f t="shared" si="102"/>
        <v>NO OFERTADO</v>
      </c>
      <c r="AS783" s="109" t="str">
        <f t="shared" si="103"/>
        <v>CORRECTO</v>
      </c>
    </row>
    <row r="784" spans="1:45" ht="24" x14ac:dyDescent="0.25">
      <c r="A784" s="134">
        <v>780</v>
      </c>
      <c r="B784" s="135">
        <v>505</v>
      </c>
      <c r="C784" s="10" t="s">
        <v>825</v>
      </c>
      <c r="D784" s="136" t="s">
        <v>425</v>
      </c>
      <c r="E784" s="136" t="s">
        <v>6</v>
      </c>
      <c r="F784" s="136" t="s">
        <v>7</v>
      </c>
      <c r="G784" s="136" t="s">
        <v>8</v>
      </c>
      <c r="H784" s="136" t="s">
        <v>7</v>
      </c>
      <c r="I784" s="137" t="s">
        <v>45</v>
      </c>
      <c r="J784" s="8">
        <v>1</v>
      </c>
      <c r="K784" s="8" t="s">
        <v>826</v>
      </c>
      <c r="L784" s="9">
        <v>549</v>
      </c>
      <c r="M784" s="9">
        <v>16403</v>
      </c>
      <c r="N784" s="138">
        <f t="shared" si="96"/>
        <v>9005247</v>
      </c>
      <c r="O784" s="11" t="s">
        <v>3204</v>
      </c>
      <c r="P784" s="39">
        <v>2.7360656759079963E-4</v>
      </c>
      <c r="Q784" s="39"/>
      <c r="R784" s="26">
        <v>6.8401641897699914E-2</v>
      </c>
      <c r="S784" s="7"/>
      <c r="T784" s="26">
        <v>6.8401641897699914E-2</v>
      </c>
      <c r="U784" s="11"/>
      <c r="V784" s="28"/>
      <c r="W784" s="28"/>
      <c r="X784" s="29"/>
      <c r="Y784" s="108" t="str">
        <f t="shared" si="97"/>
        <v>NO OFERTADO</v>
      </c>
      <c r="Z784" s="108" t="str">
        <f t="shared" si="98"/>
        <v>CORRECTO</v>
      </c>
      <c r="AA784" s="29">
        <f t="shared" si="99"/>
        <v>0</v>
      </c>
      <c r="AB784" s="25">
        <v>2.4624591083171967E-2</v>
      </c>
      <c r="AC784" s="7"/>
      <c r="AD784" s="26">
        <v>2.4624591083171967E-2</v>
      </c>
      <c r="AE784" s="28"/>
      <c r="AF784" s="28"/>
      <c r="AG784" s="28"/>
      <c r="AH784" s="29"/>
      <c r="AI784" s="108" t="str">
        <f t="shared" si="100"/>
        <v>NO OFERTADO</v>
      </c>
      <c r="AJ784" s="108" t="str">
        <f t="shared" si="101"/>
        <v>CORRECTO</v>
      </c>
      <c r="AK784" s="27">
        <v>1.6416394055447977E-2</v>
      </c>
      <c r="AL784" s="7"/>
      <c r="AM784" s="26">
        <v>1.6416394055447977E-2</v>
      </c>
      <c r="AN784" s="28"/>
      <c r="AO784" s="28"/>
      <c r="AP784" s="28"/>
      <c r="AQ784" s="29"/>
      <c r="AR784" s="108" t="str">
        <f t="shared" si="102"/>
        <v>NO OFERTADO</v>
      </c>
      <c r="AS784" s="109" t="str">
        <f t="shared" si="103"/>
        <v>CORRECTO</v>
      </c>
    </row>
    <row r="785" spans="1:45" ht="24" x14ac:dyDescent="0.25">
      <c r="A785" s="134">
        <v>781</v>
      </c>
      <c r="B785" s="135">
        <v>1691</v>
      </c>
      <c r="C785" s="10" t="s">
        <v>825</v>
      </c>
      <c r="D785" s="136" t="s">
        <v>2274</v>
      </c>
      <c r="E785" s="136" t="s">
        <v>6</v>
      </c>
      <c r="F785" s="136" t="s">
        <v>7</v>
      </c>
      <c r="G785" s="136" t="s">
        <v>8</v>
      </c>
      <c r="H785" s="136" t="s">
        <v>7</v>
      </c>
      <c r="I785" s="137" t="s">
        <v>45</v>
      </c>
      <c r="J785" s="8">
        <v>1</v>
      </c>
      <c r="K785" s="8" t="s">
        <v>826</v>
      </c>
      <c r="L785" s="9">
        <v>901.76</v>
      </c>
      <c r="M785" s="9">
        <v>3938.1538461538462</v>
      </c>
      <c r="N785" s="138">
        <f t="shared" si="96"/>
        <v>3551269.6123076924</v>
      </c>
      <c r="O785" s="11" t="s">
        <v>3204</v>
      </c>
      <c r="P785" s="39">
        <v>1.0789828299135133E-4</v>
      </c>
      <c r="Q785" s="39"/>
      <c r="R785" s="26">
        <v>2.6974570747837833E-2</v>
      </c>
      <c r="S785" s="7"/>
      <c r="T785" s="26">
        <v>2.6974570747837833E-2</v>
      </c>
      <c r="U785" s="11"/>
      <c r="V785" s="28"/>
      <c r="W785" s="28"/>
      <c r="X785" s="29"/>
      <c r="Y785" s="108" t="str">
        <f t="shared" si="97"/>
        <v>NO OFERTADO</v>
      </c>
      <c r="Z785" s="108" t="str">
        <f t="shared" si="98"/>
        <v>CORRECTO</v>
      </c>
      <c r="AA785" s="29">
        <f t="shared" si="99"/>
        <v>0</v>
      </c>
      <c r="AB785" s="25">
        <v>9.7108454692216191E-3</v>
      </c>
      <c r="AC785" s="7"/>
      <c r="AD785" s="26">
        <v>9.7108454692216191E-3</v>
      </c>
      <c r="AE785" s="28"/>
      <c r="AF785" s="28"/>
      <c r="AG785" s="28"/>
      <c r="AH785" s="29"/>
      <c r="AI785" s="108" t="str">
        <f t="shared" si="100"/>
        <v>NO OFERTADO</v>
      </c>
      <c r="AJ785" s="108" t="str">
        <f t="shared" si="101"/>
        <v>CORRECTO</v>
      </c>
      <c r="AK785" s="27">
        <v>6.4738969794810794E-3</v>
      </c>
      <c r="AL785" s="7"/>
      <c r="AM785" s="26">
        <v>6.4738969794810794E-3</v>
      </c>
      <c r="AN785" s="28"/>
      <c r="AO785" s="28"/>
      <c r="AP785" s="28"/>
      <c r="AQ785" s="29"/>
      <c r="AR785" s="108" t="str">
        <f t="shared" si="102"/>
        <v>NO OFERTADO</v>
      </c>
      <c r="AS785" s="109" t="str">
        <f t="shared" si="103"/>
        <v>CORRECTO</v>
      </c>
    </row>
    <row r="786" spans="1:45" ht="24" x14ac:dyDescent="0.25">
      <c r="A786" s="134">
        <v>782</v>
      </c>
      <c r="B786" s="135">
        <v>2543</v>
      </c>
      <c r="C786" s="141" t="s">
        <v>4271</v>
      </c>
      <c r="D786" s="145" t="s">
        <v>2274</v>
      </c>
      <c r="E786" s="145" t="s">
        <v>6</v>
      </c>
      <c r="F786" s="145" t="s">
        <v>7</v>
      </c>
      <c r="G786" s="136" t="s">
        <v>8</v>
      </c>
      <c r="H786" s="145" t="s">
        <v>7</v>
      </c>
      <c r="I786" s="137" t="s">
        <v>45</v>
      </c>
      <c r="J786" s="8">
        <v>1</v>
      </c>
      <c r="K786" s="8" t="s">
        <v>4272</v>
      </c>
      <c r="L786" s="9">
        <v>4484.6099999999997</v>
      </c>
      <c r="M786" s="9">
        <v>2495.4166666666665</v>
      </c>
      <c r="N786" s="138">
        <f t="shared" si="96"/>
        <v>11190970.537499998</v>
      </c>
      <c r="O786" s="11" t="s">
        <v>4504</v>
      </c>
      <c r="P786" s="39">
        <v>3.4001544175025301E-4</v>
      </c>
      <c r="Q786" s="39"/>
      <c r="R786" s="26">
        <v>8.500386043756325E-2</v>
      </c>
      <c r="S786" s="7"/>
      <c r="T786" s="26">
        <v>8.500386043756325E-2</v>
      </c>
      <c r="U786" s="11"/>
      <c r="V786" s="28"/>
      <c r="W786" s="28"/>
      <c r="X786" s="29"/>
      <c r="Y786" s="108" t="str">
        <f t="shared" si="97"/>
        <v>NO OFERTADO</v>
      </c>
      <c r="Z786" s="108" t="str">
        <f t="shared" si="98"/>
        <v>CORRECTO</v>
      </c>
      <c r="AA786" s="29">
        <f t="shared" si="99"/>
        <v>0</v>
      </c>
      <c r="AB786" s="25">
        <v>3.060138975752277E-2</v>
      </c>
      <c r="AC786" s="7"/>
      <c r="AD786" s="26">
        <v>3.060138975752277E-2</v>
      </c>
      <c r="AE786" s="28"/>
      <c r="AF786" s="28"/>
      <c r="AG786" s="28"/>
      <c r="AH786" s="29"/>
      <c r="AI786" s="108" t="str">
        <f t="shared" si="100"/>
        <v>NO OFERTADO</v>
      </c>
      <c r="AJ786" s="108" t="str">
        <f t="shared" si="101"/>
        <v>CORRECTO</v>
      </c>
      <c r="AK786" s="27">
        <v>2.0400926505015182E-2</v>
      </c>
      <c r="AL786" s="7"/>
      <c r="AM786" s="26">
        <v>2.0400926505015182E-2</v>
      </c>
      <c r="AN786" s="28"/>
      <c r="AO786" s="28"/>
      <c r="AP786" s="28"/>
      <c r="AQ786" s="29"/>
      <c r="AR786" s="108" t="str">
        <f t="shared" si="102"/>
        <v>NO OFERTADO</v>
      </c>
      <c r="AS786" s="109" t="str">
        <f t="shared" si="103"/>
        <v>CORRECTO</v>
      </c>
    </row>
    <row r="787" spans="1:45" ht="24" x14ac:dyDescent="0.25">
      <c r="A787" s="134">
        <v>783</v>
      </c>
      <c r="B787" s="135">
        <v>2570</v>
      </c>
      <c r="C787" s="141" t="s">
        <v>4322</v>
      </c>
      <c r="D787" s="145" t="s">
        <v>425</v>
      </c>
      <c r="E787" s="145" t="s">
        <v>6</v>
      </c>
      <c r="F787" s="145" t="s">
        <v>7</v>
      </c>
      <c r="G787" s="136" t="s">
        <v>8</v>
      </c>
      <c r="H787" s="145" t="s">
        <v>7</v>
      </c>
      <c r="I787" s="137" t="s">
        <v>45</v>
      </c>
      <c r="J787" s="8">
        <v>1</v>
      </c>
      <c r="K787" s="8" t="s">
        <v>4323</v>
      </c>
      <c r="L787" s="9">
        <v>6849.92</v>
      </c>
      <c r="M787" s="9">
        <v>120</v>
      </c>
      <c r="N787" s="138">
        <f t="shared" si="96"/>
        <v>821990.40000000002</v>
      </c>
      <c r="O787" s="11" t="s">
        <v>4504</v>
      </c>
      <c r="P787" s="39">
        <v>2.4974547831568468E-5</v>
      </c>
      <c r="Q787" s="39"/>
      <c r="R787" s="26">
        <v>6.2436369578921166E-3</v>
      </c>
      <c r="S787" s="7"/>
      <c r="T787" s="26">
        <v>6.2436369578921166E-3</v>
      </c>
      <c r="U787" s="11"/>
      <c r="V787" s="28"/>
      <c r="W787" s="28"/>
      <c r="X787" s="29"/>
      <c r="Y787" s="108" t="str">
        <f t="shared" si="97"/>
        <v>NO OFERTADO</v>
      </c>
      <c r="Z787" s="108" t="str">
        <f t="shared" si="98"/>
        <v>CORRECTO</v>
      </c>
      <c r="AA787" s="29">
        <f t="shared" si="99"/>
        <v>0</v>
      </c>
      <c r="AB787" s="25">
        <v>2.2477093048411619E-3</v>
      </c>
      <c r="AC787" s="7"/>
      <c r="AD787" s="26">
        <v>2.2477093048411619E-3</v>
      </c>
      <c r="AE787" s="28"/>
      <c r="AF787" s="28"/>
      <c r="AG787" s="28"/>
      <c r="AH787" s="29"/>
      <c r="AI787" s="108" t="str">
        <f t="shared" si="100"/>
        <v>NO OFERTADO</v>
      </c>
      <c r="AJ787" s="108" t="str">
        <f t="shared" si="101"/>
        <v>CORRECTO</v>
      </c>
      <c r="AK787" s="27">
        <v>1.4984728698941082E-3</v>
      </c>
      <c r="AL787" s="7"/>
      <c r="AM787" s="26">
        <v>1.4984728698941082E-3</v>
      </c>
      <c r="AN787" s="28"/>
      <c r="AO787" s="28"/>
      <c r="AP787" s="28"/>
      <c r="AQ787" s="29"/>
      <c r="AR787" s="108" t="str">
        <f t="shared" si="102"/>
        <v>NO OFERTADO</v>
      </c>
      <c r="AS787" s="109" t="str">
        <f t="shared" si="103"/>
        <v>CORRECTO</v>
      </c>
    </row>
    <row r="788" spans="1:45" x14ac:dyDescent="0.25">
      <c r="A788" s="134">
        <v>784</v>
      </c>
      <c r="B788" s="135">
        <v>466</v>
      </c>
      <c r="C788" s="10" t="s">
        <v>1115</v>
      </c>
      <c r="D788" s="136" t="s">
        <v>1116</v>
      </c>
      <c r="E788" s="136" t="s">
        <v>165</v>
      </c>
      <c r="F788" s="136" t="s">
        <v>166</v>
      </c>
      <c r="G788" s="136" t="s">
        <v>8</v>
      </c>
      <c r="H788" s="136" t="s">
        <v>81</v>
      </c>
      <c r="I788" s="137" t="s">
        <v>45</v>
      </c>
      <c r="J788" s="8">
        <v>90</v>
      </c>
      <c r="K788" s="8" t="s">
        <v>1117</v>
      </c>
      <c r="L788" s="9">
        <v>346.19</v>
      </c>
      <c r="M788" s="9">
        <v>30090</v>
      </c>
      <c r="N788" s="138">
        <f t="shared" si="96"/>
        <v>10416857.1</v>
      </c>
      <c r="O788" s="11" t="s">
        <v>3204</v>
      </c>
      <c r="P788" s="39">
        <v>3.1649554045711919E-4</v>
      </c>
      <c r="Q788" s="39"/>
      <c r="R788" s="26">
        <v>7.9123885114279799E-2</v>
      </c>
      <c r="S788" s="7"/>
      <c r="T788" s="26">
        <v>7.9123885114279799E-2</v>
      </c>
      <c r="U788" s="11"/>
      <c r="V788" s="28"/>
      <c r="W788" s="28"/>
      <c r="X788" s="29"/>
      <c r="Y788" s="108" t="str">
        <f t="shared" si="97"/>
        <v>NO OFERTADO</v>
      </c>
      <c r="Z788" s="108" t="str">
        <f t="shared" si="98"/>
        <v>CORRECTO</v>
      </c>
      <c r="AA788" s="29">
        <f t="shared" si="99"/>
        <v>0</v>
      </c>
      <c r="AB788" s="25">
        <v>2.8484598641140727E-2</v>
      </c>
      <c r="AC788" s="7"/>
      <c r="AD788" s="26">
        <v>2.8484598641140727E-2</v>
      </c>
      <c r="AE788" s="28"/>
      <c r="AF788" s="28"/>
      <c r="AG788" s="28"/>
      <c r="AH788" s="29"/>
      <c r="AI788" s="108" t="str">
        <f t="shared" si="100"/>
        <v>NO OFERTADO</v>
      </c>
      <c r="AJ788" s="108" t="str">
        <f t="shared" si="101"/>
        <v>CORRECTO</v>
      </c>
      <c r="AK788" s="27">
        <v>1.8989732427427151E-2</v>
      </c>
      <c r="AL788" s="7"/>
      <c r="AM788" s="26">
        <v>1.8989732427427151E-2</v>
      </c>
      <c r="AN788" s="28"/>
      <c r="AO788" s="28"/>
      <c r="AP788" s="28"/>
      <c r="AQ788" s="29"/>
      <c r="AR788" s="108" t="str">
        <f t="shared" si="102"/>
        <v>NO OFERTADO</v>
      </c>
      <c r="AS788" s="109" t="str">
        <f t="shared" si="103"/>
        <v>CORRECTO</v>
      </c>
    </row>
    <row r="789" spans="1:45" ht="24" x14ac:dyDescent="0.25">
      <c r="A789" s="134">
        <v>785</v>
      </c>
      <c r="B789" s="135">
        <v>1186</v>
      </c>
      <c r="C789" s="10" t="s">
        <v>1115</v>
      </c>
      <c r="D789" s="136" t="s">
        <v>2213</v>
      </c>
      <c r="E789" s="136" t="s">
        <v>6</v>
      </c>
      <c r="F789" s="136" t="s">
        <v>7</v>
      </c>
      <c r="G789" s="136" t="s">
        <v>8</v>
      </c>
      <c r="H789" s="136" t="s">
        <v>7</v>
      </c>
      <c r="I789" s="137" t="s">
        <v>45</v>
      </c>
      <c r="J789" s="8">
        <v>1</v>
      </c>
      <c r="K789" s="8" t="s">
        <v>1117</v>
      </c>
      <c r="L789" s="9">
        <v>7357</v>
      </c>
      <c r="M789" s="9">
        <v>640.66666666666663</v>
      </c>
      <c r="N789" s="138">
        <f t="shared" si="96"/>
        <v>4713384.666666666</v>
      </c>
      <c r="O789" s="11" t="s">
        <v>3204</v>
      </c>
      <c r="P789" s="39">
        <v>1.4320684378582531E-4</v>
      </c>
      <c r="Q789" s="39"/>
      <c r="R789" s="26">
        <v>3.5801710946456324E-2</v>
      </c>
      <c r="S789" s="7"/>
      <c r="T789" s="26">
        <v>3.5801710946456324E-2</v>
      </c>
      <c r="U789" s="11"/>
      <c r="V789" s="28"/>
      <c r="W789" s="28"/>
      <c r="X789" s="29"/>
      <c r="Y789" s="108" t="str">
        <f t="shared" si="97"/>
        <v>NO OFERTADO</v>
      </c>
      <c r="Z789" s="108" t="str">
        <f t="shared" si="98"/>
        <v>CORRECTO</v>
      </c>
      <c r="AA789" s="29">
        <f t="shared" si="99"/>
        <v>0</v>
      </c>
      <c r="AB789" s="25">
        <v>1.2888615940724277E-2</v>
      </c>
      <c r="AC789" s="7"/>
      <c r="AD789" s="26">
        <v>1.2888615940724277E-2</v>
      </c>
      <c r="AE789" s="28"/>
      <c r="AF789" s="28"/>
      <c r="AG789" s="28"/>
      <c r="AH789" s="29"/>
      <c r="AI789" s="108" t="str">
        <f t="shared" si="100"/>
        <v>NO OFERTADO</v>
      </c>
      <c r="AJ789" s="108" t="str">
        <f t="shared" si="101"/>
        <v>CORRECTO</v>
      </c>
      <c r="AK789" s="27">
        <v>8.5924106271495181E-3</v>
      </c>
      <c r="AL789" s="7"/>
      <c r="AM789" s="26">
        <v>8.5924106271495181E-3</v>
      </c>
      <c r="AN789" s="28"/>
      <c r="AO789" s="28"/>
      <c r="AP789" s="28"/>
      <c r="AQ789" s="29"/>
      <c r="AR789" s="108" t="str">
        <f t="shared" si="102"/>
        <v>NO OFERTADO</v>
      </c>
      <c r="AS789" s="109" t="str">
        <f t="shared" si="103"/>
        <v>CORRECTO</v>
      </c>
    </row>
    <row r="790" spans="1:45" x14ac:dyDescent="0.25">
      <c r="A790" s="134">
        <v>786</v>
      </c>
      <c r="B790" s="135">
        <v>659</v>
      </c>
      <c r="C790" s="10" t="s">
        <v>1432</v>
      </c>
      <c r="D790" s="136" t="s">
        <v>1433</v>
      </c>
      <c r="E790" s="136" t="s">
        <v>36</v>
      </c>
      <c r="F790" s="136" t="s">
        <v>16</v>
      </c>
      <c r="G790" s="136" t="s">
        <v>17</v>
      </c>
      <c r="H790" s="136" t="s">
        <v>36</v>
      </c>
      <c r="I790" s="137">
        <v>127129.93799999999</v>
      </c>
      <c r="J790" s="8">
        <v>1</v>
      </c>
      <c r="K790" s="8" t="s">
        <v>1434</v>
      </c>
      <c r="L790" s="9">
        <v>34979</v>
      </c>
      <c r="M790" s="9">
        <v>64.15384615384616</v>
      </c>
      <c r="N790" s="138">
        <f t="shared" si="96"/>
        <v>2244037.384615385</v>
      </c>
      <c r="O790" s="11" t="s">
        <v>3204</v>
      </c>
      <c r="P790" s="39">
        <v>6.8180624734674204E-5</v>
      </c>
      <c r="Q790" s="39">
        <v>1.0886104462796849E-4</v>
      </c>
      <c r="R790" s="26">
        <v>1.7045156183668551E-2</v>
      </c>
      <c r="S790" s="26">
        <v>3.2658313388390548E-3</v>
      </c>
      <c r="T790" s="26">
        <v>2.0310987522507606E-2</v>
      </c>
      <c r="U790" s="11"/>
      <c r="V790" s="28"/>
      <c r="W790" s="28"/>
      <c r="X790" s="29"/>
      <c r="Y790" s="108" t="str">
        <f t="shared" si="97"/>
        <v>NO OFERTADO</v>
      </c>
      <c r="Z790" s="108" t="str">
        <f t="shared" si="98"/>
        <v>CORRECTO</v>
      </c>
      <c r="AA790" s="29">
        <f t="shared" si="99"/>
        <v>0</v>
      </c>
      <c r="AB790" s="25">
        <v>6.1362562261206783E-3</v>
      </c>
      <c r="AC790" s="26">
        <v>1.6329156694195274E-3</v>
      </c>
      <c r="AD790" s="26">
        <v>7.7691718955402054E-3</v>
      </c>
      <c r="AE790" s="28"/>
      <c r="AF790" s="28"/>
      <c r="AG790" s="28"/>
      <c r="AH790" s="29"/>
      <c r="AI790" s="108" t="str">
        <f t="shared" si="100"/>
        <v>NO OFERTADO</v>
      </c>
      <c r="AJ790" s="108" t="str">
        <f t="shared" si="101"/>
        <v>CORRECTO</v>
      </c>
      <c r="AK790" s="27">
        <v>4.0908374840804519E-3</v>
      </c>
      <c r="AL790" s="26">
        <v>5.4430522313984246E-4</v>
      </c>
      <c r="AM790" s="26">
        <v>4.6351427072202946E-3</v>
      </c>
      <c r="AN790" s="28"/>
      <c r="AO790" s="28"/>
      <c r="AP790" s="28"/>
      <c r="AQ790" s="29"/>
      <c r="AR790" s="108" t="str">
        <f t="shared" si="102"/>
        <v>NO OFERTADO</v>
      </c>
      <c r="AS790" s="109" t="str">
        <f t="shared" si="103"/>
        <v>CORRECTO</v>
      </c>
    </row>
    <row r="791" spans="1:45" ht="24" x14ac:dyDescent="0.25">
      <c r="A791" s="134">
        <v>787</v>
      </c>
      <c r="B791" s="135">
        <v>189</v>
      </c>
      <c r="C791" s="10" t="s">
        <v>527</v>
      </c>
      <c r="D791" s="136" t="s">
        <v>66</v>
      </c>
      <c r="E791" s="136" t="s">
        <v>6</v>
      </c>
      <c r="F791" s="136" t="s">
        <v>7</v>
      </c>
      <c r="G791" s="136" t="s">
        <v>8</v>
      </c>
      <c r="H791" s="136" t="s">
        <v>7</v>
      </c>
      <c r="I791" s="137" t="s">
        <v>45</v>
      </c>
      <c r="J791" s="8">
        <v>1</v>
      </c>
      <c r="K791" s="8" t="s">
        <v>528</v>
      </c>
      <c r="L791" s="9">
        <v>2519.09</v>
      </c>
      <c r="M791" s="9">
        <v>5784.3846153846152</v>
      </c>
      <c r="N791" s="138">
        <f t="shared" si="96"/>
        <v>14571385.440769231</v>
      </c>
      <c r="O791" s="11" t="s">
        <v>3204</v>
      </c>
      <c r="P791" s="39">
        <v>4.4272264330910867E-4</v>
      </c>
      <c r="Q791" s="39"/>
      <c r="R791" s="26">
        <v>0.11068066082727716</v>
      </c>
      <c r="S791" s="7"/>
      <c r="T791" s="26">
        <v>0.11068066082727716</v>
      </c>
      <c r="U791" s="11"/>
      <c r="V791" s="28"/>
      <c r="W791" s="28"/>
      <c r="X791" s="29"/>
      <c r="Y791" s="108" t="str">
        <f t="shared" si="97"/>
        <v>NO OFERTADO</v>
      </c>
      <c r="Z791" s="108" t="str">
        <f t="shared" si="98"/>
        <v>CORRECTO</v>
      </c>
      <c r="AA791" s="29">
        <f t="shared" si="99"/>
        <v>0</v>
      </c>
      <c r="AB791" s="25">
        <v>3.9845037897819777E-2</v>
      </c>
      <c r="AC791" s="7"/>
      <c r="AD791" s="26">
        <v>3.9845037897819777E-2</v>
      </c>
      <c r="AE791" s="28"/>
      <c r="AF791" s="28"/>
      <c r="AG791" s="28"/>
      <c r="AH791" s="29"/>
      <c r="AI791" s="108" t="str">
        <f t="shared" si="100"/>
        <v>NO OFERTADO</v>
      </c>
      <c r="AJ791" s="108" t="str">
        <f t="shared" si="101"/>
        <v>CORRECTO</v>
      </c>
      <c r="AK791" s="27">
        <v>2.656335859854652E-2</v>
      </c>
      <c r="AL791" s="7"/>
      <c r="AM791" s="26">
        <v>2.656335859854652E-2</v>
      </c>
      <c r="AN791" s="28"/>
      <c r="AO791" s="28"/>
      <c r="AP791" s="28"/>
      <c r="AQ791" s="29"/>
      <c r="AR791" s="108" t="str">
        <f t="shared" si="102"/>
        <v>NO OFERTADO</v>
      </c>
      <c r="AS791" s="109" t="str">
        <f t="shared" si="103"/>
        <v>CORRECTO</v>
      </c>
    </row>
    <row r="792" spans="1:45" ht="24" x14ac:dyDescent="0.25">
      <c r="A792" s="134">
        <v>788</v>
      </c>
      <c r="B792" s="135">
        <v>1625</v>
      </c>
      <c r="C792" s="10" t="s">
        <v>527</v>
      </c>
      <c r="D792" s="136" t="s">
        <v>1137</v>
      </c>
      <c r="E792" s="136" t="s">
        <v>6</v>
      </c>
      <c r="F792" s="136" t="s">
        <v>7</v>
      </c>
      <c r="G792" s="136" t="s">
        <v>8</v>
      </c>
      <c r="H792" s="136" t="s">
        <v>7</v>
      </c>
      <c r="I792" s="137" t="s">
        <v>45</v>
      </c>
      <c r="J792" s="8">
        <v>1</v>
      </c>
      <c r="K792" s="8" t="s">
        <v>528</v>
      </c>
      <c r="L792" s="9">
        <v>1529.95</v>
      </c>
      <c r="M792" s="9">
        <v>797.4</v>
      </c>
      <c r="N792" s="138">
        <f t="shared" si="96"/>
        <v>1219982.1299999999</v>
      </c>
      <c r="O792" s="11" t="s">
        <v>3204</v>
      </c>
      <c r="P792" s="39">
        <v>3.7066737104647183E-5</v>
      </c>
      <c r="Q792" s="39"/>
      <c r="R792" s="26">
        <v>9.2666842761617955E-3</v>
      </c>
      <c r="S792" s="7"/>
      <c r="T792" s="26">
        <v>9.2666842761617955E-3</v>
      </c>
      <c r="U792" s="11"/>
      <c r="V792" s="28"/>
      <c r="W792" s="28"/>
      <c r="X792" s="29"/>
      <c r="Y792" s="108" t="str">
        <f t="shared" si="97"/>
        <v>NO OFERTADO</v>
      </c>
      <c r="Z792" s="108" t="str">
        <f t="shared" si="98"/>
        <v>CORRECTO</v>
      </c>
      <c r="AA792" s="29">
        <f t="shared" si="99"/>
        <v>0</v>
      </c>
      <c r="AB792" s="25">
        <v>3.3360063394182464E-3</v>
      </c>
      <c r="AC792" s="7"/>
      <c r="AD792" s="26">
        <v>3.3360063394182464E-3</v>
      </c>
      <c r="AE792" s="28"/>
      <c r="AF792" s="28"/>
      <c r="AG792" s="28"/>
      <c r="AH792" s="29"/>
      <c r="AI792" s="108" t="str">
        <f t="shared" si="100"/>
        <v>NO OFERTADO</v>
      </c>
      <c r="AJ792" s="108" t="str">
        <f t="shared" si="101"/>
        <v>CORRECTO</v>
      </c>
      <c r="AK792" s="27">
        <v>2.2240042262788311E-3</v>
      </c>
      <c r="AL792" s="7"/>
      <c r="AM792" s="26">
        <v>2.2240042262788311E-3</v>
      </c>
      <c r="AN792" s="28"/>
      <c r="AO792" s="28"/>
      <c r="AP792" s="28"/>
      <c r="AQ792" s="29"/>
      <c r="AR792" s="108" t="str">
        <f t="shared" si="102"/>
        <v>NO OFERTADO</v>
      </c>
      <c r="AS792" s="109" t="str">
        <f t="shared" si="103"/>
        <v>CORRECTO</v>
      </c>
    </row>
    <row r="793" spans="1:45" ht="24" x14ac:dyDescent="0.25">
      <c r="A793" s="134">
        <v>789</v>
      </c>
      <c r="B793" s="135">
        <v>2617</v>
      </c>
      <c r="C793" s="141" t="s">
        <v>4406</v>
      </c>
      <c r="D793" s="145" t="s">
        <v>5</v>
      </c>
      <c r="E793" s="145" t="s">
        <v>6</v>
      </c>
      <c r="F793" s="145" t="s">
        <v>7</v>
      </c>
      <c r="G793" s="136" t="s">
        <v>8</v>
      </c>
      <c r="H793" s="145" t="s">
        <v>7</v>
      </c>
      <c r="I793" s="137" t="s">
        <v>45</v>
      </c>
      <c r="J793" s="8">
        <v>1</v>
      </c>
      <c r="K793" s="8" t="s">
        <v>4407</v>
      </c>
      <c r="L793" s="9">
        <v>6401.61</v>
      </c>
      <c r="M793" s="9">
        <v>135.33333333333334</v>
      </c>
      <c r="N793" s="138">
        <f t="shared" si="96"/>
        <v>866351.22</v>
      </c>
      <c r="O793" s="11" t="s">
        <v>4504</v>
      </c>
      <c r="P793" s="39">
        <v>2.6322363354642215E-5</v>
      </c>
      <c r="Q793" s="39"/>
      <c r="R793" s="26">
        <v>6.5805908386605541E-3</v>
      </c>
      <c r="S793" s="7"/>
      <c r="T793" s="26">
        <v>6.5805908386605541E-3</v>
      </c>
      <c r="U793" s="11"/>
      <c r="V793" s="28"/>
      <c r="W793" s="28"/>
      <c r="X793" s="29"/>
      <c r="Y793" s="108" t="str">
        <f t="shared" si="97"/>
        <v>NO OFERTADO</v>
      </c>
      <c r="Z793" s="108" t="str">
        <f t="shared" si="98"/>
        <v>CORRECTO</v>
      </c>
      <c r="AA793" s="29">
        <f t="shared" si="99"/>
        <v>0</v>
      </c>
      <c r="AB793" s="25">
        <v>2.3690127019177993E-3</v>
      </c>
      <c r="AC793" s="7"/>
      <c r="AD793" s="26">
        <v>2.3690127019177993E-3</v>
      </c>
      <c r="AE793" s="28"/>
      <c r="AF793" s="28"/>
      <c r="AG793" s="28"/>
      <c r="AH793" s="29"/>
      <c r="AI793" s="108" t="str">
        <f t="shared" si="100"/>
        <v>NO OFERTADO</v>
      </c>
      <c r="AJ793" s="108" t="str">
        <f t="shared" si="101"/>
        <v>CORRECTO</v>
      </c>
      <c r="AK793" s="27">
        <v>1.5793418012785328E-3</v>
      </c>
      <c r="AL793" s="7"/>
      <c r="AM793" s="26">
        <v>1.5793418012785328E-3</v>
      </c>
      <c r="AN793" s="28"/>
      <c r="AO793" s="28"/>
      <c r="AP793" s="28"/>
      <c r="AQ793" s="29"/>
      <c r="AR793" s="108" t="str">
        <f t="shared" si="102"/>
        <v>NO OFERTADO</v>
      </c>
      <c r="AS793" s="109" t="str">
        <f t="shared" si="103"/>
        <v>CORRECTO</v>
      </c>
    </row>
    <row r="794" spans="1:45" ht="30" x14ac:dyDescent="0.25">
      <c r="A794" s="134">
        <v>790</v>
      </c>
      <c r="B794" s="135">
        <v>2825</v>
      </c>
      <c r="C794" s="10" t="s">
        <v>4406</v>
      </c>
      <c r="D794" s="161" t="s">
        <v>136</v>
      </c>
      <c r="E794" s="161" t="s">
        <v>6</v>
      </c>
      <c r="F794" s="161" t="s">
        <v>7</v>
      </c>
      <c r="G794" s="144" t="s">
        <v>8</v>
      </c>
      <c r="H794" s="161" t="s">
        <v>7</v>
      </c>
      <c r="I794" s="137" t="s">
        <v>45</v>
      </c>
      <c r="J794" s="8">
        <v>1</v>
      </c>
      <c r="K794" s="11"/>
      <c r="L794" s="9">
        <v>4828</v>
      </c>
      <c r="M794" s="9">
        <v>84</v>
      </c>
      <c r="N794" s="138">
        <f t="shared" si="96"/>
        <v>405552</v>
      </c>
      <c r="O794" s="11" t="s">
        <v>4504</v>
      </c>
      <c r="P794" s="39">
        <v>1.2321893080732154E-5</v>
      </c>
      <c r="Q794" s="39"/>
      <c r="R794" s="26">
        <v>3.0804732701830385E-3</v>
      </c>
      <c r="S794" s="7"/>
      <c r="T794" s="26">
        <v>3.0804732701830385E-3</v>
      </c>
      <c r="U794" s="11"/>
      <c r="V794" s="28"/>
      <c r="W794" s="28"/>
      <c r="X794" s="29"/>
      <c r="Y794" s="108" t="str">
        <f t="shared" si="97"/>
        <v>NO OFERTADO</v>
      </c>
      <c r="Z794" s="108" t="str">
        <f t="shared" si="98"/>
        <v>CORRECTO</v>
      </c>
      <c r="AA794" s="29">
        <f t="shared" si="99"/>
        <v>0</v>
      </c>
      <c r="AB794" s="25">
        <v>1.1089703772658938E-3</v>
      </c>
      <c r="AC794" s="7"/>
      <c r="AD794" s="26">
        <v>1.1089703772658938E-3</v>
      </c>
      <c r="AE794" s="28"/>
      <c r="AF794" s="28"/>
      <c r="AG794" s="28"/>
      <c r="AH794" s="29"/>
      <c r="AI794" s="108" t="str">
        <f t="shared" si="100"/>
        <v>NO OFERTADO</v>
      </c>
      <c r="AJ794" s="108" t="str">
        <f t="shared" si="101"/>
        <v>CORRECTO</v>
      </c>
      <c r="AK794" s="27">
        <v>7.3931358484392927E-4</v>
      </c>
      <c r="AL794" s="7"/>
      <c r="AM794" s="26">
        <v>7.3931358484392927E-4</v>
      </c>
      <c r="AN794" s="28"/>
      <c r="AO794" s="28"/>
      <c r="AP794" s="28"/>
      <c r="AQ794" s="29"/>
      <c r="AR794" s="108" t="str">
        <f t="shared" si="102"/>
        <v>NO OFERTADO</v>
      </c>
      <c r="AS794" s="109" t="str">
        <f t="shared" si="103"/>
        <v>CORRECTO</v>
      </c>
    </row>
    <row r="795" spans="1:45" ht="24" x14ac:dyDescent="0.25">
      <c r="A795" s="134">
        <v>791</v>
      </c>
      <c r="B795" s="135">
        <v>288</v>
      </c>
      <c r="C795" s="10" t="s">
        <v>743</v>
      </c>
      <c r="D795" s="136" t="s">
        <v>744</v>
      </c>
      <c r="E795" s="136" t="s">
        <v>6</v>
      </c>
      <c r="F795" s="136" t="s">
        <v>7</v>
      </c>
      <c r="G795" s="136" t="s">
        <v>8</v>
      </c>
      <c r="H795" s="136" t="s">
        <v>7</v>
      </c>
      <c r="I795" s="137">
        <v>212713.715</v>
      </c>
      <c r="J795" s="8">
        <v>1</v>
      </c>
      <c r="K795" s="8" t="s">
        <v>745</v>
      </c>
      <c r="L795" s="9">
        <v>13846</v>
      </c>
      <c r="M795" s="9">
        <v>151.07692307692307</v>
      </c>
      <c r="N795" s="138">
        <f t="shared" si="96"/>
        <v>2091811.0769230768</v>
      </c>
      <c r="O795" s="11" t="s">
        <v>3204</v>
      </c>
      <c r="P795" s="39">
        <v>6.3555530326412732E-5</v>
      </c>
      <c r="Q795" s="39">
        <v>1.0147635710500038E-4</v>
      </c>
      <c r="R795" s="26">
        <v>1.5888882581603182E-2</v>
      </c>
      <c r="S795" s="26">
        <v>3.0442907131500115E-3</v>
      </c>
      <c r="T795" s="26">
        <v>1.8933173294753195E-2</v>
      </c>
      <c r="U795" s="11"/>
      <c r="V795" s="28"/>
      <c r="W795" s="28"/>
      <c r="X795" s="29"/>
      <c r="Y795" s="108" t="str">
        <f t="shared" si="97"/>
        <v>NO OFERTADO</v>
      </c>
      <c r="Z795" s="108" t="str">
        <f t="shared" si="98"/>
        <v>CORRECTO</v>
      </c>
      <c r="AA795" s="29">
        <f t="shared" si="99"/>
        <v>0</v>
      </c>
      <c r="AB795" s="25">
        <v>5.7199977293771456E-3</v>
      </c>
      <c r="AC795" s="26">
        <v>1.5221453565750058E-3</v>
      </c>
      <c r="AD795" s="26">
        <v>7.2421430859521511E-3</v>
      </c>
      <c r="AE795" s="28"/>
      <c r="AF795" s="28"/>
      <c r="AG795" s="28"/>
      <c r="AH795" s="29"/>
      <c r="AI795" s="108" t="str">
        <f t="shared" si="100"/>
        <v>NO OFERTADO</v>
      </c>
      <c r="AJ795" s="108" t="str">
        <f t="shared" si="101"/>
        <v>CORRECTO</v>
      </c>
      <c r="AK795" s="27">
        <v>3.8133318195847639E-3</v>
      </c>
      <c r="AL795" s="26">
        <v>5.0738178552500192E-4</v>
      </c>
      <c r="AM795" s="26">
        <v>4.3207136051097656E-3</v>
      </c>
      <c r="AN795" s="28"/>
      <c r="AO795" s="28"/>
      <c r="AP795" s="28"/>
      <c r="AQ795" s="29"/>
      <c r="AR795" s="108" t="str">
        <f t="shared" si="102"/>
        <v>NO OFERTADO</v>
      </c>
      <c r="AS795" s="109" t="str">
        <f t="shared" si="103"/>
        <v>CORRECTO</v>
      </c>
    </row>
    <row r="796" spans="1:45" ht="24" x14ac:dyDescent="0.25">
      <c r="A796" s="134">
        <v>792</v>
      </c>
      <c r="B796" s="135">
        <v>720</v>
      </c>
      <c r="C796" s="10" t="s">
        <v>1533</v>
      </c>
      <c r="D796" s="136" t="s">
        <v>126</v>
      </c>
      <c r="E796" s="136" t="s">
        <v>6</v>
      </c>
      <c r="F796" s="136" t="s">
        <v>7</v>
      </c>
      <c r="G796" s="136" t="s">
        <v>8</v>
      </c>
      <c r="H796" s="136" t="s">
        <v>7</v>
      </c>
      <c r="I796" s="137" t="s">
        <v>45</v>
      </c>
      <c r="J796" s="8">
        <v>1</v>
      </c>
      <c r="K796" s="8" t="s">
        <v>1534</v>
      </c>
      <c r="L796" s="9">
        <v>5789.49</v>
      </c>
      <c r="M796" s="9">
        <v>1489.4615384615386</v>
      </c>
      <c r="N796" s="138">
        <f t="shared" si="96"/>
        <v>8623222.6823076922</v>
      </c>
      <c r="O796" s="11" t="s">
        <v>3204</v>
      </c>
      <c r="P796" s="39">
        <v>2.6199951646826969E-4</v>
      </c>
      <c r="Q796" s="39"/>
      <c r="R796" s="26">
        <v>6.5499879117067422E-2</v>
      </c>
      <c r="S796" s="7"/>
      <c r="T796" s="26">
        <v>6.5499879117067422E-2</v>
      </c>
      <c r="U796" s="11"/>
      <c r="V796" s="28"/>
      <c r="W796" s="28"/>
      <c r="X796" s="29"/>
      <c r="Y796" s="108" t="str">
        <f t="shared" si="97"/>
        <v>NO OFERTADO</v>
      </c>
      <c r="Z796" s="108" t="str">
        <f t="shared" si="98"/>
        <v>CORRECTO</v>
      </c>
      <c r="AA796" s="29">
        <f t="shared" si="99"/>
        <v>0</v>
      </c>
      <c r="AB796" s="25">
        <v>2.3579956482144272E-2</v>
      </c>
      <c r="AC796" s="7"/>
      <c r="AD796" s="26">
        <v>2.3579956482144272E-2</v>
      </c>
      <c r="AE796" s="28"/>
      <c r="AF796" s="28"/>
      <c r="AG796" s="28"/>
      <c r="AH796" s="29"/>
      <c r="AI796" s="108" t="str">
        <f t="shared" si="100"/>
        <v>NO OFERTADO</v>
      </c>
      <c r="AJ796" s="108" t="str">
        <f t="shared" si="101"/>
        <v>CORRECTO</v>
      </c>
      <c r="AK796" s="27">
        <v>1.5719970988096181E-2</v>
      </c>
      <c r="AL796" s="7"/>
      <c r="AM796" s="26">
        <v>1.5719970988096181E-2</v>
      </c>
      <c r="AN796" s="28"/>
      <c r="AO796" s="28"/>
      <c r="AP796" s="28"/>
      <c r="AQ796" s="29"/>
      <c r="AR796" s="108" t="str">
        <f t="shared" si="102"/>
        <v>NO OFERTADO</v>
      </c>
      <c r="AS796" s="109" t="str">
        <f t="shared" si="103"/>
        <v>CORRECTO</v>
      </c>
    </row>
    <row r="797" spans="1:45" ht="24" x14ac:dyDescent="0.25">
      <c r="A797" s="134">
        <v>793</v>
      </c>
      <c r="B797" s="135">
        <v>2299</v>
      </c>
      <c r="C797" s="10" t="s">
        <v>3888</v>
      </c>
      <c r="D797" s="136" t="s">
        <v>3889</v>
      </c>
      <c r="E797" s="136" t="s">
        <v>7</v>
      </c>
      <c r="F797" s="136" t="s">
        <v>7</v>
      </c>
      <c r="G797" s="136" t="s">
        <v>8</v>
      </c>
      <c r="H797" s="136" t="s">
        <v>7</v>
      </c>
      <c r="I797" s="137" t="s">
        <v>45</v>
      </c>
      <c r="J797" s="8">
        <v>1</v>
      </c>
      <c r="K797" s="8" t="s">
        <v>3890</v>
      </c>
      <c r="L797" s="9">
        <v>38900.949999999997</v>
      </c>
      <c r="M797" s="138">
        <v>103</v>
      </c>
      <c r="N797" s="138">
        <f t="shared" si="96"/>
        <v>4006797.8499999996</v>
      </c>
      <c r="O797" s="11" t="s">
        <v>3204</v>
      </c>
      <c r="P797" s="39">
        <v>1.2173860492318486E-4</v>
      </c>
      <c r="Q797" s="39"/>
      <c r="R797" s="26">
        <v>3.0434651230796216E-2</v>
      </c>
      <c r="S797" s="7"/>
      <c r="T797" s="26">
        <v>3.0434651230796216E-2</v>
      </c>
      <c r="U797" s="11"/>
      <c r="V797" s="28"/>
      <c r="W797" s="28"/>
      <c r="X797" s="29"/>
      <c r="Y797" s="108" t="str">
        <f t="shared" si="97"/>
        <v>NO OFERTADO</v>
      </c>
      <c r="Z797" s="108" t="str">
        <f t="shared" si="98"/>
        <v>CORRECTO</v>
      </c>
      <c r="AA797" s="29">
        <f t="shared" si="99"/>
        <v>0</v>
      </c>
      <c r="AB797" s="25">
        <v>1.0956474443086638E-2</v>
      </c>
      <c r="AC797" s="7"/>
      <c r="AD797" s="26">
        <v>1.0956474443086638E-2</v>
      </c>
      <c r="AE797" s="28"/>
      <c r="AF797" s="28"/>
      <c r="AG797" s="28"/>
      <c r="AH797" s="29"/>
      <c r="AI797" s="108" t="str">
        <f t="shared" si="100"/>
        <v>NO OFERTADO</v>
      </c>
      <c r="AJ797" s="108" t="str">
        <f t="shared" si="101"/>
        <v>CORRECTO</v>
      </c>
      <c r="AK797" s="27">
        <v>7.3043162953910917E-3</v>
      </c>
      <c r="AL797" s="7"/>
      <c r="AM797" s="26">
        <v>7.3043162953910917E-3</v>
      </c>
      <c r="AN797" s="28"/>
      <c r="AO797" s="28"/>
      <c r="AP797" s="28"/>
      <c r="AQ797" s="29"/>
      <c r="AR797" s="108" t="str">
        <f t="shared" si="102"/>
        <v>NO OFERTADO</v>
      </c>
      <c r="AS797" s="109" t="str">
        <f t="shared" si="103"/>
        <v>CORRECTO</v>
      </c>
    </row>
    <row r="798" spans="1:45" ht="24" x14ac:dyDescent="0.25">
      <c r="A798" s="134">
        <v>794</v>
      </c>
      <c r="B798" s="135">
        <v>1020</v>
      </c>
      <c r="C798" s="10" t="s">
        <v>1987</v>
      </c>
      <c r="D798" s="136" t="s">
        <v>126</v>
      </c>
      <c r="E798" s="136" t="s">
        <v>6</v>
      </c>
      <c r="F798" s="136" t="s">
        <v>7</v>
      </c>
      <c r="G798" s="136" t="s">
        <v>8</v>
      </c>
      <c r="H798" s="136" t="s">
        <v>7</v>
      </c>
      <c r="I798" s="137" t="s">
        <v>45</v>
      </c>
      <c r="J798" s="8">
        <v>1</v>
      </c>
      <c r="K798" s="8" t="s">
        <v>1988</v>
      </c>
      <c r="L798" s="9">
        <v>513.30999999999995</v>
      </c>
      <c r="M798" s="9">
        <v>7761.3076923076924</v>
      </c>
      <c r="N798" s="138">
        <f t="shared" si="96"/>
        <v>3983956.8515384612</v>
      </c>
      <c r="O798" s="11" t="s">
        <v>3204</v>
      </c>
      <c r="P798" s="39">
        <v>1.2104462649156513E-4</v>
      </c>
      <c r="Q798" s="39"/>
      <c r="R798" s="26">
        <v>3.0261156622891281E-2</v>
      </c>
      <c r="S798" s="7"/>
      <c r="T798" s="26">
        <v>3.0261156622891281E-2</v>
      </c>
      <c r="U798" s="11"/>
      <c r="V798" s="28"/>
      <c r="W798" s="28"/>
      <c r="X798" s="29"/>
      <c r="Y798" s="108" t="str">
        <f t="shared" si="97"/>
        <v>NO OFERTADO</v>
      </c>
      <c r="Z798" s="108" t="str">
        <f t="shared" si="98"/>
        <v>CORRECTO</v>
      </c>
      <c r="AA798" s="29">
        <f t="shared" si="99"/>
        <v>0</v>
      </c>
      <c r="AB798" s="25">
        <v>1.0894016384240863E-2</v>
      </c>
      <c r="AC798" s="7"/>
      <c r="AD798" s="26">
        <v>1.0894016384240863E-2</v>
      </c>
      <c r="AE798" s="28"/>
      <c r="AF798" s="28"/>
      <c r="AG798" s="28"/>
      <c r="AH798" s="29"/>
      <c r="AI798" s="108" t="str">
        <f t="shared" si="100"/>
        <v>NO OFERTADO</v>
      </c>
      <c r="AJ798" s="108" t="str">
        <f t="shared" si="101"/>
        <v>CORRECTO</v>
      </c>
      <c r="AK798" s="27">
        <v>7.262677589493908E-3</v>
      </c>
      <c r="AL798" s="7"/>
      <c r="AM798" s="26">
        <v>7.262677589493908E-3</v>
      </c>
      <c r="AN798" s="28"/>
      <c r="AO798" s="28"/>
      <c r="AP798" s="28"/>
      <c r="AQ798" s="29"/>
      <c r="AR798" s="108" t="str">
        <f t="shared" si="102"/>
        <v>NO OFERTADO</v>
      </c>
      <c r="AS798" s="109" t="str">
        <f t="shared" si="103"/>
        <v>CORRECTO</v>
      </c>
    </row>
    <row r="799" spans="1:45" x14ac:dyDescent="0.25">
      <c r="A799" s="134">
        <v>795</v>
      </c>
      <c r="B799" s="135">
        <v>1217</v>
      </c>
      <c r="C799" s="10" t="s">
        <v>1987</v>
      </c>
      <c r="D799" s="136" t="s">
        <v>126</v>
      </c>
      <c r="E799" s="136" t="s">
        <v>36</v>
      </c>
      <c r="F799" s="136" t="s">
        <v>16</v>
      </c>
      <c r="G799" s="136" t="s">
        <v>17</v>
      </c>
      <c r="H799" s="136" t="s">
        <v>36</v>
      </c>
      <c r="I799" s="137" t="s">
        <v>45</v>
      </c>
      <c r="J799" s="8">
        <v>1</v>
      </c>
      <c r="K799" s="8" t="s">
        <v>1988</v>
      </c>
      <c r="L799" s="9">
        <v>8953.4699999999993</v>
      </c>
      <c r="M799" s="9">
        <v>114.69230769230769</v>
      </c>
      <c r="N799" s="138">
        <f t="shared" si="96"/>
        <v>1026894.136153846</v>
      </c>
      <c r="O799" s="11" t="s">
        <v>3204</v>
      </c>
      <c r="P799" s="39">
        <v>3.1200141414463492E-5</v>
      </c>
      <c r="Q799" s="39"/>
      <c r="R799" s="26">
        <v>7.800035353615873E-3</v>
      </c>
      <c r="S799" s="7"/>
      <c r="T799" s="26">
        <v>7.800035353615873E-3</v>
      </c>
      <c r="U799" s="11"/>
      <c r="V799" s="28"/>
      <c r="W799" s="28"/>
      <c r="X799" s="29"/>
      <c r="Y799" s="108" t="str">
        <f t="shared" si="97"/>
        <v>NO OFERTADO</v>
      </c>
      <c r="Z799" s="108" t="str">
        <f t="shared" si="98"/>
        <v>CORRECTO</v>
      </c>
      <c r="AA799" s="29">
        <f t="shared" si="99"/>
        <v>0</v>
      </c>
      <c r="AB799" s="25">
        <v>2.8080127273017144E-3</v>
      </c>
      <c r="AC799" s="7"/>
      <c r="AD799" s="26">
        <v>2.8080127273017144E-3</v>
      </c>
      <c r="AE799" s="28"/>
      <c r="AF799" s="28"/>
      <c r="AG799" s="28"/>
      <c r="AH799" s="29"/>
      <c r="AI799" s="108" t="str">
        <f t="shared" si="100"/>
        <v>NO OFERTADO</v>
      </c>
      <c r="AJ799" s="108" t="str">
        <f t="shared" si="101"/>
        <v>CORRECTO</v>
      </c>
      <c r="AK799" s="27">
        <v>1.8720084848678096E-3</v>
      </c>
      <c r="AL799" s="7"/>
      <c r="AM799" s="26">
        <v>1.8720084848678096E-3</v>
      </c>
      <c r="AN799" s="28"/>
      <c r="AO799" s="28"/>
      <c r="AP799" s="28"/>
      <c r="AQ799" s="29"/>
      <c r="AR799" s="108" t="str">
        <f t="shared" si="102"/>
        <v>NO OFERTADO</v>
      </c>
      <c r="AS799" s="109" t="str">
        <f t="shared" si="103"/>
        <v>CORRECTO</v>
      </c>
    </row>
    <row r="800" spans="1:45" x14ac:dyDescent="0.25">
      <c r="A800" s="134">
        <v>796</v>
      </c>
      <c r="B800" s="135">
        <v>1650</v>
      </c>
      <c r="C800" s="10" t="s">
        <v>1987</v>
      </c>
      <c r="D800" s="136" t="s">
        <v>2903</v>
      </c>
      <c r="E800" s="136" t="s">
        <v>559</v>
      </c>
      <c r="F800" s="136" t="s">
        <v>166</v>
      </c>
      <c r="G800" s="136" t="s">
        <v>8</v>
      </c>
      <c r="H800" s="136" t="s">
        <v>81</v>
      </c>
      <c r="I800" s="137" t="s">
        <v>45</v>
      </c>
      <c r="J800" s="8">
        <v>20</v>
      </c>
      <c r="K800" s="8" t="s">
        <v>1988</v>
      </c>
      <c r="L800" s="9">
        <v>432.73</v>
      </c>
      <c r="M800" s="9">
        <v>526.15384615384619</v>
      </c>
      <c r="N800" s="138">
        <f t="shared" si="96"/>
        <v>227682.55384615387</v>
      </c>
      <c r="O800" s="11" t="s">
        <v>3204</v>
      </c>
      <c r="P800" s="39">
        <v>6.9176827751813563E-6</v>
      </c>
      <c r="Q800" s="39"/>
      <c r="R800" s="26">
        <v>1.7294206937953391E-3</v>
      </c>
      <c r="S800" s="7"/>
      <c r="T800" s="26">
        <v>1.7294206937953391E-3</v>
      </c>
      <c r="U800" s="11"/>
      <c r="V800" s="28"/>
      <c r="W800" s="28"/>
      <c r="X800" s="29"/>
      <c r="Y800" s="108" t="str">
        <f t="shared" si="97"/>
        <v>NO OFERTADO</v>
      </c>
      <c r="Z800" s="108" t="str">
        <f t="shared" si="98"/>
        <v>CORRECTO</v>
      </c>
      <c r="AA800" s="29">
        <f t="shared" si="99"/>
        <v>0</v>
      </c>
      <c r="AB800" s="25">
        <v>6.2259144976632209E-4</v>
      </c>
      <c r="AC800" s="7"/>
      <c r="AD800" s="26">
        <v>6.2259144976632209E-4</v>
      </c>
      <c r="AE800" s="28"/>
      <c r="AF800" s="28"/>
      <c r="AG800" s="28"/>
      <c r="AH800" s="29"/>
      <c r="AI800" s="108" t="str">
        <f t="shared" si="100"/>
        <v>NO OFERTADO</v>
      </c>
      <c r="AJ800" s="108" t="str">
        <f t="shared" si="101"/>
        <v>CORRECTO</v>
      </c>
      <c r="AK800" s="27">
        <v>4.1506096651088139E-4</v>
      </c>
      <c r="AL800" s="7"/>
      <c r="AM800" s="26">
        <v>4.1506096651088139E-4</v>
      </c>
      <c r="AN800" s="28"/>
      <c r="AO800" s="28"/>
      <c r="AP800" s="28"/>
      <c r="AQ800" s="29"/>
      <c r="AR800" s="108" t="str">
        <f t="shared" si="102"/>
        <v>NO OFERTADO</v>
      </c>
      <c r="AS800" s="109" t="str">
        <f t="shared" si="103"/>
        <v>CORRECTO</v>
      </c>
    </row>
    <row r="801" spans="1:45" ht="24" x14ac:dyDescent="0.25">
      <c r="A801" s="134">
        <v>797</v>
      </c>
      <c r="B801" s="135">
        <v>1805</v>
      </c>
      <c r="C801" s="10" t="s">
        <v>1987</v>
      </c>
      <c r="D801" s="136" t="s">
        <v>108</v>
      </c>
      <c r="E801" s="136" t="s">
        <v>6</v>
      </c>
      <c r="F801" s="136" t="s">
        <v>7</v>
      </c>
      <c r="G801" s="136" t="s">
        <v>8</v>
      </c>
      <c r="H801" s="136" t="s">
        <v>7</v>
      </c>
      <c r="I801" s="137" t="s">
        <v>45</v>
      </c>
      <c r="J801" s="8">
        <v>1</v>
      </c>
      <c r="K801" s="8" t="s">
        <v>1988</v>
      </c>
      <c r="L801" s="9">
        <v>856.57</v>
      </c>
      <c r="M801" s="9">
        <v>95</v>
      </c>
      <c r="N801" s="138">
        <f t="shared" si="96"/>
        <v>81374.150000000009</v>
      </c>
      <c r="O801" s="11" t="s">
        <v>3204</v>
      </c>
      <c r="P801" s="39">
        <v>2.4723921367308273E-6</v>
      </c>
      <c r="Q801" s="39"/>
      <c r="R801" s="26">
        <v>6.1809803418270688E-4</v>
      </c>
      <c r="S801" s="7"/>
      <c r="T801" s="26">
        <v>6.1809803418270688E-4</v>
      </c>
      <c r="U801" s="11"/>
      <c r="V801" s="28"/>
      <c r="W801" s="28"/>
      <c r="X801" s="29"/>
      <c r="Y801" s="108" t="str">
        <f t="shared" si="97"/>
        <v>NO OFERTADO</v>
      </c>
      <c r="Z801" s="108" t="str">
        <f t="shared" si="98"/>
        <v>CORRECTO</v>
      </c>
      <c r="AA801" s="29">
        <f t="shared" si="99"/>
        <v>0</v>
      </c>
      <c r="AB801" s="25">
        <v>2.2251529230577445E-4</v>
      </c>
      <c r="AC801" s="7"/>
      <c r="AD801" s="26">
        <v>2.2251529230577445E-4</v>
      </c>
      <c r="AE801" s="28"/>
      <c r="AF801" s="28"/>
      <c r="AG801" s="28"/>
      <c r="AH801" s="29"/>
      <c r="AI801" s="108" t="str">
        <f t="shared" si="100"/>
        <v>NO OFERTADO</v>
      </c>
      <c r="AJ801" s="108" t="str">
        <f t="shared" si="101"/>
        <v>CORRECTO</v>
      </c>
      <c r="AK801" s="27">
        <v>1.4834352820384964E-4</v>
      </c>
      <c r="AL801" s="7"/>
      <c r="AM801" s="26">
        <v>1.4834352820384964E-4</v>
      </c>
      <c r="AN801" s="28"/>
      <c r="AO801" s="28"/>
      <c r="AP801" s="28"/>
      <c r="AQ801" s="29"/>
      <c r="AR801" s="108" t="str">
        <f t="shared" si="102"/>
        <v>NO OFERTADO</v>
      </c>
      <c r="AS801" s="109" t="str">
        <f t="shared" si="103"/>
        <v>CORRECTO</v>
      </c>
    </row>
    <row r="802" spans="1:45" x14ac:dyDescent="0.25">
      <c r="A802" s="134">
        <v>798</v>
      </c>
      <c r="B802" s="135">
        <v>1153</v>
      </c>
      <c r="C802" s="10" t="s">
        <v>2163</v>
      </c>
      <c r="D802" s="136" t="s">
        <v>51</v>
      </c>
      <c r="E802" s="136" t="s">
        <v>36</v>
      </c>
      <c r="F802" s="136" t="s">
        <v>16</v>
      </c>
      <c r="G802" s="136" t="s">
        <v>17</v>
      </c>
      <c r="H802" s="136" t="s">
        <v>18</v>
      </c>
      <c r="I802" s="137">
        <v>639760</v>
      </c>
      <c r="J802" s="8">
        <v>1</v>
      </c>
      <c r="K802" s="8" t="s">
        <v>2164</v>
      </c>
      <c r="L802" s="9">
        <v>201782</v>
      </c>
      <c r="M802" s="9">
        <v>6</v>
      </c>
      <c r="N802" s="138">
        <f t="shared" si="96"/>
        <v>1210692</v>
      </c>
      <c r="O802" s="11" t="s">
        <v>3204</v>
      </c>
      <c r="P802" s="39">
        <v>3.6784474932185693E-5</v>
      </c>
      <c r="Q802" s="39">
        <v>5.8732174760677486E-5</v>
      </c>
      <c r="R802" s="26">
        <v>9.1961187330464236E-3</v>
      </c>
      <c r="S802" s="26">
        <v>1.7619652428203245E-3</v>
      </c>
      <c r="T802" s="26">
        <v>1.0958083975866749E-2</v>
      </c>
      <c r="U802" s="11"/>
      <c r="V802" s="28"/>
      <c r="W802" s="28"/>
      <c r="X802" s="29"/>
      <c r="Y802" s="108" t="str">
        <f t="shared" si="97"/>
        <v>NO OFERTADO</v>
      </c>
      <c r="Z802" s="108" t="str">
        <f t="shared" si="98"/>
        <v>CORRECTO</v>
      </c>
      <c r="AA802" s="29">
        <f t="shared" si="99"/>
        <v>0</v>
      </c>
      <c r="AB802" s="25">
        <v>3.3106027438967126E-3</v>
      </c>
      <c r="AC802" s="26">
        <v>8.8098262141016225E-4</v>
      </c>
      <c r="AD802" s="26">
        <v>4.1915853653068744E-3</v>
      </c>
      <c r="AE802" s="28"/>
      <c r="AF802" s="28"/>
      <c r="AG802" s="28"/>
      <c r="AH802" s="29"/>
      <c r="AI802" s="108" t="str">
        <f t="shared" si="100"/>
        <v>NO OFERTADO</v>
      </c>
      <c r="AJ802" s="108" t="str">
        <f t="shared" si="101"/>
        <v>CORRECTO</v>
      </c>
      <c r="AK802" s="27">
        <v>2.2070684959311416E-3</v>
      </c>
      <c r="AL802" s="26">
        <v>2.9366087380338745E-4</v>
      </c>
      <c r="AM802" s="26">
        <v>2.5007293697345292E-3</v>
      </c>
      <c r="AN802" s="28"/>
      <c r="AO802" s="28"/>
      <c r="AP802" s="28"/>
      <c r="AQ802" s="29"/>
      <c r="AR802" s="108" t="str">
        <f t="shared" si="102"/>
        <v>NO OFERTADO</v>
      </c>
      <c r="AS802" s="109" t="str">
        <f t="shared" si="103"/>
        <v>CORRECTO</v>
      </c>
    </row>
    <row r="803" spans="1:45" ht="24" x14ac:dyDescent="0.25">
      <c r="A803" s="134">
        <v>799</v>
      </c>
      <c r="B803" s="135">
        <v>1160</v>
      </c>
      <c r="C803" s="10" t="s">
        <v>2171</v>
      </c>
      <c r="D803" s="136" t="s">
        <v>2172</v>
      </c>
      <c r="E803" s="136" t="s">
        <v>6</v>
      </c>
      <c r="F803" s="136" t="s">
        <v>7</v>
      </c>
      <c r="G803" s="136" t="s">
        <v>8</v>
      </c>
      <c r="H803" s="136" t="s">
        <v>7</v>
      </c>
      <c r="I803" s="137" t="s">
        <v>45</v>
      </c>
      <c r="J803" s="8">
        <v>1</v>
      </c>
      <c r="K803" s="8" t="s">
        <v>2173</v>
      </c>
      <c r="L803" s="9">
        <v>2312.1999999999998</v>
      </c>
      <c r="M803" s="9">
        <v>764</v>
      </c>
      <c r="N803" s="138">
        <f t="shared" si="96"/>
        <v>1766520.7999999998</v>
      </c>
      <c r="O803" s="11" t="s">
        <v>3204</v>
      </c>
      <c r="P803" s="39">
        <v>5.367223049692623E-5</v>
      </c>
      <c r="Q803" s="39"/>
      <c r="R803" s="26">
        <v>1.3418057624231558E-2</v>
      </c>
      <c r="S803" s="7"/>
      <c r="T803" s="26">
        <v>1.3418057624231558E-2</v>
      </c>
      <c r="U803" s="11"/>
      <c r="V803" s="28"/>
      <c r="W803" s="28"/>
      <c r="X803" s="29"/>
      <c r="Y803" s="108" t="str">
        <f t="shared" si="97"/>
        <v>NO OFERTADO</v>
      </c>
      <c r="Z803" s="108" t="str">
        <f t="shared" si="98"/>
        <v>CORRECTO</v>
      </c>
      <c r="AA803" s="29">
        <f t="shared" si="99"/>
        <v>0</v>
      </c>
      <c r="AB803" s="25">
        <v>4.8305007447233608E-3</v>
      </c>
      <c r="AC803" s="7"/>
      <c r="AD803" s="26">
        <v>4.8305007447233608E-3</v>
      </c>
      <c r="AE803" s="28"/>
      <c r="AF803" s="28"/>
      <c r="AG803" s="28"/>
      <c r="AH803" s="29"/>
      <c r="AI803" s="108" t="str">
        <f t="shared" si="100"/>
        <v>NO OFERTADO</v>
      </c>
      <c r="AJ803" s="108" t="str">
        <f t="shared" si="101"/>
        <v>CORRECTO</v>
      </c>
      <c r="AK803" s="27">
        <v>3.2203338298155736E-3</v>
      </c>
      <c r="AL803" s="7"/>
      <c r="AM803" s="26">
        <v>3.2203338298155736E-3</v>
      </c>
      <c r="AN803" s="28"/>
      <c r="AO803" s="28"/>
      <c r="AP803" s="28"/>
      <c r="AQ803" s="29"/>
      <c r="AR803" s="108" t="str">
        <f t="shared" si="102"/>
        <v>NO OFERTADO</v>
      </c>
      <c r="AS803" s="109" t="str">
        <f t="shared" si="103"/>
        <v>CORRECTO</v>
      </c>
    </row>
    <row r="804" spans="1:45" x14ac:dyDescent="0.25">
      <c r="A804" s="134">
        <v>800</v>
      </c>
      <c r="B804" s="135">
        <v>1608</v>
      </c>
      <c r="C804" s="10" t="s">
        <v>2833</v>
      </c>
      <c r="D804" s="136" t="s">
        <v>2834</v>
      </c>
      <c r="E804" s="136" t="s">
        <v>36</v>
      </c>
      <c r="F804" s="136" t="s">
        <v>16</v>
      </c>
      <c r="G804" s="136" t="s">
        <v>17</v>
      </c>
      <c r="H804" s="136" t="s">
        <v>36</v>
      </c>
      <c r="I804" s="137">
        <v>87598.16</v>
      </c>
      <c r="J804" s="8">
        <v>1</v>
      </c>
      <c r="K804" s="8" t="s">
        <v>2835</v>
      </c>
      <c r="L804" s="9">
        <v>87598.16</v>
      </c>
      <c r="M804" s="9">
        <v>4.25</v>
      </c>
      <c r="N804" s="138">
        <f t="shared" si="96"/>
        <v>372292.18</v>
      </c>
      <c r="O804" s="11" t="s">
        <v>3204</v>
      </c>
      <c r="P804" s="39">
        <v>1.1311359423089245E-5</v>
      </c>
      <c r="Q804" s="39">
        <v>1.8060356703268543E-5</v>
      </c>
      <c r="R804" s="26">
        <v>2.827839855772311E-3</v>
      </c>
      <c r="S804" s="26">
        <v>5.4181070109805623E-4</v>
      </c>
      <c r="T804" s="26">
        <v>3.3696505568703672E-3</v>
      </c>
      <c r="U804" s="11"/>
      <c r="V804" s="28"/>
      <c r="W804" s="28"/>
      <c r="X804" s="29"/>
      <c r="Y804" s="108" t="str">
        <f t="shared" si="97"/>
        <v>NO OFERTADO</v>
      </c>
      <c r="Z804" s="108" t="str">
        <f t="shared" si="98"/>
        <v>CORRECTO</v>
      </c>
      <c r="AA804" s="29">
        <f t="shared" si="99"/>
        <v>0</v>
      </c>
      <c r="AB804" s="25">
        <v>1.018022348078032E-3</v>
      </c>
      <c r="AC804" s="26">
        <v>2.7090535054902811E-4</v>
      </c>
      <c r="AD804" s="26">
        <v>1.2889276986270601E-3</v>
      </c>
      <c r="AE804" s="28"/>
      <c r="AF804" s="28"/>
      <c r="AG804" s="28"/>
      <c r="AH804" s="29"/>
      <c r="AI804" s="108" t="str">
        <f t="shared" si="100"/>
        <v>NO OFERTADO</v>
      </c>
      <c r="AJ804" s="108" t="str">
        <f t="shared" si="101"/>
        <v>CORRECTO</v>
      </c>
      <c r="AK804" s="27">
        <v>6.7868156538535473E-4</v>
      </c>
      <c r="AL804" s="26">
        <v>9.0301783516342709E-5</v>
      </c>
      <c r="AM804" s="26">
        <v>7.6898334890169746E-4</v>
      </c>
      <c r="AN804" s="28"/>
      <c r="AO804" s="28"/>
      <c r="AP804" s="28"/>
      <c r="AQ804" s="29"/>
      <c r="AR804" s="108" t="str">
        <f t="shared" si="102"/>
        <v>NO OFERTADO</v>
      </c>
      <c r="AS804" s="109" t="str">
        <f t="shared" si="103"/>
        <v>CORRECTO</v>
      </c>
    </row>
    <row r="805" spans="1:45" ht="24" x14ac:dyDescent="0.25">
      <c r="A805" s="134">
        <v>801</v>
      </c>
      <c r="B805" s="135">
        <v>1221</v>
      </c>
      <c r="C805" s="10" t="s">
        <v>2257</v>
      </c>
      <c r="D805" s="136" t="s">
        <v>1148</v>
      </c>
      <c r="E805" s="136" t="s">
        <v>6</v>
      </c>
      <c r="F805" s="136" t="s">
        <v>7</v>
      </c>
      <c r="G805" s="136" t="s">
        <v>8</v>
      </c>
      <c r="H805" s="136" t="s">
        <v>7</v>
      </c>
      <c r="I805" s="137" t="s">
        <v>45</v>
      </c>
      <c r="J805" s="8">
        <v>1</v>
      </c>
      <c r="K805" s="8" t="s">
        <v>2258</v>
      </c>
      <c r="L805" s="9">
        <v>85.34</v>
      </c>
      <c r="M805" s="9">
        <v>13406.153846153846</v>
      </c>
      <c r="N805" s="138">
        <f t="shared" si="96"/>
        <v>1144081.1692307692</v>
      </c>
      <c r="O805" s="11" t="s">
        <v>3204</v>
      </c>
      <c r="P805" s="39">
        <v>3.4760636966259732E-5</v>
      </c>
      <c r="Q805" s="39"/>
      <c r="R805" s="26">
        <v>8.6901592415649324E-3</v>
      </c>
      <c r="S805" s="7"/>
      <c r="T805" s="26">
        <v>8.6901592415649324E-3</v>
      </c>
      <c r="U805" s="11"/>
      <c r="V805" s="28"/>
      <c r="W805" s="28"/>
      <c r="X805" s="29"/>
      <c r="Y805" s="108" t="str">
        <f t="shared" si="97"/>
        <v>NO OFERTADO</v>
      </c>
      <c r="Z805" s="108" t="str">
        <f t="shared" si="98"/>
        <v>CORRECTO</v>
      </c>
      <c r="AA805" s="29">
        <f t="shared" si="99"/>
        <v>0</v>
      </c>
      <c r="AB805" s="25">
        <v>3.1284573269633759E-3</v>
      </c>
      <c r="AC805" s="7"/>
      <c r="AD805" s="26">
        <v>3.1284573269633759E-3</v>
      </c>
      <c r="AE805" s="28"/>
      <c r="AF805" s="28"/>
      <c r="AG805" s="28"/>
      <c r="AH805" s="29"/>
      <c r="AI805" s="108" t="str">
        <f t="shared" si="100"/>
        <v>NO OFERTADO</v>
      </c>
      <c r="AJ805" s="108" t="str">
        <f t="shared" si="101"/>
        <v>CORRECTO</v>
      </c>
      <c r="AK805" s="27">
        <v>2.0856382179755841E-3</v>
      </c>
      <c r="AL805" s="7"/>
      <c r="AM805" s="26">
        <v>2.0856382179755841E-3</v>
      </c>
      <c r="AN805" s="28"/>
      <c r="AO805" s="28"/>
      <c r="AP805" s="28"/>
      <c r="AQ805" s="29"/>
      <c r="AR805" s="108" t="str">
        <f t="shared" si="102"/>
        <v>NO OFERTADO</v>
      </c>
      <c r="AS805" s="109" t="str">
        <f t="shared" si="103"/>
        <v>CORRECTO</v>
      </c>
    </row>
    <row r="806" spans="1:45" ht="24" x14ac:dyDescent="0.25">
      <c r="A806" s="134">
        <v>802</v>
      </c>
      <c r="B806" s="135">
        <v>2301</v>
      </c>
      <c r="C806" s="10" t="s">
        <v>3893</v>
      </c>
      <c r="D806" s="136" t="s">
        <v>3722</v>
      </c>
      <c r="E806" s="136" t="s">
        <v>3894</v>
      </c>
      <c r="F806" s="136" t="s">
        <v>101</v>
      </c>
      <c r="G806" s="136" t="s">
        <v>8</v>
      </c>
      <c r="H806" s="136" t="s">
        <v>7</v>
      </c>
      <c r="I806" s="137" t="s">
        <v>45</v>
      </c>
      <c r="J806" s="8">
        <v>1</v>
      </c>
      <c r="K806" s="8" t="s">
        <v>2258</v>
      </c>
      <c r="L806" s="9">
        <v>434.22</v>
      </c>
      <c r="M806" s="138">
        <v>1648</v>
      </c>
      <c r="N806" s="138">
        <f t="shared" si="96"/>
        <v>715594.56</v>
      </c>
      <c r="O806" s="11" t="s">
        <v>3204</v>
      </c>
      <c r="P806" s="39">
        <v>2.1741921276367938E-5</v>
      </c>
      <c r="Q806" s="39"/>
      <c r="R806" s="26">
        <v>5.435480319091985E-3</v>
      </c>
      <c r="S806" s="7"/>
      <c r="T806" s="26">
        <v>5.435480319091985E-3</v>
      </c>
      <c r="U806" s="11"/>
      <c r="V806" s="28"/>
      <c r="W806" s="28"/>
      <c r="X806" s="29"/>
      <c r="Y806" s="108" t="str">
        <f t="shared" si="97"/>
        <v>NO OFERTADO</v>
      </c>
      <c r="Z806" s="108" t="str">
        <f t="shared" si="98"/>
        <v>CORRECTO</v>
      </c>
      <c r="AA806" s="29">
        <f t="shared" si="99"/>
        <v>0</v>
      </c>
      <c r="AB806" s="25">
        <v>1.9567729148731146E-3</v>
      </c>
      <c r="AC806" s="7"/>
      <c r="AD806" s="26">
        <v>1.9567729148731146E-3</v>
      </c>
      <c r="AE806" s="28"/>
      <c r="AF806" s="28"/>
      <c r="AG806" s="28"/>
      <c r="AH806" s="29"/>
      <c r="AI806" s="108" t="str">
        <f t="shared" si="100"/>
        <v>NO OFERTADO</v>
      </c>
      <c r="AJ806" s="108" t="str">
        <f t="shared" si="101"/>
        <v>CORRECTO</v>
      </c>
      <c r="AK806" s="27">
        <v>1.3045152765820763E-3</v>
      </c>
      <c r="AL806" s="7"/>
      <c r="AM806" s="26">
        <v>1.3045152765820763E-3</v>
      </c>
      <c r="AN806" s="28"/>
      <c r="AO806" s="28"/>
      <c r="AP806" s="28"/>
      <c r="AQ806" s="29"/>
      <c r="AR806" s="108" t="str">
        <f t="shared" si="102"/>
        <v>NO OFERTADO</v>
      </c>
      <c r="AS806" s="109" t="str">
        <f t="shared" si="103"/>
        <v>CORRECTO</v>
      </c>
    </row>
    <row r="807" spans="1:45" x14ac:dyDescent="0.25">
      <c r="A807" s="134">
        <v>803</v>
      </c>
      <c r="B807" s="135">
        <v>1758</v>
      </c>
      <c r="C807" s="10" t="s">
        <v>3069</v>
      </c>
      <c r="D807" s="136" t="s">
        <v>3506</v>
      </c>
      <c r="E807" s="136" t="s">
        <v>165</v>
      </c>
      <c r="F807" s="136" t="s">
        <v>16</v>
      </c>
      <c r="G807" s="136" t="s">
        <v>17</v>
      </c>
      <c r="H807" s="136" t="s">
        <v>36</v>
      </c>
      <c r="I807" s="137" t="s">
        <v>45</v>
      </c>
      <c r="J807" s="8">
        <v>1</v>
      </c>
      <c r="K807" s="8" t="s">
        <v>3070</v>
      </c>
      <c r="L807" s="9">
        <v>34348.78</v>
      </c>
      <c r="M807" s="9">
        <v>2</v>
      </c>
      <c r="N807" s="138">
        <f t="shared" si="96"/>
        <v>68697.56</v>
      </c>
      <c r="O807" s="11" t="s">
        <v>3204</v>
      </c>
      <c r="P807" s="39">
        <v>2.0872390944371671E-6</v>
      </c>
      <c r="Q807" s="39"/>
      <c r="R807" s="26">
        <v>5.2180977360929178E-4</v>
      </c>
      <c r="S807" s="7"/>
      <c r="T807" s="26">
        <v>5.2180977360929178E-4</v>
      </c>
      <c r="U807" s="11"/>
      <c r="V807" s="28"/>
      <c r="W807" s="28"/>
      <c r="X807" s="29"/>
      <c r="Y807" s="108" t="str">
        <f t="shared" si="97"/>
        <v>NO OFERTADO</v>
      </c>
      <c r="Z807" s="108" t="str">
        <f t="shared" si="98"/>
        <v>CORRECTO</v>
      </c>
      <c r="AA807" s="29">
        <f t="shared" si="99"/>
        <v>0</v>
      </c>
      <c r="AB807" s="25">
        <v>1.8785151849934505E-4</v>
      </c>
      <c r="AC807" s="7"/>
      <c r="AD807" s="26">
        <v>1.8785151849934505E-4</v>
      </c>
      <c r="AE807" s="28"/>
      <c r="AF807" s="28"/>
      <c r="AG807" s="28"/>
      <c r="AH807" s="29"/>
      <c r="AI807" s="108" t="str">
        <f t="shared" si="100"/>
        <v>NO OFERTADO</v>
      </c>
      <c r="AJ807" s="108" t="str">
        <f t="shared" si="101"/>
        <v>CORRECTO</v>
      </c>
      <c r="AK807" s="27">
        <v>1.2523434566623002E-4</v>
      </c>
      <c r="AL807" s="7"/>
      <c r="AM807" s="26">
        <v>1.2523434566623002E-4</v>
      </c>
      <c r="AN807" s="28"/>
      <c r="AO807" s="28"/>
      <c r="AP807" s="28"/>
      <c r="AQ807" s="29"/>
      <c r="AR807" s="108" t="str">
        <f t="shared" si="102"/>
        <v>NO OFERTADO</v>
      </c>
      <c r="AS807" s="109" t="str">
        <f t="shared" si="103"/>
        <v>CORRECTO</v>
      </c>
    </row>
    <row r="808" spans="1:45" x14ac:dyDescent="0.25">
      <c r="A808" s="134">
        <v>804</v>
      </c>
      <c r="B808" s="135">
        <v>1231</v>
      </c>
      <c r="C808" s="10" t="s">
        <v>2269</v>
      </c>
      <c r="D808" s="136" t="s">
        <v>1019</v>
      </c>
      <c r="E808" s="136" t="s">
        <v>559</v>
      </c>
      <c r="F808" s="136" t="s">
        <v>166</v>
      </c>
      <c r="G808" s="136" t="s">
        <v>167</v>
      </c>
      <c r="H808" s="136" t="s">
        <v>81</v>
      </c>
      <c r="I808" s="137" t="s">
        <v>45</v>
      </c>
      <c r="J808" s="8">
        <v>5</v>
      </c>
      <c r="K808" s="8" t="s">
        <v>2270</v>
      </c>
      <c r="L808" s="9">
        <v>1640.27</v>
      </c>
      <c r="M808" s="9">
        <v>1255</v>
      </c>
      <c r="N808" s="138">
        <f t="shared" si="96"/>
        <v>2058538.85</v>
      </c>
      <c r="O808" s="11" t="s">
        <v>3204</v>
      </c>
      <c r="P808" s="39">
        <v>6.2544619709022084E-5</v>
      </c>
      <c r="Q808" s="39"/>
      <c r="R808" s="26">
        <v>1.5636154927255522E-2</v>
      </c>
      <c r="S808" s="7"/>
      <c r="T808" s="26">
        <v>1.5636154927255522E-2</v>
      </c>
      <c r="U808" s="11"/>
      <c r="V808" s="28"/>
      <c r="W808" s="28"/>
      <c r="X808" s="29"/>
      <c r="Y808" s="108" t="str">
        <f t="shared" si="97"/>
        <v>NO OFERTADO</v>
      </c>
      <c r="Z808" s="108" t="str">
        <f t="shared" si="98"/>
        <v>CORRECTO</v>
      </c>
      <c r="AA808" s="29">
        <f t="shared" si="99"/>
        <v>0</v>
      </c>
      <c r="AB808" s="25">
        <v>5.6290157738119878E-3</v>
      </c>
      <c r="AC808" s="7"/>
      <c r="AD808" s="26">
        <v>5.6290157738119878E-3</v>
      </c>
      <c r="AE808" s="28"/>
      <c r="AF808" s="28"/>
      <c r="AG808" s="28"/>
      <c r="AH808" s="29"/>
      <c r="AI808" s="108" t="str">
        <f t="shared" si="100"/>
        <v>NO OFERTADO</v>
      </c>
      <c r="AJ808" s="108" t="str">
        <f t="shared" si="101"/>
        <v>CORRECTO</v>
      </c>
      <c r="AK808" s="27">
        <v>3.7526771825413252E-3</v>
      </c>
      <c r="AL808" s="7"/>
      <c r="AM808" s="26">
        <v>3.7526771825413252E-3</v>
      </c>
      <c r="AN808" s="28"/>
      <c r="AO808" s="28"/>
      <c r="AP808" s="28"/>
      <c r="AQ808" s="29"/>
      <c r="AR808" s="108" t="str">
        <f t="shared" si="102"/>
        <v>NO OFERTADO</v>
      </c>
      <c r="AS808" s="109" t="str">
        <f t="shared" si="103"/>
        <v>CORRECTO</v>
      </c>
    </row>
    <row r="809" spans="1:45" x14ac:dyDescent="0.25">
      <c r="A809" s="134">
        <v>805</v>
      </c>
      <c r="B809" s="135">
        <v>1658</v>
      </c>
      <c r="C809" s="10" t="s">
        <v>2915</v>
      </c>
      <c r="D809" s="136" t="s">
        <v>2916</v>
      </c>
      <c r="E809" s="136" t="s">
        <v>559</v>
      </c>
      <c r="F809" s="136" t="s">
        <v>166</v>
      </c>
      <c r="G809" s="136" t="s">
        <v>167</v>
      </c>
      <c r="H809" s="136" t="s">
        <v>81</v>
      </c>
      <c r="I809" s="137" t="s">
        <v>45</v>
      </c>
      <c r="J809" s="8">
        <v>5</v>
      </c>
      <c r="K809" s="8" t="s">
        <v>2917</v>
      </c>
      <c r="L809" s="9">
        <v>3873.73</v>
      </c>
      <c r="M809" s="9">
        <v>67.307692307692307</v>
      </c>
      <c r="N809" s="138">
        <f t="shared" si="96"/>
        <v>260731.82692307691</v>
      </c>
      <c r="O809" s="11" t="s">
        <v>3204</v>
      </c>
      <c r="P809" s="39">
        <v>7.9218193822003456E-6</v>
      </c>
      <c r="Q809" s="39"/>
      <c r="R809" s="26">
        <v>1.9804548455500865E-3</v>
      </c>
      <c r="S809" s="7"/>
      <c r="T809" s="26">
        <v>1.9804548455500865E-3</v>
      </c>
      <c r="U809" s="11"/>
      <c r="V809" s="28"/>
      <c r="W809" s="28"/>
      <c r="X809" s="29"/>
      <c r="Y809" s="108" t="str">
        <f t="shared" si="97"/>
        <v>NO OFERTADO</v>
      </c>
      <c r="Z809" s="108" t="str">
        <f t="shared" si="98"/>
        <v>CORRECTO</v>
      </c>
      <c r="AA809" s="29">
        <f t="shared" si="99"/>
        <v>0</v>
      </c>
      <c r="AB809" s="25">
        <v>7.1296374439803111E-4</v>
      </c>
      <c r="AC809" s="7"/>
      <c r="AD809" s="26">
        <v>7.1296374439803111E-4</v>
      </c>
      <c r="AE809" s="28"/>
      <c r="AF809" s="28"/>
      <c r="AG809" s="28"/>
      <c r="AH809" s="29"/>
      <c r="AI809" s="108" t="str">
        <f t="shared" si="100"/>
        <v>NO OFERTADO</v>
      </c>
      <c r="AJ809" s="108" t="str">
        <f t="shared" si="101"/>
        <v>CORRECTO</v>
      </c>
      <c r="AK809" s="27">
        <v>4.7530916293202073E-4</v>
      </c>
      <c r="AL809" s="7"/>
      <c r="AM809" s="26">
        <v>4.7530916293202073E-4</v>
      </c>
      <c r="AN809" s="28"/>
      <c r="AO809" s="28"/>
      <c r="AP809" s="28"/>
      <c r="AQ809" s="29"/>
      <c r="AR809" s="108" t="str">
        <f t="shared" si="102"/>
        <v>NO OFERTADO</v>
      </c>
      <c r="AS809" s="109" t="str">
        <f t="shared" si="103"/>
        <v>CORRECTO</v>
      </c>
    </row>
    <row r="810" spans="1:45" ht="24" x14ac:dyDescent="0.25">
      <c r="A810" s="134">
        <v>806</v>
      </c>
      <c r="B810" s="135">
        <v>789</v>
      </c>
      <c r="C810" s="10" t="s">
        <v>1647</v>
      </c>
      <c r="D810" s="136" t="s">
        <v>747</v>
      </c>
      <c r="E810" s="136" t="s">
        <v>240</v>
      </c>
      <c r="F810" s="136" t="s">
        <v>241</v>
      </c>
      <c r="G810" s="136" t="s">
        <v>242</v>
      </c>
      <c r="H810" s="136" t="s">
        <v>243</v>
      </c>
      <c r="I810" s="137" t="s">
        <v>45</v>
      </c>
      <c r="J810" s="8">
        <v>30</v>
      </c>
      <c r="K810" s="8" t="s">
        <v>1648</v>
      </c>
      <c r="L810" s="9">
        <v>6913.53</v>
      </c>
      <c r="M810" s="9">
        <v>1431.8181818181818</v>
      </c>
      <c r="N810" s="138">
        <f t="shared" si="96"/>
        <v>9898917.9545454532</v>
      </c>
      <c r="O810" s="11" t="s">
        <v>3204</v>
      </c>
      <c r="P810" s="39">
        <v>3.0075898688910151E-4</v>
      </c>
      <c r="Q810" s="39"/>
      <c r="R810" s="26">
        <v>7.518974672227538E-2</v>
      </c>
      <c r="S810" s="7"/>
      <c r="T810" s="26">
        <v>7.518974672227538E-2</v>
      </c>
      <c r="U810" s="11"/>
      <c r="V810" s="28"/>
      <c r="W810" s="28"/>
      <c r="X810" s="29"/>
      <c r="Y810" s="108" t="str">
        <f t="shared" si="97"/>
        <v>NO OFERTADO</v>
      </c>
      <c r="Z810" s="108" t="str">
        <f t="shared" si="98"/>
        <v>CORRECTO</v>
      </c>
      <c r="AA810" s="29">
        <f t="shared" si="99"/>
        <v>0</v>
      </c>
      <c r="AB810" s="25">
        <v>2.7068308820019135E-2</v>
      </c>
      <c r="AC810" s="7"/>
      <c r="AD810" s="26">
        <v>2.7068308820019135E-2</v>
      </c>
      <c r="AE810" s="28"/>
      <c r="AF810" s="28"/>
      <c r="AG810" s="28"/>
      <c r="AH810" s="29"/>
      <c r="AI810" s="108" t="str">
        <f t="shared" si="100"/>
        <v>NO OFERTADO</v>
      </c>
      <c r="AJ810" s="108" t="str">
        <f t="shared" si="101"/>
        <v>CORRECTO</v>
      </c>
      <c r="AK810" s="27">
        <v>1.804553921334609E-2</v>
      </c>
      <c r="AL810" s="7"/>
      <c r="AM810" s="26">
        <v>1.804553921334609E-2</v>
      </c>
      <c r="AN810" s="28"/>
      <c r="AO810" s="28"/>
      <c r="AP810" s="28"/>
      <c r="AQ810" s="29"/>
      <c r="AR810" s="108" t="str">
        <f t="shared" si="102"/>
        <v>NO OFERTADO</v>
      </c>
      <c r="AS810" s="109" t="str">
        <f t="shared" si="103"/>
        <v>CORRECTO</v>
      </c>
    </row>
    <row r="811" spans="1:45" x14ac:dyDescent="0.25">
      <c r="A811" s="134">
        <v>807</v>
      </c>
      <c r="B811" s="135">
        <v>1242</v>
      </c>
      <c r="C811" s="10" t="s">
        <v>1647</v>
      </c>
      <c r="D811" s="136" t="s">
        <v>2280</v>
      </c>
      <c r="E811" s="136" t="s">
        <v>36</v>
      </c>
      <c r="F811" s="136" t="s">
        <v>16</v>
      </c>
      <c r="G811" s="136" t="s">
        <v>17</v>
      </c>
      <c r="H811" s="136" t="s">
        <v>36</v>
      </c>
      <c r="I811" s="137" t="s">
        <v>45</v>
      </c>
      <c r="J811" s="8">
        <v>1</v>
      </c>
      <c r="K811" s="8" t="s">
        <v>1648</v>
      </c>
      <c r="L811" s="9">
        <v>10437.48</v>
      </c>
      <c r="M811" s="9">
        <v>123.09090909090909</v>
      </c>
      <c r="N811" s="138">
        <f t="shared" si="96"/>
        <v>1284758.9018181819</v>
      </c>
      <c r="O811" s="11" t="s">
        <v>3204</v>
      </c>
      <c r="P811" s="39">
        <v>3.9034850827322997E-5</v>
      </c>
      <c r="Q811" s="39"/>
      <c r="R811" s="26">
        <v>9.7587127068307494E-3</v>
      </c>
      <c r="S811" s="7"/>
      <c r="T811" s="26">
        <v>9.7587127068307494E-3</v>
      </c>
      <c r="U811" s="11"/>
      <c r="V811" s="28"/>
      <c r="W811" s="28"/>
      <c r="X811" s="29"/>
      <c r="Y811" s="108" t="str">
        <f t="shared" si="97"/>
        <v>NO OFERTADO</v>
      </c>
      <c r="Z811" s="108" t="str">
        <f t="shared" si="98"/>
        <v>CORRECTO</v>
      </c>
      <c r="AA811" s="29">
        <f t="shared" si="99"/>
        <v>0</v>
      </c>
      <c r="AB811" s="25">
        <v>3.5131365744590698E-3</v>
      </c>
      <c r="AC811" s="7"/>
      <c r="AD811" s="26">
        <v>3.5131365744590698E-3</v>
      </c>
      <c r="AE811" s="28"/>
      <c r="AF811" s="28"/>
      <c r="AG811" s="28"/>
      <c r="AH811" s="29"/>
      <c r="AI811" s="108" t="str">
        <f t="shared" si="100"/>
        <v>NO OFERTADO</v>
      </c>
      <c r="AJ811" s="108" t="str">
        <f t="shared" si="101"/>
        <v>CORRECTO</v>
      </c>
      <c r="AK811" s="27">
        <v>2.34209104963938E-3</v>
      </c>
      <c r="AL811" s="7"/>
      <c r="AM811" s="26">
        <v>2.34209104963938E-3</v>
      </c>
      <c r="AN811" s="28"/>
      <c r="AO811" s="28"/>
      <c r="AP811" s="28"/>
      <c r="AQ811" s="29"/>
      <c r="AR811" s="108" t="str">
        <f t="shared" si="102"/>
        <v>NO OFERTADO</v>
      </c>
      <c r="AS811" s="109" t="str">
        <f t="shared" si="103"/>
        <v>CORRECTO</v>
      </c>
    </row>
    <row r="812" spans="1:45" ht="24" x14ac:dyDescent="0.25">
      <c r="A812" s="134">
        <v>808</v>
      </c>
      <c r="B812" s="135">
        <v>1537</v>
      </c>
      <c r="C812" s="10" t="s">
        <v>1647</v>
      </c>
      <c r="D812" s="136" t="s">
        <v>853</v>
      </c>
      <c r="E812" s="136" t="s">
        <v>240</v>
      </c>
      <c r="F812" s="136" t="s">
        <v>241</v>
      </c>
      <c r="G812" s="136" t="s">
        <v>242</v>
      </c>
      <c r="H812" s="136" t="s">
        <v>243</v>
      </c>
      <c r="I812" s="137" t="s">
        <v>45</v>
      </c>
      <c r="J812" s="8">
        <v>15</v>
      </c>
      <c r="K812" s="8" t="s">
        <v>1648</v>
      </c>
      <c r="L812" s="9">
        <v>6271.04</v>
      </c>
      <c r="M812" s="9">
        <v>105</v>
      </c>
      <c r="N812" s="138">
        <f t="shared" si="96"/>
        <v>658459.19999999995</v>
      </c>
      <c r="O812" s="11" t="s">
        <v>3204</v>
      </c>
      <c r="P812" s="39">
        <v>2.0005976694540846E-5</v>
      </c>
      <c r="Q812" s="39"/>
      <c r="R812" s="26">
        <v>5.0014941736352117E-3</v>
      </c>
      <c r="S812" s="7"/>
      <c r="T812" s="26">
        <v>5.0014941736352117E-3</v>
      </c>
      <c r="U812" s="11"/>
      <c r="V812" s="28"/>
      <c r="W812" s="28"/>
      <c r="X812" s="29"/>
      <c r="Y812" s="108" t="str">
        <f t="shared" si="97"/>
        <v>NO OFERTADO</v>
      </c>
      <c r="Z812" s="108" t="str">
        <f t="shared" si="98"/>
        <v>CORRECTO</v>
      </c>
      <c r="AA812" s="29">
        <f t="shared" si="99"/>
        <v>0</v>
      </c>
      <c r="AB812" s="25">
        <v>1.8005379025086761E-3</v>
      </c>
      <c r="AC812" s="7"/>
      <c r="AD812" s="26">
        <v>1.8005379025086761E-3</v>
      </c>
      <c r="AE812" s="28"/>
      <c r="AF812" s="28"/>
      <c r="AG812" s="28"/>
      <c r="AH812" s="29"/>
      <c r="AI812" s="108" t="str">
        <f t="shared" si="100"/>
        <v>NO OFERTADO</v>
      </c>
      <c r="AJ812" s="108" t="str">
        <f t="shared" si="101"/>
        <v>CORRECTO</v>
      </c>
      <c r="AK812" s="27">
        <v>1.2003586016724507E-3</v>
      </c>
      <c r="AL812" s="7"/>
      <c r="AM812" s="26">
        <v>1.2003586016724507E-3</v>
      </c>
      <c r="AN812" s="28"/>
      <c r="AO812" s="28"/>
      <c r="AP812" s="28"/>
      <c r="AQ812" s="29"/>
      <c r="AR812" s="108" t="str">
        <f t="shared" si="102"/>
        <v>NO OFERTADO</v>
      </c>
      <c r="AS812" s="109" t="str">
        <f t="shared" si="103"/>
        <v>CORRECTO</v>
      </c>
    </row>
    <row r="813" spans="1:45" x14ac:dyDescent="0.25">
      <c r="A813" s="134">
        <v>809</v>
      </c>
      <c r="B813" s="135">
        <v>996</v>
      </c>
      <c r="C813" s="10" t="s">
        <v>1946</v>
      </c>
      <c r="D813" s="136" t="s">
        <v>1947</v>
      </c>
      <c r="E813" s="136" t="s">
        <v>165</v>
      </c>
      <c r="F813" s="136" t="s">
        <v>166</v>
      </c>
      <c r="G813" s="136" t="s">
        <v>8</v>
      </c>
      <c r="H813" s="136" t="s">
        <v>81</v>
      </c>
      <c r="I813" s="137" t="s">
        <v>45</v>
      </c>
      <c r="J813" s="8">
        <v>70</v>
      </c>
      <c r="K813" s="8" t="s">
        <v>1948</v>
      </c>
      <c r="L813" s="9">
        <v>76.2</v>
      </c>
      <c r="M813" s="9">
        <v>40066.923076923078</v>
      </c>
      <c r="N813" s="138">
        <f t="shared" si="96"/>
        <v>3053099.5384615385</v>
      </c>
      <c r="O813" s="11" t="s">
        <v>3204</v>
      </c>
      <c r="P813" s="39">
        <v>9.2762373450891038E-5</v>
      </c>
      <c r="Q813" s="39"/>
      <c r="R813" s="26">
        <v>2.319059336272276E-2</v>
      </c>
      <c r="S813" s="7"/>
      <c r="T813" s="26">
        <v>2.319059336272276E-2</v>
      </c>
      <c r="U813" s="11"/>
      <c r="V813" s="28"/>
      <c r="W813" s="28"/>
      <c r="X813" s="29"/>
      <c r="Y813" s="108" t="str">
        <f t="shared" si="97"/>
        <v>NO OFERTADO</v>
      </c>
      <c r="Z813" s="108" t="str">
        <f t="shared" si="98"/>
        <v>CORRECTO</v>
      </c>
      <c r="AA813" s="29">
        <f t="shared" si="99"/>
        <v>0</v>
      </c>
      <c r="AB813" s="25">
        <v>8.3486136105801936E-3</v>
      </c>
      <c r="AC813" s="7"/>
      <c r="AD813" s="26">
        <v>8.3486136105801936E-3</v>
      </c>
      <c r="AE813" s="28"/>
      <c r="AF813" s="28"/>
      <c r="AG813" s="28"/>
      <c r="AH813" s="29"/>
      <c r="AI813" s="108" t="str">
        <f t="shared" si="100"/>
        <v>NO OFERTADO</v>
      </c>
      <c r="AJ813" s="108" t="str">
        <f t="shared" si="101"/>
        <v>CORRECTO</v>
      </c>
      <c r="AK813" s="27">
        <v>5.5657424070534624E-3</v>
      </c>
      <c r="AL813" s="7"/>
      <c r="AM813" s="26">
        <v>5.5657424070534624E-3</v>
      </c>
      <c r="AN813" s="28"/>
      <c r="AO813" s="28"/>
      <c r="AP813" s="28"/>
      <c r="AQ813" s="29"/>
      <c r="AR813" s="108" t="str">
        <f t="shared" si="102"/>
        <v>NO OFERTADO</v>
      </c>
      <c r="AS813" s="109" t="str">
        <f t="shared" si="103"/>
        <v>CORRECTO</v>
      </c>
    </row>
    <row r="814" spans="1:45" ht="24" x14ac:dyDescent="0.25">
      <c r="A814" s="134">
        <v>810</v>
      </c>
      <c r="B814" s="135">
        <v>1094</v>
      </c>
      <c r="C814" s="10" t="s">
        <v>2081</v>
      </c>
      <c r="D814" s="136" t="s">
        <v>352</v>
      </c>
      <c r="E814" s="136" t="s">
        <v>6</v>
      </c>
      <c r="F814" s="136" t="s">
        <v>7</v>
      </c>
      <c r="G814" s="136" t="s">
        <v>8</v>
      </c>
      <c r="H814" s="136" t="s">
        <v>7</v>
      </c>
      <c r="I814" s="137" t="s">
        <v>45</v>
      </c>
      <c r="J814" s="8">
        <v>1</v>
      </c>
      <c r="K814" s="8" t="s">
        <v>1948</v>
      </c>
      <c r="L814" s="9">
        <v>81.98</v>
      </c>
      <c r="M814" s="9">
        <v>32095.307692307691</v>
      </c>
      <c r="N814" s="138">
        <f t="shared" si="96"/>
        <v>2631173.3246153845</v>
      </c>
      <c r="O814" s="11" t="s">
        <v>3204</v>
      </c>
      <c r="P814" s="39">
        <v>7.9942982361781779E-5</v>
      </c>
      <c r="Q814" s="39"/>
      <c r="R814" s="26">
        <v>1.9985745590445445E-2</v>
      </c>
      <c r="S814" s="7"/>
      <c r="T814" s="26">
        <v>1.9985745590445445E-2</v>
      </c>
      <c r="U814" s="11"/>
      <c r="V814" s="28"/>
      <c r="W814" s="28"/>
      <c r="X814" s="29"/>
      <c r="Y814" s="108" t="str">
        <f t="shared" si="97"/>
        <v>NO OFERTADO</v>
      </c>
      <c r="Z814" s="108" t="str">
        <f t="shared" si="98"/>
        <v>CORRECTO</v>
      </c>
      <c r="AA814" s="29">
        <f t="shared" si="99"/>
        <v>0</v>
      </c>
      <c r="AB814" s="25">
        <v>7.1948684125603601E-3</v>
      </c>
      <c r="AC814" s="7"/>
      <c r="AD814" s="26">
        <v>7.1948684125603601E-3</v>
      </c>
      <c r="AE814" s="28"/>
      <c r="AF814" s="28"/>
      <c r="AG814" s="28"/>
      <c r="AH814" s="29"/>
      <c r="AI814" s="108" t="str">
        <f t="shared" si="100"/>
        <v>NO OFERTADO</v>
      </c>
      <c r="AJ814" s="108" t="str">
        <f t="shared" si="101"/>
        <v>CORRECTO</v>
      </c>
      <c r="AK814" s="27">
        <v>4.796578941706907E-3</v>
      </c>
      <c r="AL814" s="7"/>
      <c r="AM814" s="26">
        <v>4.796578941706907E-3</v>
      </c>
      <c r="AN814" s="28"/>
      <c r="AO814" s="28"/>
      <c r="AP814" s="28"/>
      <c r="AQ814" s="29"/>
      <c r="AR814" s="108" t="str">
        <f t="shared" si="102"/>
        <v>NO OFERTADO</v>
      </c>
      <c r="AS814" s="109" t="str">
        <f t="shared" si="103"/>
        <v>CORRECTO</v>
      </c>
    </row>
    <row r="815" spans="1:45" ht="24" x14ac:dyDescent="0.25">
      <c r="A815" s="134">
        <v>811</v>
      </c>
      <c r="B815" s="135">
        <v>2110</v>
      </c>
      <c r="C815" s="10" t="s">
        <v>3647</v>
      </c>
      <c r="D815" s="136" t="s">
        <v>3648</v>
      </c>
      <c r="E815" s="136" t="s">
        <v>6</v>
      </c>
      <c r="F815" s="136" t="s">
        <v>101</v>
      </c>
      <c r="G815" s="136" t="s">
        <v>8</v>
      </c>
      <c r="H815" s="136" t="s">
        <v>7</v>
      </c>
      <c r="I815" s="137" t="s">
        <v>45</v>
      </c>
      <c r="J815" s="8">
        <v>1</v>
      </c>
      <c r="K815" s="8" t="s">
        <v>3649</v>
      </c>
      <c r="L815" s="9">
        <v>2130.83</v>
      </c>
      <c r="M815" s="138">
        <v>47</v>
      </c>
      <c r="N815" s="138">
        <f t="shared" si="96"/>
        <v>100149.01</v>
      </c>
      <c r="O815" s="11" t="s">
        <v>3204</v>
      </c>
      <c r="P815" s="39">
        <v>3.042829016651811E-6</v>
      </c>
      <c r="Q815" s="39"/>
      <c r="R815" s="26">
        <v>7.6070725416295273E-4</v>
      </c>
      <c r="S815" s="7"/>
      <c r="T815" s="26">
        <v>7.6070725416295273E-4</v>
      </c>
      <c r="U815" s="11"/>
      <c r="V815" s="28"/>
      <c r="W815" s="28"/>
      <c r="X815" s="29"/>
      <c r="Y815" s="108" t="str">
        <f t="shared" si="97"/>
        <v>NO OFERTADO</v>
      </c>
      <c r="Z815" s="108" t="str">
        <f t="shared" si="98"/>
        <v>CORRECTO</v>
      </c>
      <c r="AA815" s="29">
        <f t="shared" si="99"/>
        <v>0</v>
      </c>
      <c r="AB815" s="25">
        <v>2.7385461149866298E-4</v>
      </c>
      <c r="AC815" s="7"/>
      <c r="AD815" s="26">
        <v>2.7385461149866298E-4</v>
      </c>
      <c r="AE815" s="28"/>
      <c r="AF815" s="28"/>
      <c r="AG815" s="28"/>
      <c r="AH815" s="29"/>
      <c r="AI815" s="108" t="str">
        <f t="shared" si="100"/>
        <v>NO OFERTADO</v>
      </c>
      <c r="AJ815" s="108" t="str">
        <f t="shared" si="101"/>
        <v>CORRECTO</v>
      </c>
      <c r="AK815" s="27">
        <v>1.8256974099910866E-4</v>
      </c>
      <c r="AL815" s="7"/>
      <c r="AM815" s="26">
        <v>1.8256974099910866E-4</v>
      </c>
      <c r="AN815" s="28"/>
      <c r="AO815" s="28"/>
      <c r="AP815" s="28"/>
      <c r="AQ815" s="29"/>
      <c r="AR815" s="108" t="str">
        <f t="shared" si="102"/>
        <v>NO OFERTADO</v>
      </c>
      <c r="AS815" s="109" t="str">
        <f t="shared" si="103"/>
        <v>CORRECTO</v>
      </c>
    </row>
    <row r="816" spans="1:45" ht="24" x14ac:dyDescent="0.25">
      <c r="A816" s="134">
        <v>812</v>
      </c>
      <c r="B816" s="135">
        <v>1763</v>
      </c>
      <c r="C816" s="10" t="s">
        <v>3076</v>
      </c>
      <c r="D816" s="136" t="s">
        <v>403</v>
      </c>
      <c r="E816" s="136" t="s">
        <v>6</v>
      </c>
      <c r="F816" s="136" t="s">
        <v>7</v>
      </c>
      <c r="G816" s="136" t="s">
        <v>8</v>
      </c>
      <c r="H816" s="136" t="s">
        <v>7</v>
      </c>
      <c r="I816" s="137">
        <v>1385</v>
      </c>
      <c r="J816" s="8">
        <v>1</v>
      </c>
      <c r="K816" s="8" t="s">
        <v>3077</v>
      </c>
      <c r="L816" s="9">
        <v>1385</v>
      </c>
      <c r="M816" s="9">
        <v>60</v>
      </c>
      <c r="N816" s="138">
        <f t="shared" si="96"/>
        <v>83100</v>
      </c>
      <c r="O816" s="11" t="s">
        <v>3204</v>
      </c>
      <c r="P816" s="39">
        <v>2.5248286656429802E-6</v>
      </c>
      <c r="Q816" s="39">
        <v>4.0312843585423044E-6</v>
      </c>
      <c r="R816" s="26">
        <v>6.3120716641074505E-4</v>
      </c>
      <c r="S816" s="26">
        <v>1.2093853075626913E-4</v>
      </c>
      <c r="T816" s="26">
        <v>7.5214569716701418E-4</v>
      </c>
      <c r="U816" s="11"/>
      <c r="V816" s="28"/>
      <c r="W816" s="28"/>
      <c r="X816" s="29"/>
      <c r="Y816" s="108" t="str">
        <f t="shared" si="97"/>
        <v>NO OFERTADO</v>
      </c>
      <c r="Z816" s="108" t="str">
        <f t="shared" si="98"/>
        <v>CORRECTO</v>
      </c>
      <c r="AA816" s="29">
        <f t="shared" si="99"/>
        <v>0</v>
      </c>
      <c r="AB816" s="25">
        <v>2.2723457990786821E-4</v>
      </c>
      <c r="AC816" s="26">
        <v>6.0469265378134567E-5</v>
      </c>
      <c r="AD816" s="26">
        <v>2.8770384528600281E-4</v>
      </c>
      <c r="AE816" s="28"/>
      <c r="AF816" s="28"/>
      <c r="AG816" s="28"/>
      <c r="AH816" s="29"/>
      <c r="AI816" s="108" t="str">
        <f t="shared" si="100"/>
        <v>NO OFERTADO</v>
      </c>
      <c r="AJ816" s="108" t="str">
        <f t="shared" si="101"/>
        <v>CORRECTO</v>
      </c>
      <c r="AK816" s="27">
        <v>1.5148971993857882E-4</v>
      </c>
      <c r="AL816" s="26">
        <v>2.0156421792711521E-5</v>
      </c>
      <c r="AM816" s="26">
        <v>1.7164614173129035E-4</v>
      </c>
      <c r="AN816" s="28"/>
      <c r="AO816" s="28"/>
      <c r="AP816" s="28"/>
      <c r="AQ816" s="29"/>
      <c r="AR816" s="108" t="str">
        <f t="shared" si="102"/>
        <v>NO OFERTADO</v>
      </c>
      <c r="AS816" s="109" t="str">
        <f t="shared" si="103"/>
        <v>CORRECTO</v>
      </c>
    </row>
    <row r="817" spans="1:47" x14ac:dyDescent="0.25">
      <c r="A817" s="134">
        <v>813</v>
      </c>
      <c r="B817" s="135">
        <v>307</v>
      </c>
      <c r="C817" s="10" t="s">
        <v>783</v>
      </c>
      <c r="D817" s="136" t="s">
        <v>784</v>
      </c>
      <c r="E817" s="136" t="s">
        <v>456</v>
      </c>
      <c r="F817" s="136" t="s">
        <v>79</v>
      </c>
      <c r="G817" s="136" t="s">
        <v>80</v>
      </c>
      <c r="H817" s="136" t="s">
        <v>598</v>
      </c>
      <c r="I817" s="137">
        <v>4300</v>
      </c>
      <c r="J817" s="8">
        <v>30</v>
      </c>
      <c r="K817" s="8" t="s">
        <v>785</v>
      </c>
      <c r="L817" s="9">
        <v>4300</v>
      </c>
      <c r="M817" s="9">
        <v>7031.5384615384619</v>
      </c>
      <c r="N817" s="138">
        <f t="shared" si="96"/>
        <v>30235615.384615388</v>
      </c>
      <c r="O817" s="11" t="s">
        <v>3204</v>
      </c>
      <c r="P817" s="39">
        <v>9.1864919911471528E-4</v>
      </c>
      <c r="Q817" s="39">
        <v>1.466767308915777E-3</v>
      </c>
      <c r="R817" s="26">
        <v>0.22966229977867883</v>
      </c>
      <c r="S817" s="26">
        <v>4.4003019267473312E-2</v>
      </c>
      <c r="T817" s="26">
        <v>0.27366531904615216</v>
      </c>
      <c r="U817" s="11"/>
      <c r="V817" s="28"/>
      <c r="W817" s="28"/>
      <c r="X817" s="29"/>
      <c r="Y817" s="108" t="str">
        <f t="shared" si="97"/>
        <v>NO OFERTADO</v>
      </c>
      <c r="Z817" s="108" t="str">
        <f t="shared" si="98"/>
        <v>CORRECTO</v>
      </c>
      <c r="AA817" s="29">
        <f t="shared" si="99"/>
        <v>0</v>
      </c>
      <c r="AB817" s="25">
        <v>8.2678427920324371E-2</v>
      </c>
      <c r="AC817" s="26">
        <v>2.2001509633736656E-2</v>
      </c>
      <c r="AD817" s="26">
        <v>0.10467993755406102</v>
      </c>
      <c r="AE817" s="28"/>
      <c r="AF817" s="28"/>
      <c r="AG817" s="28"/>
      <c r="AH817" s="29"/>
      <c r="AI817" s="108" t="str">
        <f t="shared" si="100"/>
        <v>NO OFERTADO</v>
      </c>
      <c r="AJ817" s="108" t="str">
        <f t="shared" si="101"/>
        <v>CORRECTO</v>
      </c>
      <c r="AK817" s="27">
        <v>5.5118951946882919E-2</v>
      </c>
      <c r="AL817" s="26">
        <v>7.3338365445788853E-3</v>
      </c>
      <c r="AM817" s="26">
        <v>6.2452788491461804E-2</v>
      </c>
      <c r="AN817" s="28"/>
      <c r="AO817" s="28"/>
      <c r="AP817" s="28"/>
      <c r="AQ817" s="29"/>
      <c r="AR817" s="108" t="str">
        <f t="shared" si="102"/>
        <v>NO OFERTADO</v>
      </c>
      <c r="AS817" s="109" t="str">
        <f t="shared" si="103"/>
        <v>CORRECTO</v>
      </c>
    </row>
    <row r="818" spans="1:47" x14ac:dyDescent="0.25">
      <c r="A818" s="134">
        <v>814</v>
      </c>
      <c r="B818" s="135">
        <v>625</v>
      </c>
      <c r="C818" s="10" t="s">
        <v>783</v>
      </c>
      <c r="D818" s="136" t="s">
        <v>1379</v>
      </c>
      <c r="E818" s="136" t="s">
        <v>456</v>
      </c>
      <c r="F818" s="136" t="s">
        <v>79</v>
      </c>
      <c r="G818" s="136" t="s">
        <v>80</v>
      </c>
      <c r="H818" s="136" t="s">
        <v>598</v>
      </c>
      <c r="I818" s="137">
        <v>3304.9999999999995</v>
      </c>
      <c r="J818" s="8">
        <v>30</v>
      </c>
      <c r="K818" s="8" t="s">
        <v>785</v>
      </c>
      <c r="L818" s="9">
        <v>3305</v>
      </c>
      <c r="M818" s="9">
        <v>4407.6923076923076</v>
      </c>
      <c r="N818" s="138">
        <f t="shared" si="96"/>
        <v>14567423.076923076</v>
      </c>
      <c r="O818" s="11" t="s">
        <v>3204</v>
      </c>
      <c r="P818" s="39">
        <v>4.4260225474325449E-4</v>
      </c>
      <c r="Q818" s="39">
        <v>7.0668381220539349E-4</v>
      </c>
      <c r="R818" s="26">
        <v>0.11065056368581362</v>
      </c>
      <c r="S818" s="26">
        <v>2.1200514366161806E-2</v>
      </c>
      <c r="T818" s="26">
        <v>0.13185107805197543</v>
      </c>
      <c r="U818" s="11"/>
      <c r="V818" s="28"/>
      <c r="W818" s="28"/>
      <c r="X818" s="29"/>
      <c r="Y818" s="108" t="str">
        <f t="shared" si="97"/>
        <v>NO OFERTADO</v>
      </c>
      <c r="Z818" s="108" t="str">
        <f t="shared" si="98"/>
        <v>CORRECTO</v>
      </c>
      <c r="AA818" s="29">
        <f t="shared" si="99"/>
        <v>0</v>
      </c>
      <c r="AB818" s="25">
        <v>3.9834202926892902E-2</v>
      </c>
      <c r="AC818" s="26">
        <v>1.0600257183080903E-2</v>
      </c>
      <c r="AD818" s="26">
        <v>5.0434460109973808E-2</v>
      </c>
      <c r="AE818" s="28"/>
      <c r="AF818" s="28"/>
      <c r="AG818" s="28"/>
      <c r="AH818" s="29"/>
      <c r="AI818" s="108" t="str">
        <f t="shared" si="100"/>
        <v>NO OFERTADO</v>
      </c>
      <c r="AJ818" s="108" t="str">
        <f t="shared" si="101"/>
        <v>CORRECTO</v>
      </c>
      <c r="AK818" s="27">
        <v>2.6556135284595269E-2</v>
      </c>
      <c r="AL818" s="26">
        <v>3.5334190610269677E-3</v>
      </c>
      <c r="AM818" s="26">
        <v>3.0089554345622237E-2</v>
      </c>
      <c r="AN818" s="28"/>
      <c r="AO818" s="28"/>
      <c r="AP818" s="28"/>
      <c r="AQ818" s="29"/>
      <c r="AR818" s="108" t="str">
        <f t="shared" si="102"/>
        <v>NO OFERTADO</v>
      </c>
      <c r="AS818" s="109" t="str">
        <f t="shared" si="103"/>
        <v>CORRECTO</v>
      </c>
    </row>
    <row r="819" spans="1:47" x14ac:dyDescent="0.25">
      <c r="A819" s="134">
        <v>815</v>
      </c>
      <c r="B819" s="135">
        <v>251</v>
      </c>
      <c r="C819" s="10" t="s">
        <v>676</v>
      </c>
      <c r="D819" s="136" t="s">
        <v>677</v>
      </c>
      <c r="E819" s="136" t="s">
        <v>456</v>
      </c>
      <c r="F819" s="136" t="s">
        <v>210</v>
      </c>
      <c r="G819" s="136" t="s">
        <v>80</v>
      </c>
      <c r="H819" s="136" t="s">
        <v>598</v>
      </c>
      <c r="I819" s="137">
        <v>229.08</v>
      </c>
      <c r="J819" s="8">
        <v>120</v>
      </c>
      <c r="K819" s="8" t="s">
        <v>678</v>
      </c>
      <c r="L819" s="9">
        <v>229.08</v>
      </c>
      <c r="M819" s="9">
        <v>168424.61538461538</v>
      </c>
      <c r="N819" s="138">
        <f t="shared" si="96"/>
        <v>38582710.892307691</v>
      </c>
      <c r="O819" s="11" t="s">
        <v>3204</v>
      </c>
      <c r="P819" s="39">
        <v>1.1722591390988461E-3</v>
      </c>
      <c r="Q819" s="39">
        <v>1.871695293987001E-3</v>
      </c>
      <c r="R819" s="26">
        <v>0.29306478477471154</v>
      </c>
      <c r="S819" s="26">
        <v>5.6150858819610031E-2</v>
      </c>
      <c r="T819" s="26">
        <v>0.34921564359432156</v>
      </c>
      <c r="U819" s="11"/>
      <c r="V819" s="28"/>
      <c r="W819" s="28"/>
      <c r="X819" s="29"/>
      <c r="Y819" s="108" t="str">
        <f t="shared" si="97"/>
        <v>NO OFERTADO</v>
      </c>
      <c r="Z819" s="108" t="str">
        <f t="shared" si="98"/>
        <v>CORRECTO</v>
      </c>
      <c r="AA819" s="29">
        <f t="shared" si="99"/>
        <v>0</v>
      </c>
      <c r="AB819" s="25">
        <v>0.10550332251889614</v>
      </c>
      <c r="AC819" s="26">
        <v>2.8075429409805015E-2</v>
      </c>
      <c r="AD819" s="26">
        <v>0.13357875192870117</v>
      </c>
      <c r="AE819" s="28"/>
      <c r="AF819" s="28"/>
      <c r="AG819" s="28"/>
      <c r="AH819" s="29"/>
      <c r="AI819" s="108" t="str">
        <f t="shared" si="100"/>
        <v>NO OFERTADO</v>
      </c>
      <c r="AJ819" s="108" t="str">
        <f t="shared" si="101"/>
        <v>CORRECTO</v>
      </c>
      <c r="AK819" s="27">
        <v>7.0335548345930768E-2</v>
      </c>
      <c r="AL819" s="26">
        <v>9.3584764699350051E-3</v>
      </c>
      <c r="AM819" s="26">
        <v>7.9694024815865766E-2</v>
      </c>
      <c r="AN819" s="28"/>
      <c r="AO819" s="28"/>
      <c r="AP819" s="28"/>
      <c r="AQ819" s="29"/>
      <c r="AR819" s="108" t="str">
        <f t="shared" si="102"/>
        <v>NO OFERTADO</v>
      </c>
      <c r="AS819" s="109" t="str">
        <f t="shared" si="103"/>
        <v>CORRECTO</v>
      </c>
      <c r="AT819" s="31" t="e">
        <f>#REF!*#REF!</f>
        <v>#REF!</v>
      </c>
      <c r="AU819" s="31" t="e">
        <f>#REF!*#REF!</f>
        <v>#REF!</v>
      </c>
    </row>
    <row r="820" spans="1:47" x14ac:dyDescent="0.25">
      <c r="A820" s="134">
        <v>816</v>
      </c>
      <c r="B820" s="135">
        <v>2661</v>
      </c>
      <c r="C820" s="141" t="s">
        <v>4476</v>
      </c>
      <c r="D820" s="145" t="s">
        <v>4477</v>
      </c>
      <c r="E820" s="145" t="s">
        <v>2378</v>
      </c>
      <c r="F820" s="145" t="s">
        <v>210</v>
      </c>
      <c r="G820" s="136" t="s">
        <v>80</v>
      </c>
      <c r="H820" s="145" t="s">
        <v>598</v>
      </c>
      <c r="I820" s="137">
        <v>229.08</v>
      </c>
      <c r="J820" s="8">
        <v>120</v>
      </c>
      <c r="K820" s="8" t="s">
        <v>4478</v>
      </c>
      <c r="L820" s="9">
        <v>229.08</v>
      </c>
      <c r="M820" s="9">
        <v>370</v>
      </c>
      <c r="N820" s="138">
        <f t="shared" si="96"/>
        <v>84759.6</v>
      </c>
      <c r="O820" s="11" t="s">
        <v>4504</v>
      </c>
      <c r="P820" s="39">
        <v>2.5752523197163994E-6</v>
      </c>
      <c r="Q820" s="39">
        <v>4.111793618728066E-6</v>
      </c>
      <c r="R820" s="26">
        <v>6.4381307992909982E-4</v>
      </c>
      <c r="S820" s="26">
        <v>1.2335380856184197E-4</v>
      </c>
      <c r="T820" s="26">
        <v>7.6716688849094174E-4</v>
      </c>
      <c r="U820" s="11"/>
      <c r="V820" s="28"/>
      <c r="W820" s="28"/>
      <c r="X820" s="29"/>
      <c r="Y820" s="108" t="str">
        <f t="shared" si="97"/>
        <v>NO OFERTADO</v>
      </c>
      <c r="Z820" s="108" t="str">
        <f t="shared" si="98"/>
        <v>CORRECTO</v>
      </c>
      <c r="AA820" s="29">
        <f t="shared" si="99"/>
        <v>0</v>
      </c>
      <c r="AB820" s="25">
        <v>2.3177270877447595E-4</v>
      </c>
      <c r="AC820" s="26">
        <v>6.1676904280920987E-5</v>
      </c>
      <c r="AD820" s="26">
        <v>2.9344961305539691E-4</v>
      </c>
      <c r="AE820" s="28"/>
      <c r="AF820" s="28"/>
      <c r="AG820" s="28"/>
      <c r="AH820" s="29"/>
      <c r="AI820" s="108" t="str">
        <f t="shared" si="100"/>
        <v>NO OFERTADO</v>
      </c>
      <c r="AJ820" s="108" t="str">
        <f t="shared" si="101"/>
        <v>CORRECTO</v>
      </c>
      <c r="AK820" s="27">
        <v>1.5451513918298397E-4</v>
      </c>
      <c r="AL820" s="26">
        <v>2.0558968093640329E-5</v>
      </c>
      <c r="AM820" s="26">
        <v>1.7507410727662429E-4</v>
      </c>
      <c r="AN820" s="28"/>
      <c r="AO820" s="28"/>
      <c r="AP820" s="28"/>
      <c r="AQ820" s="29"/>
      <c r="AR820" s="108" t="str">
        <f t="shared" si="102"/>
        <v>NO OFERTADO</v>
      </c>
      <c r="AS820" s="109" t="str">
        <f t="shared" si="103"/>
        <v>CORRECTO</v>
      </c>
      <c r="AT820" s="31" t="e">
        <f>#REF!*#REF!</f>
        <v>#REF!</v>
      </c>
      <c r="AU820" s="31" t="e">
        <f>#REF!*#REF!</f>
        <v>#REF!</v>
      </c>
    </row>
    <row r="821" spans="1:47" x14ac:dyDescent="0.25">
      <c r="A821" s="134">
        <v>817</v>
      </c>
      <c r="B821" s="135">
        <v>1306</v>
      </c>
      <c r="C821" s="10" t="s">
        <v>2377</v>
      </c>
      <c r="D821" s="136" t="s">
        <v>1268</v>
      </c>
      <c r="E821" s="136" t="s">
        <v>2378</v>
      </c>
      <c r="F821" s="136" t="s">
        <v>210</v>
      </c>
      <c r="G821" s="136" t="s">
        <v>80</v>
      </c>
      <c r="H821" s="136" t="s">
        <v>598</v>
      </c>
      <c r="I821" s="137">
        <v>955</v>
      </c>
      <c r="J821" s="8">
        <v>60</v>
      </c>
      <c r="K821" s="8" t="s">
        <v>2379</v>
      </c>
      <c r="L821" s="9">
        <v>955</v>
      </c>
      <c r="M821" s="9">
        <v>1095</v>
      </c>
      <c r="N821" s="138">
        <f t="shared" si="96"/>
        <v>1045725</v>
      </c>
      <c r="O821" s="11" t="s">
        <v>3204</v>
      </c>
      <c r="P821" s="39">
        <v>3.1772279860162524E-5</v>
      </c>
      <c r="Q821" s="39">
        <v>5.0729420407179916E-5</v>
      </c>
      <c r="R821" s="26">
        <v>7.9430699650406313E-3</v>
      </c>
      <c r="S821" s="26">
        <v>1.5218826122153975E-3</v>
      </c>
      <c r="T821" s="26">
        <v>9.4649525772560281E-3</v>
      </c>
      <c r="U821" s="11"/>
      <c r="V821" s="28"/>
      <c r="W821" s="28"/>
      <c r="X821" s="29"/>
      <c r="Y821" s="108" t="str">
        <f t="shared" si="97"/>
        <v>NO OFERTADO</v>
      </c>
      <c r="Z821" s="108" t="str">
        <f t="shared" si="98"/>
        <v>CORRECTO</v>
      </c>
      <c r="AA821" s="29">
        <f t="shared" si="99"/>
        <v>0</v>
      </c>
      <c r="AB821" s="25">
        <v>2.8595051874146273E-3</v>
      </c>
      <c r="AC821" s="26">
        <v>7.6094130610769876E-4</v>
      </c>
      <c r="AD821" s="26">
        <v>3.6204464935223261E-3</v>
      </c>
      <c r="AE821" s="28"/>
      <c r="AF821" s="28"/>
      <c r="AG821" s="28"/>
      <c r="AH821" s="29"/>
      <c r="AI821" s="108" t="str">
        <f t="shared" si="100"/>
        <v>NO OFERTADO</v>
      </c>
      <c r="AJ821" s="108" t="str">
        <f t="shared" si="101"/>
        <v>CORRECTO</v>
      </c>
      <c r="AK821" s="27">
        <v>1.9063367916097515E-3</v>
      </c>
      <c r="AL821" s="26">
        <v>2.5364710203589955E-4</v>
      </c>
      <c r="AM821" s="26">
        <v>2.1599838936456513E-3</v>
      </c>
      <c r="AN821" s="28"/>
      <c r="AO821" s="28"/>
      <c r="AP821" s="28"/>
      <c r="AQ821" s="29"/>
      <c r="AR821" s="108" t="str">
        <f t="shared" si="102"/>
        <v>NO OFERTADO</v>
      </c>
      <c r="AS821" s="109" t="str">
        <f t="shared" si="103"/>
        <v>CORRECTO</v>
      </c>
    </row>
    <row r="822" spans="1:47" x14ac:dyDescent="0.25">
      <c r="A822" s="134">
        <v>818</v>
      </c>
      <c r="B822" s="135">
        <v>1447</v>
      </c>
      <c r="C822" s="10" t="s">
        <v>2377</v>
      </c>
      <c r="D822" s="136" t="s">
        <v>2592</v>
      </c>
      <c r="E822" s="136" t="s">
        <v>2378</v>
      </c>
      <c r="F822" s="136" t="s">
        <v>210</v>
      </c>
      <c r="G822" s="136" t="s">
        <v>80</v>
      </c>
      <c r="H822" s="136" t="s">
        <v>598</v>
      </c>
      <c r="I822" s="137">
        <v>477.5</v>
      </c>
      <c r="J822" s="8">
        <v>120</v>
      </c>
      <c r="K822" s="8" t="s">
        <v>2379</v>
      </c>
      <c r="L822" s="9">
        <v>477.5</v>
      </c>
      <c r="M822" s="9">
        <v>1790.7692307692307</v>
      </c>
      <c r="N822" s="138">
        <f t="shared" si="96"/>
        <v>855092.30769230763</v>
      </c>
      <c r="O822" s="11" t="s">
        <v>3204</v>
      </c>
      <c r="P822" s="39">
        <v>2.5980283636971669E-5</v>
      </c>
      <c r="Q822" s="39">
        <v>4.1481591397230359E-5</v>
      </c>
      <c r="R822" s="26">
        <v>6.4950709092429174E-3</v>
      </c>
      <c r="S822" s="26">
        <v>1.2444477419169108E-3</v>
      </c>
      <c r="T822" s="26">
        <v>7.7395186511598282E-3</v>
      </c>
      <c r="U822" s="11"/>
      <c r="V822" s="28"/>
      <c r="W822" s="28"/>
      <c r="X822" s="29"/>
      <c r="Y822" s="108" t="str">
        <f t="shared" si="97"/>
        <v>NO OFERTADO</v>
      </c>
      <c r="Z822" s="108" t="str">
        <f t="shared" si="98"/>
        <v>CORRECTO</v>
      </c>
      <c r="AA822" s="29">
        <f t="shared" si="99"/>
        <v>0</v>
      </c>
      <c r="AB822" s="25">
        <v>2.3382255273274501E-3</v>
      </c>
      <c r="AC822" s="26">
        <v>6.222238709584554E-4</v>
      </c>
      <c r="AD822" s="26">
        <v>2.9604493982859055E-3</v>
      </c>
      <c r="AE822" s="28"/>
      <c r="AF822" s="28"/>
      <c r="AG822" s="28"/>
      <c r="AH822" s="29"/>
      <c r="AI822" s="108" t="str">
        <f t="shared" si="100"/>
        <v>NO OFERTADO</v>
      </c>
      <c r="AJ822" s="108" t="str">
        <f t="shared" si="101"/>
        <v>CORRECTO</v>
      </c>
      <c r="AK822" s="27">
        <v>1.5588170182183002E-3</v>
      </c>
      <c r="AL822" s="26">
        <v>2.0740795698615178E-4</v>
      </c>
      <c r="AM822" s="26">
        <v>1.766224975204452E-3</v>
      </c>
      <c r="AN822" s="28"/>
      <c r="AO822" s="28"/>
      <c r="AP822" s="28"/>
      <c r="AQ822" s="29"/>
      <c r="AR822" s="108" t="str">
        <f t="shared" si="102"/>
        <v>NO OFERTADO</v>
      </c>
      <c r="AS822" s="109" t="str">
        <f t="shared" si="103"/>
        <v>CORRECTO</v>
      </c>
    </row>
    <row r="823" spans="1:47" x14ac:dyDescent="0.25">
      <c r="A823" s="134">
        <v>819</v>
      </c>
      <c r="B823" s="135">
        <v>1575</v>
      </c>
      <c r="C823" s="10" t="s">
        <v>2377</v>
      </c>
      <c r="D823" s="136" t="s">
        <v>455</v>
      </c>
      <c r="E823" s="136" t="s">
        <v>559</v>
      </c>
      <c r="F823" s="136" t="s">
        <v>210</v>
      </c>
      <c r="G823" s="136" t="s">
        <v>80</v>
      </c>
      <c r="H823" s="136" t="s">
        <v>2785</v>
      </c>
      <c r="I823" s="137">
        <v>191</v>
      </c>
      <c r="J823" s="8">
        <v>120</v>
      </c>
      <c r="K823" s="8" t="s">
        <v>2379</v>
      </c>
      <c r="L823" s="9">
        <v>191</v>
      </c>
      <c r="M823" s="9">
        <v>1788</v>
      </c>
      <c r="N823" s="138">
        <f t="shared" si="96"/>
        <v>341508</v>
      </c>
      <c r="O823" s="11" t="s">
        <v>3204</v>
      </c>
      <c r="P823" s="39">
        <v>1.0376043176250336E-5</v>
      </c>
      <c r="Q823" s="39">
        <v>1.656697784256396E-5</v>
      </c>
      <c r="R823" s="26">
        <v>2.5940107940625838E-3</v>
      </c>
      <c r="S823" s="26">
        <v>4.9700933527691883E-4</v>
      </c>
      <c r="T823" s="26">
        <v>3.0910201293395025E-3</v>
      </c>
      <c r="U823" s="11"/>
      <c r="V823" s="28"/>
      <c r="W823" s="28"/>
      <c r="X823" s="29"/>
      <c r="Y823" s="108" t="str">
        <f t="shared" si="97"/>
        <v>NO OFERTADO</v>
      </c>
      <c r="Z823" s="108" t="str">
        <f t="shared" si="98"/>
        <v>CORRECTO</v>
      </c>
      <c r="AA823" s="29">
        <f t="shared" si="99"/>
        <v>0</v>
      </c>
      <c r="AB823" s="25">
        <v>9.3384388586253021E-4</v>
      </c>
      <c r="AC823" s="26">
        <v>2.4850466763845941E-4</v>
      </c>
      <c r="AD823" s="26">
        <v>1.1823485535009896E-3</v>
      </c>
      <c r="AE823" s="28"/>
      <c r="AF823" s="28"/>
      <c r="AG823" s="28"/>
      <c r="AH823" s="29"/>
      <c r="AI823" s="108" t="str">
        <f t="shared" si="100"/>
        <v>NO OFERTADO</v>
      </c>
      <c r="AJ823" s="108" t="str">
        <f t="shared" si="101"/>
        <v>CORRECTO</v>
      </c>
      <c r="AK823" s="27">
        <v>6.225625905750201E-4</v>
      </c>
      <c r="AL823" s="26">
        <v>8.2834889212819805E-5</v>
      </c>
      <c r="AM823" s="26">
        <v>7.0539747978783985E-4</v>
      </c>
      <c r="AN823" s="28"/>
      <c r="AO823" s="28"/>
      <c r="AP823" s="28"/>
      <c r="AQ823" s="29"/>
      <c r="AR823" s="108" t="str">
        <f t="shared" si="102"/>
        <v>NO OFERTADO</v>
      </c>
      <c r="AS823" s="109" t="str">
        <f t="shared" si="103"/>
        <v>CORRECTO</v>
      </c>
    </row>
    <row r="824" spans="1:47" ht="24" x14ac:dyDescent="0.25">
      <c r="A824" s="134">
        <v>820</v>
      </c>
      <c r="B824" s="135">
        <v>513</v>
      </c>
      <c r="C824" s="10" t="s">
        <v>1199</v>
      </c>
      <c r="D824" s="136" t="s">
        <v>69</v>
      </c>
      <c r="E824" s="136" t="s">
        <v>6</v>
      </c>
      <c r="F824" s="136" t="s">
        <v>7</v>
      </c>
      <c r="G824" s="136" t="s">
        <v>8</v>
      </c>
      <c r="H824" s="136" t="s">
        <v>7</v>
      </c>
      <c r="I824" s="137">
        <v>3511.9999999999995</v>
      </c>
      <c r="J824" s="8">
        <v>1</v>
      </c>
      <c r="K824" s="8" t="s">
        <v>1200</v>
      </c>
      <c r="L824" s="9">
        <v>1154</v>
      </c>
      <c r="M824" s="9">
        <v>4293.6923076923076</v>
      </c>
      <c r="N824" s="138">
        <f t="shared" si="96"/>
        <v>4954920.923076923</v>
      </c>
      <c r="O824" s="11" t="s">
        <v>3204</v>
      </c>
      <c r="P824" s="39">
        <v>1.505454438336798E-4</v>
      </c>
      <c r="Q824" s="39">
        <v>2.4036937683530679E-4</v>
      </c>
      <c r="R824" s="26">
        <v>3.7636360958419948E-2</v>
      </c>
      <c r="S824" s="26">
        <v>7.2110813050592039E-3</v>
      </c>
      <c r="T824" s="26">
        <v>4.4847442263479149E-2</v>
      </c>
      <c r="U824" s="11"/>
      <c r="V824" s="28"/>
      <c r="W824" s="28"/>
      <c r="X824" s="29"/>
      <c r="Y824" s="108" t="str">
        <f t="shared" si="97"/>
        <v>NO OFERTADO</v>
      </c>
      <c r="Z824" s="108" t="str">
        <f t="shared" si="98"/>
        <v>CORRECTO</v>
      </c>
      <c r="AA824" s="29">
        <f t="shared" si="99"/>
        <v>0</v>
      </c>
      <c r="AB824" s="25">
        <v>1.3549089945031182E-2</v>
      </c>
      <c r="AC824" s="26">
        <v>3.6055406525296019E-3</v>
      </c>
      <c r="AD824" s="26">
        <v>1.7154630597560783E-2</v>
      </c>
      <c r="AE824" s="28"/>
      <c r="AF824" s="28"/>
      <c r="AG824" s="28"/>
      <c r="AH824" s="29"/>
      <c r="AI824" s="108" t="str">
        <f t="shared" si="100"/>
        <v>NO OFERTADO</v>
      </c>
      <c r="AJ824" s="108" t="str">
        <f t="shared" si="101"/>
        <v>CORRECTO</v>
      </c>
      <c r="AK824" s="27">
        <v>9.0327266300207886E-3</v>
      </c>
      <c r="AL824" s="26">
        <v>1.201846884176534E-3</v>
      </c>
      <c r="AM824" s="26">
        <v>1.0234573514197322E-2</v>
      </c>
      <c r="AN824" s="28"/>
      <c r="AO824" s="28"/>
      <c r="AP824" s="28"/>
      <c r="AQ824" s="29"/>
      <c r="AR824" s="108" t="str">
        <f t="shared" si="102"/>
        <v>NO OFERTADO</v>
      </c>
      <c r="AS824" s="109" t="str">
        <f t="shared" si="103"/>
        <v>CORRECTO</v>
      </c>
    </row>
    <row r="825" spans="1:47" ht="24" x14ac:dyDescent="0.25">
      <c r="A825" s="134">
        <v>821</v>
      </c>
      <c r="B825" s="135">
        <v>1212</v>
      </c>
      <c r="C825" s="10" t="s">
        <v>2242</v>
      </c>
      <c r="D825" s="136" t="s">
        <v>1137</v>
      </c>
      <c r="E825" s="136" t="s">
        <v>6</v>
      </c>
      <c r="F825" s="136" t="s">
        <v>7</v>
      </c>
      <c r="G825" s="136" t="s">
        <v>8</v>
      </c>
      <c r="H825" s="136" t="s">
        <v>7</v>
      </c>
      <c r="I825" s="137" t="s">
        <v>45</v>
      </c>
      <c r="J825" s="8">
        <v>1</v>
      </c>
      <c r="K825" s="8" t="s">
        <v>2243</v>
      </c>
      <c r="L825" s="9">
        <v>38.1</v>
      </c>
      <c r="M825" s="9">
        <v>43023.923076923078</v>
      </c>
      <c r="N825" s="138">
        <f t="shared" si="96"/>
        <v>1639211.4692307694</v>
      </c>
      <c r="O825" s="11" t="s">
        <v>3204</v>
      </c>
      <c r="P825" s="39">
        <v>4.9804189007997505E-5</v>
      </c>
      <c r="Q825" s="39"/>
      <c r="R825" s="26">
        <v>1.2451047251999376E-2</v>
      </c>
      <c r="S825" s="7"/>
      <c r="T825" s="26">
        <v>1.2451047251999376E-2</v>
      </c>
      <c r="U825" s="11"/>
      <c r="V825" s="28"/>
      <c r="W825" s="28"/>
      <c r="X825" s="29"/>
      <c r="Y825" s="108" t="str">
        <f t="shared" si="97"/>
        <v>NO OFERTADO</v>
      </c>
      <c r="Z825" s="108" t="str">
        <f t="shared" si="98"/>
        <v>CORRECTO</v>
      </c>
      <c r="AA825" s="29">
        <f t="shared" si="99"/>
        <v>0</v>
      </c>
      <c r="AB825" s="25">
        <v>4.4823770107197758E-3</v>
      </c>
      <c r="AC825" s="7"/>
      <c r="AD825" s="26">
        <v>4.4823770107197758E-3</v>
      </c>
      <c r="AE825" s="28"/>
      <c r="AF825" s="28"/>
      <c r="AG825" s="28"/>
      <c r="AH825" s="29"/>
      <c r="AI825" s="108" t="str">
        <f t="shared" si="100"/>
        <v>NO OFERTADO</v>
      </c>
      <c r="AJ825" s="108" t="str">
        <f t="shared" si="101"/>
        <v>CORRECTO</v>
      </c>
      <c r="AK825" s="27">
        <v>2.9882513404798504E-3</v>
      </c>
      <c r="AL825" s="7"/>
      <c r="AM825" s="26">
        <v>2.9882513404798504E-3</v>
      </c>
      <c r="AN825" s="28"/>
      <c r="AO825" s="28"/>
      <c r="AP825" s="28"/>
      <c r="AQ825" s="29"/>
      <c r="AR825" s="108" t="str">
        <f t="shared" si="102"/>
        <v>NO OFERTADO</v>
      </c>
      <c r="AS825" s="109" t="str">
        <f t="shared" si="103"/>
        <v>CORRECTO</v>
      </c>
    </row>
    <row r="826" spans="1:47" ht="24" x14ac:dyDescent="0.25">
      <c r="A826" s="134">
        <v>822</v>
      </c>
      <c r="B826" s="135">
        <v>1362</v>
      </c>
      <c r="C826" s="10" t="s">
        <v>2242</v>
      </c>
      <c r="D826" s="136" t="s">
        <v>66</v>
      </c>
      <c r="E826" s="136" t="s">
        <v>6</v>
      </c>
      <c r="F826" s="136" t="s">
        <v>7</v>
      </c>
      <c r="G826" s="136" t="s">
        <v>8</v>
      </c>
      <c r="H826" s="136" t="s">
        <v>7</v>
      </c>
      <c r="I826" s="137" t="s">
        <v>45</v>
      </c>
      <c r="J826" s="8">
        <v>1</v>
      </c>
      <c r="K826" s="8" t="s">
        <v>2243</v>
      </c>
      <c r="L826" s="9">
        <v>155.44</v>
      </c>
      <c r="M826" s="9">
        <v>6963</v>
      </c>
      <c r="N826" s="138">
        <f t="shared" si="96"/>
        <v>1082328.72</v>
      </c>
      <c r="O826" s="11" t="s">
        <v>3204</v>
      </c>
      <c r="P826" s="39">
        <v>3.2884411286458177E-5</v>
      </c>
      <c r="Q826" s="39"/>
      <c r="R826" s="26">
        <v>8.2211028216145447E-3</v>
      </c>
      <c r="S826" s="7"/>
      <c r="T826" s="26">
        <v>8.2211028216145447E-3</v>
      </c>
      <c r="U826" s="11"/>
      <c r="V826" s="28"/>
      <c r="W826" s="28"/>
      <c r="X826" s="29"/>
      <c r="Y826" s="108" t="str">
        <f t="shared" si="97"/>
        <v>NO OFERTADO</v>
      </c>
      <c r="Z826" s="108" t="str">
        <f t="shared" si="98"/>
        <v>CORRECTO</v>
      </c>
      <c r="AA826" s="29">
        <f t="shared" si="99"/>
        <v>0</v>
      </c>
      <c r="AB826" s="25">
        <v>2.9595970157812361E-3</v>
      </c>
      <c r="AC826" s="7"/>
      <c r="AD826" s="26">
        <v>2.9595970157812361E-3</v>
      </c>
      <c r="AE826" s="28"/>
      <c r="AF826" s="28"/>
      <c r="AG826" s="28"/>
      <c r="AH826" s="29"/>
      <c r="AI826" s="108" t="str">
        <f t="shared" si="100"/>
        <v>NO OFERTADO</v>
      </c>
      <c r="AJ826" s="108" t="str">
        <f t="shared" si="101"/>
        <v>CORRECTO</v>
      </c>
      <c r="AK826" s="27">
        <v>1.9730646771874906E-3</v>
      </c>
      <c r="AL826" s="7"/>
      <c r="AM826" s="26">
        <v>1.9730646771874906E-3</v>
      </c>
      <c r="AN826" s="28"/>
      <c r="AO826" s="28"/>
      <c r="AP826" s="28"/>
      <c r="AQ826" s="29"/>
      <c r="AR826" s="108" t="str">
        <f t="shared" si="102"/>
        <v>NO OFERTADO</v>
      </c>
      <c r="AS826" s="109" t="str">
        <f t="shared" si="103"/>
        <v>CORRECTO</v>
      </c>
    </row>
    <row r="827" spans="1:47" x14ac:dyDescent="0.25">
      <c r="A827" s="134">
        <v>823</v>
      </c>
      <c r="B827" s="135">
        <v>1787</v>
      </c>
      <c r="C827" s="10" t="s">
        <v>2242</v>
      </c>
      <c r="D827" s="136" t="s">
        <v>3115</v>
      </c>
      <c r="E827" s="136" t="s">
        <v>36</v>
      </c>
      <c r="F827" s="136" t="s">
        <v>16</v>
      </c>
      <c r="G827" s="136" t="s">
        <v>17</v>
      </c>
      <c r="H827" s="136" t="s">
        <v>36</v>
      </c>
      <c r="I827" s="137" t="s">
        <v>45</v>
      </c>
      <c r="J827" s="8">
        <v>1</v>
      </c>
      <c r="K827" s="8" t="s">
        <v>2243</v>
      </c>
      <c r="L827" s="9">
        <v>8851.61</v>
      </c>
      <c r="M827" s="9">
        <v>7.7272727272727275</v>
      </c>
      <c r="N827" s="138">
        <f t="shared" si="96"/>
        <v>68398.80454545455</v>
      </c>
      <c r="O827" s="11" t="s">
        <v>3204</v>
      </c>
      <c r="P827" s="39">
        <v>2.078162002552046E-6</v>
      </c>
      <c r="Q827" s="39"/>
      <c r="R827" s="26">
        <v>5.1954050063801149E-4</v>
      </c>
      <c r="S827" s="7"/>
      <c r="T827" s="26">
        <v>5.1954050063801149E-4</v>
      </c>
      <c r="U827" s="11"/>
      <c r="V827" s="28"/>
      <c r="W827" s="28"/>
      <c r="X827" s="29"/>
      <c r="Y827" s="108" t="str">
        <f t="shared" si="97"/>
        <v>NO OFERTADO</v>
      </c>
      <c r="Z827" s="108" t="str">
        <f t="shared" si="98"/>
        <v>CORRECTO</v>
      </c>
      <c r="AA827" s="29">
        <f t="shared" si="99"/>
        <v>0</v>
      </c>
      <c r="AB827" s="25">
        <v>1.8703458022968414E-4</v>
      </c>
      <c r="AC827" s="7"/>
      <c r="AD827" s="26">
        <v>1.8703458022968414E-4</v>
      </c>
      <c r="AE827" s="28"/>
      <c r="AF827" s="28"/>
      <c r="AG827" s="28"/>
      <c r="AH827" s="29"/>
      <c r="AI827" s="108" t="str">
        <f t="shared" si="100"/>
        <v>NO OFERTADO</v>
      </c>
      <c r="AJ827" s="108" t="str">
        <f t="shared" si="101"/>
        <v>CORRECTO</v>
      </c>
      <c r="AK827" s="27">
        <v>1.2468972015312275E-4</v>
      </c>
      <c r="AL827" s="7"/>
      <c r="AM827" s="26">
        <v>1.2468972015312275E-4</v>
      </c>
      <c r="AN827" s="28"/>
      <c r="AO827" s="28"/>
      <c r="AP827" s="28"/>
      <c r="AQ827" s="29"/>
      <c r="AR827" s="108" t="str">
        <f t="shared" si="102"/>
        <v>NO OFERTADO</v>
      </c>
      <c r="AS827" s="109" t="str">
        <f t="shared" si="103"/>
        <v>CORRECTO</v>
      </c>
    </row>
    <row r="828" spans="1:47" ht="24" x14ac:dyDescent="0.25">
      <c r="A828" s="134">
        <v>824</v>
      </c>
      <c r="B828" s="135">
        <v>397</v>
      </c>
      <c r="C828" s="10" t="s">
        <v>980</v>
      </c>
      <c r="D828" s="136" t="s">
        <v>981</v>
      </c>
      <c r="E828" s="136" t="s">
        <v>6</v>
      </c>
      <c r="F828" s="136" t="s">
        <v>7</v>
      </c>
      <c r="G828" s="136" t="s">
        <v>8</v>
      </c>
      <c r="H828" s="136" t="s">
        <v>7</v>
      </c>
      <c r="I828" s="137" t="s">
        <v>45</v>
      </c>
      <c r="J828" s="8">
        <v>1</v>
      </c>
      <c r="K828" s="8" t="s">
        <v>982</v>
      </c>
      <c r="L828" s="9">
        <v>2583.36</v>
      </c>
      <c r="M828" s="9">
        <v>6776</v>
      </c>
      <c r="N828" s="138">
        <f t="shared" si="96"/>
        <v>17504847.359999999</v>
      </c>
      <c r="O828" s="11" t="s">
        <v>3204</v>
      </c>
      <c r="P828" s="39">
        <v>5.318500650088188E-4</v>
      </c>
      <c r="Q828" s="39"/>
      <c r="R828" s="26">
        <v>0.1329625162522047</v>
      </c>
      <c r="S828" s="7"/>
      <c r="T828" s="26">
        <v>0.1329625162522047</v>
      </c>
      <c r="U828" s="11"/>
      <c r="V828" s="28"/>
      <c r="W828" s="28"/>
      <c r="X828" s="29"/>
      <c r="Y828" s="108" t="str">
        <f t="shared" si="97"/>
        <v>NO OFERTADO</v>
      </c>
      <c r="Z828" s="108" t="str">
        <f t="shared" si="98"/>
        <v>CORRECTO</v>
      </c>
      <c r="AA828" s="29">
        <f t="shared" si="99"/>
        <v>0</v>
      </c>
      <c r="AB828" s="25">
        <v>4.7866505850793689E-2</v>
      </c>
      <c r="AC828" s="7"/>
      <c r="AD828" s="26">
        <v>4.7866505850793689E-2</v>
      </c>
      <c r="AE828" s="28"/>
      <c r="AF828" s="28"/>
      <c r="AG828" s="28"/>
      <c r="AH828" s="29"/>
      <c r="AI828" s="108" t="str">
        <f t="shared" si="100"/>
        <v>NO OFERTADO</v>
      </c>
      <c r="AJ828" s="108" t="str">
        <f t="shared" si="101"/>
        <v>CORRECTO</v>
      </c>
      <c r="AK828" s="27">
        <v>3.1911003900529131E-2</v>
      </c>
      <c r="AL828" s="7"/>
      <c r="AM828" s="26">
        <v>3.1911003900529131E-2</v>
      </c>
      <c r="AN828" s="28"/>
      <c r="AO828" s="28"/>
      <c r="AP828" s="28"/>
      <c r="AQ828" s="29"/>
      <c r="AR828" s="108" t="str">
        <f t="shared" si="102"/>
        <v>NO OFERTADO</v>
      </c>
      <c r="AS828" s="109" t="str">
        <f t="shared" si="103"/>
        <v>CORRECTO</v>
      </c>
    </row>
    <row r="829" spans="1:47" x14ac:dyDescent="0.25">
      <c r="A829" s="134">
        <v>825</v>
      </c>
      <c r="B829" s="135">
        <v>1001</v>
      </c>
      <c r="C829" s="10" t="s">
        <v>1955</v>
      </c>
      <c r="D829" s="136" t="s">
        <v>1956</v>
      </c>
      <c r="E829" s="136" t="s">
        <v>165</v>
      </c>
      <c r="F829" s="136" t="s">
        <v>166</v>
      </c>
      <c r="G829" s="136" t="s">
        <v>8</v>
      </c>
      <c r="H829" s="136" t="s">
        <v>81</v>
      </c>
      <c r="I829" s="137" t="s">
        <v>45</v>
      </c>
      <c r="J829" s="8">
        <v>120</v>
      </c>
      <c r="K829" s="8" t="s">
        <v>982</v>
      </c>
      <c r="L829" s="9">
        <v>488.3</v>
      </c>
      <c r="M829" s="9">
        <v>10500</v>
      </c>
      <c r="N829" s="138">
        <f t="shared" si="96"/>
        <v>5127150</v>
      </c>
      <c r="O829" s="11" t="s">
        <v>3204</v>
      </c>
      <c r="P829" s="39">
        <v>1.5577828270819984E-4</v>
      </c>
      <c r="Q829" s="39"/>
      <c r="R829" s="26">
        <v>3.8944570677049963E-2</v>
      </c>
      <c r="S829" s="7"/>
      <c r="T829" s="26">
        <v>3.8944570677049963E-2</v>
      </c>
      <c r="U829" s="11"/>
      <c r="V829" s="28"/>
      <c r="W829" s="28"/>
      <c r="X829" s="29"/>
      <c r="Y829" s="108" t="str">
        <f t="shared" si="97"/>
        <v>NO OFERTADO</v>
      </c>
      <c r="Z829" s="108" t="str">
        <f t="shared" si="98"/>
        <v>CORRECTO</v>
      </c>
      <c r="AA829" s="29">
        <f t="shared" si="99"/>
        <v>0</v>
      </c>
      <c r="AB829" s="25">
        <v>1.4020045443737986E-2</v>
      </c>
      <c r="AC829" s="7"/>
      <c r="AD829" s="26">
        <v>1.4020045443737986E-2</v>
      </c>
      <c r="AE829" s="28"/>
      <c r="AF829" s="28"/>
      <c r="AG829" s="28"/>
      <c r="AH829" s="29"/>
      <c r="AI829" s="108" t="str">
        <f t="shared" si="100"/>
        <v>NO OFERTADO</v>
      </c>
      <c r="AJ829" s="108" t="str">
        <f t="shared" si="101"/>
        <v>CORRECTO</v>
      </c>
      <c r="AK829" s="27">
        <v>9.3466969624919904E-3</v>
      </c>
      <c r="AL829" s="7"/>
      <c r="AM829" s="26">
        <v>9.3466969624919904E-3</v>
      </c>
      <c r="AN829" s="28"/>
      <c r="AO829" s="28"/>
      <c r="AP829" s="28"/>
      <c r="AQ829" s="29"/>
      <c r="AR829" s="108" t="str">
        <f t="shared" si="102"/>
        <v>NO OFERTADO</v>
      </c>
      <c r="AS829" s="109" t="str">
        <f t="shared" si="103"/>
        <v>CORRECTO</v>
      </c>
    </row>
    <row r="830" spans="1:47" x14ac:dyDescent="0.25">
      <c r="A830" s="134">
        <v>826</v>
      </c>
      <c r="B830" s="135">
        <v>557</v>
      </c>
      <c r="C830" s="10" t="s">
        <v>1291</v>
      </c>
      <c r="D830" s="136" t="s">
        <v>633</v>
      </c>
      <c r="E830" s="136" t="s">
        <v>36</v>
      </c>
      <c r="F830" s="136" t="s">
        <v>16</v>
      </c>
      <c r="G830" s="136" t="s">
        <v>17</v>
      </c>
      <c r="H830" s="136" t="s">
        <v>16</v>
      </c>
      <c r="I830" s="137" t="s">
        <v>45</v>
      </c>
      <c r="J830" s="8">
        <v>1</v>
      </c>
      <c r="K830" s="8" t="s">
        <v>1292</v>
      </c>
      <c r="L830" s="9">
        <v>34052.400000000001</v>
      </c>
      <c r="M830" s="9">
        <v>308.23076923076923</v>
      </c>
      <c r="N830" s="138">
        <f t="shared" si="96"/>
        <v>10495997.446153846</v>
      </c>
      <c r="O830" s="11" t="s">
        <v>3204</v>
      </c>
      <c r="P830" s="39">
        <v>3.1890006289488261E-4</v>
      </c>
      <c r="Q830" s="39"/>
      <c r="R830" s="26">
        <v>7.9725015723720649E-2</v>
      </c>
      <c r="S830" s="7"/>
      <c r="T830" s="26">
        <v>7.9725015723720649E-2</v>
      </c>
      <c r="U830" s="11"/>
      <c r="V830" s="28"/>
      <c r="W830" s="28"/>
      <c r="X830" s="29"/>
      <c r="Y830" s="108" t="str">
        <f t="shared" si="97"/>
        <v>NO OFERTADO</v>
      </c>
      <c r="Z830" s="108" t="str">
        <f t="shared" si="98"/>
        <v>CORRECTO</v>
      </c>
      <c r="AA830" s="29">
        <f t="shared" si="99"/>
        <v>0</v>
      </c>
      <c r="AB830" s="25">
        <v>2.8701005660539434E-2</v>
      </c>
      <c r="AC830" s="7"/>
      <c r="AD830" s="26">
        <v>2.8701005660539434E-2</v>
      </c>
      <c r="AE830" s="28"/>
      <c r="AF830" s="28"/>
      <c r="AG830" s="28"/>
      <c r="AH830" s="29"/>
      <c r="AI830" s="108" t="str">
        <f t="shared" si="100"/>
        <v>NO OFERTADO</v>
      </c>
      <c r="AJ830" s="108" t="str">
        <f t="shared" si="101"/>
        <v>CORRECTO</v>
      </c>
      <c r="AK830" s="27">
        <v>1.9134003773692957E-2</v>
      </c>
      <c r="AL830" s="7"/>
      <c r="AM830" s="26">
        <v>1.9134003773692957E-2</v>
      </c>
      <c r="AN830" s="28"/>
      <c r="AO830" s="28"/>
      <c r="AP830" s="28"/>
      <c r="AQ830" s="29"/>
      <c r="AR830" s="108" t="str">
        <f t="shared" si="102"/>
        <v>NO OFERTADO</v>
      </c>
      <c r="AS830" s="109" t="str">
        <f t="shared" si="103"/>
        <v>CORRECTO</v>
      </c>
    </row>
    <row r="831" spans="1:47" x14ac:dyDescent="0.25">
      <c r="A831" s="134">
        <v>827</v>
      </c>
      <c r="B831" s="135">
        <v>1748</v>
      </c>
      <c r="C831" s="10" t="s">
        <v>1291</v>
      </c>
      <c r="D831" s="136" t="s">
        <v>2882</v>
      </c>
      <c r="E831" s="136" t="s">
        <v>165</v>
      </c>
      <c r="F831" s="136" t="s">
        <v>166</v>
      </c>
      <c r="G831" s="136" t="s">
        <v>8</v>
      </c>
      <c r="H831" s="136" t="s">
        <v>81</v>
      </c>
      <c r="I831" s="137" t="s">
        <v>45</v>
      </c>
      <c r="J831" s="8">
        <v>15</v>
      </c>
      <c r="K831" s="8" t="s">
        <v>1292</v>
      </c>
      <c r="L831" s="9">
        <v>4351.1400000000003</v>
      </c>
      <c r="M831" s="9">
        <v>55.714285714285715</v>
      </c>
      <c r="N831" s="138">
        <f t="shared" si="96"/>
        <v>242420.65714285718</v>
      </c>
      <c r="O831" s="11" t="s">
        <v>3204</v>
      </c>
      <c r="P831" s="39">
        <v>7.3654708098471061E-6</v>
      </c>
      <c r="Q831" s="39"/>
      <c r="R831" s="26">
        <v>1.8413677024617765E-3</v>
      </c>
      <c r="S831" s="7"/>
      <c r="T831" s="26">
        <v>1.8413677024617765E-3</v>
      </c>
      <c r="U831" s="11"/>
      <c r="V831" s="28"/>
      <c r="W831" s="28"/>
      <c r="X831" s="29"/>
      <c r="Y831" s="108" t="str">
        <f t="shared" si="97"/>
        <v>NO OFERTADO</v>
      </c>
      <c r="Z831" s="108" t="str">
        <f t="shared" si="98"/>
        <v>CORRECTO</v>
      </c>
      <c r="AA831" s="29">
        <f t="shared" si="99"/>
        <v>0</v>
      </c>
      <c r="AB831" s="25">
        <v>6.6289237288623957E-4</v>
      </c>
      <c r="AC831" s="7"/>
      <c r="AD831" s="26">
        <v>6.6289237288623957E-4</v>
      </c>
      <c r="AE831" s="28"/>
      <c r="AF831" s="28"/>
      <c r="AG831" s="28"/>
      <c r="AH831" s="29"/>
      <c r="AI831" s="108" t="str">
        <f t="shared" si="100"/>
        <v>NO OFERTADO</v>
      </c>
      <c r="AJ831" s="108" t="str">
        <f t="shared" si="101"/>
        <v>CORRECTO</v>
      </c>
      <c r="AK831" s="27">
        <v>4.4192824859082638E-4</v>
      </c>
      <c r="AL831" s="7"/>
      <c r="AM831" s="26">
        <v>4.4192824859082638E-4</v>
      </c>
      <c r="AN831" s="28"/>
      <c r="AO831" s="28"/>
      <c r="AP831" s="28"/>
      <c r="AQ831" s="29"/>
      <c r="AR831" s="108" t="str">
        <f t="shared" si="102"/>
        <v>NO OFERTADO</v>
      </c>
      <c r="AS831" s="109" t="str">
        <f t="shared" si="103"/>
        <v>CORRECTO</v>
      </c>
    </row>
    <row r="832" spans="1:47" x14ac:dyDescent="0.25">
      <c r="A832" s="134">
        <v>828</v>
      </c>
      <c r="B832" s="135">
        <v>2795</v>
      </c>
      <c r="C832" s="10" t="s">
        <v>1291</v>
      </c>
      <c r="D832" s="136" t="s">
        <v>573</v>
      </c>
      <c r="E832" s="136" t="s">
        <v>165</v>
      </c>
      <c r="F832" s="136" t="s">
        <v>166</v>
      </c>
      <c r="G832" s="136" t="s">
        <v>8</v>
      </c>
      <c r="H832" s="136" t="s">
        <v>4605</v>
      </c>
      <c r="I832" s="137" t="s">
        <v>45</v>
      </c>
      <c r="J832" s="8">
        <v>15</v>
      </c>
      <c r="K832" s="11" t="s">
        <v>1292</v>
      </c>
      <c r="L832" s="9">
        <v>8349.33</v>
      </c>
      <c r="M832" s="9">
        <v>15</v>
      </c>
      <c r="N832" s="138">
        <f t="shared" si="96"/>
        <v>125239.95</v>
      </c>
      <c r="O832" s="11" t="s">
        <v>3204</v>
      </c>
      <c r="P832" s="39">
        <v>3.8051674590095497E-6</v>
      </c>
      <c r="Q832" s="39"/>
      <c r="R832" s="26">
        <v>9.5129186475238737E-4</v>
      </c>
      <c r="S832" s="7"/>
      <c r="T832" s="26">
        <v>9.5129186475238737E-4</v>
      </c>
      <c r="U832" s="11"/>
      <c r="V832" s="28"/>
      <c r="W832" s="28"/>
      <c r="X832" s="29"/>
      <c r="Y832" s="108" t="str">
        <f t="shared" si="97"/>
        <v>NO OFERTADO</v>
      </c>
      <c r="Z832" s="108" t="str">
        <f t="shared" si="98"/>
        <v>CORRECTO</v>
      </c>
      <c r="AA832" s="29">
        <f t="shared" si="99"/>
        <v>0</v>
      </c>
      <c r="AB832" s="25">
        <v>3.4246507131085947E-4</v>
      </c>
      <c r="AC832" s="7"/>
      <c r="AD832" s="26">
        <v>3.4246507131085947E-4</v>
      </c>
      <c r="AE832" s="28"/>
      <c r="AF832" s="28"/>
      <c r="AG832" s="28"/>
      <c r="AH832" s="29"/>
      <c r="AI832" s="108" t="str">
        <f t="shared" si="100"/>
        <v>NO OFERTADO</v>
      </c>
      <c r="AJ832" s="108" t="str">
        <f t="shared" si="101"/>
        <v>CORRECTO</v>
      </c>
      <c r="AK832" s="27">
        <v>2.2831004754057297E-4</v>
      </c>
      <c r="AL832" s="7"/>
      <c r="AM832" s="26">
        <v>2.2831004754057297E-4</v>
      </c>
      <c r="AN832" s="28"/>
      <c r="AO832" s="28"/>
      <c r="AP832" s="28"/>
      <c r="AQ832" s="29"/>
      <c r="AR832" s="108" t="str">
        <f t="shared" si="102"/>
        <v>NO OFERTADO</v>
      </c>
      <c r="AS832" s="109" t="str">
        <f t="shared" si="103"/>
        <v>CORRECTO</v>
      </c>
    </row>
    <row r="833" spans="1:45" ht="24" x14ac:dyDescent="0.25">
      <c r="A833" s="134">
        <v>829</v>
      </c>
      <c r="B833" s="135">
        <v>851</v>
      </c>
      <c r="C833" s="10" t="s">
        <v>1747</v>
      </c>
      <c r="D833" s="136" t="s">
        <v>1748</v>
      </c>
      <c r="E833" s="136" t="s">
        <v>36</v>
      </c>
      <c r="F833" s="136" t="s">
        <v>37</v>
      </c>
      <c r="G833" s="136" t="s">
        <v>17</v>
      </c>
      <c r="H833" s="136" t="s">
        <v>18</v>
      </c>
      <c r="I833" s="137">
        <v>41720.400000000001</v>
      </c>
      <c r="J833" s="8">
        <v>1</v>
      </c>
      <c r="K833" s="8" t="s">
        <v>1749</v>
      </c>
      <c r="L833" s="9">
        <v>31578.35</v>
      </c>
      <c r="M833" s="9">
        <v>123.61538461538461</v>
      </c>
      <c r="N833" s="138">
        <f t="shared" si="96"/>
        <v>3903569.8807692304</v>
      </c>
      <c r="O833" s="11" t="s">
        <v>3204</v>
      </c>
      <c r="P833" s="39">
        <v>1.186022278376258E-4</v>
      </c>
      <c r="Q833" s="39">
        <v>1.8936703011819309E-4</v>
      </c>
      <c r="R833" s="26">
        <v>2.9650556959406452E-2</v>
      </c>
      <c r="S833" s="26">
        <v>5.6810109035457922E-3</v>
      </c>
      <c r="T833" s="26">
        <v>3.5331567862952246E-2</v>
      </c>
      <c r="U833" s="11"/>
      <c r="V833" s="28"/>
      <c r="W833" s="28"/>
      <c r="X833" s="29"/>
      <c r="Y833" s="108" t="str">
        <f t="shared" si="97"/>
        <v>NO OFERTADO</v>
      </c>
      <c r="Z833" s="108" t="str">
        <f t="shared" si="98"/>
        <v>CORRECTO</v>
      </c>
      <c r="AA833" s="29">
        <f t="shared" si="99"/>
        <v>0</v>
      </c>
      <c r="AB833" s="25">
        <v>1.0674200505386321E-2</v>
      </c>
      <c r="AC833" s="26">
        <v>2.8405054517728961E-3</v>
      </c>
      <c r="AD833" s="26">
        <v>1.3514705957159218E-2</v>
      </c>
      <c r="AE833" s="28"/>
      <c r="AF833" s="28"/>
      <c r="AG833" s="28"/>
      <c r="AH833" s="29"/>
      <c r="AI833" s="108" t="str">
        <f t="shared" si="100"/>
        <v>NO OFERTADO</v>
      </c>
      <c r="AJ833" s="108" t="str">
        <f t="shared" si="101"/>
        <v>CORRECTO</v>
      </c>
      <c r="AK833" s="27">
        <v>7.1161336702575484E-3</v>
      </c>
      <c r="AL833" s="26">
        <v>9.4683515059096541E-4</v>
      </c>
      <c r="AM833" s="26">
        <v>8.0629688208485144E-3</v>
      </c>
      <c r="AN833" s="28"/>
      <c r="AO833" s="28"/>
      <c r="AP833" s="28"/>
      <c r="AQ833" s="29"/>
      <c r="AR833" s="108" t="str">
        <f t="shared" si="102"/>
        <v>NO OFERTADO</v>
      </c>
      <c r="AS833" s="109" t="str">
        <f t="shared" si="103"/>
        <v>CORRECTO</v>
      </c>
    </row>
    <row r="834" spans="1:45" x14ac:dyDescent="0.25">
      <c r="A834" s="134">
        <v>830</v>
      </c>
      <c r="B834" s="135">
        <v>1770</v>
      </c>
      <c r="C834" s="10" t="s">
        <v>1747</v>
      </c>
      <c r="D834" s="136" t="s">
        <v>130</v>
      </c>
      <c r="E834" s="136" t="s">
        <v>36</v>
      </c>
      <c r="F834" s="136" t="s">
        <v>621</v>
      </c>
      <c r="G834" s="136" t="s">
        <v>17</v>
      </c>
      <c r="H834" s="136" t="s">
        <v>18</v>
      </c>
      <c r="I834" s="137">
        <v>13906.800000000001</v>
      </c>
      <c r="J834" s="8">
        <v>1</v>
      </c>
      <c r="K834" s="8" t="s">
        <v>1749</v>
      </c>
      <c r="L834" s="9">
        <v>13906.8</v>
      </c>
      <c r="M834" s="9">
        <v>10</v>
      </c>
      <c r="N834" s="138">
        <f t="shared" si="96"/>
        <v>139068</v>
      </c>
      <c r="O834" s="11" t="s">
        <v>3204</v>
      </c>
      <c r="P834" s="39">
        <v>4.2253053294059924E-6</v>
      </c>
      <c r="Q834" s="39">
        <v>6.7463616507071132E-6</v>
      </c>
      <c r="R834" s="26">
        <v>1.0563263323514981E-3</v>
      </c>
      <c r="S834" s="26">
        <v>2.023908495212134E-4</v>
      </c>
      <c r="T834" s="26">
        <v>1.2587171818727115E-3</v>
      </c>
      <c r="U834" s="11"/>
      <c r="V834" s="28"/>
      <c r="W834" s="28"/>
      <c r="X834" s="29"/>
      <c r="Y834" s="108" t="str">
        <f t="shared" si="97"/>
        <v>NO OFERTADO</v>
      </c>
      <c r="Z834" s="108" t="str">
        <f t="shared" si="98"/>
        <v>CORRECTO</v>
      </c>
      <c r="AA834" s="29">
        <f t="shared" si="99"/>
        <v>0</v>
      </c>
      <c r="AB834" s="25">
        <v>3.8027747964653933E-4</v>
      </c>
      <c r="AC834" s="26">
        <v>1.011954247606067E-4</v>
      </c>
      <c r="AD834" s="26">
        <v>4.81472904407146E-4</v>
      </c>
      <c r="AE834" s="28"/>
      <c r="AF834" s="28"/>
      <c r="AG834" s="28"/>
      <c r="AH834" s="29"/>
      <c r="AI834" s="108" t="str">
        <f t="shared" si="100"/>
        <v>NO OFERTADO</v>
      </c>
      <c r="AJ834" s="108" t="str">
        <f t="shared" si="101"/>
        <v>CORRECTO</v>
      </c>
      <c r="AK834" s="27">
        <v>2.5351831976435952E-4</v>
      </c>
      <c r="AL834" s="26">
        <v>3.3731808253535565E-5</v>
      </c>
      <c r="AM834" s="26">
        <v>2.8725012801789507E-4</v>
      </c>
      <c r="AN834" s="28"/>
      <c r="AO834" s="28"/>
      <c r="AP834" s="28"/>
      <c r="AQ834" s="29"/>
      <c r="AR834" s="108" t="str">
        <f t="shared" si="102"/>
        <v>NO OFERTADO</v>
      </c>
      <c r="AS834" s="109" t="str">
        <f t="shared" si="103"/>
        <v>CORRECTO</v>
      </c>
    </row>
    <row r="835" spans="1:45" x14ac:dyDescent="0.25">
      <c r="A835" s="134">
        <v>831</v>
      </c>
      <c r="B835" s="135">
        <v>1358</v>
      </c>
      <c r="C835" s="10" t="s">
        <v>2467</v>
      </c>
      <c r="D835" s="136" t="s">
        <v>2468</v>
      </c>
      <c r="E835" s="136" t="s">
        <v>78</v>
      </c>
      <c r="F835" s="136" t="s">
        <v>2469</v>
      </c>
      <c r="G835" s="136" t="s">
        <v>80</v>
      </c>
      <c r="H835" s="136" t="s">
        <v>2469</v>
      </c>
      <c r="I835" s="137" t="s">
        <v>45</v>
      </c>
      <c r="J835" s="8">
        <v>1</v>
      </c>
      <c r="K835" s="8" t="s">
        <v>2470</v>
      </c>
      <c r="L835" s="9">
        <v>175163.78</v>
      </c>
      <c r="M835" s="9">
        <v>12.916666666666666</v>
      </c>
      <c r="N835" s="138">
        <f t="shared" si="96"/>
        <v>2262532.1583333332</v>
      </c>
      <c r="O835" s="11" t="s">
        <v>3204</v>
      </c>
      <c r="P835" s="39">
        <v>6.8742551748484737E-5</v>
      </c>
      <c r="Q835" s="39"/>
      <c r="R835" s="26">
        <v>1.7185637937121183E-2</v>
      </c>
      <c r="S835" s="7"/>
      <c r="T835" s="26">
        <v>1.7185637937121183E-2</v>
      </c>
      <c r="U835" s="11"/>
      <c r="V835" s="28"/>
      <c r="W835" s="28"/>
      <c r="X835" s="29"/>
      <c r="Y835" s="108" t="str">
        <f t="shared" si="97"/>
        <v>NO OFERTADO</v>
      </c>
      <c r="Z835" s="108" t="str">
        <f t="shared" si="98"/>
        <v>CORRECTO</v>
      </c>
      <c r="AA835" s="29">
        <f t="shared" si="99"/>
        <v>0</v>
      </c>
      <c r="AB835" s="25">
        <v>6.1868296573636267E-3</v>
      </c>
      <c r="AC835" s="7"/>
      <c r="AD835" s="26">
        <v>6.1868296573636267E-3</v>
      </c>
      <c r="AE835" s="28"/>
      <c r="AF835" s="28"/>
      <c r="AG835" s="28"/>
      <c r="AH835" s="29"/>
      <c r="AI835" s="108" t="str">
        <f t="shared" si="100"/>
        <v>NO OFERTADO</v>
      </c>
      <c r="AJ835" s="108" t="str">
        <f t="shared" si="101"/>
        <v>CORRECTO</v>
      </c>
      <c r="AK835" s="27">
        <v>4.1245531049090844E-3</v>
      </c>
      <c r="AL835" s="7"/>
      <c r="AM835" s="26">
        <v>4.1245531049090844E-3</v>
      </c>
      <c r="AN835" s="28"/>
      <c r="AO835" s="28"/>
      <c r="AP835" s="28"/>
      <c r="AQ835" s="29"/>
      <c r="AR835" s="108" t="str">
        <f t="shared" si="102"/>
        <v>NO OFERTADO</v>
      </c>
      <c r="AS835" s="109" t="str">
        <f t="shared" si="103"/>
        <v>CORRECTO</v>
      </c>
    </row>
    <row r="836" spans="1:45" ht="24" x14ac:dyDescent="0.25">
      <c r="A836" s="134">
        <v>832</v>
      </c>
      <c r="B836" s="135">
        <v>582</v>
      </c>
      <c r="C836" s="10" t="s">
        <v>1327</v>
      </c>
      <c r="D836" s="136" t="s">
        <v>1328</v>
      </c>
      <c r="E836" s="136" t="s">
        <v>1329</v>
      </c>
      <c r="F836" s="136" t="s">
        <v>2469</v>
      </c>
      <c r="G836" s="136" t="s">
        <v>80</v>
      </c>
      <c r="H836" s="136" t="s">
        <v>1330</v>
      </c>
      <c r="I836" s="137">
        <v>1076</v>
      </c>
      <c r="J836" s="8">
        <v>30</v>
      </c>
      <c r="K836" s="8" t="s">
        <v>599</v>
      </c>
      <c r="L836" s="9">
        <v>1076</v>
      </c>
      <c r="M836" s="9">
        <v>11614.615384615385</v>
      </c>
      <c r="N836" s="138">
        <f t="shared" si="96"/>
        <v>12497326.153846154</v>
      </c>
      <c r="O836" s="11" t="s">
        <v>3204</v>
      </c>
      <c r="P836" s="39">
        <v>3.7970646590999402E-4</v>
      </c>
      <c r="Q836" s="39">
        <v>6.0626083571121124E-4</v>
      </c>
      <c r="R836" s="26">
        <v>9.4926616477498504E-2</v>
      </c>
      <c r="S836" s="26">
        <v>1.8187825071336337E-2</v>
      </c>
      <c r="T836" s="26">
        <v>0.11311444154883485</v>
      </c>
      <c r="U836" s="11"/>
      <c r="V836" s="28"/>
      <c r="W836" s="28"/>
      <c r="X836" s="29"/>
      <c r="Y836" s="108" t="str">
        <f t="shared" si="97"/>
        <v>NO OFERTADO</v>
      </c>
      <c r="Z836" s="108" t="str">
        <f t="shared" si="98"/>
        <v>CORRECTO</v>
      </c>
      <c r="AA836" s="29">
        <f t="shared" si="99"/>
        <v>0</v>
      </c>
      <c r="AB836" s="25">
        <v>3.4173581931899462E-2</v>
      </c>
      <c r="AC836" s="26">
        <v>9.0939125356681687E-3</v>
      </c>
      <c r="AD836" s="26">
        <v>4.3267494467567627E-2</v>
      </c>
      <c r="AE836" s="28"/>
      <c r="AF836" s="28"/>
      <c r="AG836" s="28"/>
      <c r="AH836" s="29"/>
      <c r="AI836" s="108" t="str">
        <f t="shared" si="100"/>
        <v>NO OFERTADO</v>
      </c>
      <c r="AJ836" s="108" t="str">
        <f t="shared" si="101"/>
        <v>CORRECTO</v>
      </c>
      <c r="AK836" s="27">
        <v>2.278238795459964E-2</v>
      </c>
      <c r="AL836" s="26">
        <v>3.0313041785560561E-3</v>
      </c>
      <c r="AM836" s="26">
        <v>2.5813692133155697E-2</v>
      </c>
      <c r="AN836" s="28"/>
      <c r="AO836" s="28"/>
      <c r="AP836" s="28"/>
      <c r="AQ836" s="29"/>
      <c r="AR836" s="108" t="str">
        <f t="shared" si="102"/>
        <v>NO OFERTADO</v>
      </c>
      <c r="AS836" s="109" t="str">
        <f t="shared" si="103"/>
        <v>CORRECTO</v>
      </c>
    </row>
    <row r="837" spans="1:45" x14ac:dyDescent="0.25">
      <c r="A837" s="134">
        <v>833</v>
      </c>
      <c r="B837" s="135">
        <v>465</v>
      </c>
      <c r="C837" s="10" t="s">
        <v>1113</v>
      </c>
      <c r="D837" s="136" t="s">
        <v>108</v>
      </c>
      <c r="E837" s="136" t="s">
        <v>36</v>
      </c>
      <c r="F837" s="136" t="s">
        <v>16</v>
      </c>
      <c r="G837" s="136" t="s">
        <v>17</v>
      </c>
      <c r="H837" s="136" t="s">
        <v>18</v>
      </c>
      <c r="I837" s="137">
        <v>127575</v>
      </c>
      <c r="J837" s="8">
        <v>1</v>
      </c>
      <c r="K837" s="8" t="s">
        <v>1114</v>
      </c>
      <c r="L837" s="9">
        <v>122720.75</v>
      </c>
      <c r="M837" s="9">
        <v>131.84615384615384</v>
      </c>
      <c r="N837" s="138">
        <f t="shared" si="96"/>
        <v>16180258.884615384</v>
      </c>
      <c r="O837" s="11" t="s">
        <v>3204</v>
      </c>
      <c r="P837" s="39">
        <v>4.9160507159327839E-4</v>
      </c>
      <c r="Q837" s="39">
        <v>7.8492448325770327E-4</v>
      </c>
      <c r="R837" s="26">
        <v>0.12290126789831959</v>
      </c>
      <c r="S837" s="26">
        <v>2.3547734497731097E-2</v>
      </c>
      <c r="T837" s="26">
        <v>0.14644900239605069</v>
      </c>
      <c r="U837" s="11"/>
      <c r="V837" s="28"/>
      <c r="W837" s="28"/>
      <c r="X837" s="29"/>
      <c r="Y837" s="108" t="str">
        <f t="shared" si="97"/>
        <v>NO OFERTADO</v>
      </c>
      <c r="Z837" s="108" t="str">
        <f t="shared" si="98"/>
        <v>CORRECTO</v>
      </c>
      <c r="AA837" s="29">
        <f t="shared" si="99"/>
        <v>0</v>
      </c>
      <c r="AB837" s="25">
        <v>4.4244456443395058E-2</v>
      </c>
      <c r="AC837" s="26">
        <v>1.1773867248865548E-2</v>
      </c>
      <c r="AD837" s="26">
        <v>5.6018323692260605E-2</v>
      </c>
      <c r="AE837" s="28"/>
      <c r="AF837" s="28"/>
      <c r="AG837" s="28"/>
      <c r="AH837" s="29"/>
      <c r="AI837" s="108" t="str">
        <f t="shared" si="100"/>
        <v>NO OFERTADO</v>
      </c>
      <c r="AJ837" s="108" t="str">
        <f t="shared" si="101"/>
        <v>CORRECTO</v>
      </c>
      <c r="AK837" s="27">
        <v>2.9496304295596704E-2</v>
      </c>
      <c r="AL837" s="26">
        <v>3.9246224162885167E-3</v>
      </c>
      <c r="AM837" s="26">
        <v>3.3420926711885221E-2</v>
      </c>
      <c r="AN837" s="28"/>
      <c r="AO837" s="28"/>
      <c r="AP837" s="28"/>
      <c r="AQ837" s="29"/>
      <c r="AR837" s="108" t="str">
        <f t="shared" si="102"/>
        <v>NO OFERTADO</v>
      </c>
      <c r="AS837" s="109" t="str">
        <f t="shared" si="103"/>
        <v>CORRECTO</v>
      </c>
    </row>
    <row r="838" spans="1:45" x14ac:dyDescent="0.25">
      <c r="A838" s="134">
        <v>834</v>
      </c>
      <c r="B838" s="135">
        <v>827</v>
      </c>
      <c r="C838" s="10" t="s">
        <v>1708</v>
      </c>
      <c r="D838" s="136" t="s">
        <v>1709</v>
      </c>
      <c r="E838" s="136" t="s">
        <v>1710</v>
      </c>
      <c r="F838" s="136" t="s">
        <v>166</v>
      </c>
      <c r="G838" s="136" t="s">
        <v>395</v>
      </c>
      <c r="H838" s="136" t="s">
        <v>1056</v>
      </c>
      <c r="I838" s="137" t="s">
        <v>45</v>
      </c>
      <c r="J838" s="8">
        <v>133</v>
      </c>
      <c r="K838" s="8" t="s">
        <v>1711</v>
      </c>
      <c r="L838" s="9">
        <v>96</v>
      </c>
      <c r="M838" s="9">
        <v>64494.769230769227</v>
      </c>
      <c r="N838" s="138">
        <f t="shared" ref="N838:N901" si="104">M838*L838</f>
        <v>6191497.846153846</v>
      </c>
      <c r="O838" s="11" t="s">
        <v>3204</v>
      </c>
      <c r="P838" s="39">
        <v>1.881163808090975E-4</v>
      </c>
      <c r="Q838" s="39"/>
      <c r="R838" s="26">
        <v>4.7029095202274378E-2</v>
      </c>
      <c r="S838" s="7"/>
      <c r="T838" s="26">
        <v>4.7029095202274378E-2</v>
      </c>
      <c r="U838" s="11"/>
      <c r="V838" s="28"/>
      <c r="W838" s="28"/>
      <c r="X838" s="29"/>
      <c r="Y838" s="108" t="str">
        <f t="shared" ref="Y838:Y901" si="105">IF(U838=0,"NO OFERTADO",IF(V838=0,"NO OFERTADO",IF(W838=0,"NO OFERTADO",IF(X838&gt;0,"CORRECTO","NO OFERTADO"))))</f>
        <v>NO OFERTADO</v>
      </c>
      <c r="Z838" s="108" t="str">
        <f t="shared" ref="Z838:Z901" si="106">IF(X838=0,"CORRECTO",IF(X838&gt;I838,"SOBREPASA TECHO REGULADO","CORRECTO"))</f>
        <v>CORRECTO</v>
      </c>
      <c r="AA838" s="29">
        <f t="shared" ref="AA838:AA901" si="107">IF(AND(Y838="CORRECTO", Z838="CORRECTO"), X838*M838, 0)</f>
        <v>0</v>
      </c>
      <c r="AB838" s="25">
        <v>1.6930474272818775E-2</v>
      </c>
      <c r="AC838" s="7"/>
      <c r="AD838" s="26">
        <v>1.6930474272818775E-2</v>
      </c>
      <c r="AE838" s="28"/>
      <c r="AF838" s="28"/>
      <c r="AG838" s="28"/>
      <c r="AH838" s="29"/>
      <c r="AI838" s="108" t="str">
        <f t="shared" ref="AI838:AI901" si="108">IF(AE838=0,"NO OFERTADO",IF(AF838=0,"NO OFERTADO",IF(AG838=0,"NO OFERTADO",IF(AH838&gt;0,"CORRECTO","NO OFERTADO"))))</f>
        <v>NO OFERTADO</v>
      </c>
      <c r="AJ838" s="108" t="str">
        <f t="shared" ref="AJ838:AJ901" si="109">IF(AH838=0,"CORRECTO",IF(AH838&lt;X838,"PRECIO OPCION 1 MAYOR QUE OPCION 2",IF(AH838&gt;I838,"SOBREPASA TECHO REGULADO","CORRECTO")))</f>
        <v>CORRECTO</v>
      </c>
      <c r="AK838" s="27">
        <v>1.1286982848545849E-2</v>
      </c>
      <c r="AL838" s="7"/>
      <c r="AM838" s="26">
        <v>1.1286982848545849E-2</v>
      </c>
      <c r="AN838" s="28"/>
      <c r="AO838" s="28"/>
      <c r="AP838" s="28"/>
      <c r="AQ838" s="29"/>
      <c r="AR838" s="108" t="str">
        <f t="shared" ref="AR838:AR901" si="110">IF(AN838=0,"NO OFERTADO",IF(AO838=0,"NO OFERTADO",IF(AP838=0,"NO OFERTADO",IF(AQ838&gt;0,"CORRECTO","NO OFERTADO"))))</f>
        <v>NO OFERTADO</v>
      </c>
      <c r="AS838" s="109" t="str">
        <f t="shared" ref="AS838:AS901" si="111">IF(AQ838=0,"CORRECTO",IF(AQ838&lt;AH838,"PRECIO OPCION 2 MAYOR QUE OPCION 3",IF(AQ838&gt;I838,"SOBREPASA TECHO REGULADO","CORRECTO")))</f>
        <v>CORRECTO</v>
      </c>
    </row>
    <row r="839" spans="1:45" x14ac:dyDescent="0.25">
      <c r="A839" s="134">
        <v>835</v>
      </c>
      <c r="B839" s="135">
        <v>1180</v>
      </c>
      <c r="C839" s="10" t="s">
        <v>1708</v>
      </c>
      <c r="D839" s="136" t="s">
        <v>2205</v>
      </c>
      <c r="E839" s="136" t="s">
        <v>165</v>
      </c>
      <c r="F839" s="136" t="s">
        <v>166</v>
      </c>
      <c r="G839" s="136" t="s">
        <v>8</v>
      </c>
      <c r="H839" s="136" t="s">
        <v>81</v>
      </c>
      <c r="I839" s="137" t="s">
        <v>45</v>
      </c>
      <c r="J839" s="8">
        <v>133</v>
      </c>
      <c r="K839" s="8" t="s">
        <v>1711</v>
      </c>
      <c r="L839" s="9">
        <v>105</v>
      </c>
      <c r="M839" s="9">
        <v>25657.916666666664</v>
      </c>
      <c r="N839" s="138">
        <f t="shared" si="104"/>
        <v>2694081.2499999995</v>
      </c>
      <c r="O839" s="11" t="s">
        <v>3204</v>
      </c>
      <c r="P839" s="39">
        <v>8.1854314892554407E-5</v>
      </c>
      <c r="Q839" s="39"/>
      <c r="R839" s="26">
        <v>2.0463578723138601E-2</v>
      </c>
      <c r="S839" s="7"/>
      <c r="T839" s="26">
        <v>2.0463578723138601E-2</v>
      </c>
      <c r="U839" s="11"/>
      <c r="V839" s="28"/>
      <c r="W839" s="28"/>
      <c r="X839" s="29"/>
      <c r="Y839" s="108" t="str">
        <f t="shared" si="105"/>
        <v>NO OFERTADO</v>
      </c>
      <c r="Z839" s="108" t="str">
        <f t="shared" si="106"/>
        <v>CORRECTO</v>
      </c>
      <c r="AA839" s="29">
        <f t="shared" si="107"/>
        <v>0</v>
      </c>
      <c r="AB839" s="25">
        <v>7.3668883403298965E-3</v>
      </c>
      <c r="AC839" s="7"/>
      <c r="AD839" s="26">
        <v>7.3668883403298965E-3</v>
      </c>
      <c r="AE839" s="28"/>
      <c r="AF839" s="28"/>
      <c r="AG839" s="28"/>
      <c r="AH839" s="29"/>
      <c r="AI839" s="108" t="str">
        <f t="shared" si="108"/>
        <v>NO OFERTADO</v>
      </c>
      <c r="AJ839" s="108" t="str">
        <f t="shared" si="109"/>
        <v>CORRECTO</v>
      </c>
      <c r="AK839" s="27">
        <v>4.9112588935532643E-3</v>
      </c>
      <c r="AL839" s="7"/>
      <c r="AM839" s="26">
        <v>4.9112588935532643E-3</v>
      </c>
      <c r="AN839" s="28"/>
      <c r="AO839" s="28"/>
      <c r="AP839" s="28"/>
      <c r="AQ839" s="29"/>
      <c r="AR839" s="108" t="str">
        <f t="shared" si="110"/>
        <v>NO OFERTADO</v>
      </c>
      <c r="AS839" s="109" t="str">
        <f t="shared" si="111"/>
        <v>CORRECTO</v>
      </c>
    </row>
    <row r="840" spans="1:45" x14ac:dyDescent="0.25">
      <c r="A840" s="134">
        <v>836</v>
      </c>
      <c r="B840" s="135">
        <v>107</v>
      </c>
      <c r="C840" s="10" t="s">
        <v>323</v>
      </c>
      <c r="D840" s="136" t="s">
        <v>324</v>
      </c>
      <c r="E840" s="136" t="s">
        <v>36</v>
      </c>
      <c r="F840" s="136" t="s">
        <v>16</v>
      </c>
      <c r="G840" s="136" t="s">
        <v>17</v>
      </c>
      <c r="H840" s="136" t="s">
        <v>18</v>
      </c>
      <c r="I840" s="137" t="s">
        <v>45</v>
      </c>
      <c r="J840" s="8">
        <v>1</v>
      </c>
      <c r="K840" s="8" t="s">
        <v>325</v>
      </c>
      <c r="L840" s="9">
        <v>566873.67000000004</v>
      </c>
      <c r="M840" s="9">
        <v>92.07692307692308</v>
      </c>
      <c r="N840" s="138">
        <f t="shared" si="104"/>
        <v>52195983.306923084</v>
      </c>
      <c r="O840" s="11" t="s">
        <v>3204</v>
      </c>
      <c r="P840" s="39">
        <v>1.5858714185889517E-3</v>
      </c>
      <c r="Q840" s="39"/>
      <c r="R840" s="26">
        <v>0.39646785464723794</v>
      </c>
      <c r="S840" s="7"/>
      <c r="T840" s="26">
        <v>0.39646785464723794</v>
      </c>
      <c r="U840" s="11"/>
      <c r="V840" s="28"/>
      <c r="W840" s="28"/>
      <c r="X840" s="29"/>
      <c r="Y840" s="108" t="str">
        <f t="shared" si="105"/>
        <v>NO OFERTADO</v>
      </c>
      <c r="Z840" s="108" t="str">
        <f t="shared" si="106"/>
        <v>CORRECTO</v>
      </c>
      <c r="AA840" s="29">
        <f t="shared" si="107"/>
        <v>0</v>
      </c>
      <c r="AB840" s="25">
        <v>0.14272842767300564</v>
      </c>
      <c r="AC840" s="7"/>
      <c r="AD840" s="26">
        <v>0.14272842767300564</v>
      </c>
      <c r="AE840" s="28"/>
      <c r="AF840" s="28"/>
      <c r="AG840" s="28"/>
      <c r="AH840" s="29"/>
      <c r="AI840" s="108" t="str">
        <f t="shared" si="108"/>
        <v>NO OFERTADO</v>
      </c>
      <c r="AJ840" s="108" t="str">
        <f t="shared" si="109"/>
        <v>CORRECTO</v>
      </c>
      <c r="AK840" s="27">
        <v>9.5152285115337104E-2</v>
      </c>
      <c r="AL840" s="7"/>
      <c r="AM840" s="26">
        <v>9.5152285115337104E-2</v>
      </c>
      <c r="AN840" s="28"/>
      <c r="AO840" s="28"/>
      <c r="AP840" s="28"/>
      <c r="AQ840" s="29"/>
      <c r="AR840" s="108" t="str">
        <f t="shared" si="110"/>
        <v>NO OFERTADO</v>
      </c>
      <c r="AS840" s="109" t="str">
        <f t="shared" si="111"/>
        <v>CORRECTO</v>
      </c>
    </row>
    <row r="841" spans="1:45" x14ac:dyDescent="0.25">
      <c r="A841" s="134">
        <v>837</v>
      </c>
      <c r="B841" s="135">
        <v>540</v>
      </c>
      <c r="C841" s="10" t="s">
        <v>323</v>
      </c>
      <c r="D841" s="136" t="s">
        <v>1252</v>
      </c>
      <c r="E841" s="136" t="s">
        <v>1253</v>
      </c>
      <c r="F841" s="136" t="s">
        <v>230</v>
      </c>
      <c r="G841" s="136" t="s">
        <v>8</v>
      </c>
      <c r="H841" s="136" t="s">
        <v>81</v>
      </c>
      <c r="I841" s="137">
        <v>17349.420000000002</v>
      </c>
      <c r="J841" s="8">
        <v>1</v>
      </c>
      <c r="K841" s="8" t="s">
        <v>325</v>
      </c>
      <c r="L841" s="9">
        <v>17349.419999999998</v>
      </c>
      <c r="M841" s="9">
        <v>729.61538461538464</v>
      </c>
      <c r="N841" s="138">
        <f t="shared" si="104"/>
        <v>12658403.746153845</v>
      </c>
      <c r="O841" s="11" t="s">
        <v>3204</v>
      </c>
      <c r="P841" s="39">
        <v>3.846004890441843E-4</v>
      </c>
      <c r="Q841" s="39">
        <v>6.1407491005996753E-4</v>
      </c>
      <c r="R841" s="26">
        <v>9.6150122261046078E-2</v>
      </c>
      <c r="S841" s="26">
        <v>1.8422247301799026E-2</v>
      </c>
      <c r="T841" s="26">
        <v>0.11457236956284511</v>
      </c>
      <c r="U841" s="11"/>
      <c r="V841" s="28"/>
      <c r="W841" s="28"/>
      <c r="X841" s="29"/>
      <c r="Y841" s="108" t="str">
        <f t="shared" si="105"/>
        <v>NO OFERTADO</v>
      </c>
      <c r="Z841" s="108" t="str">
        <f t="shared" si="106"/>
        <v>CORRECTO</v>
      </c>
      <c r="AA841" s="29">
        <f t="shared" si="107"/>
        <v>0</v>
      </c>
      <c r="AB841" s="25">
        <v>3.4614044013976587E-2</v>
      </c>
      <c r="AC841" s="26">
        <v>9.211123650899513E-3</v>
      </c>
      <c r="AD841" s="26">
        <v>4.3825167664876097E-2</v>
      </c>
      <c r="AE841" s="28"/>
      <c r="AF841" s="28"/>
      <c r="AG841" s="28"/>
      <c r="AH841" s="29"/>
      <c r="AI841" s="108" t="str">
        <f t="shared" si="108"/>
        <v>NO OFERTADO</v>
      </c>
      <c r="AJ841" s="108" t="str">
        <f t="shared" si="109"/>
        <v>CORRECTO</v>
      </c>
      <c r="AK841" s="27">
        <v>2.3076029342651058E-2</v>
      </c>
      <c r="AL841" s="26">
        <v>3.0703745502998377E-3</v>
      </c>
      <c r="AM841" s="26">
        <v>2.6146403892950896E-2</v>
      </c>
      <c r="AN841" s="28"/>
      <c r="AO841" s="28"/>
      <c r="AP841" s="28"/>
      <c r="AQ841" s="29"/>
      <c r="AR841" s="108" t="str">
        <f t="shared" si="110"/>
        <v>NO OFERTADO</v>
      </c>
      <c r="AS841" s="109" t="str">
        <f t="shared" si="111"/>
        <v>CORRECTO</v>
      </c>
    </row>
    <row r="842" spans="1:45" ht="24" x14ac:dyDescent="0.25">
      <c r="A842" s="134">
        <v>838</v>
      </c>
      <c r="B842" s="135">
        <v>1073</v>
      </c>
      <c r="C842" s="10" t="s">
        <v>323</v>
      </c>
      <c r="D842" s="136" t="s">
        <v>494</v>
      </c>
      <c r="E842" s="136" t="s">
        <v>6</v>
      </c>
      <c r="F842" s="136" t="s">
        <v>7</v>
      </c>
      <c r="G842" s="136" t="s">
        <v>8</v>
      </c>
      <c r="H842" s="136" t="s">
        <v>7</v>
      </c>
      <c r="I842" s="137">
        <v>1895</v>
      </c>
      <c r="J842" s="8">
        <v>1</v>
      </c>
      <c r="K842" s="8" t="s">
        <v>325</v>
      </c>
      <c r="L842" s="9">
        <v>1895</v>
      </c>
      <c r="M842" s="9">
        <v>1911.6923076923076</v>
      </c>
      <c r="N842" s="138">
        <f t="shared" si="104"/>
        <v>3622656.923076923</v>
      </c>
      <c r="O842" s="11" t="s">
        <v>3204</v>
      </c>
      <c r="P842" s="39">
        <v>1.1006724482761267E-4</v>
      </c>
      <c r="Q842" s="39">
        <v>1.757395931451864E-4</v>
      </c>
      <c r="R842" s="26">
        <v>2.7516811206903167E-2</v>
      </c>
      <c r="S842" s="26">
        <v>5.2721877943555919E-3</v>
      </c>
      <c r="T842" s="26">
        <v>3.2788999001258756E-2</v>
      </c>
      <c r="U842" s="11"/>
      <c r="V842" s="28"/>
      <c r="W842" s="28"/>
      <c r="X842" s="29"/>
      <c r="Y842" s="108" t="str">
        <f t="shared" si="105"/>
        <v>NO OFERTADO</v>
      </c>
      <c r="Z842" s="108" t="str">
        <f t="shared" si="106"/>
        <v>CORRECTO</v>
      </c>
      <c r="AA842" s="29">
        <f t="shared" si="107"/>
        <v>0</v>
      </c>
      <c r="AB842" s="25">
        <v>9.9060520344851407E-3</v>
      </c>
      <c r="AC842" s="26">
        <v>2.636093897177796E-3</v>
      </c>
      <c r="AD842" s="26">
        <v>1.2542145931662937E-2</v>
      </c>
      <c r="AE842" s="28"/>
      <c r="AF842" s="28"/>
      <c r="AG842" s="28"/>
      <c r="AH842" s="29"/>
      <c r="AI842" s="108" t="str">
        <f t="shared" si="108"/>
        <v>NO OFERTADO</v>
      </c>
      <c r="AJ842" s="108" t="str">
        <f t="shared" si="109"/>
        <v>CORRECTO</v>
      </c>
      <c r="AK842" s="27">
        <v>6.6040346896567596E-3</v>
      </c>
      <c r="AL842" s="26">
        <v>8.7869796572593206E-4</v>
      </c>
      <c r="AM842" s="26">
        <v>7.4827326553826914E-3</v>
      </c>
      <c r="AN842" s="28"/>
      <c r="AO842" s="28"/>
      <c r="AP842" s="28"/>
      <c r="AQ842" s="29"/>
      <c r="AR842" s="108" t="str">
        <f t="shared" si="110"/>
        <v>NO OFERTADO</v>
      </c>
      <c r="AS842" s="109" t="str">
        <f t="shared" si="111"/>
        <v>CORRECTO</v>
      </c>
    </row>
    <row r="843" spans="1:45" ht="24" x14ac:dyDescent="0.25">
      <c r="A843" s="134">
        <v>839</v>
      </c>
      <c r="B843" s="135">
        <v>111</v>
      </c>
      <c r="C843" s="10" t="s">
        <v>332</v>
      </c>
      <c r="D843" s="136" t="s">
        <v>333</v>
      </c>
      <c r="E843" s="136" t="s">
        <v>6</v>
      </c>
      <c r="F843" s="136" t="s">
        <v>7</v>
      </c>
      <c r="G843" s="136" t="s">
        <v>8</v>
      </c>
      <c r="H843" s="136" t="s">
        <v>7</v>
      </c>
      <c r="I843" s="137">
        <v>1629</v>
      </c>
      <c r="J843" s="8">
        <v>1</v>
      </c>
      <c r="K843" s="8" t="s">
        <v>334</v>
      </c>
      <c r="L843" s="9">
        <v>1629</v>
      </c>
      <c r="M843" s="9">
        <v>44071.230769230766</v>
      </c>
      <c r="N843" s="138">
        <f t="shared" si="104"/>
        <v>71792034.923076913</v>
      </c>
      <c r="O843" s="11" t="s">
        <v>3204</v>
      </c>
      <c r="P843" s="39">
        <v>2.1812585768787788E-3</v>
      </c>
      <c r="Q843" s="39">
        <v>3.482720907982224E-3</v>
      </c>
      <c r="R843" s="26">
        <v>0.54531464421969467</v>
      </c>
      <c r="S843" s="26">
        <v>0.10448162723946672</v>
      </c>
      <c r="T843" s="26">
        <v>0.64979627145916141</v>
      </c>
      <c r="U843" s="11"/>
      <c r="V843" s="28"/>
      <c r="W843" s="28"/>
      <c r="X843" s="29"/>
      <c r="Y843" s="108" t="str">
        <f t="shared" si="105"/>
        <v>NO OFERTADO</v>
      </c>
      <c r="Z843" s="108" t="str">
        <f t="shared" si="106"/>
        <v>CORRECTO</v>
      </c>
      <c r="AA843" s="29">
        <f t="shared" si="107"/>
        <v>0</v>
      </c>
      <c r="AB843" s="25">
        <v>0.19631327191909009</v>
      </c>
      <c r="AC843" s="26">
        <v>5.2240813619733359E-2</v>
      </c>
      <c r="AD843" s="26">
        <v>0.24855408553882347</v>
      </c>
      <c r="AE843" s="28"/>
      <c r="AF843" s="28"/>
      <c r="AG843" s="28"/>
      <c r="AH843" s="29"/>
      <c r="AI843" s="108" t="str">
        <f t="shared" si="108"/>
        <v>NO OFERTADO</v>
      </c>
      <c r="AJ843" s="108" t="str">
        <f t="shared" si="109"/>
        <v>CORRECTO</v>
      </c>
      <c r="AK843" s="27">
        <v>0.13087551461272673</v>
      </c>
      <c r="AL843" s="26">
        <v>1.7413604539911122E-2</v>
      </c>
      <c r="AM843" s="26">
        <v>0.14828911915263784</v>
      </c>
      <c r="AN843" s="28"/>
      <c r="AO843" s="28"/>
      <c r="AP843" s="28"/>
      <c r="AQ843" s="29"/>
      <c r="AR843" s="108" t="str">
        <f t="shared" si="110"/>
        <v>NO OFERTADO</v>
      </c>
      <c r="AS843" s="109" t="str">
        <f t="shared" si="111"/>
        <v>CORRECTO</v>
      </c>
    </row>
    <row r="844" spans="1:45" x14ac:dyDescent="0.25">
      <c r="A844" s="134">
        <v>840</v>
      </c>
      <c r="B844" s="135">
        <v>183</v>
      </c>
      <c r="C844" s="10" t="s">
        <v>332</v>
      </c>
      <c r="D844" s="136" t="s">
        <v>333</v>
      </c>
      <c r="E844" s="136" t="s">
        <v>513</v>
      </c>
      <c r="F844" s="136" t="s">
        <v>230</v>
      </c>
      <c r="G844" s="136" t="s">
        <v>8</v>
      </c>
      <c r="H844" s="136" t="s">
        <v>231</v>
      </c>
      <c r="I844" s="137" t="s">
        <v>45</v>
      </c>
      <c r="J844" s="8">
        <v>1</v>
      </c>
      <c r="K844" s="8" t="s">
        <v>334</v>
      </c>
      <c r="L844" s="9">
        <v>4267.0600000000004</v>
      </c>
      <c r="M844" s="9">
        <v>6461.333333333333</v>
      </c>
      <c r="N844" s="138">
        <f t="shared" si="104"/>
        <v>27570897.013333336</v>
      </c>
      <c r="O844" s="11" t="s">
        <v>3204</v>
      </c>
      <c r="P844" s="39">
        <v>8.3768701704878983E-4</v>
      </c>
      <c r="Q844" s="39"/>
      <c r="R844" s="26">
        <v>0.20942175426219745</v>
      </c>
      <c r="S844" s="7"/>
      <c r="T844" s="26">
        <v>0.20942175426219745</v>
      </c>
      <c r="U844" s="11"/>
      <c r="V844" s="28"/>
      <c r="W844" s="28"/>
      <c r="X844" s="29"/>
      <c r="Y844" s="108" t="str">
        <f t="shared" si="105"/>
        <v>NO OFERTADO</v>
      </c>
      <c r="Z844" s="108" t="str">
        <f t="shared" si="106"/>
        <v>CORRECTO</v>
      </c>
      <c r="AA844" s="29">
        <f t="shared" si="107"/>
        <v>0</v>
      </c>
      <c r="AB844" s="25">
        <v>7.5391831534391079E-2</v>
      </c>
      <c r="AC844" s="7"/>
      <c r="AD844" s="26">
        <v>7.5391831534391079E-2</v>
      </c>
      <c r="AE844" s="28"/>
      <c r="AF844" s="28"/>
      <c r="AG844" s="28"/>
      <c r="AH844" s="29"/>
      <c r="AI844" s="108" t="str">
        <f t="shared" si="108"/>
        <v>NO OFERTADO</v>
      </c>
      <c r="AJ844" s="108" t="str">
        <f t="shared" si="109"/>
        <v>CORRECTO</v>
      </c>
      <c r="AK844" s="27">
        <v>5.0261221022927391E-2</v>
      </c>
      <c r="AL844" s="7"/>
      <c r="AM844" s="26">
        <v>5.0261221022927391E-2</v>
      </c>
      <c r="AN844" s="28"/>
      <c r="AO844" s="28"/>
      <c r="AP844" s="28"/>
      <c r="AQ844" s="29"/>
      <c r="AR844" s="108" t="str">
        <f t="shared" si="110"/>
        <v>NO OFERTADO</v>
      </c>
      <c r="AS844" s="109" t="str">
        <f t="shared" si="111"/>
        <v>CORRECTO</v>
      </c>
    </row>
    <row r="845" spans="1:45" ht="24" x14ac:dyDescent="0.25">
      <c r="A845" s="134">
        <v>841</v>
      </c>
      <c r="B845" s="135">
        <v>398</v>
      </c>
      <c r="C845" s="10" t="s">
        <v>332</v>
      </c>
      <c r="D845" s="136" t="s">
        <v>983</v>
      </c>
      <c r="E845" s="136" t="s">
        <v>6</v>
      </c>
      <c r="F845" s="136" t="s">
        <v>7</v>
      </c>
      <c r="G845" s="136" t="s">
        <v>8</v>
      </c>
      <c r="H845" s="136" t="s">
        <v>7</v>
      </c>
      <c r="I845" s="137">
        <v>814.5</v>
      </c>
      <c r="J845" s="8">
        <v>1</v>
      </c>
      <c r="K845" s="8" t="s">
        <v>334</v>
      </c>
      <c r="L845" s="9">
        <v>710.48</v>
      </c>
      <c r="M845" s="9">
        <v>34654.076923076922</v>
      </c>
      <c r="N845" s="138">
        <f t="shared" si="104"/>
        <v>24621028.572307691</v>
      </c>
      <c r="O845" s="11" t="s">
        <v>3204</v>
      </c>
      <c r="P845" s="39">
        <v>7.4806111572776554E-4</v>
      </c>
      <c r="Q845" s="39">
        <v>1.1943967193112773E-3</v>
      </c>
      <c r="R845" s="26">
        <v>0.18701527893194139</v>
      </c>
      <c r="S845" s="26">
        <v>3.583190157933832E-2</v>
      </c>
      <c r="T845" s="26">
        <v>0.22284718051127972</v>
      </c>
      <c r="U845" s="11"/>
      <c r="V845" s="28"/>
      <c r="W845" s="28"/>
      <c r="X845" s="29"/>
      <c r="Y845" s="108" t="str">
        <f t="shared" si="105"/>
        <v>NO OFERTADO</v>
      </c>
      <c r="Z845" s="108" t="str">
        <f t="shared" si="106"/>
        <v>CORRECTO</v>
      </c>
      <c r="AA845" s="29">
        <f t="shared" si="107"/>
        <v>0</v>
      </c>
      <c r="AB845" s="25">
        <v>6.7325500415498896E-2</v>
      </c>
      <c r="AC845" s="26">
        <v>1.791595078966916E-2</v>
      </c>
      <c r="AD845" s="26">
        <v>8.5241451205168059E-2</v>
      </c>
      <c r="AE845" s="28"/>
      <c r="AF845" s="28"/>
      <c r="AG845" s="28"/>
      <c r="AH845" s="29"/>
      <c r="AI845" s="108" t="str">
        <f t="shared" si="108"/>
        <v>NO OFERTADO</v>
      </c>
      <c r="AJ845" s="108" t="str">
        <f t="shared" si="109"/>
        <v>CORRECTO</v>
      </c>
      <c r="AK845" s="27">
        <v>4.4883666943665933E-2</v>
      </c>
      <c r="AL845" s="26">
        <v>5.9719835965563869E-3</v>
      </c>
      <c r="AM845" s="26">
        <v>5.0855650540222321E-2</v>
      </c>
      <c r="AN845" s="28"/>
      <c r="AO845" s="28"/>
      <c r="AP845" s="28"/>
      <c r="AQ845" s="29"/>
      <c r="AR845" s="108" t="str">
        <f t="shared" si="110"/>
        <v>NO OFERTADO</v>
      </c>
      <c r="AS845" s="109" t="str">
        <f t="shared" si="111"/>
        <v>CORRECTO</v>
      </c>
    </row>
    <row r="846" spans="1:45" x14ac:dyDescent="0.25">
      <c r="A846" s="134">
        <v>842</v>
      </c>
      <c r="B846" s="135">
        <v>527</v>
      </c>
      <c r="C846" s="10" t="s">
        <v>1227</v>
      </c>
      <c r="D846" s="136" t="s">
        <v>1228</v>
      </c>
      <c r="E846" s="136" t="s">
        <v>36</v>
      </c>
      <c r="F846" s="136" t="s">
        <v>36</v>
      </c>
      <c r="G846" s="136" t="s">
        <v>17</v>
      </c>
      <c r="H846" s="136" t="s">
        <v>18</v>
      </c>
      <c r="I846" s="137">
        <v>1192600</v>
      </c>
      <c r="J846" s="8">
        <v>1</v>
      </c>
      <c r="K846" s="8" t="s">
        <v>1229</v>
      </c>
      <c r="L846" s="9">
        <v>417613</v>
      </c>
      <c r="M846" s="9">
        <v>12.461538461538462</v>
      </c>
      <c r="N846" s="138">
        <f t="shared" si="104"/>
        <v>5204100.461538462</v>
      </c>
      <c r="O846" s="11" t="s">
        <v>3204</v>
      </c>
      <c r="P846" s="39">
        <v>1.5811626984570606E-4</v>
      </c>
      <c r="Q846" s="39">
        <v>2.5245738617187468E-4</v>
      </c>
      <c r="R846" s="26">
        <v>3.9529067461426516E-2</v>
      </c>
      <c r="S846" s="26">
        <v>7.5737215851562406E-3</v>
      </c>
      <c r="T846" s="26">
        <v>4.7102789046582758E-2</v>
      </c>
      <c r="U846" s="11"/>
      <c r="V846" s="28"/>
      <c r="W846" s="28"/>
      <c r="X846" s="29"/>
      <c r="Y846" s="108" t="str">
        <f t="shared" si="105"/>
        <v>NO OFERTADO</v>
      </c>
      <c r="Z846" s="108" t="str">
        <f t="shared" si="106"/>
        <v>CORRECTO</v>
      </c>
      <c r="AA846" s="29">
        <f t="shared" si="107"/>
        <v>0</v>
      </c>
      <c r="AB846" s="25">
        <v>1.4230464286113546E-2</v>
      </c>
      <c r="AC846" s="26">
        <v>3.7868607925781203E-3</v>
      </c>
      <c r="AD846" s="26">
        <v>1.8017325078691665E-2</v>
      </c>
      <c r="AE846" s="28"/>
      <c r="AF846" s="28"/>
      <c r="AG846" s="28"/>
      <c r="AH846" s="29"/>
      <c r="AI846" s="108" t="str">
        <f t="shared" si="108"/>
        <v>NO OFERTADO</v>
      </c>
      <c r="AJ846" s="108" t="str">
        <f t="shared" si="109"/>
        <v>CORRECTO</v>
      </c>
      <c r="AK846" s="27">
        <v>9.486976190742364E-3</v>
      </c>
      <c r="AL846" s="26">
        <v>1.2622869308593734E-3</v>
      </c>
      <c r="AM846" s="26">
        <v>1.0749263121601738E-2</v>
      </c>
      <c r="AN846" s="28"/>
      <c r="AO846" s="28"/>
      <c r="AP846" s="28"/>
      <c r="AQ846" s="29"/>
      <c r="AR846" s="108" t="str">
        <f t="shared" si="110"/>
        <v>NO OFERTADO</v>
      </c>
      <c r="AS846" s="109" t="str">
        <f t="shared" si="111"/>
        <v>CORRECTO</v>
      </c>
    </row>
    <row r="847" spans="1:45" ht="24" x14ac:dyDescent="0.25">
      <c r="A847" s="134">
        <v>843</v>
      </c>
      <c r="B847" s="135">
        <v>1641</v>
      </c>
      <c r="C847" s="10" t="s">
        <v>2889</v>
      </c>
      <c r="D847" s="136" t="s">
        <v>69</v>
      </c>
      <c r="E847" s="136" t="s">
        <v>6</v>
      </c>
      <c r="F847" s="136" t="s">
        <v>7</v>
      </c>
      <c r="G847" s="136" t="s">
        <v>8</v>
      </c>
      <c r="H847" s="136" t="s">
        <v>7</v>
      </c>
      <c r="I847" s="137" t="s">
        <v>45</v>
      </c>
      <c r="J847" s="8">
        <v>1</v>
      </c>
      <c r="K847" s="8" t="s">
        <v>2890</v>
      </c>
      <c r="L847" s="9">
        <v>529</v>
      </c>
      <c r="M847" s="9">
        <v>627</v>
      </c>
      <c r="N847" s="138">
        <f t="shared" si="104"/>
        <v>331683</v>
      </c>
      <c r="O847" s="11" t="s">
        <v>3204</v>
      </c>
      <c r="P847" s="39">
        <v>1.0077530039788937E-5</v>
      </c>
      <c r="Q847" s="39"/>
      <c r="R847" s="26">
        <v>2.5193825099472343E-3</v>
      </c>
      <c r="S847" s="7"/>
      <c r="T847" s="26">
        <v>2.5193825099472343E-3</v>
      </c>
      <c r="U847" s="11"/>
      <c r="V847" s="28"/>
      <c r="W847" s="28"/>
      <c r="X847" s="29"/>
      <c r="Y847" s="108" t="str">
        <f t="shared" si="105"/>
        <v>NO OFERTADO</v>
      </c>
      <c r="Z847" s="108" t="str">
        <f t="shared" si="106"/>
        <v>CORRECTO</v>
      </c>
      <c r="AA847" s="29">
        <f t="shared" si="107"/>
        <v>0</v>
      </c>
      <c r="AB847" s="25">
        <v>9.0697770358100433E-4</v>
      </c>
      <c r="AC847" s="7"/>
      <c r="AD847" s="26">
        <v>9.0697770358100433E-4</v>
      </c>
      <c r="AE847" s="28"/>
      <c r="AF847" s="28"/>
      <c r="AG847" s="28"/>
      <c r="AH847" s="29"/>
      <c r="AI847" s="108" t="str">
        <f t="shared" si="108"/>
        <v>NO OFERTADO</v>
      </c>
      <c r="AJ847" s="108" t="str">
        <f t="shared" si="109"/>
        <v>CORRECTO</v>
      </c>
      <c r="AK847" s="27">
        <v>6.0465180238733626E-4</v>
      </c>
      <c r="AL847" s="7"/>
      <c r="AM847" s="26">
        <v>6.0465180238733626E-4</v>
      </c>
      <c r="AN847" s="28"/>
      <c r="AO847" s="28"/>
      <c r="AP847" s="28"/>
      <c r="AQ847" s="29"/>
      <c r="AR847" s="108" t="str">
        <f t="shared" si="110"/>
        <v>NO OFERTADO</v>
      </c>
      <c r="AS847" s="109" t="str">
        <f t="shared" si="111"/>
        <v>CORRECTO</v>
      </c>
    </row>
    <row r="848" spans="1:45" x14ac:dyDescent="0.25">
      <c r="A848" s="134">
        <v>844</v>
      </c>
      <c r="B848" s="135">
        <v>1711</v>
      </c>
      <c r="C848" s="10" t="s">
        <v>2889</v>
      </c>
      <c r="D848" s="136" t="s">
        <v>2991</v>
      </c>
      <c r="E848" s="136" t="s">
        <v>559</v>
      </c>
      <c r="F848" s="136" t="s">
        <v>166</v>
      </c>
      <c r="G848" s="136" t="s">
        <v>8</v>
      </c>
      <c r="H848" s="136" t="s">
        <v>81</v>
      </c>
      <c r="I848" s="137" t="s">
        <v>45</v>
      </c>
      <c r="J848" s="8">
        <v>120</v>
      </c>
      <c r="K848" s="8" t="s">
        <v>2890</v>
      </c>
      <c r="L848" s="9">
        <v>139.78</v>
      </c>
      <c r="M848" s="9">
        <v>540</v>
      </c>
      <c r="N848" s="138">
        <f t="shared" si="104"/>
        <v>75481.2</v>
      </c>
      <c r="O848" s="11" t="s">
        <v>3204</v>
      </c>
      <c r="P848" s="39">
        <v>2.2933465400376764E-6</v>
      </c>
      <c r="Q848" s="39"/>
      <c r="R848" s="26">
        <v>5.733366350094191E-4</v>
      </c>
      <c r="S848" s="7"/>
      <c r="T848" s="26">
        <v>5.733366350094191E-4</v>
      </c>
      <c r="U848" s="11"/>
      <c r="V848" s="28"/>
      <c r="W848" s="28"/>
      <c r="X848" s="29"/>
      <c r="Y848" s="108" t="str">
        <f t="shared" si="105"/>
        <v>NO OFERTADO</v>
      </c>
      <c r="Z848" s="108" t="str">
        <f t="shared" si="106"/>
        <v>CORRECTO</v>
      </c>
      <c r="AA848" s="29">
        <f t="shared" si="107"/>
        <v>0</v>
      </c>
      <c r="AB848" s="25">
        <v>2.0640118860339087E-4</v>
      </c>
      <c r="AC848" s="7"/>
      <c r="AD848" s="26">
        <v>2.0640118860339087E-4</v>
      </c>
      <c r="AE848" s="28"/>
      <c r="AF848" s="28"/>
      <c r="AG848" s="28"/>
      <c r="AH848" s="29"/>
      <c r="AI848" s="108" t="str">
        <f t="shared" si="108"/>
        <v>NO OFERTADO</v>
      </c>
      <c r="AJ848" s="108" t="str">
        <f t="shared" si="109"/>
        <v>CORRECTO</v>
      </c>
      <c r="AK848" s="27">
        <v>1.376007924022606E-4</v>
      </c>
      <c r="AL848" s="7"/>
      <c r="AM848" s="26">
        <v>1.376007924022606E-4</v>
      </c>
      <c r="AN848" s="28"/>
      <c r="AO848" s="28"/>
      <c r="AP848" s="28"/>
      <c r="AQ848" s="29"/>
      <c r="AR848" s="108" t="str">
        <f t="shared" si="110"/>
        <v>NO OFERTADO</v>
      </c>
      <c r="AS848" s="109" t="str">
        <f t="shared" si="111"/>
        <v>CORRECTO</v>
      </c>
    </row>
    <row r="849" spans="1:45" ht="24" x14ac:dyDescent="0.25">
      <c r="A849" s="134">
        <v>845</v>
      </c>
      <c r="B849" s="135">
        <v>784</v>
      </c>
      <c r="C849" s="10" t="s">
        <v>1640</v>
      </c>
      <c r="D849" s="136" t="s">
        <v>55</v>
      </c>
      <c r="E849" s="136" t="s">
        <v>6</v>
      </c>
      <c r="F849" s="136" t="s">
        <v>7</v>
      </c>
      <c r="G849" s="136" t="s">
        <v>8</v>
      </c>
      <c r="H849" s="136" t="s">
        <v>7</v>
      </c>
      <c r="I849" s="137" t="s">
        <v>45</v>
      </c>
      <c r="J849" s="8">
        <v>1</v>
      </c>
      <c r="K849" s="8" t="s">
        <v>1641</v>
      </c>
      <c r="L849" s="9">
        <v>50.29</v>
      </c>
      <c r="M849" s="9">
        <v>102918.23076923077</v>
      </c>
      <c r="N849" s="138">
        <f t="shared" si="104"/>
        <v>5175757.825384615</v>
      </c>
      <c r="O849" s="11" t="s">
        <v>3204</v>
      </c>
      <c r="P849" s="39">
        <v>1.5725513506566847E-4</v>
      </c>
      <c r="Q849" s="39"/>
      <c r="R849" s="26">
        <v>3.9313783766417115E-2</v>
      </c>
      <c r="S849" s="7"/>
      <c r="T849" s="26">
        <v>3.9313783766417115E-2</v>
      </c>
      <c r="U849" s="11"/>
      <c r="V849" s="28"/>
      <c r="W849" s="28"/>
      <c r="X849" s="29"/>
      <c r="Y849" s="108" t="str">
        <f t="shared" si="105"/>
        <v>NO OFERTADO</v>
      </c>
      <c r="Z849" s="108" t="str">
        <f t="shared" si="106"/>
        <v>CORRECTO</v>
      </c>
      <c r="AA849" s="29">
        <f t="shared" si="107"/>
        <v>0</v>
      </c>
      <c r="AB849" s="25">
        <v>1.4152962155910163E-2</v>
      </c>
      <c r="AC849" s="7"/>
      <c r="AD849" s="26">
        <v>1.4152962155910163E-2</v>
      </c>
      <c r="AE849" s="28"/>
      <c r="AF849" s="28"/>
      <c r="AG849" s="28"/>
      <c r="AH849" s="29"/>
      <c r="AI849" s="108" t="str">
        <f t="shared" si="108"/>
        <v>NO OFERTADO</v>
      </c>
      <c r="AJ849" s="108" t="str">
        <f t="shared" si="109"/>
        <v>CORRECTO</v>
      </c>
      <c r="AK849" s="27">
        <v>9.4353081039401081E-3</v>
      </c>
      <c r="AL849" s="7"/>
      <c r="AM849" s="26">
        <v>9.4353081039401081E-3</v>
      </c>
      <c r="AN849" s="28"/>
      <c r="AO849" s="28"/>
      <c r="AP849" s="28"/>
      <c r="AQ849" s="29"/>
      <c r="AR849" s="108" t="str">
        <f t="shared" si="110"/>
        <v>NO OFERTADO</v>
      </c>
      <c r="AS849" s="109" t="str">
        <f t="shared" si="111"/>
        <v>CORRECTO</v>
      </c>
    </row>
    <row r="850" spans="1:45" x14ac:dyDescent="0.25">
      <c r="A850" s="134">
        <v>846</v>
      </c>
      <c r="B850" s="135">
        <v>1344</v>
      </c>
      <c r="C850" s="10" t="s">
        <v>1640</v>
      </c>
      <c r="D850" s="136" t="s">
        <v>2445</v>
      </c>
      <c r="E850" s="136" t="s">
        <v>36</v>
      </c>
      <c r="F850" s="136" t="s">
        <v>16</v>
      </c>
      <c r="G850" s="136" t="s">
        <v>17</v>
      </c>
      <c r="H850" s="136" t="s">
        <v>36</v>
      </c>
      <c r="I850" s="137" t="s">
        <v>45</v>
      </c>
      <c r="J850" s="8">
        <v>1</v>
      </c>
      <c r="K850" s="8" t="s">
        <v>1641</v>
      </c>
      <c r="L850" s="9">
        <v>549</v>
      </c>
      <c r="M850" s="9">
        <v>1855.9230769230769</v>
      </c>
      <c r="N850" s="138">
        <f t="shared" si="104"/>
        <v>1018901.7692307692</v>
      </c>
      <c r="O850" s="11" t="s">
        <v>3204</v>
      </c>
      <c r="P850" s="39">
        <v>3.0957309198895249E-5</v>
      </c>
      <c r="Q850" s="39"/>
      <c r="R850" s="26">
        <v>7.7393272997238124E-3</v>
      </c>
      <c r="S850" s="7"/>
      <c r="T850" s="26">
        <v>7.7393272997238124E-3</v>
      </c>
      <c r="U850" s="11"/>
      <c r="V850" s="28"/>
      <c r="W850" s="28"/>
      <c r="X850" s="29"/>
      <c r="Y850" s="108" t="str">
        <f t="shared" si="105"/>
        <v>NO OFERTADO</v>
      </c>
      <c r="Z850" s="108" t="str">
        <f t="shared" si="106"/>
        <v>CORRECTO</v>
      </c>
      <c r="AA850" s="29">
        <f t="shared" si="107"/>
        <v>0</v>
      </c>
      <c r="AB850" s="25">
        <v>2.7861578279005724E-3</v>
      </c>
      <c r="AC850" s="7"/>
      <c r="AD850" s="26">
        <v>2.7861578279005724E-3</v>
      </c>
      <c r="AE850" s="28"/>
      <c r="AF850" s="28"/>
      <c r="AG850" s="28"/>
      <c r="AH850" s="29"/>
      <c r="AI850" s="108" t="str">
        <f t="shared" si="108"/>
        <v>NO OFERTADO</v>
      </c>
      <c r="AJ850" s="108" t="str">
        <f t="shared" si="109"/>
        <v>CORRECTO</v>
      </c>
      <c r="AK850" s="27">
        <v>1.857438551933715E-3</v>
      </c>
      <c r="AL850" s="7"/>
      <c r="AM850" s="26">
        <v>1.857438551933715E-3</v>
      </c>
      <c r="AN850" s="28"/>
      <c r="AO850" s="28"/>
      <c r="AP850" s="28"/>
      <c r="AQ850" s="29"/>
      <c r="AR850" s="108" t="str">
        <f t="shared" si="110"/>
        <v>NO OFERTADO</v>
      </c>
      <c r="AS850" s="109" t="str">
        <f t="shared" si="111"/>
        <v>CORRECTO</v>
      </c>
    </row>
    <row r="851" spans="1:45" ht="24" x14ac:dyDescent="0.25">
      <c r="A851" s="134">
        <v>847</v>
      </c>
      <c r="B851" s="135">
        <v>484</v>
      </c>
      <c r="C851" s="10" t="s">
        <v>1145</v>
      </c>
      <c r="D851" s="136" t="s">
        <v>2719</v>
      </c>
      <c r="E851" s="136" t="s">
        <v>240</v>
      </c>
      <c r="F851" s="136" t="s">
        <v>241</v>
      </c>
      <c r="G851" s="136" t="s">
        <v>242</v>
      </c>
      <c r="H851" s="136" t="s">
        <v>243</v>
      </c>
      <c r="I851" s="137" t="s">
        <v>45</v>
      </c>
      <c r="J851" s="8">
        <v>15</v>
      </c>
      <c r="K851" s="8" t="s">
        <v>1146</v>
      </c>
      <c r="L851" s="9">
        <v>730.08</v>
      </c>
      <c r="M851" s="9">
        <v>20359.615384615387</v>
      </c>
      <c r="N851" s="138">
        <f t="shared" si="104"/>
        <v>14864148.000000002</v>
      </c>
      <c r="O851" s="11" t="s">
        <v>3204</v>
      </c>
      <c r="P851" s="39">
        <v>4.5161765295739808E-4</v>
      </c>
      <c r="Q851" s="39"/>
      <c r="R851" s="26">
        <v>0.11290441323934952</v>
      </c>
      <c r="S851" s="7"/>
      <c r="T851" s="26">
        <v>0.11290441323934952</v>
      </c>
      <c r="U851" s="11"/>
      <c r="V851" s="28"/>
      <c r="W851" s="28"/>
      <c r="X851" s="29"/>
      <c r="Y851" s="108" t="str">
        <f t="shared" si="105"/>
        <v>NO OFERTADO</v>
      </c>
      <c r="Z851" s="108" t="str">
        <f t="shared" si="106"/>
        <v>CORRECTO</v>
      </c>
      <c r="AA851" s="29">
        <f t="shared" si="107"/>
        <v>0</v>
      </c>
      <c r="AB851" s="25">
        <v>4.0645588766165829E-2</v>
      </c>
      <c r="AC851" s="7"/>
      <c r="AD851" s="26">
        <v>4.0645588766165829E-2</v>
      </c>
      <c r="AE851" s="28"/>
      <c r="AF851" s="28"/>
      <c r="AG851" s="28"/>
      <c r="AH851" s="29"/>
      <c r="AI851" s="108" t="str">
        <f t="shared" si="108"/>
        <v>NO OFERTADO</v>
      </c>
      <c r="AJ851" s="108" t="str">
        <f t="shared" si="109"/>
        <v>CORRECTO</v>
      </c>
      <c r="AK851" s="27">
        <v>2.7097059177443886E-2</v>
      </c>
      <c r="AL851" s="7"/>
      <c r="AM851" s="26">
        <v>2.7097059177443886E-2</v>
      </c>
      <c r="AN851" s="28"/>
      <c r="AO851" s="28"/>
      <c r="AP851" s="28"/>
      <c r="AQ851" s="29"/>
      <c r="AR851" s="108" t="str">
        <f t="shared" si="110"/>
        <v>NO OFERTADO</v>
      </c>
      <c r="AS851" s="109" t="str">
        <f t="shared" si="111"/>
        <v>CORRECTO</v>
      </c>
    </row>
    <row r="852" spans="1:45" ht="24" x14ac:dyDescent="0.25">
      <c r="A852" s="134">
        <v>848</v>
      </c>
      <c r="B852" s="135">
        <v>532</v>
      </c>
      <c r="C852" s="10" t="s">
        <v>1236</v>
      </c>
      <c r="D852" s="136" t="s">
        <v>1126</v>
      </c>
      <c r="E852" s="136" t="s">
        <v>6</v>
      </c>
      <c r="F852" s="136" t="s">
        <v>7</v>
      </c>
      <c r="G852" s="136" t="s">
        <v>8</v>
      </c>
      <c r="H852" s="136" t="s">
        <v>7</v>
      </c>
      <c r="I852" s="137">
        <v>588</v>
      </c>
      <c r="J852" s="8">
        <v>1</v>
      </c>
      <c r="K852" s="8" t="s">
        <v>1237</v>
      </c>
      <c r="L852" s="9">
        <v>360</v>
      </c>
      <c r="M852" s="9">
        <v>24208.076923076922</v>
      </c>
      <c r="N852" s="138">
        <f t="shared" si="104"/>
        <v>8714907.692307692</v>
      </c>
      <c r="O852" s="11" t="s">
        <v>3204</v>
      </c>
      <c r="P852" s="39">
        <v>2.6478518363382643E-4</v>
      </c>
      <c r="Q852" s="39">
        <v>4.2277101162623351E-4</v>
      </c>
      <c r="R852" s="26">
        <v>6.6196295908456604E-2</v>
      </c>
      <c r="S852" s="26">
        <v>1.2683130348787005E-2</v>
      </c>
      <c r="T852" s="26">
        <v>7.8879426257243604E-2</v>
      </c>
      <c r="U852" s="11"/>
      <c r="V852" s="28"/>
      <c r="W852" s="28"/>
      <c r="X852" s="29"/>
      <c r="Y852" s="108" t="str">
        <f t="shared" si="105"/>
        <v>NO OFERTADO</v>
      </c>
      <c r="Z852" s="108" t="str">
        <f t="shared" si="106"/>
        <v>CORRECTO</v>
      </c>
      <c r="AA852" s="29">
        <f t="shared" si="107"/>
        <v>0</v>
      </c>
      <c r="AB852" s="25">
        <v>2.3830666527044377E-2</v>
      </c>
      <c r="AC852" s="26">
        <v>6.3415651743935026E-3</v>
      </c>
      <c r="AD852" s="26">
        <v>3.0172231701437881E-2</v>
      </c>
      <c r="AE852" s="28"/>
      <c r="AF852" s="28"/>
      <c r="AG852" s="28"/>
      <c r="AH852" s="29"/>
      <c r="AI852" s="108" t="str">
        <f t="shared" si="108"/>
        <v>NO OFERTADO</v>
      </c>
      <c r="AJ852" s="108" t="str">
        <f t="shared" si="109"/>
        <v>CORRECTO</v>
      </c>
      <c r="AK852" s="27">
        <v>1.5887111018029587E-2</v>
      </c>
      <c r="AL852" s="26">
        <v>2.1138550581311674E-3</v>
      </c>
      <c r="AM852" s="26">
        <v>1.8000966076160755E-2</v>
      </c>
      <c r="AN852" s="28"/>
      <c r="AO852" s="28"/>
      <c r="AP852" s="28"/>
      <c r="AQ852" s="29"/>
      <c r="AR852" s="108" t="str">
        <f t="shared" si="110"/>
        <v>NO OFERTADO</v>
      </c>
      <c r="AS852" s="109" t="str">
        <f t="shared" si="111"/>
        <v>CORRECTO</v>
      </c>
    </row>
    <row r="853" spans="1:45" ht="24" x14ac:dyDescent="0.25">
      <c r="A853" s="134">
        <v>849</v>
      </c>
      <c r="B853" s="135">
        <v>697</v>
      </c>
      <c r="C853" s="10" t="s">
        <v>1236</v>
      </c>
      <c r="D853" s="136" t="s">
        <v>644</v>
      </c>
      <c r="E853" s="136" t="s">
        <v>6</v>
      </c>
      <c r="F853" s="136" t="s">
        <v>7</v>
      </c>
      <c r="G853" s="136" t="s">
        <v>8</v>
      </c>
      <c r="H853" s="136" t="s">
        <v>7</v>
      </c>
      <c r="I853" s="137">
        <v>882</v>
      </c>
      <c r="J853" s="8">
        <v>1</v>
      </c>
      <c r="K853" s="8" t="s">
        <v>1237</v>
      </c>
      <c r="L853" s="9">
        <v>821.41</v>
      </c>
      <c r="M853" s="9">
        <v>6526.9230769230771</v>
      </c>
      <c r="N853" s="138">
        <f t="shared" si="104"/>
        <v>5361279.884615385</v>
      </c>
      <c r="O853" s="11" t="s">
        <v>3204</v>
      </c>
      <c r="P853" s="39">
        <v>1.6289185484009644E-4</v>
      </c>
      <c r="Q853" s="39">
        <v>2.6008235548276163E-4</v>
      </c>
      <c r="R853" s="26">
        <v>4.072296371002411E-2</v>
      </c>
      <c r="S853" s="26">
        <v>7.8024706644828487E-3</v>
      </c>
      <c r="T853" s="26">
        <v>4.8525434374506959E-2</v>
      </c>
      <c r="U853" s="11"/>
      <c r="V853" s="28"/>
      <c r="W853" s="28"/>
      <c r="X853" s="29"/>
      <c r="Y853" s="108" t="str">
        <f t="shared" si="105"/>
        <v>NO OFERTADO</v>
      </c>
      <c r="Z853" s="108" t="str">
        <f t="shared" si="106"/>
        <v>CORRECTO</v>
      </c>
      <c r="AA853" s="29">
        <f t="shared" si="107"/>
        <v>0</v>
      </c>
      <c r="AB853" s="25">
        <v>1.4660266935608679E-2</v>
      </c>
      <c r="AC853" s="26">
        <v>3.9012353322414243E-3</v>
      </c>
      <c r="AD853" s="26">
        <v>1.8561502267850104E-2</v>
      </c>
      <c r="AE853" s="28"/>
      <c r="AF853" s="28"/>
      <c r="AG853" s="28"/>
      <c r="AH853" s="29"/>
      <c r="AI853" s="108" t="str">
        <f t="shared" si="108"/>
        <v>NO OFERTADO</v>
      </c>
      <c r="AJ853" s="108" t="str">
        <f t="shared" si="109"/>
        <v>CORRECTO</v>
      </c>
      <c r="AK853" s="27">
        <v>9.7735112904057866E-3</v>
      </c>
      <c r="AL853" s="26">
        <v>1.3004117774138083E-3</v>
      </c>
      <c r="AM853" s="26">
        <v>1.1073923067819595E-2</v>
      </c>
      <c r="AN853" s="28"/>
      <c r="AO853" s="28"/>
      <c r="AP853" s="28"/>
      <c r="AQ853" s="29"/>
      <c r="AR853" s="108" t="str">
        <f t="shared" si="110"/>
        <v>NO OFERTADO</v>
      </c>
      <c r="AS853" s="109" t="str">
        <f t="shared" si="111"/>
        <v>CORRECTO</v>
      </c>
    </row>
    <row r="854" spans="1:45" ht="24" x14ac:dyDescent="0.25">
      <c r="A854" s="134">
        <v>850</v>
      </c>
      <c r="B854" s="135">
        <v>772</v>
      </c>
      <c r="C854" s="10" t="s">
        <v>1236</v>
      </c>
      <c r="D854" s="136" t="s">
        <v>24</v>
      </c>
      <c r="E854" s="136" t="s">
        <v>6</v>
      </c>
      <c r="F854" s="136" t="s">
        <v>7</v>
      </c>
      <c r="G854" s="136" t="s">
        <v>8</v>
      </c>
      <c r="H854" s="136" t="s">
        <v>7</v>
      </c>
      <c r="I854" s="137">
        <v>441</v>
      </c>
      <c r="J854" s="8">
        <v>1</v>
      </c>
      <c r="K854" s="8" t="s">
        <v>1237</v>
      </c>
      <c r="L854" s="9">
        <v>262.75</v>
      </c>
      <c r="M854" s="9">
        <v>19866.153846153848</v>
      </c>
      <c r="N854" s="138">
        <f t="shared" si="104"/>
        <v>5219831.923076923</v>
      </c>
      <c r="O854" s="11" t="s">
        <v>3204</v>
      </c>
      <c r="P854" s="39">
        <v>1.5859423910015571E-4</v>
      </c>
      <c r="Q854" s="39">
        <v>2.5322053893766302E-4</v>
      </c>
      <c r="R854" s="26">
        <v>3.9648559775038929E-2</v>
      </c>
      <c r="S854" s="26">
        <v>7.5966161681298907E-3</v>
      </c>
      <c r="T854" s="26">
        <v>4.7245175943168821E-2</v>
      </c>
      <c r="U854" s="11"/>
      <c r="V854" s="28"/>
      <c r="W854" s="28"/>
      <c r="X854" s="29"/>
      <c r="Y854" s="108" t="str">
        <f t="shared" si="105"/>
        <v>NO OFERTADO</v>
      </c>
      <c r="Z854" s="108" t="str">
        <f t="shared" si="106"/>
        <v>CORRECTO</v>
      </c>
      <c r="AA854" s="29">
        <f t="shared" si="107"/>
        <v>0</v>
      </c>
      <c r="AB854" s="25">
        <v>1.4273481519014013E-2</v>
      </c>
      <c r="AC854" s="26">
        <v>3.7983080840649453E-3</v>
      </c>
      <c r="AD854" s="26">
        <v>1.807178960307896E-2</v>
      </c>
      <c r="AE854" s="28"/>
      <c r="AF854" s="28"/>
      <c r="AG854" s="28"/>
      <c r="AH854" s="29"/>
      <c r="AI854" s="108" t="str">
        <f t="shared" si="108"/>
        <v>NO OFERTADO</v>
      </c>
      <c r="AJ854" s="108" t="str">
        <f t="shared" si="109"/>
        <v>CORRECTO</v>
      </c>
      <c r="AK854" s="27">
        <v>9.5156543460093428E-3</v>
      </c>
      <c r="AL854" s="26">
        <v>1.266102694688315E-3</v>
      </c>
      <c r="AM854" s="26">
        <v>1.0781757040697658E-2</v>
      </c>
      <c r="AN854" s="28"/>
      <c r="AO854" s="28"/>
      <c r="AP854" s="28"/>
      <c r="AQ854" s="29"/>
      <c r="AR854" s="108" t="str">
        <f t="shared" si="110"/>
        <v>NO OFERTADO</v>
      </c>
      <c r="AS854" s="109" t="str">
        <f t="shared" si="111"/>
        <v>CORRECTO</v>
      </c>
    </row>
    <row r="855" spans="1:45" ht="24" x14ac:dyDescent="0.25">
      <c r="A855" s="134">
        <v>851</v>
      </c>
      <c r="B855" s="135">
        <v>2562</v>
      </c>
      <c r="C855" s="10" t="s">
        <v>4308</v>
      </c>
      <c r="D855" s="136" t="s">
        <v>644</v>
      </c>
      <c r="E855" s="136" t="s">
        <v>6</v>
      </c>
      <c r="F855" s="136" t="s">
        <v>7</v>
      </c>
      <c r="G855" s="136" t="s">
        <v>8</v>
      </c>
      <c r="H855" s="136" t="s">
        <v>7</v>
      </c>
      <c r="I855" s="137">
        <v>882</v>
      </c>
      <c r="J855" s="8">
        <v>1</v>
      </c>
      <c r="K855" s="8" t="s">
        <v>1237</v>
      </c>
      <c r="L855" s="9">
        <v>882</v>
      </c>
      <c r="M855" s="9">
        <v>1357.3846153846155</v>
      </c>
      <c r="N855" s="138">
        <f t="shared" si="104"/>
        <v>1197213.2307692308</v>
      </c>
      <c r="O855" s="11" t="s">
        <v>4504</v>
      </c>
      <c r="P855" s="39">
        <v>3.6374949265140778E-5</v>
      </c>
      <c r="Q855" s="39">
        <v>5.8078302900600457E-5</v>
      </c>
      <c r="R855" s="26">
        <v>9.0937373162851953E-3</v>
      </c>
      <c r="S855" s="26">
        <v>1.7423490870180137E-3</v>
      </c>
      <c r="T855" s="26">
        <v>1.0836086403303209E-2</v>
      </c>
      <c r="U855" s="11"/>
      <c r="V855" s="28"/>
      <c r="W855" s="28"/>
      <c r="X855" s="29"/>
      <c r="Y855" s="108" t="str">
        <f t="shared" si="105"/>
        <v>NO OFERTADO</v>
      </c>
      <c r="Z855" s="108" t="str">
        <f t="shared" si="106"/>
        <v>CORRECTO</v>
      </c>
      <c r="AA855" s="29">
        <f t="shared" si="107"/>
        <v>0</v>
      </c>
      <c r="AB855" s="25">
        <v>3.27374543386267E-3</v>
      </c>
      <c r="AC855" s="26">
        <v>8.7117454350900685E-4</v>
      </c>
      <c r="AD855" s="26">
        <v>4.144919977371677E-3</v>
      </c>
      <c r="AE855" s="28"/>
      <c r="AF855" s="28"/>
      <c r="AG855" s="28"/>
      <c r="AH855" s="29"/>
      <c r="AI855" s="108" t="str">
        <f t="shared" si="108"/>
        <v>NO OFERTADO</v>
      </c>
      <c r="AJ855" s="108" t="str">
        <f t="shared" si="109"/>
        <v>CORRECTO</v>
      </c>
      <c r="AK855" s="27">
        <v>2.1824969559084465E-3</v>
      </c>
      <c r="AL855" s="26">
        <v>2.903915145030023E-4</v>
      </c>
      <c r="AM855" s="26">
        <v>2.4728884704114489E-3</v>
      </c>
      <c r="AN855" s="28"/>
      <c r="AO855" s="28"/>
      <c r="AP855" s="28"/>
      <c r="AQ855" s="29"/>
      <c r="AR855" s="108" t="str">
        <f t="shared" si="110"/>
        <v>NO OFERTADO</v>
      </c>
      <c r="AS855" s="109" t="str">
        <f t="shared" si="111"/>
        <v>CORRECTO</v>
      </c>
    </row>
    <row r="856" spans="1:45" ht="24" x14ac:dyDescent="0.25">
      <c r="A856" s="134">
        <v>852</v>
      </c>
      <c r="B856" s="135">
        <v>1244</v>
      </c>
      <c r="C856" s="10" t="s">
        <v>2282</v>
      </c>
      <c r="D856" s="136" t="s">
        <v>1732</v>
      </c>
      <c r="E856" s="136" t="s">
        <v>6</v>
      </c>
      <c r="F856" s="136" t="s">
        <v>7</v>
      </c>
      <c r="G856" s="136" t="s">
        <v>8</v>
      </c>
      <c r="H856" s="136" t="s">
        <v>474</v>
      </c>
      <c r="I856" s="137">
        <v>5083.3599999999997</v>
      </c>
      <c r="J856" s="8">
        <v>1</v>
      </c>
      <c r="K856" s="8" t="s">
        <v>2283</v>
      </c>
      <c r="L856" s="9">
        <v>4886.1000000000004</v>
      </c>
      <c r="M856" s="9">
        <v>300.15384615384613</v>
      </c>
      <c r="N856" s="138">
        <f t="shared" si="104"/>
        <v>1466581.7076923077</v>
      </c>
      <c r="O856" s="11" t="s">
        <v>3204</v>
      </c>
      <c r="P856" s="39">
        <v>4.4559176126223494E-5</v>
      </c>
      <c r="Q856" s="39">
        <v>7.1145702752638523E-5</v>
      </c>
      <c r="R856" s="26">
        <v>1.1139794031555874E-2</v>
      </c>
      <c r="S856" s="26">
        <v>2.1343710825791557E-3</v>
      </c>
      <c r="T856" s="26">
        <v>1.3274165114135029E-2</v>
      </c>
      <c r="U856" s="11"/>
      <c r="V856" s="28"/>
      <c r="W856" s="28"/>
      <c r="X856" s="29"/>
      <c r="Y856" s="108" t="str">
        <f t="shared" si="105"/>
        <v>NO OFERTADO</v>
      </c>
      <c r="Z856" s="108" t="str">
        <f t="shared" si="106"/>
        <v>CORRECTO</v>
      </c>
      <c r="AA856" s="29">
        <f t="shared" si="107"/>
        <v>0</v>
      </c>
      <c r="AB856" s="25">
        <v>4.0103258513601147E-3</v>
      </c>
      <c r="AC856" s="26">
        <v>1.0671855412895778E-3</v>
      </c>
      <c r="AD856" s="26">
        <v>5.0775113926496921E-3</v>
      </c>
      <c r="AE856" s="28"/>
      <c r="AF856" s="28"/>
      <c r="AG856" s="28"/>
      <c r="AH856" s="29"/>
      <c r="AI856" s="108" t="str">
        <f t="shared" si="108"/>
        <v>NO OFERTADO</v>
      </c>
      <c r="AJ856" s="108" t="str">
        <f t="shared" si="109"/>
        <v>CORRECTO</v>
      </c>
      <c r="AK856" s="27">
        <v>2.6735505675734095E-3</v>
      </c>
      <c r="AL856" s="26">
        <v>3.5572851376319261E-4</v>
      </c>
      <c r="AM856" s="26">
        <v>3.0292790813366021E-3</v>
      </c>
      <c r="AN856" s="28"/>
      <c r="AO856" s="28"/>
      <c r="AP856" s="28"/>
      <c r="AQ856" s="29"/>
      <c r="AR856" s="108" t="str">
        <f t="shared" si="110"/>
        <v>NO OFERTADO</v>
      </c>
      <c r="AS856" s="109" t="str">
        <f t="shared" si="111"/>
        <v>CORRECTO</v>
      </c>
    </row>
    <row r="857" spans="1:45" ht="24" x14ac:dyDescent="0.25">
      <c r="A857" s="134">
        <v>853</v>
      </c>
      <c r="B857" s="135">
        <v>1580</v>
      </c>
      <c r="C857" s="10" t="s">
        <v>2282</v>
      </c>
      <c r="D857" s="136" t="s">
        <v>933</v>
      </c>
      <c r="E857" s="136" t="s">
        <v>6</v>
      </c>
      <c r="F857" s="136" t="s">
        <v>7</v>
      </c>
      <c r="G857" s="136" t="s">
        <v>8</v>
      </c>
      <c r="H857" s="136" t="s">
        <v>474</v>
      </c>
      <c r="I857" s="137">
        <v>2541.6799999999998</v>
      </c>
      <c r="J857" s="8">
        <v>1</v>
      </c>
      <c r="K857" s="8" t="s">
        <v>2283</v>
      </c>
      <c r="L857" s="9">
        <v>2541.6799999999998</v>
      </c>
      <c r="M857" s="9">
        <v>224.23076923076923</v>
      </c>
      <c r="N857" s="138">
        <f t="shared" si="104"/>
        <v>569922.86153846153</v>
      </c>
      <c r="O857" s="11" t="s">
        <v>3204</v>
      </c>
      <c r="P857" s="39">
        <v>1.7315975668081624E-5</v>
      </c>
      <c r="Q857" s="39">
        <v>2.7647666874797488E-5</v>
      </c>
      <c r="R857" s="26">
        <v>4.3289939170204064E-3</v>
      </c>
      <c r="S857" s="26">
        <v>8.2943000624392468E-4</v>
      </c>
      <c r="T857" s="26">
        <v>5.158423923264331E-3</v>
      </c>
      <c r="U857" s="11"/>
      <c r="V857" s="28"/>
      <c r="W857" s="28"/>
      <c r="X857" s="29"/>
      <c r="Y857" s="108" t="str">
        <f t="shared" si="105"/>
        <v>NO OFERTADO</v>
      </c>
      <c r="Z857" s="108" t="str">
        <f t="shared" si="106"/>
        <v>CORRECTO</v>
      </c>
      <c r="AA857" s="29">
        <f t="shared" si="107"/>
        <v>0</v>
      </c>
      <c r="AB857" s="25">
        <v>1.5584378101273463E-3</v>
      </c>
      <c r="AC857" s="26">
        <v>4.1471500312196234E-4</v>
      </c>
      <c r="AD857" s="26">
        <v>1.9731528132493088E-3</v>
      </c>
      <c r="AE857" s="28"/>
      <c r="AF857" s="28"/>
      <c r="AG857" s="28"/>
      <c r="AH857" s="29"/>
      <c r="AI857" s="108" t="str">
        <f t="shared" si="108"/>
        <v>NO OFERTADO</v>
      </c>
      <c r="AJ857" s="108" t="str">
        <f t="shared" si="109"/>
        <v>CORRECTO</v>
      </c>
      <c r="AK857" s="27">
        <v>1.0389585400848974E-3</v>
      </c>
      <c r="AL857" s="26">
        <v>1.3823833437398743E-4</v>
      </c>
      <c r="AM857" s="26">
        <v>1.1771968744588848E-3</v>
      </c>
      <c r="AN857" s="28"/>
      <c r="AO857" s="28"/>
      <c r="AP857" s="28"/>
      <c r="AQ857" s="29"/>
      <c r="AR857" s="108" t="str">
        <f t="shared" si="110"/>
        <v>NO OFERTADO</v>
      </c>
      <c r="AS857" s="109" t="str">
        <f t="shared" si="111"/>
        <v>CORRECTO</v>
      </c>
    </row>
    <row r="858" spans="1:45" ht="24" x14ac:dyDescent="0.25">
      <c r="A858" s="134">
        <v>854</v>
      </c>
      <c r="B858" s="135">
        <v>148</v>
      </c>
      <c r="C858" s="10" t="s">
        <v>424</v>
      </c>
      <c r="D858" s="136" t="s">
        <v>425</v>
      </c>
      <c r="E858" s="136" t="s">
        <v>37</v>
      </c>
      <c r="F858" s="136" t="s">
        <v>37</v>
      </c>
      <c r="G858" s="136" t="s">
        <v>38</v>
      </c>
      <c r="H858" s="136" t="s">
        <v>37</v>
      </c>
      <c r="I858" s="137" t="s">
        <v>45</v>
      </c>
      <c r="J858" s="8">
        <v>1</v>
      </c>
      <c r="K858" s="8" t="s">
        <v>426</v>
      </c>
      <c r="L858" s="9">
        <v>1589124.77</v>
      </c>
      <c r="M858" s="9">
        <v>34.692307692307693</v>
      </c>
      <c r="N858" s="138">
        <f t="shared" si="104"/>
        <v>55130405.482307695</v>
      </c>
      <c r="O858" s="11" t="s">
        <v>3204</v>
      </c>
      <c r="P858" s="39">
        <v>1.6750280157671648E-3</v>
      </c>
      <c r="Q858" s="39"/>
      <c r="R858" s="26">
        <v>0.41875700394179122</v>
      </c>
      <c r="S858" s="7"/>
      <c r="T858" s="26">
        <v>0.41875700394179122</v>
      </c>
      <c r="U858" s="11"/>
      <c r="V858" s="28"/>
      <c r="W858" s="28"/>
      <c r="X858" s="29"/>
      <c r="Y858" s="108" t="str">
        <f t="shared" si="105"/>
        <v>NO OFERTADO</v>
      </c>
      <c r="Z858" s="108" t="str">
        <f t="shared" si="106"/>
        <v>CORRECTO</v>
      </c>
      <c r="AA858" s="29">
        <f t="shared" si="107"/>
        <v>0</v>
      </c>
      <c r="AB858" s="25">
        <v>0.15075252141904483</v>
      </c>
      <c r="AC858" s="7"/>
      <c r="AD858" s="26">
        <v>0.15075252141904483</v>
      </c>
      <c r="AE858" s="28"/>
      <c r="AF858" s="28"/>
      <c r="AG858" s="28"/>
      <c r="AH858" s="29"/>
      <c r="AI858" s="108" t="str">
        <f t="shared" si="108"/>
        <v>NO OFERTADO</v>
      </c>
      <c r="AJ858" s="108" t="str">
        <f t="shared" si="109"/>
        <v>CORRECTO</v>
      </c>
      <c r="AK858" s="27">
        <v>0.10050168094602989</v>
      </c>
      <c r="AL858" s="7"/>
      <c r="AM858" s="26">
        <v>0.10050168094602989</v>
      </c>
      <c r="AN858" s="28"/>
      <c r="AO858" s="28"/>
      <c r="AP858" s="28"/>
      <c r="AQ858" s="29"/>
      <c r="AR858" s="108" t="str">
        <f t="shared" si="110"/>
        <v>NO OFERTADO</v>
      </c>
      <c r="AS858" s="109" t="str">
        <f t="shared" si="111"/>
        <v>CORRECTO</v>
      </c>
    </row>
    <row r="859" spans="1:45" ht="24" x14ac:dyDescent="0.25">
      <c r="A859" s="134">
        <v>855</v>
      </c>
      <c r="B859" s="135">
        <v>1151</v>
      </c>
      <c r="C859" s="10" t="s">
        <v>2156</v>
      </c>
      <c r="D859" s="136" t="s">
        <v>2157</v>
      </c>
      <c r="E859" s="136" t="s">
        <v>240</v>
      </c>
      <c r="F859" s="136" t="s">
        <v>241</v>
      </c>
      <c r="G859" s="136" t="s">
        <v>167</v>
      </c>
      <c r="H859" s="136" t="s">
        <v>243</v>
      </c>
      <c r="I859" s="137" t="s">
        <v>45</v>
      </c>
      <c r="J859" s="8">
        <v>5</v>
      </c>
      <c r="K859" s="8" t="s">
        <v>2158</v>
      </c>
      <c r="L859" s="9">
        <v>36388.19</v>
      </c>
      <c r="M859" s="9">
        <v>65</v>
      </c>
      <c r="N859" s="138">
        <f t="shared" si="104"/>
        <v>2365232.35</v>
      </c>
      <c r="O859" s="11" t="s">
        <v>3204</v>
      </c>
      <c r="P859" s="39">
        <v>7.186289335964033E-5</v>
      </c>
      <c r="Q859" s="39"/>
      <c r="R859" s="26">
        <v>1.7965723339910082E-2</v>
      </c>
      <c r="S859" s="7"/>
      <c r="T859" s="26">
        <v>1.7965723339910082E-2</v>
      </c>
      <c r="U859" s="11"/>
      <c r="V859" s="28"/>
      <c r="W859" s="28"/>
      <c r="X859" s="29"/>
      <c r="Y859" s="108" t="str">
        <f t="shared" si="105"/>
        <v>NO OFERTADO</v>
      </c>
      <c r="Z859" s="108" t="str">
        <f t="shared" si="106"/>
        <v>CORRECTO</v>
      </c>
      <c r="AA859" s="29">
        <f t="shared" si="107"/>
        <v>0</v>
      </c>
      <c r="AB859" s="25">
        <v>6.4676604023676297E-3</v>
      </c>
      <c r="AC859" s="7"/>
      <c r="AD859" s="26">
        <v>6.4676604023676297E-3</v>
      </c>
      <c r="AE859" s="28"/>
      <c r="AF859" s="28"/>
      <c r="AG859" s="28"/>
      <c r="AH859" s="29"/>
      <c r="AI859" s="108" t="str">
        <f t="shared" si="108"/>
        <v>NO OFERTADO</v>
      </c>
      <c r="AJ859" s="108" t="str">
        <f t="shared" si="109"/>
        <v>CORRECTO</v>
      </c>
      <c r="AK859" s="27">
        <v>4.3117736015784195E-3</v>
      </c>
      <c r="AL859" s="7"/>
      <c r="AM859" s="26">
        <v>4.3117736015784195E-3</v>
      </c>
      <c r="AN859" s="28"/>
      <c r="AO859" s="28"/>
      <c r="AP859" s="28"/>
      <c r="AQ859" s="29"/>
      <c r="AR859" s="108" t="str">
        <f t="shared" si="110"/>
        <v>NO OFERTADO</v>
      </c>
      <c r="AS859" s="109" t="str">
        <f t="shared" si="111"/>
        <v>CORRECTO</v>
      </c>
    </row>
    <row r="860" spans="1:45" x14ac:dyDescent="0.25">
      <c r="A860" s="134">
        <v>856</v>
      </c>
      <c r="B860" s="135">
        <v>892</v>
      </c>
      <c r="C860" s="10" t="s">
        <v>1806</v>
      </c>
      <c r="D860" s="136" t="s">
        <v>341</v>
      </c>
      <c r="E860" s="136" t="s">
        <v>36</v>
      </c>
      <c r="F860" s="136" t="s">
        <v>16</v>
      </c>
      <c r="G860" s="136" t="s">
        <v>17</v>
      </c>
      <c r="H860" s="136" t="s">
        <v>36</v>
      </c>
      <c r="I860" s="137">
        <v>387780</v>
      </c>
      <c r="J860" s="8">
        <v>1</v>
      </c>
      <c r="K860" s="8" t="s">
        <v>1807</v>
      </c>
      <c r="L860" s="9">
        <v>117036.69</v>
      </c>
      <c r="M860" s="9">
        <v>31</v>
      </c>
      <c r="N860" s="138">
        <f t="shared" si="104"/>
        <v>3628137.39</v>
      </c>
      <c r="O860" s="11" t="s">
        <v>3204</v>
      </c>
      <c r="P860" s="39">
        <v>1.1023375794420103E-4</v>
      </c>
      <c r="Q860" s="39">
        <v>1.76005457412148E-4</v>
      </c>
      <c r="R860" s="26">
        <v>2.7558439486050256E-2</v>
      </c>
      <c r="S860" s="26">
        <v>5.28016372236444E-3</v>
      </c>
      <c r="T860" s="26">
        <v>3.2838603208414696E-2</v>
      </c>
      <c r="U860" s="11"/>
      <c r="V860" s="28"/>
      <c r="W860" s="28"/>
      <c r="X860" s="29"/>
      <c r="Y860" s="108" t="str">
        <f t="shared" si="105"/>
        <v>NO OFERTADO</v>
      </c>
      <c r="Z860" s="108" t="str">
        <f t="shared" si="106"/>
        <v>CORRECTO</v>
      </c>
      <c r="AA860" s="29">
        <f t="shared" si="107"/>
        <v>0</v>
      </c>
      <c r="AB860" s="25">
        <v>9.9210382149780927E-3</v>
      </c>
      <c r="AC860" s="26">
        <v>2.64008186118222E-3</v>
      </c>
      <c r="AD860" s="26">
        <v>1.2561120076160313E-2</v>
      </c>
      <c r="AE860" s="28"/>
      <c r="AF860" s="28"/>
      <c r="AG860" s="28"/>
      <c r="AH860" s="29"/>
      <c r="AI860" s="108" t="str">
        <f t="shared" si="108"/>
        <v>NO OFERTADO</v>
      </c>
      <c r="AJ860" s="108" t="str">
        <f t="shared" si="109"/>
        <v>CORRECTO</v>
      </c>
      <c r="AK860" s="27">
        <v>6.6140254766520615E-3</v>
      </c>
      <c r="AL860" s="26">
        <v>8.8002728706074E-4</v>
      </c>
      <c r="AM860" s="26">
        <v>7.4940527637128015E-3</v>
      </c>
      <c r="AN860" s="28"/>
      <c r="AO860" s="28"/>
      <c r="AP860" s="28"/>
      <c r="AQ860" s="29"/>
      <c r="AR860" s="108" t="str">
        <f t="shared" si="110"/>
        <v>NO OFERTADO</v>
      </c>
      <c r="AS860" s="109" t="str">
        <f t="shared" si="111"/>
        <v>CORRECTO</v>
      </c>
    </row>
    <row r="861" spans="1:45" x14ac:dyDescent="0.25">
      <c r="A861" s="134">
        <v>857</v>
      </c>
      <c r="B861" s="135">
        <v>1227</v>
      </c>
      <c r="C861" s="10" t="s">
        <v>1806</v>
      </c>
      <c r="D861" s="136" t="s">
        <v>2264</v>
      </c>
      <c r="E861" s="136" t="s">
        <v>36</v>
      </c>
      <c r="F861" s="136" t="s">
        <v>36</v>
      </c>
      <c r="G861" s="136" t="s">
        <v>17</v>
      </c>
      <c r="H861" s="136" t="s">
        <v>36</v>
      </c>
      <c r="I861" s="137">
        <v>77556</v>
      </c>
      <c r="J861" s="8">
        <v>1</v>
      </c>
      <c r="K861" s="8" t="s">
        <v>1807</v>
      </c>
      <c r="L861" s="9">
        <v>38626.04</v>
      </c>
      <c r="M861" s="9">
        <v>33</v>
      </c>
      <c r="N861" s="138">
        <f t="shared" si="104"/>
        <v>1274659.32</v>
      </c>
      <c r="O861" s="11" t="s">
        <v>3204</v>
      </c>
      <c r="P861" s="39">
        <v>3.8727995066967372E-5</v>
      </c>
      <c r="Q861" s="39">
        <v>6.1835309015477371E-5</v>
      </c>
      <c r="R861" s="26">
        <v>9.6819987667418426E-3</v>
      </c>
      <c r="S861" s="26">
        <v>1.8550592704643211E-3</v>
      </c>
      <c r="T861" s="26">
        <v>1.1537058037206165E-2</v>
      </c>
      <c r="U861" s="11"/>
      <c r="V861" s="28"/>
      <c r="W861" s="28"/>
      <c r="X861" s="29"/>
      <c r="Y861" s="108" t="str">
        <f t="shared" si="105"/>
        <v>NO OFERTADO</v>
      </c>
      <c r="Z861" s="108" t="str">
        <f t="shared" si="106"/>
        <v>CORRECTO</v>
      </c>
      <c r="AA861" s="29">
        <f t="shared" si="107"/>
        <v>0</v>
      </c>
      <c r="AB861" s="25">
        <v>3.4855195560270637E-3</v>
      </c>
      <c r="AC861" s="26">
        <v>9.2752963523216056E-4</v>
      </c>
      <c r="AD861" s="26">
        <v>4.4130491912592242E-3</v>
      </c>
      <c r="AE861" s="28"/>
      <c r="AF861" s="28"/>
      <c r="AG861" s="28"/>
      <c r="AH861" s="29"/>
      <c r="AI861" s="108" t="str">
        <f t="shared" si="108"/>
        <v>NO OFERTADO</v>
      </c>
      <c r="AJ861" s="108" t="str">
        <f t="shared" si="109"/>
        <v>CORRECTO</v>
      </c>
      <c r="AK861" s="27">
        <v>2.3236797040180421E-3</v>
      </c>
      <c r="AL861" s="26">
        <v>3.0917654507738685E-4</v>
      </c>
      <c r="AM861" s="26">
        <v>2.632856249095429E-3</v>
      </c>
      <c r="AN861" s="28"/>
      <c r="AO861" s="28"/>
      <c r="AP861" s="28"/>
      <c r="AQ861" s="29"/>
      <c r="AR861" s="108" t="str">
        <f t="shared" si="110"/>
        <v>NO OFERTADO</v>
      </c>
      <c r="AS861" s="109" t="str">
        <f t="shared" si="111"/>
        <v>CORRECTO</v>
      </c>
    </row>
    <row r="862" spans="1:45" ht="24" x14ac:dyDescent="0.25">
      <c r="A862" s="134">
        <v>858</v>
      </c>
      <c r="B862" s="135">
        <v>687</v>
      </c>
      <c r="C862" s="10" t="s">
        <v>1484</v>
      </c>
      <c r="D862" s="136" t="s">
        <v>1485</v>
      </c>
      <c r="E862" s="136" t="s">
        <v>6</v>
      </c>
      <c r="F862" s="136" t="s">
        <v>7</v>
      </c>
      <c r="G862" s="136" t="s">
        <v>8</v>
      </c>
      <c r="H862" s="136" t="s">
        <v>7</v>
      </c>
      <c r="I862" s="137" t="s">
        <v>45</v>
      </c>
      <c r="J862" s="8">
        <v>1</v>
      </c>
      <c r="K862" s="8" t="s">
        <v>1486</v>
      </c>
      <c r="L862" s="9">
        <v>1529</v>
      </c>
      <c r="M862" s="9">
        <v>5184.8461538461543</v>
      </c>
      <c r="N862" s="138">
        <f t="shared" si="104"/>
        <v>7927629.7692307699</v>
      </c>
      <c r="O862" s="11" t="s">
        <v>3204</v>
      </c>
      <c r="P862" s="39">
        <v>2.408653055590673E-4</v>
      </c>
      <c r="Q862" s="39"/>
      <c r="R862" s="26">
        <v>6.0216326389766824E-2</v>
      </c>
      <c r="S862" s="7"/>
      <c r="T862" s="26">
        <v>6.0216326389766824E-2</v>
      </c>
      <c r="U862" s="11"/>
      <c r="V862" s="28"/>
      <c r="W862" s="28"/>
      <c r="X862" s="29"/>
      <c r="Y862" s="108" t="str">
        <f t="shared" si="105"/>
        <v>NO OFERTADO</v>
      </c>
      <c r="Z862" s="108" t="str">
        <f t="shared" si="106"/>
        <v>CORRECTO</v>
      </c>
      <c r="AA862" s="29">
        <f t="shared" si="107"/>
        <v>0</v>
      </c>
      <c r="AB862" s="25">
        <v>2.1677877500316058E-2</v>
      </c>
      <c r="AC862" s="7"/>
      <c r="AD862" s="26">
        <v>2.1677877500316058E-2</v>
      </c>
      <c r="AE862" s="28"/>
      <c r="AF862" s="28"/>
      <c r="AG862" s="28"/>
      <c r="AH862" s="29"/>
      <c r="AI862" s="108" t="str">
        <f t="shared" si="108"/>
        <v>NO OFERTADO</v>
      </c>
      <c r="AJ862" s="108" t="str">
        <f t="shared" si="109"/>
        <v>CORRECTO</v>
      </c>
      <c r="AK862" s="27">
        <v>1.4451918333544037E-2</v>
      </c>
      <c r="AL862" s="7"/>
      <c r="AM862" s="26">
        <v>1.4451918333544037E-2</v>
      </c>
      <c r="AN862" s="28"/>
      <c r="AO862" s="28"/>
      <c r="AP862" s="28"/>
      <c r="AQ862" s="29"/>
      <c r="AR862" s="108" t="str">
        <f t="shared" si="110"/>
        <v>NO OFERTADO</v>
      </c>
      <c r="AS862" s="109" t="str">
        <f t="shared" si="111"/>
        <v>CORRECTO</v>
      </c>
    </row>
    <row r="863" spans="1:45" ht="24" x14ac:dyDescent="0.25">
      <c r="A863" s="134">
        <v>859</v>
      </c>
      <c r="B863" s="135">
        <v>794</v>
      </c>
      <c r="C863" s="10" t="s">
        <v>1484</v>
      </c>
      <c r="D863" s="136" t="s">
        <v>644</v>
      </c>
      <c r="E863" s="136" t="s">
        <v>6</v>
      </c>
      <c r="F863" s="136" t="s">
        <v>7</v>
      </c>
      <c r="G863" s="136" t="s">
        <v>8</v>
      </c>
      <c r="H863" s="136" t="s">
        <v>7</v>
      </c>
      <c r="I863" s="137" t="s">
        <v>45</v>
      </c>
      <c r="J863" s="8">
        <v>1</v>
      </c>
      <c r="K863" s="8" t="s">
        <v>1486</v>
      </c>
      <c r="L863" s="9">
        <v>342</v>
      </c>
      <c r="M863" s="9">
        <v>14921.76923076923</v>
      </c>
      <c r="N863" s="138">
        <f t="shared" si="104"/>
        <v>5103245.076923077</v>
      </c>
      <c r="O863" s="11" t="s">
        <v>3204</v>
      </c>
      <c r="P863" s="39">
        <v>1.5505197903750663E-4</v>
      </c>
      <c r="Q863" s="39"/>
      <c r="R863" s="26">
        <v>3.8762994759376654E-2</v>
      </c>
      <c r="S863" s="7"/>
      <c r="T863" s="26">
        <v>3.8762994759376654E-2</v>
      </c>
      <c r="U863" s="11"/>
      <c r="V863" s="28"/>
      <c r="W863" s="28"/>
      <c r="X863" s="29"/>
      <c r="Y863" s="108" t="str">
        <f t="shared" si="105"/>
        <v>NO OFERTADO</v>
      </c>
      <c r="Z863" s="108" t="str">
        <f t="shared" si="106"/>
        <v>CORRECTO</v>
      </c>
      <c r="AA863" s="29">
        <f t="shared" si="107"/>
        <v>0</v>
      </c>
      <c r="AB863" s="25">
        <v>1.3954678113375597E-2</v>
      </c>
      <c r="AC863" s="7"/>
      <c r="AD863" s="26">
        <v>1.3954678113375597E-2</v>
      </c>
      <c r="AE863" s="28"/>
      <c r="AF863" s="28"/>
      <c r="AG863" s="28"/>
      <c r="AH863" s="29"/>
      <c r="AI863" s="108" t="str">
        <f t="shared" si="108"/>
        <v>NO OFERTADO</v>
      </c>
      <c r="AJ863" s="108" t="str">
        <f t="shared" si="109"/>
        <v>CORRECTO</v>
      </c>
      <c r="AK863" s="27">
        <v>9.3031187422503974E-3</v>
      </c>
      <c r="AL863" s="7"/>
      <c r="AM863" s="26">
        <v>9.3031187422503974E-3</v>
      </c>
      <c r="AN863" s="28"/>
      <c r="AO863" s="28"/>
      <c r="AP863" s="28"/>
      <c r="AQ863" s="29"/>
      <c r="AR863" s="108" t="str">
        <f t="shared" si="110"/>
        <v>NO OFERTADO</v>
      </c>
      <c r="AS863" s="109" t="str">
        <f t="shared" si="111"/>
        <v>CORRECTO</v>
      </c>
    </row>
    <row r="864" spans="1:45" x14ac:dyDescent="0.25">
      <c r="A864" s="134">
        <v>860</v>
      </c>
      <c r="B864" s="135">
        <v>1282</v>
      </c>
      <c r="C864" s="10" t="s">
        <v>2343</v>
      </c>
      <c r="D864" s="136" t="s">
        <v>2344</v>
      </c>
      <c r="E864" s="136" t="s">
        <v>36</v>
      </c>
      <c r="F864" s="136" t="s">
        <v>16</v>
      </c>
      <c r="G864" s="136" t="s">
        <v>17</v>
      </c>
      <c r="H864" s="136" t="s">
        <v>36</v>
      </c>
      <c r="I864" s="137" t="s">
        <v>45</v>
      </c>
      <c r="J864" s="8">
        <v>1</v>
      </c>
      <c r="K864" s="8" t="s">
        <v>2345</v>
      </c>
      <c r="L864" s="9">
        <v>2312.1999999999998</v>
      </c>
      <c r="M864" s="9">
        <v>411.76923076923077</v>
      </c>
      <c r="N864" s="138">
        <f t="shared" si="104"/>
        <v>952092.81538461533</v>
      </c>
      <c r="O864" s="11" t="s">
        <v>3204</v>
      </c>
      <c r="P864" s="39">
        <v>2.8927451656267229E-5</v>
      </c>
      <c r="Q864" s="39"/>
      <c r="R864" s="26">
        <v>7.231862914066807E-3</v>
      </c>
      <c r="S864" s="7"/>
      <c r="T864" s="26">
        <v>7.231862914066807E-3</v>
      </c>
      <c r="U864" s="11"/>
      <c r="V864" s="28"/>
      <c r="W864" s="28"/>
      <c r="X864" s="29"/>
      <c r="Y864" s="108" t="str">
        <f t="shared" si="105"/>
        <v>NO OFERTADO</v>
      </c>
      <c r="Z864" s="108" t="str">
        <f t="shared" si="106"/>
        <v>CORRECTO</v>
      </c>
      <c r="AA864" s="29">
        <f t="shared" si="107"/>
        <v>0</v>
      </c>
      <c r="AB864" s="25">
        <v>2.6034706490640504E-3</v>
      </c>
      <c r="AC864" s="7"/>
      <c r="AD864" s="26">
        <v>2.6034706490640504E-3</v>
      </c>
      <c r="AE864" s="28"/>
      <c r="AF864" s="28"/>
      <c r="AG864" s="28"/>
      <c r="AH864" s="29"/>
      <c r="AI864" s="108" t="str">
        <f t="shared" si="108"/>
        <v>NO OFERTADO</v>
      </c>
      <c r="AJ864" s="108" t="str">
        <f t="shared" si="109"/>
        <v>CORRECTO</v>
      </c>
      <c r="AK864" s="27">
        <v>1.7356470993760338E-3</v>
      </c>
      <c r="AL864" s="7"/>
      <c r="AM864" s="26">
        <v>1.7356470993760338E-3</v>
      </c>
      <c r="AN864" s="28"/>
      <c r="AO864" s="28"/>
      <c r="AP864" s="28"/>
      <c r="AQ864" s="29"/>
      <c r="AR864" s="108" t="str">
        <f t="shared" si="110"/>
        <v>NO OFERTADO</v>
      </c>
      <c r="AS864" s="109" t="str">
        <f t="shared" si="111"/>
        <v>CORRECTO</v>
      </c>
    </row>
    <row r="865" spans="1:45" x14ac:dyDescent="0.25">
      <c r="A865" s="134">
        <v>861</v>
      </c>
      <c r="B865" s="135">
        <v>1434</v>
      </c>
      <c r="C865" s="10" t="s">
        <v>2343</v>
      </c>
      <c r="D865" s="136" t="s">
        <v>2569</v>
      </c>
      <c r="E865" s="136" t="s">
        <v>165</v>
      </c>
      <c r="F865" s="136" t="s">
        <v>166</v>
      </c>
      <c r="G865" s="136" t="s">
        <v>167</v>
      </c>
      <c r="H865" s="136" t="s">
        <v>81</v>
      </c>
      <c r="I865" s="137" t="s">
        <v>45</v>
      </c>
      <c r="J865" s="8">
        <v>10</v>
      </c>
      <c r="K865" s="8" t="s">
        <v>2570</v>
      </c>
      <c r="L865" s="9">
        <v>487.16</v>
      </c>
      <c r="M865" s="9">
        <v>1329.2307692307693</v>
      </c>
      <c r="N865" s="138">
        <f t="shared" si="104"/>
        <v>647548.0615384616</v>
      </c>
      <c r="O865" s="11" t="s">
        <v>3204</v>
      </c>
      <c r="P865" s="39">
        <v>1.9674463395353219E-5</v>
      </c>
      <c r="Q865" s="39"/>
      <c r="R865" s="26">
        <v>4.9186158488383046E-3</v>
      </c>
      <c r="S865" s="7"/>
      <c r="T865" s="26">
        <v>4.9186158488383046E-3</v>
      </c>
      <c r="U865" s="11"/>
      <c r="V865" s="28"/>
      <c r="W865" s="28"/>
      <c r="X865" s="29"/>
      <c r="Y865" s="108" t="str">
        <f t="shared" si="105"/>
        <v>NO OFERTADO</v>
      </c>
      <c r="Z865" s="108" t="str">
        <f t="shared" si="106"/>
        <v>CORRECTO</v>
      </c>
      <c r="AA865" s="29">
        <f t="shared" si="107"/>
        <v>0</v>
      </c>
      <c r="AB865" s="25">
        <v>1.7707017055817898E-3</v>
      </c>
      <c r="AC865" s="7"/>
      <c r="AD865" s="26">
        <v>1.7707017055817898E-3</v>
      </c>
      <c r="AE865" s="28"/>
      <c r="AF865" s="28"/>
      <c r="AG865" s="28"/>
      <c r="AH865" s="29"/>
      <c r="AI865" s="108" t="str">
        <f t="shared" si="108"/>
        <v>NO OFERTADO</v>
      </c>
      <c r="AJ865" s="108" t="str">
        <f t="shared" si="109"/>
        <v>CORRECTO</v>
      </c>
      <c r="AK865" s="27">
        <v>1.180467803721193E-3</v>
      </c>
      <c r="AL865" s="7"/>
      <c r="AM865" s="26">
        <v>1.180467803721193E-3</v>
      </c>
      <c r="AN865" s="28"/>
      <c r="AO865" s="28"/>
      <c r="AP865" s="28"/>
      <c r="AQ865" s="29"/>
      <c r="AR865" s="108" t="str">
        <f t="shared" si="110"/>
        <v>NO OFERTADO</v>
      </c>
      <c r="AS865" s="109" t="str">
        <f t="shared" si="111"/>
        <v>CORRECTO</v>
      </c>
    </row>
    <row r="866" spans="1:45" x14ac:dyDescent="0.25">
      <c r="A866" s="134">
        <v>862</v>
      </c>
      <c r="B866" s="135">
        <v>1684</v>
      </c>
      <c r="C866" s="10" t="s">
        <v>2343</v>
      </c>
      <c r="D866" s="136" t="s">
        <v>2950</v>
      </c>
      <c r="E866" s="136" t="s">
        <v>36</v>
      </c>
      <c r="F866" s="136" t="s">
        <v>16</v>
      </c>
      <c r="G866" s="136" t="s">
        <v>17</v>
      </c>
      <c r="H866" s="136" t="s">
        <v>36</v>
      </c>
      <c r="I866" s="137" t="s">
        <v>45</v>
      </c>
      <c r="J866" s="8">
        <v>1</v>
      </c>
      <c r="K866" s="8" t="s">
        <v>2345</v>
      </c>
      <c r="L866" s="9">
        <v>1010</v>
      </c>
      <c r="M866" s="9">
        <v>217.30769230769232</v>
      </c>
      <c r="N866" s="138">
        <f t="shared" si="104"/>
        <v>219480.76923076925</v>
      </c>
      <c r="O866" s="11" t="s">
        <v>3204</v>
      </c>
      <c r="P866" s="39">
        <v>6.6684878184262094E-6</v>
      </c>
      <c r="Q866" s="39"/>
      <c r="R866" s="26">
        <v>1.6671219546065524E-3</v>
      </c>
      <c r="S866" s="7"/>
      <c r="T866" s="26">
        <v>1.6671219546065524E-3</v>
      </c>
      <c r="U866" s="11"/>
      <c r="V866" s="28"/>
      <c r="W866" s="28"/>
      <c r="X866" s="29"/>
      <c r="Y866" s="108" t="str">
        <f t="shared" si="105"/>
        <v>NO OFERTADO</v>
      </c>
      <c r="Z866" s="108" t="str">
        <f t="shared" si="106"/>
        <v>CORRECTO</v>
      </c>
      <c r="AA866" s="29">
        <f t="shared" si="107"/>
        <v>0</v>
      </c>
      <c r="AB866" s="25">
        <v>6.0016390365835888E-4</v>
      </c>
      <c r="AC866" s="7"/>
      <c r="AD866" s="26">
        <v>6.0016390365835888E-4</v>
      </c>
      <c r="AE866" s="28"/>
      <c r="AF866" s="28"/>
      <c r="AG866" s="28"/>
      <c r="AH866" s="29"/>
      <c r="AI866" s="108" t="str">
        <f t="shared" si="108"/>
        <v>NO OFERTADO</v>
      </c>
      <c r="AJ866" s="108" t="str">
        <f t="shared" si="109"/>
        <v>CORRECTO</v>
      </c>
      <c r="AK866" s="27">
        <v>4.0010926910557257E-4</v>
      </c>
      <c r="AL866" s="7"/>
      <c r="AM866" s="26">
        <v>4.0010926910557257E-4</v>
      </c>
      <c r="AN866" s="28"/>
      <c r="AO866" s="28"/>
      <c r="AP866" s="28"/>
      <c r="AQ866" s="29"/>
      <c r="AR866" s="108" t="str">
        <f t="shared" si="110"/>
        <v>NO OFERTADO</v>
      </c>
      <c r="AS866" s="109" t="str">
        <f t="shared" si="111"/>
        <v>CORRECTO</v>
      </c>
    </row>
    <row r="867" spans="1:45" x14ac:dyDescent="0.25">
      <c r="A867" s="134">
        <v>863</v>
      </c>
      <c r="B867" s="135">
        <v>1731</v>
      </c>
      <c r="C867" s="10" t="s">
        <v>2343</v>
      </c>
      <c r="D867" s="136" t="s">
        <v>3023</v>
      </c>
      <c r="E867" s="136" t="s">
        <v>536</v>
      </c>
      <c r="F867" s="136" t="s">
        <v>241</v>
      </c>
      <c r="G867" s="136" t="s">
        <v>242</v>
      </c>
      <c r="H867" s="136" t="s">
        <v>243</v>
      </c>
      <c r="I867" s="137" t="s">
        <v>45</v>
      </c>
      <c r="J867" s="8">
        <v>40</v>
      </c>
      <c r="K867" s="8" t="s">
        <v>3024</v>
      </c>
      <c r="L867" s="9">
        <v>132.43</v>
      </c>
      <c r="M867" s="9">
        <v>1240</v>
      </c>
      <c r="N867" s="138">
        <f t="shared" si="104"/>
        <v>164213.20000000001</v>
      </c>
      <c r="O867" s="11" t="s">
        <v>3204</v>
      </c>
      <c r="P867" s="39">
        <v>4.9892923542354259E-6</v>
      </c>
      <c r="Q867" s="39"/>
      <c r="R867" s="26">
        <v>1.2473230885588565E-3</v>
      </c>
      <c r="S867" s="7"/>
      <c r="T867" s="26">
        <v>1.2473230885588565E-3</v>
      </c>
      <c r="U867" s="11"/>
      <c r="V867" s="28"/>
      <c r="W867" s="28"/>
      <c r="X867" s="29"/>
      <c r="Y867" s="108" t="str">
        <f t="shared" si="105"/>
        <v>NO OFERTADO</v>
      </c>
      <c r="Z867" s="108" t="str">
        <f t="shared" si="106"/>
        <v>CORRECTO</v>
      </c>
      <c r="AA867" s="29">
        <f t="shared" si="107"/>
        <v>0</v>
      </c>
      <c r="AB867" s="25">
        <v>4.4903631188118834E-4</v>
      </c>
      <c r="AC867" s="7"/>
      <c r="AD867" s="26">
        <v>4.4903631188118834E-4</v>
      </c>
      <c r="AE867" s="28"/>
      <c r="AF867" s="28"/>
      <c r="AG867" s="28"/>
      <c r="AH867" s="29"/>
      <c r="AI867" s="108" t="str">
        <f t="shared" si="108"/>
        <v>NO OFERTADO</v>
      </c>
      <c r="AJ867" s="108" t="str">
        <f t="shared" si="109"/>
        <v>CORRECTO</v>
      </c>
      <c r="AK867" s="27">
        <v>2.9935754125412554E-4</v>
      </c>
      <c r="AL867" s="7"/>
      <c r="AM867" s="26">
        <v>2.9935754125412554E-4</v>
      </c>
      <c r="AN867" s="28"/>
      <c r="AO867" s="28"/>
      <c r="AP867" s="28"/>
      <c r="AQ867" s="29"/>
      <c r="AR867" s="108" t="str">
        <f t="shared" si="110"/>
        <v>NO OFERTADO</v>
      </c>
      <c r="AS867" s="109" t="str">
        <f t="shared" si="111"/>
        <v>CORRECTO</v>
      </c>
    </row>
    <row r="868" spans="1:45" ht="24" x14ac:dyDescent="0.25">
      <c r="A868" s="134">
        <v>864</v>
      </c>
      <c r="B868" s="135">
        <v>2023</v>
      </c>
      <c r="C868" s="10" t="s">
        <v>3519</v>
      </c>
      <c r="D868" s="136" t="s">
        <v>3520</v>
      </c>
      <c r="E868" s="136" t="s">
        <v>536</v>
      </c>
      <c r="F868" s="136" t="s">
        <v>241</v>
      </c>
      <c r="G868" s="136" t="s">
        <v>242</v>
      </c>
      <c r="H868" s="136" t="s">
        <v>243</v>
      </c>
      <c r="I868" s="137" t="s">
        <v>45</v>
      </c>
      <c r="J868" s="8">
        <v>15</v>
      </c>
      <c r="K868" s="8" t="s">
        <v>3521</v>
      </c>
      <c r="L868" s="9">
        <v>1366.64</v>
      </c>
      <c r="M868" s="138">
        <v>80</v>
      </c>
      <c r="N868" s="138">
        <f t="shared" si="104"/>
        <v>109331.20000000001</v>
      </c>
      <c r="O868" s="11" t="s">
        <v>3204</v>
      </c>
      <c r="P868" s="39">
        <v>3.3218116463194447E-6</v>
      </c>
      <c r="Q868" s="39"/>
      <c r="R868" s="26">
        <v>8.3045291157986115E-4</v>
      </c>
      <c r="S868" s="7"/>
      <c r="T868" s="26">
        <v>8.3045291157986115E-4</v>
      </c>
      <c r="U868" s="11"/>
      <c r="V868" s="28"/>
      <c r="W868" s="28"/>
      <c r="X868" s="29"/>
      <c r="Y868" s="108" t="str">
        <f t="shared" si="105"/>
        <v>NO OFERTADO</v>
      </c>
      <c r="Z868" s="108" t="str">
        <f t="shared" si="106"/>
        <v>CORRECTO</v>
      </c>
      <c r="AA868" s="29">
        <f t="shared" si="107"/>
        <v>0</v>
      </c>
      <c r="AB868" s="25">
        <v>2.9896304816875004E-4</v>
      </c>
      <c r="AC868" s="7"/>
      <c r="AD868" s="26">
        <v>2.9896304816875004E-4</v>
      </c>
      <c r="AE868" s="28"/>
      <c r="AF868" s="28"/>
      <c r="AG868" s="28"/>
      <c r="AH868" s="29"/>
      <c r="AI868" s="108" t="str">
        <f t="shared" si="108"/>
        <v>NO OFERTADO</v>
      </c>
      <c r="AJ868" s="108" t="str">
        <f t="shared" si="109"/>
        <v>CORRECTO</v>
      </c>
      <c r="AK868" s="27">
        <v>1.9930869877916667E-4</v>
      </c>
      <c r="AL868" s="7"/>
      <c r="AM868" s="26">
        <v>1.9930869877916667E-4</v>
      </c>
      <c r="AN868" s="28"/>
      <c r="AO868" s="28"/>
      <c r="AP868" s="28"/>
      <c r="AQ868" s="29"/>
      <c r="AR868" s="108" t="str">
        <f t="shared" si="110"/>
        <v>NO OFERTADO</v>
      </c>
      <c r="AS868" s="109" t="str">
        <f t="shared" si="111"/>
        <v>CORRECTO</v>
      </c>
    </row>
    <row r="869" spans="1:45" ht="24" x14ac:dyDescent="0.25">
      <c r="A869" s="134">
        <v>865</v>
      </c>
      <c r="B869" s="135">
        <v>2618</v>
      </c>
      <c r="C869" s="10" t="s">
        <v>4408</v>
      </c>
      <c r="D869" s="136" t="s">
        <v>55</v>
      </c>
      <c r="E869" s="136" t="s">
        <v>6</v>
      </c>
      <c r="F869" s="136" t="s">
        <v>7</v>
      </c>
      <c r="G869" s="136" t="s">
        <v>8</v>
      </c>
      <c r="H869" s="136" t="s">
        <v>7</v>
      </c>
      <c r="I869" s="137" t="s">
        <v>45</v>
      </c>
      <c r="J869" s="8">
        <v>1</v>
      </c>
      <c r="K869" s="8" t="s">
        <v>4409</v>
      </c>
      <c r="L869" s="9">
        <v>562.29</v>
      </c>
      <c r="M869" s="9">
        <v>1036.3636363636363</v>
      </c>
      <c r="N869" s="138">
        <f t="shared" si="104"/>
        <v>582736.90909090894</v>
      </c>
      <c r="O869" s="11" t="s">
        <v>4504</v>
      </c>
      <c r="P869" s="39">
        <v>1.7705305085450234E-5</v>
      </c>
      <c r="Q869" s="39"/>
      <c r="R869" s="26">
        <v>4.4263262713625587E-3</v>
      </c>
      <c r="S869" s="7"/>
      <c r="T869" s="26">
        <v>4.4263262713625587E-3</v>
      </c>
      <c r="U869" s="11"/>
      <c r="V869" s="28"/>
      <c r="W869" s="28"/>
      <c r="X869" s="29"/>
      <c r="Y869" s="108" t="str">
        <f t="shared" si="105"/>
        <v>NO OFERTADO</v>
      </c>
      <c r="Z869" s="108" t="str">
        <f t="shared" si="106"/>
        <v>CORRECTO</v>
      </c>
      <c r="AA869" s="29">
        <f t="shared" si="107"/>
        <v>0</v>
      </c>
      <c r="AB869" s="25">
        <v>1.5934774576905209E-3</v>
      </c>
      <c r="AC869" s="7"/>
      <c r="AD869" s="26">
        <v>1.5934774576905209E-3</v>
      </c>
      <c r="AE869" s="28"/>
      <c r="AF869" s="28"/>
      <c r="AG869" s="28"/>
      <c r="AH869" s="29"/>
      <c r="AI869" s="108" t="str">
        <f t="shared" si="108"/>
        <v>NO OFERTADO</v>
      </c>
      <c r="AJ869" s="108" t="str">
        <f t="shared" si="109"/>
        <v>CORRECTO</v>
      </c>
      <c r="AK869" s="27">
        <v>1.062318305127014E-3</v>
      </c>
      <c r="AL869" s="7"/>
      <c r="AM869" s="26">
        <v>1.062318305127014E-3</v>
      </c>
      <c r="AN869" s="28"/>
      <c r="AO869" s="28"/>
      <c r="AP869" s="28"/>
      <c r="AQ869" s="29"/>
      <c r="AR869" s="108" t="str">
        <f t="shared" si="110"/>
        <v>NO OFERTADO</v>
      </c>
      <c r="AS869" s="109" t="str">
        <f t="shared" si="111"/>
        <v>CORRECTO</v>
      </c>
    </row>
    <row r="870" spans="1:45" ht="24" x14ac:dyDescent="0.25">
      <c r="A870" s="134">
        <v>866</v>
      </c>
      <c r="B870" s="135">
        <v>1607</v>
      </c>
      <c r="C870" s="10" t="s">
        <v>2831</v>
      </c>
      <c r="D870" s="136" t="s">
        <v>66</v>
      </c>
      <c r="E870" s="136" t="s">
        <v>6</v>
      </c>
      <c r="F870" s="136" t="s">
        <v>7</v>
      </c>
      <c r="G870" s="136" t="s">
        <v>8</v>
      </c>
      <c r="H870" s="136" t="s">
        <v>7</v>
      </c>
      <c r="I870" s="137" t="s">
        <v>45</v>
      </c>
      <c r="J870" s="8">
        <v>1</v>
      </c>
      <c r="K870" s="8" t="s">
        <v>2832</v>
      </c>
      <c r="L870" s="9">
        <v>74.27</v>
      </c>
      <c r="M870" s="9">
        <v>3861.1538461538462</v>
      </c>
      <c r="N870" s="138">
        <f t="shared" si="104"/>
        <v>286767.89615384612</v>
      </c>
      <c r="O870" s="11" t="s">
        <v>3204</v>
      </c>
      <c r="P870" s="39">
        <v>8.7128737015085436E-6</v>
      </c>
      <c r="Q870" s="39"/>
      <c r="R870" s="26">
        <v>2.1782184253771359E-3</v>
      </c>
      <c r="S870" s="7"/>
      <c r="T870" s="26">
        <v>2.1782184253771359E-3</v>
      </c>
      <c r="U870" s="11"/>
      <c r="V870" s="28"/>
      <c r="W870" s="28"/>
      <c r="X870" s="29"/>
      <c r="Y870" s="108" t="str">
        <f t="shared" si="105"/>
        <v>NO OFERTADO</v>
      </c>
      <c r="Z870" s="108" t="str">
        <f t="shared" si="106"/>
        <v>CORRECTO</v>
      </c>
      <c r="AA870" s="29">
        <f t="shared" si="107"/>
        <v>0</v>
      </c>
      <c r="AB870" s="25">
        <v>7.8415863313576893E-4</v>
      </c>
      <c r="AC870" s="7"/>
      <c r="AD870" s="26">
        <v>7.8415863313576893E-4</v>
      </c>
      <c r="AE870" s="28"/>
      <c r="AF870" s="28"/>
      <c r="AG870" s="28"/>
      <c r="AH870" s="29"/>
      <c r="AI870" s="108" t="str">
        <f t="shared" si="108"/>
        <v>NO OFERTADO</v>
      </c>
      <c r="AJ870" s="108" t="str">
        <f t="shared" si="109"/>
        <v>CORRECTO</v>
      </c>
      <c r="AK870" s="27">
        <v>5.2277242209051262E-4</v>
      </c>
      <c r="AL870" s="7"/>
      <c r="AM870" s="26">
        <v>5.2277242209051262E-4</v>
      </c>
      <c r="AN870" s="28"/>
      <c r="AO870" s="28"/>
      <c r="AP870" s="28"/>
      <c r="AQ870" s="29"/>
      <c r="AR870" s="108" t="str">
        <f t="shared" si="110"/>
        <v>NO OFERTADO</v>
      </c>
      <c r="AS870" s="109" t="str">
        <f t="shared" si="111"/>
        <v>CORRECTO</v>
      </c>
    </row>
    <row r="871" spans="1:45" x14ac:dyDescent="0.25">
      <c r="A871" s="134">
        <v>867</v>
      </c>
      <c r="B871" s="135">
        <v>627</v>
      </c>
      <c r="C871" s="10" t="s">
        <v>1381</v>
      </c>
      <c r="D871" s="136" t="s">
        <v>2719</v>
      </c>
      <c r="E871" s="136" t="s">
        <v>165</v>
      </c>
      <c r="F871" s="136" t="s">
        <v>166</v>
      </c>
      <c r="G871" s="136" t="s">
        <v>8</v>
      </c>
      <c r="H871" s="136" t="s">
        <v>81</v>
      </c>
      <c r="I871" s="137" t="s">
        <v>45</v>
      </c>
      <c r="J871" s="8">
        <v>120</v>
      </c>
      <c r="K871" s="8" t="s">
        <v>1382</v>
      </c>
      <c r="L871" s="9">
        <v>34.68</v>
      </c>
      <c r="M871" s="9">
        <v>228553.84615384616</v>
      </c>
      <c r="N871" s="138">
        <f t="shared" si="104"/>
        <v>7926247.384615385</v>
      </c>
      <c r="O871" s="11" t="s">
        <v>3204</v>
      </c>
      <c r="P871" s="39">
        <v>2.4082330454458032E-4</v>
      </c>
      <c r="Q871" s="39"/>
      <c r="R871" s="26">
        <v>6.0205826136145078E-2</v>
      </c>
      <c r="S871" s="7"/>
      <c r="T871" s="26">
        <v>6.0205826136145078E-2</v>
      </c>
      <c r="U871" s="11"/>
      <c r="V871" s="28"/>
      <c r="W871" s="28"/>
      <c r="X871" s="29"/>
      <c r="Y871" s="108" t="str">
        <f t="shared" si="105"/>
        <v>NO OFERTADO</v>
      </c>
      <c r="Z871" s="108" t="str">
        <f t="shared" si="106"/>
        <v>CORRECTO</v>
      </c>
      <c r="AA871" s="29">
        <f t="shared" si="107"/>
        <v>0</v>
      </c>
      <c r="AB871" s="25">
        <v>2.167409740901223E-2</v>
      </c>
      <c r="AC871" s="7"/>
      <c r="AD871" s="26">
        <v>2.167409740901223E-2</v>
      </c>
      <c r="AE871" s="28"/>
      <c r="AF871" s="28"/>
      <c r="AG871" s="28"/>
      <c r="AH871" s="29"/>
      <c r="AI871" s="108" t="str">
        <f t="shared" si="108"/>
        <v>NO OFERTADO</v>
      </c>
      <c r="AJ871" s="108" t="str">
        <f t="shared" si="109"/>
        <v>CORRECTO</v>
      </c>
      <c r="AK871" s="27">
        <v>1.4449398272674819E-2</v>
      </c>
      <c r="AL871" s="7"/>
      <c r="AM871" s="26">
        <v>1.4449398272674819E-2</v>
      </c>
      <c r="AN871" s="28"/>
      <c r="AO871" s="28"/>
      <c r="AP871" s="28"/>
      <c r="AQ871" s="29"/>
      <c r="AR871" s="108" t="str">
        <f t="shared" si="110"/>
        <v>NO OFERTADO</v>
      </c>
      <c r="AS871" s="109" t="str">
        <f t="shared" si="111"/>
        <v>CORRECTO</v>
      </c>
    </row>
    <row r="872" spans="1:45" ht="36" x14ac:dyDescent="0.25">
      <c r="A872" s="134">
        <v>868</v>
      </c>
      <c r="B872" s="135">
        <v>1793</v>
      </c>
      <c r="C872" s="10" t="s">
        <v>3123</v>
      </c>
      <c r="D872" s="136" t="s">
        <v>3124</v>
      </c>
      <c r="E872" s="136" t="s">
        <v>394</v>
      </c>
      <c r="F872" s="136" t="s">
        <v>394</v>
      </c>
      <c r="G872" s="136" t="s">
        <v>395</v>
      </c>
      <c r="H872" s="136" t="s">
        <v>3125</v>
      </c>
      <c r="I872" s="137" t="s">
        <v>45</v>
      </c>
      <c r="J872" s="8">
        <v>1</v>
      </c>
      <c r="K872" s="8" t="s">
        <v>3126</v>
      </c>
      <c r="L872" s="9">
        <v>1854</v>
      </c>
      <c r="M872" s="9">
        <v>43.333333333333336</v>
      </c>
      <c r="N872" s="138">
        <f t="shared" si="104"/>
        <v>80340</v>
      </c>
      <c r="O872" s="11" t="s">
        <v>3204</v>
      </c>
      <c r="P872" s="39">
        <v>2.4409715402858852E-6</v>
      </c>
      <c r="Q872" s="39"/>
      <c r="R872" s="26">
        <v>6.1024288507147129E-4</v>
      </c>
      <c r="S872" s="7"/>
      <c r="T872" s="26">
        <v>6.1024288507147129E-4</v>
      </c>
      <c r="U872" s="11"/>
      <c r="V872" s="28"/>
      <c r="W872" s="28"/>
      <c r="X872" s="29"/>
      <c r="Y872" s="108" t="str">
        <f t="shared" si="105"/>
        <v>NO OFERTADO</v>
      </c>
      <c r="Z872" s="108" t="str">
        <f t="shared" si="106"/>
        <v>CORRECTO</v>
      </c>
      <c r="AA872" s="29">
        <f t="shared" si="107"/>
        <v>0</v>
      </c>
      <c r="AB872" s="25">
        <v>2.1968743862572966E-4</v>
      </c>
      <c r="AC872" s="7"/>
      <c r="AD872" s="26">
        <v>2.1968743862572966E-4</v>
      </c>
      <c r="AE872" s="28"/>
      <c r="AF872" s="28"/>
      <c r="AG872" s="28"/>
      <c r="AH872" s="29"/>
      <c r="AI872" s="108" t="str">
        <f t="shared" si="108"/>
        <v>NO OFERTADO</v>
      </c>
      <c r="AJ872" s="108" t="str">
        <f t="shared" si="109"/>
        <v>CORRECTO</v>
      </c>
      <c r="AK872" s="27">
        <v>1.464582924171531E-4</v>
      </c>
      <c r="AL872" s="7"/>
      <c r="AM872" s="26">
        <v>1.464582924171531E-4</v>
      </c>
      <c r="AN872" s="28"/>
      <c r="AO872" s="28"/>
      <c r="AP872" s="28"/>
      <c r="AQ872" s="29"/>
      <c r="AR872" s="108" t="str">
        <f t="shared" si="110"/>
        <v>NO OFERTADO</v>
      </c>
      <c r="AS872" s="109" t="str">
        <f t="shared" si="111"/>
        <v>CORRECTO</v>
      </c>
    </row>
    <row r="873" spans="1:45" x14ac:dyDescent="0.25">
      <c r="A873" s="134">
        <v>869</v>
      </c>
      <c r="B873" s="135">
        <v>1168</v>
      </c>
      <c r="C873" s="10" t="s">
        <v>2182</v>
      </c>
      <c r="D873" s="136" t="s">
        <v>2183</v>
      </c>
      <c r="E873" s="136" t="s">
        <v>165</v>
      </c>
      <c r="F873" s="136" t="s">
        <v>166</v>
      </c>
      <c r="G873" s="136" t="s">
        <v>1042</v>
      </c>
      <c r="H873" s="136" t="s">
        <v>81</v>
      </c>
      <c r="I873" s="137" t="s">
        <v>45</v>
      </c>
      <c r="J873" s="8">
        <v>30</v>
      </c>
      <c r="K873" s="8" t="s">
        <v>2184</v>
      </c>
      <c r="L873" s="9">
        <v>111.15</v>
      </c>
      <c r="M873" s="9">
        <v>17616.923076923078</v>
      </c>
      <c r="N873" s="138">
        <f t="shared" si="104"/>
        <v>1958121.0000000002</v>
      </c>
      <c r="O873" s="11" t="s">
        <v>3204</v>
      </c>
      <c r="P873" s="39">
        <v>5.9493622522232237E-5</v>
      </c>
      <c r="Q873" s="39"/>
      <c r="R873" s="26">
        <v>1.487340563055806E-2</v>
      </c>
      <c r="S873" s="7"/>
      <c r="T873" s="26">
        <v>1.487340563055806E-2</v>
      </c>
      <c r="U873" s="11"/>
      <c r="V873" s="28"/>
      <c r="W873" s="28"/>
      <c r="X873" s="29"/>
      <c r="Y873" s="108" t="str">
        <f t="shared" si="105"/>
        <v>NO OFERTADO</v>
      </c>
      <c r="Z873" s="108" t="str">
        <f t="shared" si="106"/>
        <v>CORRECTO</v>
      </c>
      <c r="AA873" s="29">
        <f t="shared" si="107"/>
        <v>0</v>
      </c>
      <c r="AB873" s="25">
        <v>5.3544260270009013E-3</v>
      </c>
      <c r="AC873" s="7"/>
      <c r="AD873" s="26">
        <v>5.3544260270009013E-3</v>
      </c>
      <c r="AE873" s="28"/>
      <c r="AF873" s="28"/>
      <c r="AG873" s="28"/>
      <c r="AH873" s="29"/>
      <c r="AI873" s="108" t="str">
        <f t="shared" si="108"/>
        <v>NO OFERTADO</v>
      </c>
      <c r="AJ873" s="108" t="str">
        <f t="shared" si="109"/>
        <v>CORRECTO</v>
      </c>
      <c r="AK873" s="27">
        <v>3.5696173513339344E-3</v>
      </c>
      <c r="AL873" s="7"/>
      <c r="AM873" s="26">
        <v>3.5696173513339344E-3</v>
      </c>
      <c r="AN873" s="28"/>
      <c r="AO873" s="28"/>
      <c r="AP873" s="28"/>
      <c r="AQ873" s="29"/>
      <c r="AR873" s="108" t="str">
        <f t="shared" si="110"/>
        <v>NO OFERTADO</v>
      </c>
      <c r="AS873" s="109" t="str">
        <f t="shared" si="111"/>
        <v>CORRECTO</v>
      </c>
    </row>
    <row r="874" spans="1:45" ht="24" x14ac:dyDescent="0.25">
      <c r="A874" s="134">
        <v>870</v>
      </c>
      <c r="B874" s="135">
        <v>2553</v>
      </c>
      <c r="C874" s="10" t="s">
        <v>4290</v>
      </c>
      <c r="D874" s="136" t="s">
        <v>4291</v>
      </c>
      <c r="E874" s="136" t="s">
        <v>787</v>
      </c>
      <c r="F874" s="136" t="s">
        <v>16</v>
      </c>
      <c r="G874" s="136" t="s">
        <v>161</v>
      </c>
      <c r="H874" s="136" t="s">
        <v>16</v>
      </c>
      <c r="I874" s="137" t="s">
        <v>45</v>
      </c>
      <c r="J874" s="8">
        <v>1</v>
      </c>
      <c r="K874" s="8" t="s">
        <v>4292</v>
      </c>
      <c r="L874" s="9">
        <v>29819.13</v>
      </c>
      <c r="M874" s="9">
        <v>55.833333333333336</v>
      </c>
      <c r="N874" s="138">
        <f t="shared" si="104"/>
        <v>1664901.425</v>
      </c>
      <c r="O874" s="11" t="s">
        <v>4504</v>
      </c>
      <c r="P874" s="39">
        <v>5.0584727356315845E-5</v>
      </c>
      <c r="Q874" s="39"/>
      <c r="R874" s="26">
        <v>1.2646181839078962E-2</v>
      </c>
      <c r="S874" s="7"/>
      <c r="T874" s="26">
        <v>1.2646181839078962E-2</v>
      </c>
      <c r="U874" s="11"/>
      <c r="V874" s="28"/>
      <c r="W874" s="28"/>
      <c r="X874" s="29"/>
      <c r="Y874" s="108" t="str">
        <f t="shared" si="105"/>
        <v>NO OFERTADO</v>
      </c>
      <c r="Z874" s="108" t="str">
        <f t="shared" si="106"/>
        <v>CORRECTO</v>
      </c>
      <c r="AA874" s="29">
        <f t="shared" si="107"/>
        <v>0</v>
      </c>
      <c r="AB874" s="25">
        <v>4.5526254620684263E-3</v>
      </c>
      <c r="AC874" s="7"/>
      <c r="AD874" s="26">
        <v>4.5526254620684263E-3</v>
      </c>
      <c r="AE874" s="28"/>
      <c r="AF874" s="28"/>
      <c r="AG874" s="28"/>
      <c r="AH874" s="29"/>
      <c r="AI874" s="108" t="str">
        <f t="shared" si="108"/>
        <v>NO OFERTADO</v>
      </c>
      <c r="AJ874" s="108" t="str">
        <f t="shared" si="109"/>
        <v>CORRECTO</v>
      </c>
      <c r="AK874" s="27">
        <v>3.0350836413789509E-3</v>
      </c>
      <c r="AL874" s="7"/>
      <c r="AM874" s="26">
        <v>3.0350836413789509E-3</v>
      </c>
      <c r="AN874" s="28"/>
      <c r="AO874" s="28"/>
      <c r="AP874" s="28"/>
      <c r="AQ874" s="29"/>
      <c r="AR874" s="108" t="str">
        <f t="shared" si="110"/>
        <v>NO OFERTADO</v>
      </c>
      <c r="AS874" s="109" t="str">
        <f t="shared" si="111"/>
        <v>CORRECTO</v>
      </c>
    </row>
    <row r="875" spans="1:45" ht="36" x14ac:dyDescent="0.25">
      <c r="A875" s="134">
        <v>871</v>
      </c>
      <c r="B875" s="135">
        <v>1685</v>
      </c>
      <c r="C875" s="10" t="s">
        <v>2951</v>
      </c>
      <c r="D875" s="136" t="s">
        <v>32</v>
      </c>
      <c r="E875" s="136" t="s">
        <v>205</v>
      </c>
      <c r="F875" s="136" t="s">
        <v>7</v>
      </c>
      <c r="G875" s="136" t="s">
        <v>8</v>
      </c>
      <c r="H875" s="136" t="s">
        <v>7</v>
      </c>
      <c r="I875" s="137">
        <v>367.2</v>
      </c>
      <c r="J875" s="8">
        <v>1</v>
      </c>
      <c r="K875" s="8" t="s">
        <v>2952</v>
      </c>
      <c r="L875" s="9">
        <v>367.2</v>
      </c>
      <c r="M875" s="9">
        <v>671.53846153846155</v>
      </c>
      <c r="N875" s="138">
        <f t="shared" si="104"/>
        <v>246588.92307692306</v>
      </c>
      <c r="O875" s="11" t="s">
        <v>3204</v>
      </c>
      <c r="P875" s="39">
        <v>7.4921153022219875E-6</v>
      </c>
      <c r="Q875" s="39">
        <v>1.1962335362091352E-5</v>
      </c>
      <c r="R875" s="26">
        <v>1.8730288255554969E-3</v>
      </c>
      <c r="S875" s="26">
        <v>3.5887006086274053E-4</v>
      </c>
      <c r="T875" s="26">
        <v>2.2318988864182374E-3</v>
      </c>
      <c r="U875" s="11"/>
      <c r="V875" s="28"/>
      <c r="W875" s="28"/>
      <c r="X875" s="29"/>
      <c r="Y875" s="108" t="str">
        <f t="shared" si="105"/>
        <v>NO OFERTADO</v>
      </c>
      <c r="Z875" s="108" t="str">
        <f t="shared" si="106"/>
        <v>CORRECTO</v>
      </c>
      <c r="AA875" s="29">
        <f t="shared" si="107"/>
        <v>0</v>
      </c>
      <c r="AB875" s="25">
        <v>6.7429037719997885E-4</v>
      </c>
      <c r="AC875" s="26">
        <v>1.7943503043137027E-4</v>
      </c>
      <c r="AD875" s="26">
        <v>8.5372540763134909E-4</v>
      </c>
      <c r="AE875" s="28"/>
      <c r="AF875" s="28"/>
      <c r="AG875" s="28"/>
      <c r="AH875" s="29"/>
      <c r="AI875" s="108" t="str">
        <f t="shared" si="108"/>
        <v>NO OFERTADO</v>
      </c>
      <c r="AJ875" s="108" t="str">
        <f t="shared" si="109"/>
        <v>CORRECTO</v>
      </c>
      <c r="AK875" s="27">
        <v>4.4952691813331927E-4</v>
      </c>
      <c r="AL875" s="26">
        <v>5.981167681045676E-5</v>
      </c>
      <c r="AM875" s="26">
        <v>5.0933859494377602E-4</v>
      </c>
      <c r="AN875" s="28"/>
      <c r="AO875" s="28"/>
      <c r="AP875" s="28"/>
      <c r="AQ875" s="29"/>
      <c r="AR875" s="108" t="str">
        <f t="shared" si="110"/>
        <v>NO OFERTADO</v>
      </c>
      <c r="AS875" s="109" t="str">
        <f t="shared" si="111"/>
        <v>CORRECTO</v>
      </c>
    </row>
    <row r="876" spans="1:45" ht="24" x14ac:dyDescent="0.25">
      <c r="A876" s="134">
        <v>872</v>
      </c>
      <c r="B876" s="135">
        <v>1528</v>
      </c>
      <c r="C876" s="10" t="s">
        <v>2722</v>
      </c>
      <c r="D876" s="136" t="s">
        <v>1583</v>
      </c>
      <c r="E876" s="136" t="s">
        <v>927</v>
      </c>
      <c r="F876" s="136" t="s">
        <v>7</v>
      </c>
      <c r="G876" s="136" t="s">
        <v>80</v>
      </c>
      <c r="H876" s="136" t="s">
        <v>927</v>
      </c>
      <c r="I876" s="137">
        <v>3752.5</v>
      </c>
      <c r="J876" s="8">
        <v>1</v>
      </c>
      <c r="K876" s="8" t="s">
        <v>2723</v>
      </c>
      <c r="L876" s="9">
        <v>3752.5</v>
      </c>
      <c r="M876" s="9">
        <v>180.38461538461539</v>
      </c>
      <c r="N876" s="138">
        <f t="shared" si="104"/>
        <v>676893.26923076925</v>
      </c>
      <c r="O876" s="11" t="s">
        <v>3204</v>
      </c>
      <c r="P876" s="39">
        <v>2.0566059322919829E-5</v>
      </c>
      <c r="Q876" s="39">
        <v>3.2836934400151202E-5</v>
      </c>
      <c r="R876" s="26">
        <v>5.1415148307299577E-3</v>
      </c>
      <c r="S876" s="26">
        <v>9.8510803200453612E-4</v>
      </c>
      <c r="T876" s="26">
        <v>6.1266228627344941E-3</v>
      </c>
      <c r="U876" s="11"/>
      <c r="V876" s="28"/>
      <c r="W876" s="28"/>
      <c r="X876" s="29"/>
      <c r="Y876" s="108" t="str">
        <f t="shared" si="105"/>
        <v>NO OFERTADO</v>
      </c>
      <c r="Z876" s="108" t="str">
        <f t="shared" si="106"/>
        <v>CORRECTO</v>
      </c>
      <c r="AA876" s="29">
        <f t="shared" si="107"/>
        <v>0</v>
      </c>
      <c r="AB876" s="25">
        <v>1.8509453390627847E-3</v>
      </c>
      <c r="AC876" s="26">
        <v>4.9255401600226806E-4</v>
      </c>
      <c r="AD876" s="26">
        <v>2.3434993550650526E-3</v>
      </c>
      <c r="AE876" s="28"/>
      <c r="AF876" s="28"/>
      <c r="AG876" s="28"/>
      <c r="AH876" s="29"/>
      <c r="AI876" s="108" t="str">
        <f t="shared" si="108"/>
        <v>NO OFERTADO</v>
      </c>
      <c r="AJ876" s="108" t="str">
        <f t="shared" si="109"/>
        <v>CORRECTO</v>
      </c>
      <c r="AK876" s="27">
        <v>1.2339635593751899E-3</v>
      </c>
      <c r="AL876" s="26">
        <v>1.6418467200075601E-4</v>
      </c>
      <c r="AM876" s="26">
        <v>1.3981482313759458E-3</v>
      </c>
      <c r="AN876" s="28"/>
      <c r="AO876" s="28"/>
      <c r="AP876" s="28"/>
      <c r="AQ876" s="29"/>
      <c r="AR876" s="108" t="str">
        <f t="shared" si="110"/>
        <v>NO OFERTADO</v>
      </c>
      <c r="AS876" s="109" t="str">
        <f t="shared" si="111"/>
        <v>CORRECTO</v>
      </c>
    </row>
    <row r="877" spans="1:45" ht="24" x14ac:dyDescent="0.25">
      <c r="A877" s="134">
        <v>873</v>
      </c>
      <c r="B877" s="135">
        <v>369</v>
      </c>
      <c r="C877" s="10" t="s">
        <v>925</v>
      </c>
      <c r="D877" s="136" t="s">
        <v>926</v>
      </c>
      <c r="E877" s="136" t="s">
        <v>927</v>
      </c>
      <c r="F877" s="136" t="s">
        <v>7</v>
      </c>
      <c r="G877" s="136" t="s">
        <v>80</v>
      </c>
      <c r="H877" s="136" t="s">
        <v>927</v>
      </c>
      <c r="I877" s="137">
        <v>5006.0999999999995</v>
      </c>
      <c r="J877" s="8">
        <v>1</v>
      </c>
      <c r="K877" s="8" t="s">
        <v>928</v>
      </c>
      <c r="L877" s="9">
        <v>5006.1000000000004</v>
      </c>
      <c r="M877" s="9">
        <v>4628.1538461538457</v>
      </c>
      <c r="N877" s="138">
        <f t="shared" si="104"/>
        <v>23169000.969230767</v>
      </c>
      <c r="O877" s="11" t="s">
        <v>3204</v>
      </c>
      <c r="P877" s="39">
        <v>7.0394413720124957E-4</v>
      </c>
      <c r="Q877" s="39">
        <v>1.1239570542757097E-3</v>
      </c>
      <c r="R877" s="26">
        <v>0.1759860343003124</v>
      </c>
      <c r="S877" s="26">
        <v>3.3718711628271288E-2</v>
      </c>
      <c r="T877" s="26">
        <v>0.20970474592858368</v>
      </c>
      <c r="U877" s="11"/>
      <c r="V877" s="28"/>
      <c r="W877" s="28"/>
      <c r="X877" s="29"/>
      <c r="Y877" s="108" t="str">
        <f t="shared" si="105"/>
        <v>NO OFERTADO</v>
      </c>
      <c r="Z877" s="108" t="str">
        <f t="shared" si="106"/>
        <v>CORRECTO</v>
      </c>
      <c r="AA877" s="29">
        <f t="shared" si="107"/>
        <v>0</v>
      </c>
      <c r="AB877" s="25">
        <v>6.3354972348112465E-2</v>
      </c>
      <c r="AC877" s="26">
        <v>1.6859355814135644E-2</v>
      </c>
      <c r="AD877" s="26">
        <v>8.0214328162248105E-2</v>
      </c>
      <c r="AE877" s="28"/>
      <c r="AF877" s="28"/>
      <c r="AG877" s="28"/>
      <c r="AH877" s="29"/>
      <c r="AI877" s="108" t="str">
        <f t="shared" si="108"/>
        <v>NO OFERTADO</v>
      </c>
      <c r="AJ877" s="108" t="str">
        <f t="shared" si="109"/>
        <v>CORRECTO</v>
      </c>
      <c r="AK877" s="27">
        <v>4.2236648232074972E-2</v>
      </c>
      <c r="AL877" s="26">
        <v>5.6197852713785485E-3</v>
      </c>
      <c r="AM877" s="26">
        <v>4.7856433503453519E-2</v>
      </c>
      <c r="AN877" s="28"/>
      <c r="AO877" s="28"/>
      <c r="AP877" s="28"/>
      <c r="AQ877" s="29"/>
      <c r="AR877" s="108" t="str">
        <f t="shared" si="110"/>
        <v>NO OFERTADO</v>
      </c>
      <c r="AS877" s="109" t="str">
        <f t="shared" si="111"/>
        <v>CORRECTO</v>
      </c>
    </row>
    <row r="878" spans="1:45" ht="24" x14ac:dyDescent="0.25">
      <c r="A878" s="134">
        <v>874</v>
      </c>
      <c r="B878" s="135">
        <v>980</v>
      </c>
      <c r="C878" s="10" t="s">
        <v>1922</v>
      </c>
      <c r="D878" s="136" t="s">
        <v>116</v>
      </c>
      <c r="E878" s="136" t="s">
        <v>6</v>
      </c>
      <c r="F878" s="136" t="s">
        <v>7</v>
      </c>
      <c r="G878" s="136" t="s">
        <v>8</v>
      </c>
      <c r="H878" s="136" t="s">
        <v>7</v>
      </c>
      <c r="I878" s="137" t="s">
        <v>45</v>
      </c>
      <c r="J878" s="8">
        <v>1</v>
      </c>
      <c r="K878" s="8" t="s">
        <v>1923</v>
      </c>
      <c r="L878" s="9">
        <v>412</v>
      </c>
      <c r="M878" s="9">
        <v>9544.0769230769238</v>
      </c>
      <c r="N878" s="138">
        <f t="shared" si="104"/>
        <v>3932159.6923076925</v>
      </c>
      <c r="O878" s="11" t="s">
        <v>3204</v>
      </c>
      <c r="P878" s="39">
        <v>1.1947087255143614E-4</v>
      </c>
      <c r="Q878" s="39"/>
      <c r="R878" s="26">
        <v>2.9867718137859035E-2</v>
      </c>
      <c r="S878" s="7"/>
      <c r="T878" s="26">
        <v>2.9867718137859035E-2</v>
      </c>
      <c r="U878" s="11"/>
      <c r="V878" s="28"/>
      <c r="W878" s="28"/>
      <c r="X878" s="29"/>
      <c r="Y878" s="108" t="str">
        <f t="shared" si="105"/>
        <v>NO OFERTADO</v>
      </c>
      <c r="Z878" s="108" t="str">
        <f t="shared" si="106"/>
        <v>CORRECTO</v>
      </c>
      <c r="AA878" s="29">
        <f t="shared" si="107"/>
        <v>0</v>
      </c>
      <c r="AB878" s="25">
        <v>1.0752378529629252E-2</v>
      </c>
      <c r="AC878" s="7"/>
      <c r="AD878" s="26">
        <v>1.0752378529629252E-2</v>
      </c>
      <c r="AE878" s="28"/>
      <c r="AF878" s="28"/>
      <c r="AG878" s="28"/>
      <c r="AH878" s="29"/>
      <c r="AI878" s="108" t="str">
        <f t="shared" si="108"/>
        <v>NO OFERTADO</v>
      </c>
      <c r="AJ878" s="108" t="str">
        <f t="shared" si="109"/>
        <v>CORRECTO</v>
      </c>
      <c r="AK878" s="27">
        <v>7.1682523530861688E-3</v>
      </c>
      <c r="AL878" s="7"/>
      <c r="AM878" s="26">
        <v>7.1682523530861688E-3</v>
      </c>
      <c r="AN878" s="28"/>
      <c r="AO878" s="28"/>
      <c r="AP878" s="28"/>
      <c r="AQ878" s="29"/>
      <c r="AR878" s="108" t="str">
        <f t="shared" si="110"/>
        <v>NO OFERTADO</v>
      </c>
      <c r="AS878" s="109" t="str">
        <f t="shared" si="111"/>
        <v>CORRECTO</v>
      </c>
    </row>
    <row r="879" spans="1:45" ht="24" x14ac:dyDescent="0.25">
      <c r="A879" s="134">
        <v>875</v>
      </c>
      <c r="B879" s="135">
        <v>1214</v>
      </c>
      <c r="C879" s="10" t="s">
        <v>1922</v>
      </c>
      <c r="D879" s="136" t="s">
        <v>465</v>
      </c>
      <c r="E879" s="136" t="s">
        <v>6</v>
      </c>
      <c r="F879" s="136" t="s">
        <v>7</v>
      </c>
      <c r="G879" s="136" t="s">
        <v>8</v>
      </c>
      <c r="H879" s="136" t="s">
        <v>7</v>
      </c>
      <c r="I879" s="137" t="s">
        <v>45</v>
      </c>
      <c r="J879" s="8">
        <v>1</v>
      </c>
      <c r="K879" s="8" t="s">
        <v>1923</v>
      </c>
      <c r="L879" s="9">
        <v>581.38</v>
      </c>
      <c r="M879" s="9">
        <v>3619.0769230769229</v>
      </c>
      <c r="N879" s="138">
        <f t="shared" si="104"/>
        <v>2104058.9415384615</v>
      </c>
      <c r="O879" s="11" t="s">
        <v>3204</v>
      </c>
      <c r="P879" s="39">
        <v>6.3927657398300062E-5</v>
      </c>
      <c r="Q879" s="39"/>
      <c r="R879" s="26">
        <v>1.5981914349575015E-2</v>
      </c>
      <c r="S879" s="7"/>
      <c r="T879" s="26">
        <v>1.5981914349575015E-2</v>
      </c>
      <c r="U879" s="11"/>
      <c r="V879" s="28"/>
      <c r="W879" s="28"/>
      <c r="X879" s="29"/>
      <c r="Y879" s="108" t="str">
        <f t="shared" si="105"/>
        <v>NO OFERTADO</v>
      </c>
      <c r="Z879" s="108" t="str">
        <f t="shared" si="106"/>
        <v>CORRECTO</v>
      </c>
      <c r="AA879" s="29">
        <f t="shared" si="107"/>
        <v>0</v>
      </c>
      <c r="AB879" s="25">
        <v>5.7534891658470059E-3</v>
      </c>
      <c r="AC879" s="7"/>
      <c r="AD879" s="26">
        <v>5.7534891658470059E-3</v>
      </c>
      <c r="AE879" s="28"/>
      <c r="AF879" s="28"/>
      <c r="AG879" s="28"/>
      <c r="AH879" s="29"/>
      <c r="AI879" s="108" t="str">
        <f t="shared" si="108"/>
        <v>NO OFERTADO</v>
      </c>
      <c r="AJ879" s="108" t="str">
        <f t="shared" si="109"/>
        <v>CORRECTO</v>
      </c>
      <c r="AK879" s="27">
        <v>3.8356594438980038E-3</v>
      </c>
      <c r="AL879" s="7"/>
      <c r="AM879" s="26">
        <v>3.8356594438980038E-3</v>
      </c>
      <c r="AN879" s="28"/>
      <c r="AO879" s="28"/>
      <c r="AP879" s="28"/>
      <c r="AQ879" s="29"/>
      <c r="AR879" s="108" t="str">
        <f t="shared" si="110"/>
        <v>NO OFERTADO</v>
      </c>
      <c r="AS879" s="109" t="str">
        <f t="shared" si="111"/>
        <v>CORRECTO</v>
      </c>
    </row>
    <row r="880" spans="1:45" ht="24" x14ac:dyDescent="0.25">
      <c r="A880" s="134">
        <v>876</v>
      </c>
      <c r="B880" s="135">
        <v>1463</v>
      </c>
      <c r="C880" s="10" t="s">
        <v>2614</v>
      </c>
      <c r="D880" s="136" t="s">
        <v>2615</v>
      </c>
      <c r="E880" s="136" t="s">
        <v>6</v>
      </c>
      <c r="F880" s="136" t="s">
        <v>7</v>
      </c>
      <c r="G880" s="136" t="s">
        <v>8</v>
      </c>
      <c r="H880" s="136" t="s">
        <v>7</v>
      </c>
      <c r="I880" s="137">
        <v>2710</v>
      </c>
      <c r="J880" s="8">
        <v>1</v>
      </c>
      <c r="K880" s="8" t="s">
        <v>2616</v>
      </c>
      <c r="L880" s="9">
        <v>2183.8200000000002</v>
      </c>
      <c r="M880" s="9">
        <v>453.07692307692309</v>
      </c>
      <c r="N880" s="138">
        <f t="shared" si="104"/>
        <v>989438.44615384622</v>
      </c>
      <c r="O880" s="11" t="s">
        <v>3204</v>
      </c>
      <c r="P880" s="39">
        <v>3.0062124569656793E-5</v>
      </c>
      <c r="Q880" s="39">
        <v>4.7998889671725657E-5</v>
      </c>
      <c r="R880" s="26">
        <v>7.5155311424141983E-3</v>
      </c>
      <c r="S880" s="26">
        <v>1.4399666901517697E-3</v>
      </c>
      <c r="T880" s="26">
        <v>8.9554978325659673E-3</v>
      </c>
      <c r="U880" s="11"/>
      <c r="V880" s="28"/>
      <c r="W880" s="28"/>
      <c r="X880" s="29"/>
      <c r="Y880" s="108" t="str">
        <f t="shared" si="105"/>
        <v>NO OFERTADO</v>
      </c>
      <c r="Z880" s="108" t="str">
        <f t="shared" si="106"/>
        <v>CORRECTO</v>
      </c>
      <c r="AA880" s="29">
        <f t="shared" si="107"/>
        <v>0</v>
      </c>
      <c r="AB880" s="25">
        <v>2.7055912112691114E-3</v>
      </c>
      <c r="AC880" s="26">
        <v>7.1998334507588485E-4</v>
      </c>
      <c r="AD880" s="26">
        <v>3.4255745563449964E-3</v>
      </c>
      <c r="AE880" s="28"/>
      <c r="AF880" s="28"/>
      <c r="AG880" s="28"/>
      <c r="AH880" s="29"/>
      <c r="AI880" s="108" t="str">
        <f t="shared" si="108"/>
        <v>NO OFERTADO</v>
      </c>
      <c r="AJ880" s="108" t="str">
        <f t="shared" si="109"/>
        <v>CORRECTO</v>
      </c>
      <c r="AK880" s="27">
        <v>1.8037274741794075E-3</v>
      </c>
      <c r="AL880" s="26">
        <v>2.3999444835862829E-4</v>
      </c>
      <c r="AM880" s="26">
        <v>2.0437219225380356E-3</v>
      </c>
      <c r="AN880" s="28"/>
      <c r="AO880" s="28"/>
      <c r="AP880" s="28"/>
      <c r="AQ880" s="29"/>
      <c r="AR880" s="108" t="str">
        <f t="shared" si="110"/>
        <v>NO OFERTADO</v>
      </c>
      <c r="AS880" s="109" t="str">
        <f t="shared" si="111"/>
        <v>CORRECTO</v>
      </c>
    </row>
    <row r="881" spans="1:45" ht="24" x14ac:dyDescent="0.25">
      <c r="A881" s="134">
        <v>877</v>
      </c>
      <c r="B881" s="135">
        <v>1494</v>
      </c>
      <c r="C881" s="10" t="s">
        <v>2614</v>
      </c>
      <c r="D881" s="136" t="s">
        <v>2664</v>
      </c>
      <c r="E881" s="136" t="s">
        <v>6</v>
      </c>
      <c r="F881" s="136" t="s">
        <v>7</v>
      </c>
      <c r="G881" s="136" t="s">
        <v>8</v>
      </c>
      <c r="H881" s="136" t="s">
        <v>7</v>
      </c>
      <c r="I881" s="137">
        <v>1910</v>
      </c>
      <c r="J881" s="8">
        <v>1</v>
      </c>
      <c r="K881" s="8" t="s">
        <v>2616</v>
      </c>
      <c r="L881" s="9">
        <v>1828.74</v>
      </c>
      <c r="M881" s="9">
        <v>485.76923076923077</v>
      </c>
      <c r="N881" s="138">
        <f t="shared" si="104"/>
        <v>888345.62307692308</v>
      </c>
      <c r="O881" s="11" t="s">
        <v>3204</v>
      </c>
      <c r="P881" s="39">
        <v>2.6990619664778454E-5</v>
      </c>
      <c r="Q881" s="39">
        <v>4.3094751086516452E-5</v>
      </c>
      <c r="R881" s="26">
        <v>6.7476549161946137E-3</v>
      </c>
      <c r="S881" s="26">
        <v>1.2928425325954935E-3</v>
      </c>
      <c r="T881" s="26">
        <v>8.0404974487901064E-3</v>
      </c>
      <c r="U881" s="11"/>
      <c r="V881" s="28"/>
      <c r="W881" s="28"/>
      <c r="X881" s="29"/>
      <c r="Y881" s="108" t="str">
        <f t="shared" si="105"/>
        <v>NO OFERTADO</v>
      </c>
      <c r="Z881" s="108" t="str">
        <f t="shared" si="106"/>
        <v>CORRECTO</v>
      </c>
      <c r="AA881" s="29">
        <f t="shared" si="107"/>
        <v>0</v>
      </c>
      <c r="AB881" s="25">
        <v>2.4291557698300609E-3</v>
      </c>
      <c r="AC881" s="26">
        <v>6.4642126629774676E-4</v>
      </c>
      <c r="AD881" s="26">
        <v>3.0755770361278077E-3</v>
      </c>
      <c r="AE881" s="28"/>
      <c r="AF881" s="28"/>
      <c r="AG881" s="28"/>
      <c r="AH881" s="29"/>
      <c r="AI881" s="108" t="str">
        <f t="shared" si="108"/>
        <v>NO OFERTADO</v>
      </c>
      <c r="AJ881" s="108" t="str">
        <f t="shared" si="109"/>
        <v>CORRECTO</v>
      </c>
      <c r="AK881" s="27">
        <v>1.6194371798867074E-3</v>
      </c>
      <c r="AL881" s="26">
        <v>2.1547375543258225E-4</v>
      </c>
      <c r="AM881" s="26">
        <v>1.8349109353192896E-3</v>
      </c>
      <c r="AN881" s="28"/>
      <c r="AO881" s="28"/>
      <c r="AP881" s="28"/>
      <c r="AQ881" s="29"/>
      <c r="AR881" s="108" t="str">
        <f t="shared" si="110"/>
        <v>NO OFERTADO</v>
      </c>
      <c r="AS881" s="109" t="str">
        <f t="shared" si="111"/>
        <v>CORRECTO</v>
      </c>
    </row>
    <row r="882" spans="1:45" x14ac:dyDescent="0.25">
      <c r="A882" s="134">
        <v>878</v>
      </c>
      <c r="B882" s="135">
        <v>1372</v>
      </c>
      <c r="C882" s="10" t="s">
        <v>2490</v>
      </c>
      <c r="D882" s="136" t="s">
        <v>1137</v>
      </c>
      <c r="E882" s="136" t="s">
        <v>36</v>
      </c>
      <c r="F882" s="136" t="s">
        <v>16</v>
      </c>
      <c r="G882" s="136" t="s">
        <v>17</v>
      </c>
      <c r="H882" s="136" t="s">
        <v>18</v>
      </c>
      <c r="I882" s="137" t="s">
        <v>45</v>
      </c>
      <c r="J882" s="8">
        <v>1</v>
      </c>
      <c r="K882" s="8" t="s">
        <v>2491</v>
      </c>
      <c r="L882" s="9">
        <v>222168</v>
      </c>
      <c r="M882" s="9">
        <v>5.384615384615385</v>
      </c>
      <c r="N882" s="138">
        <f t="shared" si="104"/>
        <v>1196289.2307692308</v>
      </c>
      <c r="O882" s="11" t="s">
        <v>3204</v>
      </c>
      <c r="P882" s="39">
        <v>3.6346875357956009E-5</v>
      </c>
      <c r="Q882" s="39"/>
      <c r="R882" s="26">
        <v>9.0867188394890015E-3</v>
      </c>
      <c r="S882" s="7"/>
      <c r="T882" s="26">
        <v>9.0867188394890015E-3</v>
      </c>
      <c r="U882" s="11"/>
      <c r="V882" s="28"/>
      <c r="W882" s="28"/>
      <c r="X882" s="29"/>
      <c r="Y882" s="108" t="str">
        <f t="shared" si="105"/>
        <v>NO OFERTADO</v>
      </c>
      <c r="Z882" s="108" t="str">
        <f t="shared" si="106"/>
        <v>CORRECTO</v>
      </c>
      <c r="AA882" s="29">
        <f t="shared" si="107"/>
        <v>0</v>
      </c>
      <c r="AB882" s="25">
        <v>3.2712187822160409E-3</v>
      </c>
      <c r="AC882" s="7"/>
      <c r="AD882" s="26">
        <v>3.2712187822160409E-3</v>
      </c>
      <c r="AE882" s="28"/>
      <c r="AF882" s="28"/>
      <c r="AG882" s="28"/>
      <c r="AH882" s="29"/>
      <c r="AI882" s="108" t="str">
        <f t="shared" si="108"/>
        <v>NO OFERTADO</v>
      </c>
      <c r="AJ882" s="108" t="str">
        <f t="shared" si="109"/>
        <v>CORRECTO</v>
      </c>
      <c r="AK882" s="27">
        <v>2.1808125214773607E-3</v>
      </c>
      <c r="AL882" s="7"/>
      <c r="AM882" s="26">
        <v>2.1808125214773607E-3</v>
      </c>
      <c r="AN882" s="28"/>
      <c r="AO882" s="28"/>
      <c r="AP882" s="28"/>
      <c r="AQ882" s="29"/>
      <c r="AR882" s="108" t="str">
        <f t="shared" si="110"/>
        <v>NO OFERTADO</v>
      </c>
      <c r="AS882" s="109" t="str">
        <f t="shared" si="111"/>
        <v>CORRECTO</v>
      </c>
    </row>
    <row r="883" spans="1:45" x14ac:dyDescent="0.25">
      <c r="A883" s="134">
        <v>879</v>
      </c>
      <c r="B883" s="135">
        <v>620</v>
      </c>
      <c r="C883" s="10" t="s">
        <v>1369</v>
      </c>
      <c r="D883" s="136" t="s">
        <v>1370</v>
      </c>
      <c r="E883" s="136" t="s">
        <v>230</v>
      </c>
      <c r="F883" s="136" t="s">
        <v>230</v>
      </c>
      <c r="G883" s="136" t="s">
        <v>8</v>
      </c>
      <c r="H883" s="136" t="s">
        <v>231</v>
      </c>
      <c r="I883" s="137">
        <v>5850</v>
      </c>
      <c r="J883" s="8">
        <v>1</v>
      </c>
      <c r="K883" s="8" t="s">
        <v>1371</v>
      </c>
      <c r="L883" s="9">
        <v>4082.66</v>
      </c>
      <c r="M883" s="9">
        <v>3422.6153846153848</v>
      </c>
      <c r="N883" s="138">
        <f t="shared" si="104"/>
        <v>13973374.926153846</v>
      </c>
      <c r="O883" s="11" t="s">
        <v>3204</v>
      </c>
      <c r="P883" s="39">
        <v>4.2455328001600592E-4</v>
      </c>
      <c r="Q883" s="39">
        <v>6.77865797543336E-4</v>
      </c>
      <c r="R883" s="26">
        <v>0.10613832000400147</v>
      </c>
      <c r="S883" s="26">
        <v>2.0335973926300079E-2</v>
      </c>
      <c r="T883" s="26">
        <v>0.12647429393030155</v>
      </c>
      <c r="U883" s="11"/>
      <c r="V883" s="28"/>
      <c r="W883" s="28"/>
      <c r="X883" s="29"/>
      <c r="Y883" s="108" t="str">
        <f t="shared" si="105"/>
        <v>NO OFERTADO</v>
      </c>
      <c r="Z883" s="108" t="str">
        <f t="shared" si="106"/>
        <v>CORRECTO</v>
      </c>
      <c r="AA883" s="29">
        <f t="shared" si="107"/>
        <v>0</v>
      </c>
      <c r="AB883" s="25">
        <v>3.8209795201440536E-2</v>
      </c>
      <c r="AC883" s="26">
        <v>1.0167986963150039E-2</v>
      </c>
      <c r="AD883" s="26">
        <v>4.8377782164590571E-2</v>
      </c>
      <c r="AE883" s="28"/>
      <c r="AF883" s="28"/>
      <c r="AG883" s="28"/>
      <c r="AH883" s="29"/>
      <c r="AI883" s="108" t="str">
        <f t="shared" si="108"/>
        <v>NO OFERTADO</v>
      </c>
      <c r="AJ883" s="108" t="str">
        <f t="shared" si="109"/>
        <v>CORRECTO</v>
      </c>
      <c r="AK883" s="27">
        <v>2.5473196800960354E-2</v>
      </c>
      <c r="AL883" s="26">
        <v>3.3893289877166798E-3</v>
      </c>
      <c r="AM883" s="26">
        <v>2.8862525788677033E-2</v>
      </c>
      <c r="AN883" s="28"/>
      <c r="AO883" s="28"/>
      <c r="AP883" s="28"/>
      <c r="AQ883" s="29"/>
      <c r="AR883" s="108" t="str">
        <f t="shared" si="110"/>
        <v>NO OFERTADO</v>
      </c>
      <c r="AS883" s="109" t="str">
        <f t="shared" si="111"/>
        <v>CORRECTO</v>
      </c>
    </row>
    <row r="884" spans="1:45" ht="24" x14ac:dyDescent="0.25">
      <c r="A884" s="134">
        <v>880</v>
      </c>
      <c r="B884" s="135">
        <v>1281</v>
      </c>
      <c r="C884" s="10" t="s">
        <v>1369</v>
      </c>
      <c r="D884" s="136" t="s">
        <v>2342</v>
      </c>
      <c r="E884" s="136" t="s">
        <v>6</v>
      </c>
      <c r="F884" s="136" t="s">
        <v>101</v>
      </c>
      <c r="G884" s="136" t="s">
        <v>8</v>
      </c>
      <c r="H884" s="136" t="s">
        <v>7</v>
      </c>
      <c r="I884" s="137">
        <v>2925</v>
      </c>
      <c r="J884" s="8">
        <v>1</v>
      </c>
      <c r="K884" s="8" t="s">
        <v>1371</v>
      </c>
      <c r="L884" s="9">
        <v>2114.61</v>
      </c>
      <c r="M884" s="9">
        <v>2738.181818181818</v>
      </c>
      <c r="N884" s="138">
        <f t="shared" si="104"/>
        <v>5790186.6545454543</v>
      </c>
      <c r="O884" s="11" t="s">
        <v>3204</v>
      </c>
      <c r="P884" s="39">
        <v>1.7592333627941987E-4</v>
      </c>
      <c r="Q884" s="39">
        <v>2.8088915635992158E-4</v>
      </c>
      <c r="R884" s="26">
        <v>4.3980834069854965E-2</v>
      </c>
      <c r="S884" s="26">
        <v>8.4266746907976468E-3</v>
      </c>
      <c r="T884" s="26">
        <v>5.2407508760652616E-2</v>
      </c>
      <c r="U884" s="11"/>
      <c r="V884" s="28"/>
      <c r="W884" s="28"/>
      <c r="X884" s="29"/>
      <c r="Y884" s="108" t="str">
        <f t="shared" si="105"/>
        <v>NO OFERTADO</v>
      </c>
      <c r="Z884" s="108" t="str">
        <f t="shared" si="106"/>
        <v>CORRECTO</v>
      </c>
      <c r="AA884" s="29">
        <f t="shared" si="107"/>
        <v>0</v>
      </c>
      <c r="AB884" s="25">
        <v>1.5833100265147788E-2</v>
      </c>
      <c r="AC884" s="26">
        <v>4.2133373453988234E-3</v>
      </c>
      <c r="AD884" s="26">
        <v>2.0046437610546614E-2</v>
      </c>
      <c r="AE884" s="28"/>
      <c r="AF884" s="28"/>
      <c r="AG884" s="28"/>
      <c r="AH884" s="29"/>
      <c r="AI884" s="108" t="str">
        <f t="shared" si="108"/>
        <v>NO OFERTADO</v>
      </c>
      <c r="AJ884" s="108" t="str">
        <f t="shared" si="109"/>
        <v>CORRECTO</v>
      </c>
      <c r="AK884" s="27">
        <v>1.0555400176765192E-2</v>
      </c>
      <c r="AL884" s="26">
        <v>1.404445781799608E-3</v>
      </c>
      <c r="AM884" s="26">
        <v>1.1959845958564801E-2</v>
      </c>
      <c r="AN884" s="28"/>
      <c r="AO884" s="28"/>
      <c r="AP884" s="28"/>
      <c r="AQ884" s="29"/>
      <c r="AR884" s="108" t="str">
        <f t="shared" si="110"/>
        <v>NO OFERTADO</v>
      </c>
      <c r="AS884" s="109" t="str">
        <f t="shared" si="111"/>
        <v>CORRECTO</v>
      </c>
    </row>
    <row r="885" spans="1:45" ht="24" x14ac:dyDescent="0.25">
      <c r="A885" s="134">
        <v>881</v>
      </c>
      <c r="B885" s="135">
        <v>2552</v>
      </c>
      <c r="C885" s="10" t="s">
        <v>4287</v>
      </c>
      <c r="D885" s="136" t="s">
        <v>4288</v>
      </c>
      <c r="E885" s="136" t="s">
        <v>4289</v>
      </c>
      <c r="F885" s="136" t="s">
        <v>230</v>
      </c>
      <c r="G885" s="136" t="s">
        <v>8</v>
      </c>
      <c r="H885" s="136" t="s">
        <v>230</v>
      </c>
      <c r="I885" s="137" t="s">
        <v>45</v>
      </c>
      <c r="J885" s="8">
        <v>1</v>
      </c>
      <c r="K885" s="8" t="s">
        <v>1371</v>
      </c>
      <c r="L885" s="9">
        <v>537.98</v>
      </c>
      <c r="M885" s="9">
        <v>373</v>
      </c>
      <c r="N885" s="138">
        <f t="shared" si="104"/>
        <v>200666.54</v>
      </c>
      <c r="O885" s="11" t="s">
        <v>4504</v>
      </c>
      <c r="P885" s="39">
        <v>6.0968547825197806E-6</v>
      </c>
      <c r="Q885" s="39"/>
      <c r="R885" s="26">
        <v>1.5242136956299451E-3</v>
      </c>
      <c r="S885" s="7"/>
      <c r="T885" s="26">
        <v>1.5242136956299451E-3</v>
      </c>
      <c r="U885" s="11"/>
      <c r="V885" s="28"/>
      <c r="W885" s="28"/>
      <c r="X885" s="29"/>
      <c r="Y885" s="108" t="str">
        <f t="shared" si="105"/>
        <v>NO OFERTADO</v>
      </c>
      <c r="Z885" s="108" t="str">
        <f t="shared" si="106"/>
        <v>CORRECTO</v>
      </c>
      <c r="AA885" s="29">
        <f t="shared" si="107"/>
        <v>0</v>
      </c>
      <c r="AB885" s="25">
        <v>5.487169304267802E-4</v>
      </c>
      <c r="AC885" s="7"/>
      <c r="AD885" s="26">
        <v>5.487169304267802E-4</v>
      </c>
      <c r="AE885" s="28"/>
      <c r="AF885" s="28"/>
      <c r="AG885" s="28"/>
      <c r="AH885" s="29"/>
      <c r="AI885" s="108" t="str">
        <f t="shared" si="108"/>
        <v>NO OFERTADO</v>
      </c>
      <c r="AJ885" s="108" t="str">
        <f t="shared" si="109"/>
        <v>CORRECTO</v>
      </c>
      <c r="AK885" s="27">
        <v>3.6581128695118684E-4</v>
      </c>
      <c r="AL885" s="7"/>
      <c r="AM885" s="26">
        <v>3.6581128695118684E-4</v>
      </c>
      <c r="AN885" s="28"/>
      <c r="AO885" s="28"/>
      <c r="AP885" s="28"/>
      <c r="AQ885" s="29"/>
      <c r="AR885" s="108" t="str">
        <f t="shared" si="110"/>
        <v>NO OFERTADO</v>
      </c>
      <c r="AS885" s="109" t="str">
        <f t="shared" si="111"/>
        <v>CORRECTO</v>
      </c>
    </row>
    <row r="886" spans="1:45" x14ac:dyDescent="0.25">
      <c r="A886" s="134">
        <v>882</v>
      </c>
      <c r="B886" s="135">
        <v>1704</v>
      </c>
      <c r="C886" s="10" t="s">
        <v>2980</v>
      </c>
      <c r="D886" s="136" t="s">
        <v>2981</v>
      </c>
      <c r="E886" s="136" t="s">
        <v>201</v>
      </c>
      <c r="F886" s="136" t="s">
        <v>230</v>
      </c>
      <c r="G886" s="136" t="s">
        <v>8</v>
      </c>
      <c r="H886" s="136" t="s">
        <v>230</v>
      </c>
      <c r="I886" s="137">
        <v>5850</v>
      </c>
      <c r="J886" s="8">
        <v>1</v>
      </c>
      <c r="K886" s="8" t="s">
        <v>2982</v>
      </c>
      <c r="L886" s="9">
        <v>1976.93</v>
      </c>
      <c r="M886" s="9">
        <v>246.66666666666666</v>
      </c>
      <c r="N886" s="138">
        <f t="shared" si="104"/>
        <v>487642.73333333334</v>
      </c>
      <c r="O886" s="11" t="s">
        <v>3204</v>
      </c>
      <c r="P886" s="39">
        <v>1.4816057180655784E-5</v>
      </c>
      <c r="Q886" s="39">
        <v>2.3656155516768742E-5</v>
      </c>
      <c r="R886" s="26">
        <v>3.7040142951639461E-3</v>
      </c>
      <c r="S886" s="26">
        <v>7.096846655030623E-4</v>
      </c>
      <c r="T886" s="26">
        <v>4.4136989606670084E-3</v>
      </c>
      <c r="U886" s="11"/>
      <c r="V886" s="28"/>
      <c r="W886" s="28"/>
      <c r="X886" s="29"/>
      <c r="Y886" s="108" t="str">
        <f t="shared" si="105"/>
        <v>NO OFERTADO</v>
      </c>
      <c r="Z886" s="108" t="str">
        <f t="shared" si="106"/>
        <v>CORRECTO</v>
      </c>
      <c r="AA886" s="29">
        <f t="shared" si="107"/>
        <v>0</v>
      </c>
      <c r="AB886" s="25">
        <v>1.3334451462590207E-3</v>
      </c>
      <c r="AC886" s="26">
        <v>3.5484233275153115E-4</v>
      </c>
      <c r="AD886" s="26">
        <v>1.6882874790105518E-3</v>
      </c>
      <c r="AE886" s="28"/>
      <c r="AF886" s="28"/>
      <c r="AG886" s="28"/>
      <c r="AH886" s="29"/>
      <c r="AI886" s="108" t="str">
        <f t="shared" si="108"/>
        <v>NO OFERTADO</v>
      </c>
      <c r="AJ886" s="108" t="str">
        <f t="shared" si="109"/>
        <v>CORRECTO</v>
      </c>
      <c r="AK886" s="27">
        <v>8.8896343083934705E-4</v>
      </c>
      <c r="AL886" s="26">
        <v>1.1828077758384371E-4</v>
      </c>
      <c r="AM886" s="26">
        <v>1.0072442084231908E-3</v>
      </c>
      <c r="AN886" s="28"/>
      <c r="AO886" s="28"/>
      <c r="AP886" s="28"/>
      <c r="AQ886" s="29"/>
      <c r="AR886" s="108" t="str">
        <f t="shared" si="110"/>
        <v>NO OFERTADO</v>
      </c>
      <c r="AS886" s="109" t="str">
        <f t="shared" si="111"/>
        <v>CORRECTO</v>
      </c>
    </row>
    <row r="887" spans="1:45" ht="24" x14ac:dyDescent="0.25">
      <c r="A887" s="134">
        <v>883</v>
      </c>
      <c r="B887" s="135">
        <v>1483</v>
      </c>
      <c r="C887" s="10" t="s">
        <v>2642</v>
      </c>
      <c r="D887" s="136" t="s">
        <v>2643</v>
      </c>
      <c r="E887" s="136" t="s">
        <v>1086</v>
      </c>
      <c r="F887" s="136" t="s">
        <v>230</v>
      </c>
      <c r="G887" s="136" t="s">
        <v>8</v>
      </c>
      <c r="H887" s="136" t="s">
        <v>231</v>
      </c>
      <c r="I887" s="137" t="s">
        <v>45</v>
      </c>
      <c r="J887" s="8">
        <v>1</v>
      </c>
      <c r="K887" s="8" t="s">
        <v>562</v>
      </c>
      <c r="L887" s="9">
        <v>43234.62</v>
      </c>
      <c r="M887" s="9">
        <v>16.333333333333332</v>
      </c>
      <c r="N887" s="138">
        <f t="shared" si="104"/>
        <v>706165.46</v>
      </c>
      <c r="O887" s="11" t="s">
        <v>3204</v>
      </c>
      <c r="P887" s="39">
        <v>2.145543677611265E-5</v>
      </c>
      <c r="Q887" s="39"/>
      <c r="R887" s="26">
        <v>5.3638591940281628E-3</v>
      </c>
      <c r="S887" s="7"/>
      <c r="T887" s="26">
        <v>5.3638591940281628E-3</v>
      </c>
      <c r="U887" s="11"/>
      <c r="V887" s="28"/>
      <c r="W887" s="28"/>
      <c r="X887" s="29"/>
      <c r="Y887" s="108" t="str">
        <f t="shared" si="105"/>
        <v>NO OFERTADO</v>
      </c>
      <c r="Z887" s="108" t="str">
        <f t="shared" si="106"/>
        <v>CORRECTO</v>
      </c>
      <c r="AA887" s="29">
        <f t="shared" si="107"/>
        <v>0</v>
      </c>
      <c r="AB887" s="25">
        <v>1.9309893098501385E-3</v>
      </c>
      <c r="AC887" s="7"/>
      <c r="AD887" s="26">
        <v>1.9309893098501385E-3</v>
      </c>
      <c r="AE887" s="28"/>
      <c r="AF887" s="28"/>
      <c r="AG887" s="28"/>
      <c r="AH887" s="29"/>
      <c r="AI887" s="108" t="str">
        <f t="shared" si="108"/>
        <v>NO OFERTADO</v>
      </c>
      <c r="AJ887" s="108" t="str">
        <f t="shared" si="109"/>
        <v>CORRECTO</v>
      </c>
      <c r="AK887" s="27">
        <v>1.287326206566759E-3</v>
      </c>
      <c r="AL887" s="7"/>
      <c r="AM887" s="26">
        <v>1.287326206566759E-3</v>
      </c>
      <c r="AN887" s="28"/>
      <c r="AO887" s="28"/>
      <c r="AP887" s="28"/>
      <c r="AQ887" s="29"/>
      <c r="AR887" s="108" t="str">
        <f t="shared" si="110"/>
        <v>NO OFERTADO</v>
      </c>
      <c r="AS887" s="109" t="str">
        <f t="shared" si="111"/>
        <v>CORRECTO</v>
      </c>
    </row>
    <row r="888" spans="1:45" x14ac:dyDescent="0.25">
      <c r="A888" s="134">
        <v>884</v>
      </c>
      <c r="B888" s="135">
        <v>43</v>
      </c>
      <c r="C888" s="10" t="s">
        <v>140</v>
      </c>
      <c r="D888" s="136" t="s">
        <v>51</v>
      </c>
      <c r="E888" s="136" t="s">
        <v>36</v>
      </c>
      <c r="F888" s="136" t="s">
        <v>16</v>
      </c>
      <c r="G888" s="136" t="s">
        <v>17</v>
      </c>
      <c r="H888" s="136" t="s">
        <v>18</v>
      </c>
      <c r="I888" s="137">
        <v>3165039.5</v>
      </c>
      <c r="J888" s="8">
        <v>1</v>
      </c>
      <c r="K888" s="8" t="s">
        <v>141</v>
      </c>
      <c r="L888" s="9">
        <v>2680050</v>
      </c>
      <c r="M888" s="9">
        <v>50.46153846153846</v>
      </c>
      <c r="N888" s="138">
        <f t="shared" si="104"/>
        <v>135239446.15384614</v>
      </c>
      <c r="O888" s="11" t="s">
        <v>3204</v>
      </c>
      <c r="P888" s="39">
        <v>4.1089823149808788E-3</v>
      </c>
      <c r="Q888" s="39">
        <v>6.5606337417319386E-3</v>
      </c>
      <c r="R888" s="26">
        <v>1.0272455787452197</v>
      </c>
      <c r="S888" s="26">
        <v>0.19681901225195816</v>
      </c>
      <c r="T888" s="26">
        <v>1.2240645909971779</v>
      </c>
      <c r="U888" s="11"/>
      <c r="V888" s="28"/>
      <c r="W888" s="28"/>
      <c r="X888" s="29"/>
      <c r="Y888" s="108" t="str">
        <f t="shared" si="105"/>
        <v>NO OFERTADO</v>
      </c>
      <c r="Z888" s="108" t="str">
        <f t="shared" si="106"/>
        <v>CORRECTO</v>
      </c>
      <c r="AA888" s="29">
        <f t="shared" si="107"/>
        <v>0</v>
      </c>
      <c r="AB888" s="25">
        <v>0.36980840834827911</v>
      </c>
      <c r="AC888" s="26">
        <v>9.8409506125979082E-2</v>
      </c>
      <c r="AD888" s="26">
        <v>0.4682179144742582</v>
      </c>
      <c r="AE888" s="28"/>
      <c r="AF888" s="28"/>
      <c r="AG888" s="28"/>
      <c r="AH888" s="29"/>
      <c r="AI888" s="108" t="str">
        <f t="shared" si="108"/>
        <v>NO OFERTADO</v>
      </c>
      <c r="AJ888" s="108" t="str">
        <f t="shared" si="109"/>
        <v>CORRECTO</v>
      </c>
      <c r="AK888" s="27">
        <v>0.24653893889885273</v>
      </c>
      <c r="AL888" s="26">
        <v>3.2803168708659694E-2</v>
      </c>
      <c r="AM888" s="26">
        <v>0.27934210760751244</v>
      </c>
      <c r="AN888" s="28"/>
      <c r="AO888" s="28"/>
      <c r="AP888" s="28"/>
      <c r="AQ888" s="29"/>
      <c r="AR888" s="108" t="str">
        <f t="shared" si="110"/>
        <v>NO OFERTADO</v>
      </c>
      <c r="AS888" s="109" t="str">
        <f t="shared" si="111"/>
        <v>CORRECTO</v>
      </c>
    </row>
    <row r="889" spans="1:45" ht="24" x14ac:dyDescent="0.25">
      <c r="A889" s="134">
        <v>885</v>
      </c>
      <c r="B889" s="135">
        <v>40</v>
      </c>
      <c r="C889" s="10" t="s">
        <v>132</v>
      </c>
      <c r="D889" s="136" t="s">
        <v>133</v>
      </c>
      <c r="E889" s="136" t="s">
        <v>36</v>
      </c>
      <c r="F889" s="136" t="s">
        <v>37</v>
      </c>
      <c r="G889" s="136" t="s">
        <v>38</v>
      </c>
      <c r="H889" s="136" t="s">
        <v>18</v>
      </c>
      <c r="I889" s="137">
        <v>7720553.9999999991</v>
      </c>
      <c r="J889" s="8">
        <v>1</v>
      </c>
      <c r="K889" s="8" t="s">
        <v>134</v>
      </c>
      <c r="L889" s="9">
        <v>6961529.7199999997</v>
      </c>
      <c r="M889" s="9">
        <v>22.692307692307693</v>
      </c>
      <c r="N889" s="138">
        <f t="shared" si="104"/>
        <v>157973174.41538462</v>
      </c>
      <c r="O889" s="11" t="s">
        <v>3204</v>
      </c>
      <c r="P889" s="39">
        <v>4.7997015543511596E-3</v>
      </c>
      <c r="Q889" s="39">
        <v>7.6634751755717849E-3</v>
      </c>
      <c r="R889" s="26">
        <v>1.1999253885877899</v>
      </c>
      <c r="S889" s="26">
        <v>0.22990425526715355</v>
      </c>
      <c r="T889" s="26">
        <v>1.4298296438549434</v>
      </c>
      <c r="U889" s="11"/>
      <c r="V889" s="28"/>
      <c r="W889" s="28"/>
      <c r="X889" s="29"/>
      <c r="Y889" s="108" t="str">
        <f t="shared" si="105"/>
        <v>NO OFERTADO</v>
      </c>
      <c r="Z889" s="108" t="str">
        <f t="shared" si="106"/>
        <v>CORRECTO</v>
      </c>
      <c r="AA889" s="29">
        <f t="shared" si="107"/>
        <v>0</v>
      </c>
      <c r="AB889" s="25">
        <v>0.43197313989160435</v>
      </c>
      <c r="AC889" s="26">
        <v>0.11495212763357678</v>
      </c>
      <c r="AD889" s="26">
        <v>0.54692526752518111</v>
      </c>
      <c r="AE889" s="28"/>
      <c r="AF889" s="28"/>
      <c r="AG889" s="28"/>
      <c r="AH889" s="29"/>
      <c r="AI889" s="108" t="str">
        <f t="shared" si="108"/>
        <v>NO OFERTADO</v>
      </c>
      <c r="AJ889" s="108" t="str">
        <f t="shared" si="109"/>
        <v>CORRECTO</v>
      </c>
      <c r="AK889" s="27">
        <v>0.28798209326106955</v>
      </c>
      <c r="AL889" s="26">
        <v>3.8317375877858925E-2</v>
      </c>
      <c r="AM889" s="26">
        <v>0.32629946913892849</v>
      </c>
      <c r="AN889" s="28"/>
      <c r="AO889" s="28"/>
      <c r="AP889" s="28"/>
      <c r="AQ889" s="29"/>
      <c r="AR889" s="108" t="str">
        <f t="shared" si="110"/>
        <v>NO OFERTADO</v>
      </c>
      <c r="AS889" s="109" t="str">
        <f t="shared" si="111"/>
        <v>CORRECTO</v>
      </c>
    </row>
    <row r="890" spans="1:45" x14ac:dyDescent="0.25">
      <c r="A890" s="134">
        <v>886</v>
      </c>
      <c r="B890" s="135">
        <v>1397</v>
      </c>
      <c r="C890" s="10" t="s">
        <v>2525</v>
      </c>
      <c r="D890" s="136" t="s">
        <v>1442</v>
      </c>
      <c r="E890" s="136" t="s">
        <v>165</v>
      </c>
      <c r="F890" s="136" t="s">
        <v>166</v>
      </c>
      <c r="G890" s="136" t="s">
        <v>8</v>
      </c>
      <c r="H890" s="136" t="s">
        <v>81</v>
      </c>
      <c r="I890" s="137" t="s">
        <v>45</v>
      </c>
      <c r="J890" s="8">
        <v>20</v>
      </c>
      <c r="K890" s="8" t="s">
        <v>2526</v>
      </c>
      <c r="L890" s="9">
        <v>377</v>
      </c>
      <c r="M890" s="9">
        <v>2136.9230769230767</v>
      </c>
      <c r="N890" s="138">
        <f t="shared" si="104"/>
        <v>805619.99999999988</v>
      </c>
      <c r="O890" s="11" t="s">
        <v>3204</v>
      </c>
      <c r="P890" s="39">
        <v>2.4477165699341726E-5</v>
      </c>
      <c r="Q890" s="39"/>
      <c r="R890" s="26">
        <v>6.1192914248354314E-3</v>
      </c>
      <c r="S890" s="7"/>
      <c r="T890" s="26">
        <v>6.1192914248354314E-3</v>
      </c>
      <c r="U890" s="11"/>
      <c r="V890" s="28"/>
      <c r="W890" s="28"/>
      <c r="X890" s="29"/>
      <c r="Y890" s="108" t="str">
        <f t="shared" si="105"/>
        <v>NO OFERTADO</v>
      </c>
      <c r="Z890" s="108" t="str">
        <f t="shared" si="106"/>
        <v>CORRECTO</v>
      </c>
      <c r="AA890" s="29">
        <f t="shared" si="107"/>
        <v>0</v>
      </c>
      <c r="AB890" s="25">
        <v>2.2029449129407552E-3</v>
      </c>
      <c r="AC890" s="7"/>
      <c r="AD890" s="26">
        <v>2.2029449129407552E-3</v>
      </c>
      <c r="AE890" s="28"/>
      <c r="AF890" s="28"/>
      <c r="AG890" s="28"/>
      <c r="AH890" s="29"/>
      <c r="AI890" s="108" t="str">
        <f t="shared" si="108"/>
        <v>NO OFERTADO</v>
      </c>
      <c r="AJ890" s="108" t="str">
        <f t="shared" si="109"/>
        <v>CORRECTO</v>
      </c>
      <c r="AK890" s="27">
        <v>1.4686299419605035E-3</v>
      </c>
      <c r="AL890" s="7"/>
      <c r="AM890" s="26">
        <v>1.4686299419605035E-3</v>
      </c>
      <c r="AN890" s="28"/>
      <c r="AO890" s="28"/>
      <c r="AP890" s="28"/>
      <c r="AQ890" s="29"/>
      <c r="AR890" s="108" t="str">
        <f t="shared" si="110"/>
        <v>NO OFERTADO</v>
      </c>
      <c r="AS890" s="109" t="str">
        <f t="shared" si="111"/>
        <v>CORRECTO</v>
      </c>
    </row>
    <row r="891" spans="1:45" x14ac:dyDescent="0.25">
      <c r="A891" s="134">
        <v>887</v>
      </c>
      <c r="B891" s="135">
        <v>1653</v>
      </c>
      <c r="C891" s="10" t="s">
        <v>2525</v>
      </c>
      <c r="D891" s="136" t="s">
        <v>1410</v>
      </c>
      <c r="E891" s="136" t="s">
        <v>36</v>
      </c>
      <c r="F891" s="136" t="s">
        <v>16</v>
      </c>
      <c r="G891" s="136" t="s">
        <v>17</v>
      </c>
      <c r="H891" s="136" t="s">
        <v>36</v>
      </c>
      <c r="I891" s="137" t="s">
        <v>45</v>
      </c>
      <c r="J891" s="8">
        <v>1</v>
      </c>
      <c r="K891" s="8" t="s">
        <v>2526</v>
      </c>
      <c r="L891" s="9">
        <v>1778</v>
      </c>
      <c r="M891" s="9">
        <v>98.230769230769226</v>
      </c>
      <c r="N891" s="138">
        <f t="shared" si="104"/>
        <v>174654.30769230769</v>
      </c>
      <c r="O891" s="11" t="s">
        <v>3204</v>
      </c>
      <c r="P891" s="39">
        <v>5.3065247008371567E-6</v>
      </c>
      <c r="Q891" s="39"/>
      <c r="R891" s="26">
        <v>1.3266311752092891E-3</v>
      </c>
      <c r="S891" s="7"/>
      <c r="T891" s="26">
        <v>1.3266311752092891E-3</v>
      </c>
      <c r="U891" s="11"/>
      <c r="V891" s="28"/>
      <c r="W891" s="28"/>
      <c r="X891" s="29"/>
      <c r="Y891" s="108" t="str">
        <f t="shared" si="105"/>
        <v>NO OFERTADO</v>
      </c>
      <c r="Z891" s="108" t="str">
        <f t="shared" si="106"/>
        <v>CORRECTO</v>
      </c>
      <c r="AA891" s="29">
        <f t="shared" si="107"/>
        <v>0</v>
      </c>
      <c r="AB891" s="25">
        <v>4.7758722307534408E-4</v>
      </c>
      <c r="AC891" s="7"/>
      <c r="AD891" s="26">
        <v>4.7758722307534408E-4</v>
      </c>
      <c r="AE891" s="28"/>
      <c r="AF891" s="28"/>
      <c r="AG891" s="28"/>
      <c r="AH891" s="29"/>
      <c r="AI891" s="108" t="str">
        <f t="shared" si="108"/>
        <v>NO OFERTADO</v>
      </c>
      <c r="AJ891" s="108" t="str">
        <f t="shared" si="109"/>
        <v>CORRECTO</v>
      </c>
      <c r="AK891" s="27">
        <v>3.1839148205022939E-4</v>
      </c>
      <c r="AL891" s="7"/>
      <c r="AM891" s="26">
        <v>3.1839148205022939E-4</v>
      </c>
      <c r="AN891" s="28"/>
      <c r="AO891" s="28"/>
      <c r="AP891" s="28"/>
      <c r="AQ891" s="29"/>
      <c r="AR891" s="108" t="str">
        <f t="shared" si="110"/>
        <v>NO OFERTADO</v>
      </c>
      <c r="AS891" s="109" t="str">
        <f t="shared" si="111"/>
        <v>CORRECTO</v>
      </c>
    </row>
    <row r="892" spans="1:45" ht="24" x14ac:dyDescent="0.25">
      <c r="A892" s="134">
        <v>888</v>
      </c>
      <c r="B892" s="135">
        <v>1780</v>
      </c>
      <c r="C892" s="10" t="s">
        <v>2525</v>
      </c>
      <c r="D892" s="136" t="s">
        <v>66</v>
      </c>
      <c r="E892" s="136" t="s">
        <v>6</v>
      </c>
      <c r="F892" s="136" t="s">
        <v>7</v>
      </c>
      <c r="G892" s="136" t="s">
        <v>8</v>
      </c>
      <c r="H892" s="136" t="s">
        <v>7</v>
      </c>
      <c r="I892" s="137" t="s">
        <v>45</v>
      </c>
      <c r="J892" s="8">
        <v>1</v>
      </c>
      <c r="K892" s="8" t="s">
        <v>2526</v>
      </c>
      <c r="L892" s="9">
        <v>172.21</v>
      </c>
      <c r="M892" s="9">
        <v>272.5</v>
      </c>
      <c r="N892" s="138">
        <f t="shared" si="104"/>
        <v>46927.224999999999</v>
      </c>
      <c r="O892" s="11" t="s">
        <v>3204</v>
      </c>
      <c r="P892" s="39">
        <v>1.425790648364355E-6</v>
      </c>
      <c r="Q892" s="39"/>
      <c r="R892" s="26">
        <v>3.5644766209108874E-4</v>
      </c>
      <c r="S892" s="7"/>
      <c r="T892" s="26">
        <v>3.5644766209108874E-4</v>
      </c>
      <c r="U892" s="11"/>
      <c r="V892" s="28"/>
      <c r="W892" s="28"/>
      <c r="X892" s="29"/>
      <c r="Y892" s="108" t="str">
        <f t="shared" si="105"/>
        <v>NO OFERTADO</v>
      </c>
      <c r="Z892" s="108" t="str">
        <f t="shared" si="106"/>
        <v>CORRECTO</v>
      </c>
      <c r="AA892" s="29">
        <f t="shared" si="107"/>
        <v>0</v>
      </c>
      <c r="AB892" s="25">
        <v>1.2832115835279196E-4</v>
      </c>
      <c r="AC892" s="7"/>
      <c r="AD892" s="26">
        <v>1.2832115835279196E-4</v>
      </c>
      <c r="AE892" s="28"/>
      <c r="AF892" s="28"/>
      <c r="AG892" s="28"/>
      <c r="AH892" s="29"/>
      <c r="AI892" s="108" t="str">
        <f t="shared" si="108"/>
        <v>NO OFERTADO</v>
      </c>
      <c r="AJ892" s="108" t="str">
        <f t="shared" si="109"/>
        <v>CORRECTO</v>
      </c>
      <c r="AK892" s="27">
        <v>8.5547438901861293E-5</v>
      </c>
      <c r="AL892" s="7"/>
      <c r="AM892" s="26">
        <v>8.5547438901861293E-5</v>
      </c>
      <c r="AN892" s="28"/>
      <c r="AO892" s="28"/>
      <c r="AP892" s="28"/>
      <c r="AQ892" s="29"/>
      <c r="AR892" s="108" t="str">
        <f t="shared" si="110"/>
        <v>NO OFERTADO</v>
      </c>
      <c r="AS892" s="109" t="str">
        <f t="shared" si="111"/>
        <v>CORRECTO</v>
      </c>
    </row>
    <row r="893" spans="1:45" ht="24" x14ac:dyDescent="0.25">
      <c r="A893" s="134">
        <v>889</v>
      </c>
      <c r="B893" s="135">
        <v>1799</v>
      </c>
      <c r="C893" s="10" t="s">
        <v>2525</v>
      </c>
      <c r="D893" s="136" t="s">
        <v>5</v>
      </c>
      <c r="E893" s="136" t="s">
        <v>6</v>
      </c>
      <c r="F893" s="136" t="s">
        <v>7</v>
      </c>
      <c r="G893" s="136" t="s">
        <v>8</v>
      </c>
      <c r="H893" s="136" t="s">
        <v>7</v>
      </c>
      <c r="I893" s="137" t="s">
        <v>45</v>
      </c>
      <c r="J893" s="8">
        <v>1</v>
      </c>
      <c r="K893" s="8" t="s">
        <v>2526</v>
      </c>
      <c r="L893" s="9">
        <v>227.07</v>
      </c>
      <c r="M893" s="9">
        <v>142.125</v>
      </c>
      <c r="N893" s="138">
        <f t="shared" si="104"/>
        <v>32272.32375</v>
      </c>
      <c r="O893" s="11" t="s">
        <v>3204</v>
      </c>
      <c r="P893" s="39">
        <v>9.8053054285091174E-7</v>
      </c>
      <c r="Q893" s="39"/>
      <c r="R893" s="26">
        <v>2.4513263571272791E-4</v>
      </c>
      <c r="S893" s="7"/>
      <c r="T893" s="26">
        <v>2.4513263571272791E-4</v>
      </c>
      <c r="U893" s="11"/>
      <c r="V893" s="28"/>
      <c r="W893" s="28"/>
      <c r="X893" s="29"/>
      <c r="Y893" s="108" t="str">
        <f t="shared" si="105"/>
        <v>NO OFERTADO</v>
      </c>
      <c r="Z893" s="108" t="str">
        <f t="shared" si="106"/>
        <v>CORRECTO</v>
      </c>
      <c r="AA893" s="29">
        <f t="shared" si="107"/>
        <v>0</v>
      </c>
      <c r="AB893" s="25">
        <v>8.8247748856582061E-5</v>
      </c>
      <c r="AC893" s="7"/>
      <c r="AD893" s="26">
        <v>8.8247748856582061E-5</v>
      </c>
      <c r="AE893" s="28"/>
      <c r="AF893" s="28"/>
      <c r="AG893" s="28"/>
      <c r="AH893" s="29"/>
      <c r="AI893" s="108" t="str">
        <f t="shared" si="108"/>
        <v>NO OFERTADO</v>
      </c>
      <c r="AJ893" s="108" t="str">
        <f t="shared" si="109"/>
        <v>CORRECTO</v>
      </c>
      <c r="AK893" s="27">
        <v>5.8831832571054708E-5</v>
      </c>
      <c r="AL893" s="7"/>
      <c r="AM893" s="26">
        <v>5.8831832571054708E-5</v>
      </c>
      <c r="AN893" s="28"/>
      <c r="AO893" s="28"/>
      <c r="AP893" s="28"/>
      <c r="AQ893" s="29"/>
      <c r="AR893" s="108" t="str">
        <f t="shared" si="110"/>
        <v>NO OFERTADO</v>
      </c>
      <c r="AS893" s="109" t="str">
        <f t="shared" si="111"/>
        <v>CORRECTO</v>
      </c>
    </row>
    <row r="894" spans="1:45" x14ac:dyDescent="0.25">
      <c r="A894" s="134">
        <v>890</v>
      </c>
      <c r="B894" s="135">
        <v>385</v>
      </c>
      <c r="C894" s="10" t="s">
        <v>952</v>
      </c>
      <c r="D894" s="136" t="s">
        <v>953</v>
      </c>
      <c r="E894" s="136" t="s">
        <v>16</v>
      </c>
      <c r="F894" s="136" t="s">
        <v>16</v>
      </c>
      <c r="G894" s="136" t="s">
        <v>17</v>
      </c>
      <c r="H894" s="136" t="s">
        <v>36</v>
      </c>
      <c r="I894" s="137">
        <v>21593589.5</v>
      </c>
      <c r="J894" s="8">
        <v>1</v>
      </c>
      <c r="K894" s="8" t="s">
        <v>954</v>
      </c>
      <c r="L894" s="9">
        <v>21593589.5</v>
      </c>
      <c r="M894" s="9">
        <v>1</v>
      </c>
      <c r="N894" s="138">
        <f t="shared" si="104"/>
        <v>21593589.5</v>
      </c>
      <c r="O894" s="11" t="s">
        <v>3204</v>
      </c>
      <c r="P894" s="39">
        <v>6.5607838464172411E-4</v>
      </c>
      <c r="Q894" s="39">
        <v>1.047531884430004E-3</v>
      </c>
      <c r="R894" s="26">
        <v>0.16401959616043102</v>
      </c>
      <c r="S894" s="26">
        <v>3.1425956532900118E-2</v>
      </c>
      <c r="T894" s="26">
        <v>0.19544555269333114</v>
      </c>
      <c r="U894" s="11"/>
      <c r="V894" s="28"/>
      <c r="W894" s="28"/>
      <c r="X894" s="29"/>
      <c r="Y894" s="108" t="str">
        <f t="shared" si="105"/>
        <v>NO OFERTADO</v>
      </c>
      <c r="Z894" s="108" t="str">
        <f t="shared" si="106"/>
        <v>CORRECTO</v>
      </c>
      <c r="AA894" s="29">
        <f t="shared" si="107"/>
        <v>0</v>
      </c>
      <c r="AB894" s="25">
        <v>5.9047054617755168E-2</v>
      </c>
      <c r="AC894" s="26">
        <v>1.5712978266450059E-2</v>
      </c>
      <c r="AD894" s="26">
        <v>7.4760032884205227E-2</v>
      </c>
      <c r="AE894" s="28"/>
      <c r="AF894" s="28"/>
      <c r="AG894" s="28"/>
      <c r="AH894" s="29"/>
      <c r="AI894" s="108" t="str">
        <f t="shared" si="108"/>
        <v>NO OFERTADO</v>
      </c>
      <c r="AJ894" s="108" t="str">
        <f t="shared" si="109"/>
        <v>CORRECTO</v>
      </c>
      <c r="AK894" s="27">
        <v>3.9364703078503448E-2</v>
      </c>
      <c r="AL894" s="26">
        <v>5.2376594221500202E-3</v>
      </c>
      <c r="AM894" s="26">
        <v>4.460236250065347E-2</v>
      </c>
      <c r="AN894" s="28"/>
      <c r="AO894" s="28"/>
      <c r="AP894" s="28"/>
      <c r="AQ894" s="29"/>
      <c r="AR894" s="108" t="str">
        <f t="shared" si="110"/>
        <v>NO OFERTADO</v>
      </c>
      <c r="AS894" s="109" t="str">
        <f t="shared" si="111"/>
        <v>CORRECTO</v>
      </c>
    </row>
    <row r="895" spans="1:45" x14ac:dyDescent="0.25">
      <c r="A895" s="134">
        <v>891</v>
      </c>
      <c r="B895" s="135">
        <v>1486</v>
      </c>
      <c r="C895" s="10" t="s">
        <v>2649</v>
      </c>
      <c r="D895" s="136" t="s">
        <v>2650</v>
      </c>
      <c r="E895" s="136" t="s">
        <v>726</v>
      </c>
      <c r="F895" s="136" t="s">
        <v>241</v>
      </c>
      <c r="G895" s="136" t="s">
        <v>242</v>
      </c>
      <c r="H895" s="136" t="s">
        <v>267</v>
      </c>
      <c r="I895" s="137" t="s">
        <v>45</v>
      </c>
      <c r="J895" s="8">
        <v>50</v>
      </c>
      <c r="K895" s="8" t="s">
        <v>2651</v>
      </c>
      <c r="L895" s="9">
        <v>1679.25</v>
      </c>
      <c r="M895" s="9">
        <v>395</v>
      </c>
      <c r="N895" s="138">
        <f t="shared" si="104"/>
        <v>663303.75</v>
      </c>
      <c r="O895" s="11" t="s">
        <v>3204</v>
      </c>
      <c r="P895" s="39">
        <v>2.0153168736804875E-5</v>
      </c>
      <c r="Q895" s="39"/>
      <c r="R895" s="26">
        <v>5.0382921842012192E-3</v>
      </c>
      <c r="S895" s="7"/>
      <c r="T895" s="26">
        <v>5.0382921842012192E-3</v>
      </c>
      <c r="U895" s="11"/>
      <c r="V895" s="28"/>
      <c r="W895" s="28"/>
      <c r="X895" s="29"/>
      <c r="Y895" s="108" t="str">
        <f t="shared" si="105"/>
        <v>NO OFERTADO</v>
      </c>
      <c r="Z895" s="108" t="str">
        <f t="shared" si="106"/>
        <v>CORRECTO</v>
      </c>
      <c r="AA895" s="29">
        <f t="shared" si="107"/>
        <v>0</v>
      </c>
      <c r="AB895" s="25">
        <v>1.8137851863124388E-3</v>
      </c>
      <c r="AC895" s="7"/>
      <c r="AD895" s="26">
        <v>1.8137851863124388E-3</v>
      </c>
      <c r="AE895" s="28"/>
      <c r="AF895" s="28"/>
      <c r="AG895" s="28"/>
      <c r="AH895" s="29"/>
      <c r="AI895" s="108" t="str">
        <f t="shared" si="108"/>
        <v>NO OFERTADO</v>
      </c>
      <c r="AJ895" s="108" t="str">
        <f t="shared" si="109"/>
        <v>CORRECTO</v>
      </c>
      <c r="AK895" s="27">
        <v>1.2091901242082925E-3</v>
      </c>
      <c r="AL895" s="7"/>
      <c r="AM895" s="26">
        <v>1.2091901242082925E-3</v>
      </c>
      <c r="AN895" s="28"/>
      <c r="AO895" s="28"/>
      <c r="AP895" s="28"/>
      <c r="AQ895" s="29"/>
      <c r="AR895" s="108" t="str">
        <f t="shared" si="110"/>
        <v>NO OFERTADO</v>
      </c>
      <c r="AS895" s="109" t="str">
        <f t="shared" si="111"/>
        <v>CORRECTO</v>
      </c>
    </row>
    <row r="896" spans="1:45" x14ac:dyDescent="0.25">
      <c r="A896" s="134">
        <v>892</v>
      </c>
      <c r="B896" s="135">
        <v>1738</v>
      </c>
      <c r="C896" s="10" t="s">
        <v>3038</v>
      </c>
      <c r="D896" s="136" t="s">
        <v>3039</v>
      </c>
      <c r="E896" s="136" t="s">
        <v>3040</v>
      </c>
      <c r="F896" s="136" t="s">
        <v>241</v>
      </c>
      <c r="G896" s="136" t="s">
        <v>242</v>
      </c>
      <c r="H896" s="136" t="s">
        <v>243</v>
      </c>
      <c r="I896" s="137" t="s">
        <v>45</v>
      </c>
      <c r="J896" s="8">
        <v>20</v>
      </c>
      <c r="K896" s="8" t="s">
        <v>3041</v>
      </c>
      <c r="L896" s="9">
        <v>7273.51</v>
      </c>
      <c r="M896" s="9">
        <v>20</v>
      </c>
      <c r="N896" s="138">
        <f t="shared" si="104"/>
        <v>145470.20000000001</v>
      </c>
      <c r="O896" s="11" t="s">
        <v>3204</v>
      </c>
      <c r="P896" s="39">
        <v>4.4198234772180203E-6</v>
      </c>
      <c r="Q896" s="39"/>
      <c r="R896" s="26">
        <v>1.104955869304505E-3</v>
      </c>
      <c r="S896" s="7"/>
      <c r="T896" s="26">
        <v>1.104955869304505E-3</v>
      </c>
      <c r="U896" s="11"/>
      <c r="V896" s="28"/>
      <c r="W896" s="28"/>
      <c r="X896" s="29"/>
      <c r="Y896" s="108" t="str">
        <f t="shared" si="105"/>
        <v>NO OFERTADO</v>
      </c>
      <c r="Z896" s="108" t="str">
        <f t="shared" si="106"/>
        <v>CORRECTO</v>
      </c>
      <c r="AA896" s="29">
        <f t="shared" si="107"/>
        <v>0</v>
      </c>
      <c r="AB896" s="25">
        <v>3.9778411294962181E-4</v>
      </c>
      <c r="AC896" s="7"/>
      <c r="AD896" s="26">
        <v>3.9778411294962181E-4</v>
      </c>
      <c r="AE896" s="28"/>
      <c r="AF896" s="28"/>
      <c r="AG896" s="28"/>
      <c r="AH896" s="29"/>
      <c r="AI896" s="108" t="str">
        <f t="shared" si="108"/>
        <v>NO OFERTADO</v>
      </c>
      <c r="AJ896" s="108" t="str">
        <f t="shared" si="109"/>
        <v>CORRECTO</v>
      </c>
      <c r="AK896" s="27">
        <v>2.6518940863308124E-4</v>
      </c>
      <c r="AL896" s="7"/>
      <c r="AM896" s="26">
        <v>2.6518940863308124E-4</v>
      </c>
      <c r="AN896" s="28"/>
      <c r="AO896" s="28"/>
      <c r="AP896" s="28"/>
      <c r="AQ896" s="29"/>
      <c r="AR896" s="108" t="str">
        <f t="shared" si="110"/>
        <v>NO OFERTADO</v>
      </c>
      <c r="AS896" s="109" t="str">
        <f t="shared" si="111"/>
        <v>CORRECTO</v>
      </c>
    </row>
    <row r="897" spans="1:45" ht="24" x14ac:dyDescent="0.25">
      <c r="A897" s="134">
        <v>893</v>
      </c>
      <c r="B897" s="135">
        <v>753</v>
      </c>
      <c r="C897" s="10" t="s">
        <v>1587</v>
      </c>
      <c r="D897" s="136" t="s">
        <v>1588</v>
      </c>
      <c r="E897" s="136" t="s">
        <v>36</v>
      </c>
      <c r="F897" s="136" t="s">
        <v>37</v>
      </c>
      <c r="G897" s="136" t="s">
        <v>38</v>
      </c>
      <c r="H897" s="136" t="s">
        <v>36</v>
      </c>
      <c r="I897" s="137">
        <v>13550</v>
      </c>
      <c r="J897" s="8">
        <v>1</v>
      </c>
      <c r="K897" s="8" t="s">
        <v>1589</v>
      </c>
      <c r="L897" s="9">
        <v>13533.85</v>
      </c>
      <c r="M897" s="9">
        <v>507.92307692307691</v>
      </c>
      <c r="N897" s="138">
        <f t="shared" si="104"/>
        <v>6874154.7346153846</v>
      </c>
      <c r="O897" s="11" t="s">
        <v>3204</v>
      </c>
      <c r="P897" s="39">
        <v>2.0885755626982356E-4</v>
      </c>
      <c r="Q897" s="39">
        <v>3.3347379614746716E-4</v>
      </c>
      <c r="R897" s="26">
        <v>5.2214389067455888E-2</v>
      </c>
      <c r="S897" s="26">
        <v>1.0004213884424015E-2</v>
      </c>
      <c r="T897" s="26">
        <v>6.2218602951879906E-2</v>
      </c>
      <c r="U897" s="11"/>
      <c r="V897" s="28"/>
      <c r="W897" s="28"/>
      <c r="X897" s="29"/>
      <c r="Y897" s="108" t="str">
        <f t="shared" si="105"/>
        <v>NO OFERTADO</v>
      </c>
      <c r="Z897" s="108" t="str">
        <f t="shared" si="106"/>
        <v>CORRECTO</v>
      </c>
      <c r="AA897" s="29">
        <f t="shared" si="107"/>
        <v>0</v>
      </c>
      <c r="AB897" s="25">
        <v>1.879718006428412E-2</v>
      </c>
      <c r="AC897" s="26">
        <v>5.0021069422120073E-3</v>
      </c>
      <c r="AD897" s="26">
        <v>2.3799287006496125E-2</v>
      </c>
      <c r="AE897" s="28"/>
      <c r="AF897" s="28"/>
      <c r="AG897" s="28"/>
      <c r="AH897" s="29"/>
      <c r="AI897" s="108" t="str">
        <f t="shared" si="108"/>
        <v>NO OFERTADO</v>
      </c>
      <c r="AJ897" s="108" t="str">
        <f t="shared" si="109"/>
        <v>CORRECTO</v>
      </c>
      <c r="AK897" s="27">
        <v>1.2531453376189414E-2</v>
      </c>
      <c r="AL897" s="26">
        <v>1.6673689807373358E-3</v>
      </c>
      <c r="AM897" s="26">
        <v>1.419882235692675E-2</v>
      </c>
      <c r="AN897" s="28"/>
      <c r="AO897" s="28"/>
      <c r="AP897" s="28"/>
      <c r="AQ897" s="29"/>
      <c r="AR897" s="108" t="str">
        <f t="shared" si="110"/>
        <v>NO OFERTADO</v>
      </c>
      <c r="AS897" s="109" t="str">
        <f t="shared" si="111"/>
        <v>CORRECTO</v>
      </c>
    </row>
    <row r="898" spans="1:45" x14ac:dyDescent="0.25">
      <c r="A898" s="134">
        <v>894</v>
      </c>
      <c r="B898" s="135">
        <v>1129</v>
      </c>
      <c r="C898" s="10" t="s">
        <v>1587</v>
      </c>
      <c r="D898" s="136" t="s">
        <v>2125</v>
      </c>
      <c r="E898" s="136" t="s">
        <v>36</v>
      </c>
      <c r="F898" s="136" t="s">
        <v>16</v>
      </c>
      <c r="G898" s="136" t="s">
        <v>38</v>
      </c>
      <c r="H898" s="136" t="s">
        <v>18</v>
      </c>
      <c r="I898" s="137">
        <v>27100</v>
      </c>
      <c r="J898" s="8">
        <v>1</v>
      </c>
      <c r="K898" s="8" t="s">
        <v>1589</v>
      </c>
      <c r="L898" s="9">
        <v>27100</v>
      </c>
      <c r="M898" s="9">
        <v>104</v>
      </c>
      <c r="N898" s="138">
        <f t="shared" si="104"/>
        <v>2818400</v>
      </c>
      <c r="O898" s="11" t="s">
        <v>3204</v>
      </c>
      <c r="P898" s="39">
        <v>8.5631493516825219E-5</v>
      </c>
      <c r="Q898" s="39">
        <v>1.367240894839426E-4</v>
      </c>
      <c r="R898" s="26">
        <v>2.1407873379206306E-2</v>
      </c>
      <c r="S898" s="26">
        <v>4.1017226845182775E-3</v>
      </c>
      <c r="T898" s="26">
        <v>2.5509596063724584E-2</v>
      </c>
      <c r="U898" s="11"/>
      <c r="V898" s="28"/>
      <c r="W898" s="28"/>
      <c r="X898" s="29"/>
      <c r="Y898" s="108" t="str">
        <f t="shared" si="105"/>
        <v>NO OFERTADO</v>
      </c>
      <c r="Z898" s="108" t="str">
        <f t="shared" si="106"/>
        <v>CORRECTO</v>
      </c>
      <c r="AA898" s="29">
        <f t="shared" si="107"/>
        <v>0</v>
      </c>
      <c r="AB898" s="25">
        <v>7.7068344165142693E-3</v>
      </c>
      <c r="AC898" s="26">
        <v>2.0508613422591387E-3</v>
      </c>
      <c r="AD898" s="26">
        <v>9.7576957587734089E-3</v>
      </c>
      <c r="AE898" s="28"/>
      <c r="AF898" s="28"/>
      <c r="AG898" s="28"/>
      <c r="AH898" s="29"/>
      <c r="AI898" s="108" t="str">
        <f t="shared" si="108"/>
        <v>NO OFERTADO</v>
      </c>
      <c r="AJ898" s="108" t="str">
        <f t="shared" si="109"/>
        <v>CORRECTO</v>
      </c>
      <c r="AK898" s="27">
        <v>5.1378896110095135E-3</v>
      </c>
      <c r="AL898" s="26">
        <v>6.8362044741971295E-4</v>
      </c>
      <c r="AM898" s="26">
        <v>5.8215100584292261E-3</v>
      </c>
      <c r="AN898" s="28"/>
      <c r="AO898" s="28"/>
      <c r="AP898" s="28"/>
      <c r="AQ898" s="29"/>
      <c r="AR898" s="108" t="str">
        <f t="shared" si="110"/>
        <v>NO OFERTADO</v>
      </c>
      <c r="AS898" s="109" t="str">
        <f t="shared" si="111"/>
        <v>CORRECTO</v>
      </c>
    </row>
    <row r="899" spans="1:45" ht="24" x14ac:dyDescent="0.25">
      <c r="A899" s="134">
        <v>895</v>
      </c>
      <c r="B899" s="135">
        <v>1382</v>
      </c>
      <c r="C899" s="10" t="s">
        <v>1587</v>
      </c>
      <c r="D899" s="136" t="s">
        <v>2501</v>
      </c>
      <c r="E899" s="136" t="s">
        <v>36</v>
      </c>
      <c r="F899" s="136" t="s">
        <v>37</v>
      </c>
      <c r="G899" s="136" t="s">
        <v>38</v>
      </c>
      <c r="H899" s="136" t="s">
        <v>18</v>
      </c>
      <c r="I899" s="137">
        <v>20325</v>
      </c>
      <c r="J899" s="8">
        <v>1</v>
      </c>
      <c r="K899" s="8" t="s">
        <v>1589</v>
      </c>
      <c r="L899" s="9">
        <v>20325</v>
      </c>
      <c r="M899" s="9">
        <v>39.555555555555557</v>
      </c>
      <c r="N899" s="138">
        <f t="shared" si="104"/>
        <v>803966.66666666674</v>
      </c>
      <c r="O899" s="11" t="s">
        <v>3204</v>
      </c>
      <c r="P899" s="39">
        <v>2.4426932445504631E-5</v>
      </c>
      <c r="Q899" s="39">
        <v>3.9001422961765677E-5</v>
      </c>
      <c r="R899" s="26">
        <v>6.1067331113761579E-3</v>
      </c>
      <c r="S899" s="26">
        <v>1.1700426888529704E-3</v>
      </c>
      <c r="T899" s="26">
        <v>7.2767758002291287E-3</v>
      </c>
      <c r="U899" s="11"/>
      <c r="V899" s="28"/>
      <c r="W899" s="28"/>
      <c r="X899" s="29"/>
      <c r="Y899" s="108" t="str">
        <f t="shared" si="105"/>
        <v>NO OFERTADO</v>
      </c>
      <c r="Z899" s="108" t="str">
        <f t="shared" si="106"/>
        <v>CORRECTO</v>
      </c>
      <c r="AA899" s="29">
        <f t="shared" si="107"/>
        <v>0</v>
      </c>
      <c r="AB899" s="25">
        <v>2.1984239200954167E-3</v>
      </c>
      <c r="AC899" s="26">
        <v>5.8502134442648518E-4</v>
      </c>
      <c r="AD899" s="26">
        <v>2.7834452645219016E-3</v>
      </c>
      <c r="AE899" s="28"/>
      <c r="AF899" s="28"/>
      <c r="AG899" s="28"/>
      <c r="AH899" s="29"/>
      <c r="AI899" s="108" t="str">
        <f t="shared" si="108"/>
        <v>NO OFERTADO</v>
      </c>
      <c r="AJ899" s="108" t="str">
        <f t="shared" si="109"/>
        <v>CORRECTO</v>
      </c>
      <c r="AK899" s="27">
        <v>1.4656159467302779E-3</v>
      </c>
      <c r="AL899" s="26">
        <v>1.9500711480882838E-4</v>
      </c>
      <c r="AM899" s="26">
        <v>1.6606230615391062E-3</v>
      </c>
      <c r="AN899" s="28"/>
      <c r="AO899" s="28"/>
      <c r="AP899" s="28"/>
      <c r="AQ899" s="29"/>
      <c r="AR899" s="108" t="str">
        <f t="shared" si="110"/>
        <v>NO OFERTADO</v>
      </c>
      <c r="AS899" s="109" t="str">
        <f t="shared" si="111"/>
        <v>CORRECTO</v>
      </c>
    </row>
    <row r="900" spans="1:45" x14ac:dyDescent="0.25">
      <c r="A900" s="134">
        <v>896</v>
      </c>
      <c r="B900" s="135">
        <v>1761</v>
      </c>
      <c r="C900" s="10" t="s">
        <v>1587</v>
      </c>
      <c r="D900" s="136" t="s">
        <v>2755</v>
      </c>
      <c r="E900" s="136" t="s">
        <v>36</v>
      </c>
      <c r="F900" s="136" t="s">
        <v>621</v>
      </c>
      <c r="G900" s="136" t="s">
        <v>38</v>
      </c>
      <c r="H900" s="136" t="s">
        <v>36</v>
      </c>
      <c r="I900" s="137">
        <v>6775</v>
      </c>
      <c r="J900" s="8">
        <v>1</v>
      </c>
      <c r="K900" s="8" t="s">
        <v>1589</v>
      </c>
      <c r="L900" s="9">
        <v>6775</v>
      </c>
      <c r="M900" s="9">
        <v>12.9</v>
      </c>
      <c r="N900" s="138">
        <f t="shared" si="104"/>
        <v>87397.5</v>
      </c>
      <c r="O900" s="11" t="s">
        <v>3204</v>
      </c>
      <c r="P900" s="39">
        <v>2.6553996787669357E-6</v>
      </c>
      <c r="Q900" s="39">
        <v>4.2397614287087971E-6</v>
      </c>
      <c r="R900" s="26">
        <v>6.638499196917339E-4</v>
      </c>
      <c r="S900" s="26">
        <v>1.2719284286126392E-4</v>
      </c>
      <c r="T900" s="26">
        <v>7.9104276255299779E-4</v>
      </c>
      <c r="U900" s="11"/>
      <c r="V900" s="28"/>
      <c r="W900" s="28"/>
      <c r="X900" s="29"/>
      <c r="Y900" s="108" t="str">
        <f t="shared" si="105"/>
        <v>NO OFERTADO</v>
      </c>
      <c r="Z900" s="108" t="str">
        <f t="shared" si="106"/>
        <v>CORRECTO</v>
      </c>
      <c r="AA900" s="29">
        <f t="shared" si="107"/>
        <v>0</v>
      </c>
      <c r="AB900" s="25">
        <v>2.3898597108902421E-4</v>
      </c>
      <c r="AC900" s="26">
        <v>6.3596421430631961E-5</v>
      </c>
      <c r="AD900" s="26">
        <v>3.0258239251965618E-4</v>
      </c>
      <c r="AE900" s="28"/>
      <c r="AF900" s="28"/>
      <c r="AG900" s="28"/>
      <c r="AH900" s="29"/>
      <c r="AI900" s="108" t="str">
        <f t="shared" si="108"/>
        <v>NO OFERTADO</v>
      </c>
      <c r="AJ900" s="108" t="str">
        <f t="shared" si="109"/>
        <v>CORRECTO</v>
      </c>
      <c r="AK900" s="27">
        <v>1.5932398072601614E-4</v>
      </c>
      <c r="AL900" s="26">
        <v>2.1198807143543987E-5</v>
      </c>
      <c r="AM900" s="26">
        <v>1.8052278786956014E-4</v>
      </c>
      <c r="AN900" s="28"/>
      <c r="AO900" s="28"/>
      <c r="AP900" s="28"/>
      <c r="AQ900" s="29"/>
      <c r="AR900" s="108" t="str">
        <f t="shared" si="110"/>
        <v>NO OFERTADO</v>
      </c>
      <c r="AS900" s="109" t="str">
        <f t="shared" si="111"/>
        <v>CORRECTO</v>
      </c>
    </row>
    <row r="901" spans="1:45" ht="24" x14ac:dyDescent="0.25">
      <c r="A901" s="134">
        <v>897</v>
      </c>
      <c r="B901" s="135">
        <v>50</v>
      </c>
      <c r="C901" s="10" t="s">
        <v>158</v>
      </c>
      <c r="D901" s="136" t="s">
        <v>55</v>
      </c>
      <c r="E901" s="136" t="s">
        <v>88</v>
      </c>
      <c r="F901" s="136" t="s">
        <v>37</v>
      </c>
      <c r="G901" s="136" t="s">
        <v>38</v>
      </c>
      <c r="H901" s="136" t="s">
        <v>18</v>
      </c>
      <c r="I901" s="137">
        <v>12094</v>
      </c>
      <c r="J901" s="8">
        <v>1</v>
      </c>
      <c r="K901" s="8" t="s">
        <v>159</v>
      </c>
      <c r="L901" s="9">
        <v>10905.18</v>
      </c>
      <c r="M901" s="9">
        <v>9710.0769230769238</v>
      </c>
      <c r="N901" s="138">
        <f t="shared" si="104"/>
        <v>105890136.66000001</v>
      </c>
      <c r="O901" s="11" t="s">
        <v>3204</v>
      </c>
      <c r="P901" s="39">
        <v>3.2172617623107179E-3</v>
      </c>
      <c r="Q901" s="39">
        <v>5.1368622339514449E-3</v>
      </c>
      <c r="R901" s="26">
        <v>0.80431544057767945</v>
      </c>
      <c r="S901" s="26">
        <v>0.15410586701854334</v>
      </c>
      <c r="T901" s="26">
        <v>0.95842130759622279</v>
      </c>
      <c r="U901" s="11"/>
      <c r="V901" s="28"/>
      <c r="W901" s="28"/>
      <c r="X901" s="29"/>
      <c r="Y901" s="108" t="str">
        <f t="shared" si="105"/>
        <v>NO OFERTADO</v>
      </c>
      <c r="Z901" s="108" t="str">
        <f t="shared" si="106"/>
        <v>CORRECTO</v>
      </c>
      <c r="AA901" s="29">
        <f t="shared" si="107"/>
        <v>0</v>
      </c>
      <c r="AB901" s="25">
        <v>0.28955355860796461</v>
      </c>
      <c r="AC901" s="26">
        <v>7.7052933509271671E-2</v>
      </c>
      <c r="AD901" s="26">
        <v>0.36660649211723628</v>
      </c>
      <c r="AE901" s="28"/>
      <c r="AF901" s="28"/>
      <c r="AG901" s="28"/>
      <c r="AH901" s="29"/>
      <c r="AI901" s="108" t="str">
        <f t="shared" si="108"/>
        <v>NO OFERTADO</v>
      </c>
      <c r="AJ901" s="108" t="str">
        <f t="shared" si="109"/>
        <v>CORRECTO</v>
      </c>
      <c r="AK901" s="27">
        <v>0.19303570573864307</v>
      </c>
      <c r="AL901" s="26">
        <v>2.5684311169757224E-2</v>
      </c>
      <c r="AM901" s="26">
        <v>0.21872001690840029</v>
      </c>
      <c r="AN901" s="28"/>
      <c r="AO901" s="28"/>
      <c r="AP901" s="28"/>
      <c r="AQ901" s="29"/>
      <c r="AR901" s="108" t="str">
        <f t="shared" si="110"/>
        <v>NO OFERTADO</v>
      </c>
      <c r="AS901" s="109" t="str">
        <f t="shared" si="111"/>
        <v>CORRECTO</v>
      </c>
    </row>
    <row r="902" spans="1:45" ht="24" x14ac:dyDescent="0.25">
      <c r="A902" s="134">
        <v>898</v>
      </c>
      <c r="B902" s="135">
        <v>106</v>
      </c>
      <c r="C902" s="10" t="s">
        <v>158</v>
      </c>
      <c r="D902" s="136" t="s">
        <v>32</v>
      </c>
      <c r="E902" s="136" t="s">
        <v>36</v>
      </c>
      <c r="F902" s="136" t="s">
        <v>37</v>
      </c>
      <c r="G902" s="136" t="s">
        <v>38</v>
      </c>
      <c r="H902" s="136" t="s">
        <v>36</v>
      </c>
      <c r="I902" s="137">
        <v>18141</v>
      </c>
      <c r="J902" s="8">
        <v>1</v>
      </c>
      <c r="K902" s="8" t="s">
        <v>159</v>
      </c>
      <c r="L902" s="9">
        <v>14756.67</v>
      </c>
      <c r="M902" s="9">
        <v>4107.8461538461543</v>
      </c>
      <c r="N902" s="138">
        <f t="shared" ref="N902:N965" si="112">M902*L902</f>
        <v>60618130.103076927</v>
      </c>
      <c r="O902" s="11" t="s">
        <v>3204</v>
      </c>
      <c r="P902" s="39">
        <v>1.8417616431037822E-3</v>
      </c>
      <c r="Q902" s="39">
        <v>2.9406608872276341E-3</v>
      </c>
      <c r="R902" s="26">
        <v>0.46044041077594555</v>
      </c>
      <c r="S902" s="26">
        <v>8.821982661682902E-2</v>
      </c>
      <c r="T902" s="26">
        <v>0.54866023739277459</v>
      </c>
      <c r="U902" s="11"/>
      <c r="V902" s="28"/>
      <c r="W902" s="28"/>
      <c r="X902" s="29"/>
      <c r="Y902" s="108" t="str">
        <f t="shared" ref="Y902:Y965" si="113">IF(U902=0,"NO OFERTADO",IF(V902=0,"NO OFERTADO",IF(W902=0,"NO OFERTADO",IF(X902&gt;0,"CORRECTO","NO OFERTADO"))))</f>
        <v>NO OFERTADO</v>
      </c>
      <c r="Z902" s="108" t="str">
        <f t="shared" ref="Z902:Z965" si="114">IF(X902=0,"CORRECTO",IF(X902&gt;I902,"SOBREPASA TECHO REGULADO","CORRECTO"))</f>
        <v>CORRECTO</v>
      </c>
      <c r="AA902" s="29">
        <f t="shared" ref="AA902:AA965" si="115">IF(AND(Y902="CORRECTO", Z902="CORRECTO"), X902*M902, 0)</f>
        <v>0</v>
      </c>
      <c r="AB902" s="25">
        <v>0.16575854787934038</v>
      </c>
      <c r="AC902" s="26">
        <v>4.410991330841451E-2</v>
      </c>
      <c r="AD902" s="26">
        <v>0.2098684611877549</v>
      </c>
      <c r="AE902" s="28"/>
      <c r="AF902" s="28"/>
      <c r="AG902" s="28"/>
      <c r="AH902" s="29"/>
      <c r="AI902" s="108" t="str">
        <f t="shared" ref="AI902:AI965" si="116">IF(AE902=0,"NO OFERTADO",IF(AF902=0,"NO OFERTADO",IF(AG902=0,"NO OFERTADO",IF(AH902&gt;0,"CORRECTO","NO OFERTADO"))))</f>
        <v>NO OFERTADO</v>
      </c>
      <c r="AJ902" s="108" t="str">
        <f t="shared" ref="AJ902:AJ965" si="117">IF(AH902=0,"CORRECTO",IF(AH902&lt;X902,"PRECIO OPCION 1 MAYOR QUE OPCION 2",IF(AH902&gt;I902,"SOBREPASA TECHO REGULADO","CORRECTO")))</f>
        <v>CORRECTO</v>
      </c>
      <c r="AK902" s="27">
        <v>0.11050569858622693</v>
      </c>
      <c r="AL902" s="26">
        <v>1.4703304436138171E-2</v>
      </c>
      <c r="AM902" s="26">
        <v>0.1252090030223651</v>
      </c>
      <c r="AN902" s="28"/>
      <c r="AO902" s="28"/>
      <c r="AP902" s="28"/>
      <c r="AQ902" s="29"/>
      <c r="AR902" s="108" t="str">
        <f t="shared" ref="AR902:AR965" si="118">IF(AN902=0,"NO OFERTADO",IF(AO902=0,"NO OFERTADO",IF(AP902=0,"NO OFERTADO",IF(AQ902&gt;0,"CORRECTO","NO OFERTADO"))))</f>
        <v>NO OFERTADO</v>
      </c>
      <c r="AS902" s="109" t="str">
        <f t="shared" ref="AS902:AS965" si="119">IF(AQ902=0,"CORRECTO",IF(AQ902&lt;AH902,"PRECIO OPCION 2 MAYOR QUE OPCION 3",IF(AQ902&gt;I902,"SOBREPASA TECHO REGULADO","CORRECTO")))</f>
        <v>CORRECTO</v>
      </c>
    </row>
    <row r="903" spans="1:45" ht="24" x14ac:dyDescent="0.25">
      <c r="A903" s="134">
        <v>899</v>
      </c>
      <c r="B903" s="135">
        <v>153</v>
      </c>
      <c r="C903" s="10" t="s">
        <v>158</v>
      </c>
      <c r="D903" s="136" t="s">
        <v>84</v>
      </c>
      <c r="E903" s="136" t="s">
        <v>88</v>
      </c>
      <c r="F903" s="136" t="s">
        <v>37</v>
      </c>
      <c r="G903" s="136" t="s">
        <v>38</v>
      </c>
      <c r="H903" s="136" t="s">
        <v>18</v>
      </c>
      <c r="I903" s="137">
        <v>24188</v>
      </c>
      <c r="J903" s="8">
        <v>1</v>
      </c>
      <c r="K903" s="8" t="s">
        <v>159</v>
      </c>
      <c r="L903" s="9">
        <v>23255.48</v>
      </c>
      <c r="M903" s="9">
        <v>2452.5384615384614</v>
      </c>
      <c r="N903" s="138">
        <f t="shared" si="112"/>
        <v>57034959.141538456</v>
      </c>
      <c r="O903" s="11" t="s">
        <v>3204</v>
      </c>
      <c r="P903" s="39">
        <v>1.7328941008944939E-3</v>
      </c>
      <c r="Q903" s="39">
        <v>2.766836807188729E-3</v>
      </c>
      <c r="R903" s="26">
        <v>0.43322352522362351</v>
      </c>
      <c r="S903" s="26">
        <v>8.3005104215661873E-2</v>
      </c>
      <c r="T903" s="26">
        <v>0.51622862943928538</v>
      </c>
      <c r="U903" s="11"/>
      <c r="V903" s="28"/>
      <c r="W903" s="28"/>
      <c r="X903" s="29"/>
      <c r="Y903" s="108" t="str">
        <f t="shared" si="113"/>
        <v>NO OFERTADO</v>
      </c>
      <c r="Z903" s="108" t="str">
        <f t="shared" si="114"/>
        <v>CORRECTO</v>
      </c>
      <c r="AA903" s="29">
        <f t="shared" si="115"/>
        <v>0</v>
      </c>
      <c r="AB903" s="25">
        <v>0.15596046908050445</v>
      </c>
      <c r="AC903" s="26">
        <v>4.1502552107830937E-2</v>
      </c>
      <c r="AD903" s="26">
        <v>0.19746302118833539</v>
      </c>
      <c r="AE903" s="28"/>
      <c r="AF903" s="28"/>
      <c r="AG903" s="28"/>
      <c r="AH903" s="29"/>
      <c r="AI903" s="108" t="str">
        <f t="shared" si="116"/>
        <v>NO OFERTADO</v>
      </c>
      <c r="AJ903" s="108" t="str">
        <f t="shared" si="117"/>
        <v>CORRECTO</v>
      </c>
      <c r="AK903" s="27">
        <v>0.10397364605366964</v>
      </c>
      <c r="AL903" s="26">
        <v>1.3834184035943645E-2</v>
      </c>
      <c r="AM903" s="26">
        <v>0.11780783008961329</v>
      </c>
      <c r="AN903" s="28"/>
      <c r="AO903" s="28"/>
      <c r="AP903" s="28"/>
      <c r="AQ903" s="29"/>
      <c r="AR903" s="108" t="str">
        <f t="shared" si="118"/>
        <v>NO OFERTADO</v>
      </c>
      <c r="AS903" s="109" t="str">
        <f t="shared" si="119"/>
        <v>CORRECTO</v>
      </c>
    </row>
    <row r="904" spans="1:45" ht="24" x14ac:dyDescent="0.25">
      <c r="A904" s="134">
        <v>900</v>
      </c>
      <c r="B904" s="135">
        <v>1202</v>
      </c>
      <c r="C904" s="10" t="s">
        <v>158</v>
      </c>
      <c r="D904" s="136" t="s">
        <v>136</v>
      </c>
      <c r="E904" s="136" t="s">
        <v>36</v>
      </c>
      <c r="F904" s="136" t="s">
        <v>37</v>
      </c>
      <c r="G904" s="136" t="s">
        <v>38</v>
      </c>
      <c r="H904" s="136" t="s">
        <v>18</v>
      </c>
      <c r="I904" s="137">
        <v>6047</v>
      </c>
      <c r="J904" s="8">
        <v>1</v>
      </c>
      <c r="K904" s="8" t="s">
        <v>159</v>
      </c>
      <c r="L904" s="9">
        <v>6047</v>
      </c>
      <c r="M904" s="9">
        <v>327.84615384615387</v>
      </c>
      <c r="N904" s="138">
        <f t="shared" si="112"/>
        <v>1982485.6923076925</v>
      </c>
      <c r="O904" s="11" t="s">
        <v>3204</v>
      </c>
      <c r="P904" s="39">
        <v>6.0233895369019633E-5</v>
      </c>
      <c r="Q904" s="39">
        <v>9.6172846720023007E-5</v>
      </c>
      <c r="R904" s="26">
        <v>1.5058473842254907E-2</v>
      </c>
      <c r="S904" s="26">
        <v>2.8851854016006904E-3</v>
      </c>
      <c r="T904" s="26">
        <v>1.7943659243855596E-2</v>
      </c>
      <c r="U904" s="11"/>
      <c r="V904" s="28"/>
      <c r="W904" s="28"/>
      <c r="X904" s="29"/>
      <c r="Y904" s="108" t="str">
        <f t="shared" si="113"/>
        <v>NO OFERTADO</v>
      </c>
      <c r="Z904" s="108" t="str">
        <f t="shared" si="114"/>
        <v>CORRECTO</v>
      </c>
      <c r="AA904" s="29">
        <f t="shared" si="115"/>
        <v>0</v>
      </c>
      <c r="AB904" s="25">
        <v>5.4210505832117672E-3</v>
      </c>
      <c r="AC904" s="26">
        <v>1.4425927008003452E-3</v>
      </c>
      <c r="AD904" s="26">
        <v>6.8636432840121124E-3</v>
      </c>
      <c r="AE904" s="28"/>
      <c r="AF904" s="28"/>
      <c r="AG904" s="28"/>
      <c r="AH904" s="29"/>
      <c r="AI904" s="108" t="str">
        <f t="shared" si="116"/>
        <v>NO OFERTADO</v>
      </c>
      <c r="AJ904" s="108" t="str">
        <f t="shared" si="117"/>
        <v>CORRECTO</v>
      </c>
      <c r="AK904" s="27">
        <v>3.614033722141178E-3</v>
      </c>
      <c r="AL904" s="26">
        <v>4.8086423360011506E-4</v>
      </c>
      <c r="AM904" s="26">
        <v>4.0948979557412935E-3</v>
      </c>
      <c r="AN904" s="28"/>
      <c r="AO904" s="28"/>
      <c r="AP904" s="28"/>
      <c r="AQ904" s="29"/>
      <c r="AR904" s="108" t="str">
        <f t="shared" si="118"/>
        <v>NO OFERTADO</v>
      </c>
      <c r="AS904" s="109" t="str">
        <f t="shared" si="119"/>
        <v>CORRECTO</v>
      </c>
    </row>
    <row r="905" spans="1:45" x14ac:dyDescent="0.25">
      <c r="A905" s="134">
        <v>901</v>
      </c>
      <c r="B905" s="135">
        <v>1550</v>
      </c>
      <c r="C905" s="10" t="s">
        <v>2754</v>
      </c>
      <c r="D905" s="136" t="s">
        <v>2755</v>
      </c>
      <c r="E905" s="136" t="s">
        <v>88</v>
      </c>
      <c r="F905" s="136" t="s">
        <v>36</v>
      </c>
      <c r="G905" s="136" t="s">
        <v>38</v>
      </c>
      <c r="H905" s="136" t="s">
        <v>36</v>
      </c>
      <c r="I905" s="137" t="s">
        <v>45</v>
      </c>
      <c r="J905" s="8">
        <v>1</v>
      </c>
      <c r="K905" s="8" t="s">
        <v>2756</v>
      </c>
      <c r="L905" s="9">
        <v>22958.31</v>
      </c>
      <c r="M905" s="9">
        <v>16.670000000000002</v>
      </c>
      <c r="N905" s="138">
        <f t="shared" si="112"/>
        <v>382715.02770000004</v>
      </c>
      <c r="O905" s="11" t="s">
        <v>3204</v>
      </c>
      <c r="P905" s="39">
        <v>1.1628036976044613E-5</v>
      </c>
      <c r="Q905" s="39"/>
      <c r="R905" s="26">
        <v>2.9070092440111532E-3</v>
      </c>
      <c r="S905" s="7"/>
      <c r="T905" s="26">
        <v>2.9070092440111532E-3</v>
      </c>
      <c r="U905" s="11"/>
      <c r="V905" s="28"/>
      <c r="W905" s="28"/>
      <c r="X905" s="29"/>
      <c r="Y905" s="108" t="str">
        <f t="shared" si="113"/>
        <v>NO OFERTADO</v>
      </c>
      <c r="Z905" s="108" t="str">
        <f t="shared" si="114"/>
        <v>CORRECTO</v>
      </c>
      <c r="AA905" s="29">
        <f t="shared" si="115"/>
        <v>0</v>
      </c>
      <c r="AB905" s="25">
        <v>1.0465233278440151E-3</v>
      </c>
      <c r="AC905" s="7"/>
      <c r="AD905" s="26">
        <v>1.0465233278440151E-3</v>
      </c>
      <c r="AE905" s="28"/>
      <c r="AF905" s="28"/>
      <c r="AG905" s="28"/>
      <c r="AH905" s="29"/>
      <c r="AI905" s="108" t="str">
        <f t="shared" si="116"/>
        <v>NO OFERTADO</v>
      </c>
      <c r="AJ905" s="108" t="str">
        <f t="shared" si="117"/>
        <v>CORRECTO</v>
      </c>
      <c r="AK905" s="27">
        <v>6.9768221856267678E-4</v>
      </c>
      <c r="AL905" s="7"/>
      <c r="AM905" s="26">
        <v>6.9768221856267678E-4</v>
      </c>
      <c r="AN905" s="28"/>
      <c r="AO905" s="28"/>
      <c r="AP905" s="28"/>
      <c r="AQ905" s="29"/>
      <c r="AR905" s="108" t="str">
        <f t="shared" si="118"/>
        <v>NO OFERTADO</v>
      </c>
      <c r="AS905" s="109" t="str">
        <f t="shared" si="119"/>
        <v>CORRECTO</v>
      </c>
    </row>
    <row r="906" spans="1:45" x14ac:dyDescent="0.25">
      <c r="A906" s="134">
        <v>902</v>
      </c>
      <c r="B906" s="135">
        <v>954</v>
      </c>
      <c r="C906" s="10" t="s">
        <v>1893</v>
      </c>
      <c r="D906" s="136" t="s">
        <v>1894</v>
      </c>
      <c r="E906" s="136" t="s">
        <v>36</v>
      </c>
      <c r="F906" s="136" t="s">
        <v>16</v>
      </c>
      <c r="G906" s="136" t="s">
        <v>17</v>
      </c>
      <c r="H906" s="136" t="s">
        <v>36</v>
      </c>
      <c r="I906" s="137" t="s">
        <v>45</v>
      </c>
      <c r="J906" s="8">
        <v>1</v>
      </c>
      <c r="K906" s="8" t="s">
        <v>1895</v>
      </c>
      <c r="L906" s="9">
        <v>21020</v>
      </c>
      <c r="M906" s="9">
        <v>173.53846153846155</v>
      </c>
      <c r="N906" s="138">
        <f t="shared" si="112"/>
        <v>3647778.4615384615</v>
      </c>
      <c r="O906" s="11" t="s">
        <v>3204</v>
      </c>
      <c r="P906" s="39">
        <v>1.1083051294353017E-4</v>
      </c>
      <c r="Q906" s="39"/>
      <c r="R906" s="26">
        <v>2.7707628235882544E-2</v>
      </c>
      <c r="S906" s="7"/>
      <c r="T906" s="26">
        <v>2.7707628235882544E-2</v>
      </c>
      <c r="U906" s="11"/>
      <c r="V906" s="28"/>
      <c r="W906" s="28"/>
      <c r="X906" s="29"/>
      <c r="Y906" s="108" t="str">
        <f t="shared" si="113"/>
        <v>NO OFERTADO</v>
      </c>
      <c r="Z906" s="108" t="str">
        <f t="shared" si="114"/>
        <v>CORRECTO</v>
      </c>
      <c r="AA906" s="29">
        <f t="shared" si="115"/>
        <v>0</v>
      </c>
      <c r="AB906" s="25">
        <v>9.9747461649177162E-3</v>
      </c>
      <c r="AC906" s="7"/>
      <c r="AD906" s="26">
        <v>9.9747461649177162E-3</v>
      </c>
      <c r="AE906" s="28"/>
      <c r="AF906" s="28"/>
      <c r="AG906" s="28"/>
      <c r="AH906" s="29"/>
      <c r="AI906" s="108" t="str">
        <f t="shared" si="116"/>
        <v>NO OFERTADO</v>
      </c>
      <c r="AJ906" s="108" t="str">
        <f t="shared" si="117"/>
        <v>CORRECTO</v>
      </c>
      <c r="AK906" s="27">
        <v>6.6498307766118103E-3</v>
      </c>
      <c r="AL906" s="7"/>
      <c r="AM906" s="26">
        <v>6.6498307766118103E-3</v>
      </c>
      <c r="AN906" s="28"/>
      <c r="AO906" s="28"/>
      <c r="AP906" s="28"/>
      <c r="AQ906" s="29"/>
      <c r="AR906" s="108" t="str">
        <f t="shared" si="118"/>
        <v>NO OFERTADO</v>
      </c>
      <c r="AS906" s="109" t="str">
        <f t="shared" si="119"/>
        <v>CORRECTO</v>
      </c>
    </row>
    <row r="907" spans="1:45" x14ac:dyDescent="0.25">
      <c r="A907" s="134">
        <v>903</v>
      </c>
      <c r="B907" s="135">
        <v>583</v>
      </c>
      <c r="C907" s="10" t="s">
        <v>1331</v>
      </c>
      <c r="D907" s="136" t="s">
        <v>1332</v>
      </c>
      <c r="E907" s="136" t="s">
        <v>165</v>
      </c>
      <c r="F907" s="136" t="s">
        <v>166</v>
      </c>
      <c r="G907" s="136" t="s">
        <v>167</v>
      </c>
      <c r="H907" s="136" t="s">
        <v>552</v>
      </c>
      <c r="I907" s="137" t="s">
        <v>45</v>
      </c>
      <c r="J907" s="8">
        <v>10</v>
      </c>
      <c r="K907" s="8" t="s">
        <v>1333</v>
      </c>
      <c r="L907" s="9">
        <v>3418.7</v>
      </c>
      <c r="M907" s="9">
        <v>3803.8461538461534</v>
      </c>
      <c r="N907" s="138">
        <f t="shared" si="112"/>
        <v>13004208.846153844</v>
      </c>
      <c r="O907" s="11" t="s">
        <v>3204</v>
      </c>
      <c r="P907" s="39">
        <v>3.9510709108035198E-4</v>
      </c>
      <c r="Q907" s="39"/>
      <c r="R907" s="26">
        <v>9.8776772770087992E-2</v>
      </c>
      <c r="S907" s="7"/>
      <c r="T907" s="26">
        <v>9.8776772770087992E-2</v>
      </c>
      <c r="U907" s="11"/>
      <c r="V907" s="28"/>
      <c r="W907" s="28"/>
      <c r="X907" s="29"/>
      <c r="Y907" s="108" t="str">
        <f t="shared" si="113"/>
        <v>NO OFERTADO</v>
      </c>
      <c r="Z907" s="108" t="str">
        <f t="shared" si="114"/>
        <v>CORRECTO</v>
      </c>
      <c r="AA907" s="29">
        <f t="shared" si="115"/>
        <v>0</v>
      </c>
      <c r="AB907" s="25">
        <v>3.555963819723168E-2</v>
      </c>
      <c r="AC907" s="7"/>
      <c r="AD907" s="26">
        <v>3.555963819723168E-2</v>
      </c>
      <c r="AE907" s="28"/>
      <c r="AF907" s="28"/>
      <c r="AG907" s="28"/>
      <c r="AH907" s="29"/>
      <c r="AI907" s="108" t="str">
        <f t="shared" si="116"/>
        <v>NO OFERTADO</v>
      </c>
      <c r="AJ907" s="108" t="str">
        <f t="shared" si="117"/>
        <v>CORRECTO</v>
      </c>
      <c r="AK907" s="27">
        <v>2.3706425464821119E-2</v>
      </c>
      <c r="AL907" s="7"/>
      <c r="AM907" s="26">
        <v>2.3706425464821119E-2</v>
      </c>
      <c r="AN907" s="28"/>
      <c r="AO907" s="28"/>
      <c r="AP907" s="28"/>
      <c r="AQ907" s="29"/>
      <c r="AR907" s="108" t="str">
        <f t="shared" si="118"/>
        <v>NO OFERTADO</v>
      </c>
      <c r="AS907" s="109" t="str">
        <f t="shared" si="119"/>
        <v>CORRECTO</v>
      </c>
    </row>
    <row r="908" spans="1:45" x14ac:dyDescent="0.25">
      <c r="A908" s="134">
        <v>904</v>
      </c>
      <c r="B908" s="135">
        <v>1937</v>
      </c>
      <c r="C908" s="10" t="s">
        <v>1331</v>
      </c>
      <c r="D908" s="136" t="s">
        <v>2445</v>
      </c>
      <c r="E908" s="136" t="s">
        <v>621</v>
      </c>
      <c r="F908" s="136" t="s">
        <v>621</v>
      </c>
      <c r="G908" s="136" t="s">
        <v>3358</v>
      </c>
      <c r="H908" s="136" t="s">
        <v>621</v>
      </c>
      <c r="I908" s="137">
        <v>112166.20000000001</v>
      </c>
      <c r="J908" s="8">
        <v>1</v>
      </c>
      <c r="K908" s="8" t="s">
        <v>1333</v>
      </c>
      <c r="L908" s="9">
        <v>112166.2</v>
      </c>
      <c r="M908" s="138">
        <v>96.5</v>
      </c>
      <c r="N908" s="138">
        <f t="shared" si="112"/>
        <v>10824038.299999999</v>
      </c>
      <c r="O908" s="11" t="s">
        <v>3204</v>
      </c>
      <c r="P908" s="39">
        <v>3.2886693354822514E-4</v>
      </c>
      <c r="Q908" s="39">
        <v>5.2508756071062369E-4</v>
      </c>
      <c r="R908" s="26">
        <v>8.221673338705629E-2</v>
      </c>
      <c r="S908" s="26">
        <v>1.575262682131871E-2</v>
      </c>
      <c r="T908" s="26">
        <v>9.7969360208375003E-2</v>
      </c>
      <c r="U908" s="11"/>
      <c r="V908" s="28"/>
      <c r="W908" s="28"/>
      <c r="X908" s="29"/>
      <c r="Y908" s="108" t="str">
        <f t="shared" si="113"/>
        <v>NO OFERTADO</v>
      </c>
      <c r="Z908" s="108" t="str">
        <f t="shared" si="114"/>
        <v>CORRECTO</v>
      </c>
      <c r="AA908" s="29">
        <f t="shared" si="115"/>
        <v>0</v>
      </c>
      <c r="AB908" s="25">
        <v>2.9598024019340263E-2</v>
      </c>
      <c r="AC908" s="26">
        <v>7.8763134106593548E-3</v>
      </c>
      <c r="AD908" s="26">
        <v>3.7474337429999616E-2</v>
      </c>
      <c r="AE908" s="28"/>
      <c r="AF908" s="28"/>
      <c r="AG908" s="28"/>
      <c r="AH908" s="29"/>
      <c r="AI908" s="108" t="str">
        <f t="shared" si="116"/>
        <v>NO OFERTADO</v>
      </c>
      <c r="AJ908" s="108" t="str">
        <f t="shared" si="117"/>
        <v>CORRECTO</v>
      </c>
      <c r="AK908" s="27">
        <v>1.9732016012893507E-2</v>
      </c>
      <c r="AL908" s="26">
        <v>2.6254378035531186E-3</v>
      </c>
      <c r="AM908" s="26">
        <v>2.2357453816446625E-2</v>
      </c>
      <c r="AN908" s="28"/>
      <c r="AO908" s="28"/>
      <c r="AP908" s="28"/>
      <c r="AQ908" s="29"/>
      <c r="AR908" s="108" t="str">
        <f t="shared" si="118"/>
        <v>NO OFERTADO</v>
      </c>
      <c r="AS908" s="109" t="str">
        <f t="shared" si="119"/>
        <v>CORRECTO</v>
      </c>
    </row>
    <row r="909" spans="1:45" x14ac:dyDescent="0.25">
      <c r="A909" s="134">
        <v>905</v>
      </c>
      <c r="B909" s="135">
        <v>1274</v>
      </c>
      <c r="C909" s="10" t="s">
        <v>1331</v>
      </c>
      <c r="D909" s="136" t="s">
        <v>778</v>
      </c>
      <c r="E909" s="136" t="s">
        <v>165</v>
      </c>
      <c r="F909" s="136" t="s">
        <v>166</v>
      </c>
      <c r="G909" s="136" t="s">
        <v>167</v>
      </c>
      <c r="H909" s="136" t="s">
        <v>552</v>
      </c>
      <c r="I909" s="137" t="s">
        <v>45</v>
      </c>
      <c r="J909" s="8">
        <v>10</v>
      </c>
      <c r="K909" s="8" t="s">
        <v>1333</v>
      </c>
      <c r="L909" s="9">
        <v>4751.57</v>
      </c>
      <c r="M909" s="9">
        <v>555</v>
      </c>
      <c r="N909" s="138">
        <f t="shared" si="112"/>
        <v>2637121.3499999996</v>
      </c>
      <c r="O909" s="11" t="s">
        <v>3204</v>
      </c>
      <c r="P909" s="39">
        <v>8.0123701314790778E-5</v>
      </c>
      <c r="Q909" s="39"/>
      <c r="R909" s="26">
        <v>2.0030925328697696E-2</v>
      </c>
      <c r="S909" s="7"/>
      <c r="T909" s="26">
        <v>2.0030925328697696E-2</v>
      </c>
      <c r="U909" s="11"/>
      <c r="V909" s="28"/>
      <c r="W909" s="28"/>
      <c r="X909" s="29"/>
      <c r="Y909" s="108" t="str">
        <f t="shared" si="113"/>
        <v>NO OFERTADO</v>
      </c>
      <c r="Z909" s="108" t="str">
        <f t="shared" si="114"/>
        <v>CORRECTO</v>
      </c>
      <c r="AA909" s="29">
        <f t="shared" si="115"/>
        <v>0</v>
      </c>
      <c r="AB909" s="25">
        <v>7.2111331183311702E-3</v>
      </c>
      <c r="AC909" s="7"/>
      <c r="AD909" s="26">
        <v>7.2111331183311702E-3</v>
      </c>
      <c r="AE909" s="28"/>
      <c r="AF909" s="28"/>
      <c r="AG909" s="28"/>
      <c r="AH909" s="29"/>
      <c r="AI909" s="108" t="str">
        <f t="shared" si="116"/>
        <v>NO OFERTADO</v>
      </c>
      <c r="AJ909" s="108" t="str">
        <f t="shared" si="117"/>
        <v>CORRECTO</v>
      </c>
      <c r="AK909" s="27">
        <v>4.8074220788874465E-3</v>
      </c>
      <c r="AL909" s="7"/>
      <c r="AM909" s="26">
        <v>4.8074220788874465E-3</v>
      </c>
      <c r="AN909" s="28"/>
      <c r="AO909" s="28"/>
      <c r="AP909" s="28"/>
      <c r="AQ909" s="29"/>
      <c r="AR909" s="108" t="str">
        <f t="shared" si="118"/>
        <v>NO OFERTADO</v>
      </c>
      <c r="AS909" s="109" t="str">
        <f t="shared" si="119"/>
        <v>CORRECTO</v>
      </c>
    </row>
    <row r="910" spans="1:45" x14ac:dyDescent="0.25">
      <c r="A910" s="134">
        <v>906</v>
      </c>
      <c r="B910" s="135">
        <v>626</v>
      </c>
      <c r="C910" s="10" t="s">
        <v>1331</v>
      </c>
      <c r="D910" s="136" t="s">
        <v>1332</v>
      </c>
      <c r="E910" s="136" t="s">
        <v>165</v>
      </c>
      <c r="F910" s="136" t="s">
        <v>1380</v>
      </c>
      <c r="G910" s="136" t="s">
        <v>167</v>
      </c>
      <c r="H910" s="136" t="s">
        <v>1380</v>
      </c>
      <c r="I910" s="137" t="s">
        <v>45</v>
      </c>
      <c r="J910" s="8">
        <v>1</v>
      </c>
      <c r="K910" s="8" t="s">
        <v>1333</v>
      </c>
      <c r="L910" s="9">
        <v>3748.71</v>
      </c>
      <c r="M910" s="9">
        <v>380.38461538461536</v>
      </c>
      <c r="N910" s="138">
        <f t="shared" si="112"/>
        <v>1425951.6115384614</v>
      </c>
      <c r="O910" s="11" t="s">
        <v>3204</v>
      </c>
      <c r="P910" s="39">
        <v>4.3324711247077145E-5</v>
      </c>
      <c r="Q910" s="39"/>
      <c r="R910" s="26">
        <v>1.0831177811769286E-2</v>
      </c>
      <c r="S910" s="7"/>
      <c r="T910" s="26">
        <v>1.0831177811769286E-2</v>
      </c>
      <c r="U910" s="11"/>
      <c r="V910" s="28"/>
      <c r="W910" s="28"/>
      <c r="X910" s="29"/>
      <c r="Y910" s="108" t="str">
        <f t="shared" si="113"/>
        <v>NO OFERTADO</v>
      </c>
      <c r="Z910" s="108" t="str">
        <f t="shared" si="114"/>
        <v>CORRECTO</v>
      </c>
      <c r="AA910" s="29">
        <f t="shared" si="115"/>
        <v>0</v>
      </c>
      <c r="AB910" s="25">
        <v>3.899224012236943E-3</v>
      </c>
      <c r="AC910" s="7"/>
      <c r="AD910" s="26">
        <v>3.899224012236943E-3</v>
      </c>
      <c r="AE910" s="28"/>
      <c r="AF910" s="28"/>
      <c r="AG910" s="28"/>
      <c r="AH910" s="29"/>
      <c r="AI910" s="108" t="str">
        <f t="shared" si="116"/>
        <v>NO OFERTADO</v>
      </c>
      <c r="AJ910" s="108" t="str">
        <f t="shared" si="117"/>
        <v>CORRECTO</v>
      </c>
      <c r="AK910" s="27">
        <v>2.5994826748246287E-3</v>
      </c>
      <c r="AL910" s="7"/>
      <c r="AM910" s="26">
        <v>2.5994826748246287E-3</v>
      </c>
      <c r="AN910" s="28"/>
      <c r="AO910" s="28"/>
      <c r="AP910" s="28"/>
      <c r="AQ910" s="29"/>
      <c r="AR910" s="108" t="str">
        <f t="shared" si="118"/>
        <v>NO OFERTADO</v>
      </c>
      <c r="AS910" s="109" t="str">
        <f t="shared" si="119"/>
        <v>CORRECTO</v>
      </c>
    </row>
    <row r="911" spans="1:45" ht="24" x14ac:dyDescent="0.25">
      <c r="A911" s="134">
        <v>907</v>
      </c>
      <c r="B911" s="135">
        <v>716</v>
      </c>
      <c r="C911" s="10" t="s">
        <v>1530</v>
      </c>
      <c r="D911" s="136" t="s">
        <v>148</v>
      </c>
      <c r="E911" s="136" t="s">
        <v>6</v>
      </c>
      <c r="F911" s="136" t="s">
        <v>7</v>
      </c>
      <c r="G911" s="136" t="s">
        <v>8</v>
      </c>
      <c r="H911" s="136" t="s">
        <v>7</v>
      </c>
      <c r="I911" s="137" t="s">
        <v>45</v>
      </c>
      <c r="J911" s="8">
        <v>1</v>
      </c>
      <c r="K911" s="8" t="s">
        <v>1531</v>
      </c>
      <c r="L911" s="9">
        <v>34</v>
      </c>
      <c r="M911" s="9">
        <v>164143.07692307694</v>
      </c>
      <c r="N911" s="138">
        <f t="shared" si="112"/>
        <v>5580864.615384616</v>
      </c>
      <c r="O911" s="11" t="s">
        <v>3204</v>
      </c>
      <c r="P911" s="39">
        <v>1.6956350132365421E-4</v>
      </c>
      <c r="Q911" s="39"/>
      <c r="R911" s="26">
        <v>4.2390875330913555E-2</v>
      </c>
      <c r="S911" s="7"/>
      <c r="T911" s="26">
        <v>4.2390875330913555E-2</v>
      </c>
      <c r="U911" s="11"/>
      <c r="V911" s="28"/>
      <c r="W911" s="28"/>
      <c r="X911" s="29"/>
      <c r="Y911" s="108" t="str">
        <f t="shared" si="113"/>
        <v>NO OFERTADO</v>
      </c>
      <c r="Z911" s="108" t="str">
        <f t="shared" si="114"/>
        <v>CORRECTO</v>
      </c>
      <c r="AA911" s="29">
        <f t="shared" si="115"/>
        <v>0</v>
      </c>
      <c r="AB911" s="25">
        <v>1.5260715119128878E-2</v>
      </c>
      <c r="AC911" s="7"/>
      <c r="AD911" s="26">
        <v>1.5260715119128878E-2</v>
      </c>
      <c r="AE911" s="28"/>
      <c r="AF911" s="28"/>
      <c r="AG911" s="28"/>
      <c r="AH911" s="29"/>
      <c r="AI911" s="108" t="str">
        <f t="shared" si="116"/>
        <v>NO OFERTADO</v>
      </c>
      <c r="AJ911" s="108" t="str">
        <f t="shared" si="117"/>
        <v>CORRECTO</v>
      </c>
      <c r="AK911" s="27">
        <v>1.0173810079419253E-2</v>
      </c>
      <c r="AL911" s="7"/>
      <c r="AM911" s="26">
        <v>1.0173810079419253E-2</v>
      </c>
      <c r="AN911" s="28"/>
      <c r="AO911" s="28"/>
      <c r="AP911" s="28"/>
      <c r="AQ911" s="29"/>
      <c r="AR911" s="108" t="str">
        <f t="shared" si="118"/>
        <v>NO OFERTADO</v>
      </c>
      <c r="AS911" s="109" t="str">
        <f t="shared" si="119"/>
        <v>CORRECTO</v>
      </c>
    </row>
    <row r="912" spans="1:45" ht="24" x14ac:dyDescent="0.25">
      <c r="A912" s="134">
        <v>908</v>
      </c>
      <c r="B912" s="135">
        <v>823</v>
      </c>
      <c r="C912" s="10" t="s">
        <v>1643</v>
      </c>
      <c r="D912" s="136" t="s">
        <v>61</v>
      </c>
      <c r="E912" s="136" t="s">
        <v>6</v>
      </c>
      <c r="F912" s="136" t="s">
        <v>7</v>
      </c>
      <c r="G912" s="136" t="s">
        <v>8</v>
      </c>
      <c r="H912" s="136" t="s">
        <v>7</v>
      </c>
      <c r="I912" s="137" t="s">
        <v>45</v>
      </c>
      <c r="J912" s="8">
        <v>1</v>
      </c>
      <c r="K912" s="8" t="s">
        <v>1644</v>
      </c>
      <c r="L912" s="9">
        <v>1758.64</v>
      </c>
      <c r="M912" s="9">
        <v>1038.6153846153845</v>
      </c>
      <c r="N912" s="138">
        <f t="shared" si="112"/>
        <v>1826550.56</v>
      </c>
      <c r="O912" s="11" t="s">
        <v>3204</v>
      </c>
      <c r="P912" s="39">
        <v>5.5496115681519118E-5</v>
      </c>
      <c r="Q912" s="39"/>
      <c r="R912" s="26">
        <v>1.3874028920379779E-2</v>
      </c>
      <c r="S912" s="7"/>
      <c r="T912" s="26">
        <v>1.3874028920379779E-2</v>
      </c>
      <c r="U912" s="11"/>
      <c r="V912" s="28"/>
      <c r="W912" s="28"/>
      <c r="X912" s="29"/>
      <c r="Y912" s="108" t="str">
        <f t="shared" si="113"/>
        <v>NO OFERTADO</v>
      </c>
      <c r="Z912" s="108" t="str">
        <f t="shared" si="114"/>
        <v>CORRECTO</v>
      </c>
      <c r="AA912" s="29">
        <f t="shared" si="115"/>
        <v>0</v>
      </c>
      <c r="AB912" s="25">
        <v>4.9946504113367205E-3</v>
      </c>
      <c r="AC912" s="7"/>
      <c r="AD912" s="26">
        <v>4.9946504113367205E-3</v>
      </c>
      <c r="AE912" s="28"/>
      <c r="AF912" s="28"/>
      <c r="AG912" s="28"/>
      <c r="AH912" s="29"/>
      <c r="AI912" s="108" t="str">
        <f t="shared" si="116"/>
        <v>NO OFERTADO</v>
      </c>
      <c r="AJ912" s="108" t="str">
        <f t="shared" si="117"/>
        <v>CORRECTO</v>
      </c>
      <c r="AK912" s="27">
        <v>3.3297669408911472E-3</v>
      </c>
      <c r="AL912" s="7"/>
      <c r="AM912" s="26">
        <v>3.3297669408911472E-3</v>
      </c>
      <c r="AN912" s="28"/>
      <c r="AO912" s="28"/>
      <c r="AP912" s="28"/>
      <c r="AQ912" s="29"/>
      <c r="AR912" s="108" t="str">
        <f t="shared" si="118"/>
        <v>NO OFERTADO</v>
      </c>
      <c r="AS912" s="109" t="str">
        <f t="shared" si="119"/>
        <v>CORRECTO</v>
      </c>
    </row>
    <row r="913" spans="1:45" ht="24" x14ac:dyDescent="0.25">
      <c r="A913" s="134">
        <v>909</v>
      </c>
      <c r="B913" s="135">
        <v>786</v>
      </c>
      <c r="C913" s="10" t="s">
        <v>1643</v>
      </c>
      <c r="D913" s="136" t="s">
        <v>504</v>
      </c>
      <c r="E913" s="136" t="s">
        <v>6</v>
      </c>
      <c r="F913" s="136" t="s">
        <v>7</v>
      </c>
      <c r="G913" s="136" t="s">
        <v>8</v>
      </c>
      <c r="H913" s="136" t="s">
        <v>7</v>
      </c>
      <c r="I913" s="137" t="s">
        <v>45</v>
      </c>
      <c r="J913" s="8">
        <v>1</v>
      </c>
      <c r="K913" s="8" t="s">
        <v>1644</v>
      </c>
      <c r="L913" s="9">
        <v>994</v>
      </c>
      <c r="M913" s="9">
        <v>1778.8461538461538</v>
      </c>
      <c r="N913" s="138">
        <f t="shared" si="112"/>
        <v>1768173.076923077</v>
      </c>
      <c r="O913" s="11" t="s">
        <v>3204</v>
      </c>
      <c r="P913" s="39">
        <v>5.3722431653833159E-5</v>
      </c>
      <c r="Q913" s="39"/>
      <c r="R913" s="26">
        <v>1.3430607913458291E-2</v>
      </c>
      <c r="S913" s="7"/>
      <c r="T913" s="26">
        <v>1.3430607913458291E-2</v>
      </c>
      <c r="U913" s="11"/>
      <c r="V913" s="28"/>
      <c r="W913" s="28"/>
      <c r="X913" s="29"/>
      <c r="Y913" s="108" t="str">
        <f t="shared" si="113"/>
        <v>NO OFERTADO</v>
      </c>
      <c r="Z913" s="108" t="str">
        <f t="shared" si="114"/>
        <v>CORRECTO</v>
      </c>
      <c r="AA913" s="29">
        <f t="shared" si="115"/>
        <v>0</v>
      </c>
      <c r="AB913" s="25">
        <v>4.8350188488449847E-3</v>
      </c>
      <c r="AC913" s="7"/>
      <c r="AD913" s="26">
        <v>4.8350188488449847E-3</v>
      </c>
      <c r="AE913" s="28"/>
      <c r="AF913" s="28"/>
      <c r="AG913" s="28"/>
      <c r="AH913" s="29"/>
      <c r="AI913" s="108" t="str">
        <f t="shared" si="116"/>
        <v>NO OFERTADO</v>
      </c>
      <c r="AJ913" s="108" t="str">
        <f t="shared" si="117"/>
        <v>CORRECTO</v>
      </c>
      <c r="AK913" s="27">
        <v>3.2233458992299894E-3</v>
      </c>
      <c r="AL913" s="7"/>
      <c r="AM913" s="26">
        <v>3.2233458992299894E-3</v>
      </c>
      <c r="AN913" s="28"/>
      <c r="AO913" s="28"/>
      <c r="AP913" s="28"/>
      <c r="AQ913" s="29"/>
      <c r="AR913" s="108" t="str">
        <f t="shared" si="118"/>
        <v>NO OFERTADO</v>
      </c>
      <c r="AS913" s="109" t="str">
        <f t="shared" si="119"/>
        <v>CORRECTO</v>
      </c>
    </row>
    <row r="914" spans="1:45" ht="24" x14ac:dyDescent="0.25">
      <c r="A914" s="134">
        <v>910</v>
      </c>
      <c r="B914" s="135">
        <v>933</v>
      </c>
      <c r="C914" s="10" t="s">
        <v>1866</v>
      </c>
      <c r="D914" s="136" t="s">
        <v>2797</v>
      </c>
      <c r="E914" s="136" t="s">
        <v>240</v>
      </c>
      <c r="F914" s="136" t="s">
        <v>241</v>
      </c>
      <c r="G914" s="136" t="s">
        <v>242</v>
      </c>
      <c r="H914" s="136" t="s">
        <v>243</v>
      </c>
      <c r="I914" s="137" t="s">
        <v>45</v>
      </c>
      <c r="J914" s="8">
        <v>15</v>
      </c>
      <c r="K914" s="8" t="s">
        <v>1867</v>
      </c>
      <c r="L914" s="9">
        <v>254.31</v>
      </c>
      <c r="M914" s="9">
        <v>17922.692307692309</v>
      </c>
      <c r="N914" s="138">
        <f t="shared" si="112"/>
        <v>4557919.8807692314</v>
      </c>
      <c r="O914" s="11" t="s">
        <v>3204</v>
      </c>
      <c r="P914" s="39">
        <v>1.3848335464103719E-4</v>
      </c>
      <c r="Q914" s="39"/>
      <c r="R914" s="26">
        <v>3.46208386602593E-2</v>
      </c>
      <c r="S914" s="7"/>
      <c r="T914" s="26">
        <v>3.46208386602593E-2</v>
      </c>
      <c r="U914" s="11"/>
      <c r="V914" s="28"/>
      <c r="W914" s="28"/>
      <c r="X914" s="29"/>
      <c r="Y914" s="108" t="str">
        <f t="shared" si="113"/>
        <v>NO OFERTADO</v>
      </c>
      <c r="Z914" s="108" t="str">
        <f t="shared" si="114"/>
        <v>CORRECTO</v>
      </c>
      <c r="AA914" s="29">
        <f t="shared" si="115"/>
        <v>0</v>
      </c>
      <c r="AB914" s="25">
        <v>1.2463501917693347E-2</v>
      </c>
      <c r="AC914" s="7"/>
      <c r="AD914" s="26">
        <v>1.2463501917693347E-2</v>
      </c>
      <c r="AE914" s="28"/>
      <c r="AF914" s="28"/>
      <c r="AG914" s="28"/>
      <c r="AH914" s="29"/>
      <c r="AI914" s="108" t="str">
        <f t="shared" si="116"/>
        <v>NO OFERTADO</v>
      </c>
      <c r="AJ914" s="108" t="str">
        <f t="shared" si="117"/>
        <v>CORRECTO</v>
      </c>
      <c r="AK914" s="27">
        <v>8.3090012784622323E-3</v>
      </c>
      <c r="AL914" s="7"/>
      <c r="AM914" s="26">
        <v>8.3090012784622323E-3</v>
      </c>
      <c r="AN914" s="28"/>
      <c r="AO914" s="28"/>
      <c r="AP914" s="28"/>
      <c r="AQ914" s="29"/>
      <c r="AR914" s="108" t="str">
        <f t="shared" si="118"/>
        <v>NO OFERTADO</v>
      </c>
      <c r="AS914" s="109" t="str">
        <f t="shared" si="119"/>
        <v>CORRECTO</v>
      </c>
    </row>
    <row r="915" spans="1:45" x14ac:dyDescent="0.25">
      <c r="A915" s="134">
        <v>911</v>
      </c>
      <c r="B915" s="135">
        <v>917</v>
      </c>
      <c r="C915" s="10" t="s">
        <v>1844</v>
      </c>
      <c r="D915" s="136" t="s">
        <v>1309</v>
      </c>
      <c r="E915" s="136" t="s">
        <v>36</v>
      </c>
      <c r="F915" s="136" t="s">
        <v>16</v>
      </c>
      <c r="G915" s="136" t="s">
        <v>17</v>
      </c>
      <c r="H915" s="136" t="s">
        <v>36</v>
      </c>
      <c r="I915" s="137" t="s">
        <v>45</v>
      </c>
      <c r="J915" s="8">
        <v>1</v>
      </c>
      <c r="K915" s="8" t="s">
        <v>1644</v>
      </c>
      <c r="L915" s="9">
        <v>3298</v>
      </c>
      <c r="M915" s="9">
        <v>1169.7692307692307</v>
      </c>
      <c r="N915" s="138">
        <f t="shared" si="112"/>
        <v>3857898.923076923</v>
      </c>
      <c r="O915" s="11" t="s">
        <v>3204</v>
      </c>
      <c r="P915" s="39">
        <v>1.1721460637951623E-4</v>
      </c>
      <c r="Q915" s="39"/>
      <c r="R915" s="26">
        <v>2.9303651594879056E-2</v>
      </c>
      <c r="S915" s="7"/>
      <c r="T915" s="26">
        <v>2.9303651594879056E-2</v>
      </c>
      <c r="U915" s="11"/>
      <c r="V915" s="28"/>
      <c r="W915" s="28"/>
      <c r="X915" s="29"/>
      <c r="Y915" s="108" t="str">
        <f t="shared" si="113"/>
        <v>NO OFERTADO</v>
      </c>
      <c r="Z915" s="108" t="str">
        <f t="shared" si="114"/>
        <v>CORRECTO</v>
      </c>
      <c r="AA915" s="29">
        <f t="shared" si="115"/>
        <v>0</v>
      </c>
      <c r="AB915" s="25">
        <v>1.0549314574156461E-2</v>
      </c>
      <c r="AC915" s="7"/>
      <c r="AD915" s="26">
        <v>1.0549314574156461E-2</v>
      </c>
      <c r="AE915" s="28"/>
      <c r="AF915" s="28"/>
      <c r="AG915" s="28"/>
      <c r="AH915" s="29"/>
      <c r="AI915" s="108" t="str">
        <f t="shared" si="116"/>
        <v>NO OFERTADO</v>
      </c>
      <c r="AJ915" s="108" t="str">
        <f t="shared" si="117"/>
        <v>CORRECTO</v>
      </c>
      <c r="AK915" s="27">
        <v>7.0328763827709733E-3</v>
      </c>
      <c r="AL915" s="7"/>
      <c r="AM915" s="26">
        <v>7.0328763827709733E-3</v>
      </c>
      <c r="AN915" s="28"/>
      <c r="AO915" s="28"/>
      <c r="AP915" s="28"/>
      <c r="AQ915" s="29"/>
      <c r="AR915" s="108" t="str">
        <f t="shared" si="118"/>
        <v>NO OFERTADO</v>
      </c>
      <c r="AS915" s="109" t="str">
        <f t="shared" si="119"/>
        <v>CORRECTO</v>
      </c>
    </row>
    <row r="916" spans="1:45" ht="24" x14ac:dyDescent="0.25">
      <c r="A916" s="134">
        <v>912</v>
      </c>
      <c r="B916" s="135">
        <v>415</v>
      </c>
      <c r="C916" s="10" t="s">
        <v>1021</v>
      </c>
      <c r="D916" s="136" t="s">
        <v>1022</v>
      </c>
      <c r="E916" s="136" t="s">
        <v>240</v>
      </c>
      <c r="F916" s="136" t="s">
        <v>241</v>
      </c>
      <c r="G916" s="136" t="s">
        <v>242</v>
      </c>
      <c r="H916" s="136" t="s">
        <v>243</v>
      </c>
      <c r="I916" s="137" t="s">
        <v>45</v>
      </c>
      <c r="J916" s="8">
        <v>15</v>
      </c>
      <c r="K916" s="8" t="s">
        <v>1023</v>
      </c>
      <c r="L916" s="9">
        <v>8930.35</v>
      </c>
      <c r="M916" s="9">
        <v>6123.75</v>
      </c>
      <c r="N916" s="138">
        <f t="shared" si="112"/>
        <v>54687230.8125</v>
      </c>
      <c r="O916" s="11" t="s">
        <v>3204</v>
      </c>
      <c r="P916" s="39">
        <v>1.6615630324913846E-3</v>
      </c>
      <c r="Q916" s="39"/>
      <c r="R916" s="26">
        <v>0.41539075812284615</v>
      </c>
      <c r="S916" s="7"/>
      <c r="T916" s="26">
        <v>0.41539075812284615</v>
      </c>
      <c r="U916" s="11"/>
      <c r="V916" s="28"/>
      <c r="W916" s="28"/>
      <c r="X916" s="29"/>
      <c r="Y916" s="108" t="str">
        <f t="shared" si="113"/>
        <v>NO OFERTADO</v>
      </c>
      <c r="Z916" s="108" t="str">
        <f t="shared" si="114"/>
        <v>CORRECTO</v>
      </c>
      <c r="AA916" s="29">
        <f t="shared" si="115"/>
        <v>0</v>
      </c>
      <c r="AB916" s="25">
        <v>0.14954067292422463</v>
      </c>
      <c r="AC916" s="7"/>
      <c r="AD916" s="26">
        <v>0.14954067292422463</v>
      </c>
      <c r="AE916" s="28"/>
      <c r="AF916" s="28"/>
      <c r="AG916" s="28"/>
      <c r="AH916" s="29"/>
      <c r="AI916" s="108" t="str">
        <f t="shared" si="116"/>
        <v>NO OFERTADO</v>
      </c>
      <c r="AJ916" s="108" t="str">
        <f t="shared" si="117"/>
        <v>CORRECTO</v>
      </c>
      <c r="AK916" s="27">
        <v>9.9693781949483071E-2</v>
      </c>
      <c r="AL916" s="7"/>
      <c r="AM916" s="26">
        <v>9.9693781949483071E-2</v>
      </c>
      <c r="AN916" s="28"/>
      <c r="AO916" s="28"/>
      <c r="AP916" s="28"/>
      <c r="AQ916" s="29"/>
      <c r="AR916" s="108" t="str">
        <f t="shared" si="118"/>
        <v>NO OFERTADO</v>
      </c>
      <c r="AS916" s="109" t="str">
        <f t="shared" si="119"/>
        <v>CORRECTO</v>
      </c>
    </row>
    <row r="917" spans="1:45" ht="24" x14ac:dyDescent="0.25">
      <c r="A917" s="134">
        <v>913</v>
      </c>
      <c r="B917" s="135">
        <v>455</v>
      </c>
      <c r="C917" s="10" t="s">
        <v>1096</v>
      </c>
      <c r="D917" s="136" t="s">
        <v>126</v>
      </c>
      <c r="E917" s="136" t="s">
        <v>6</v>
      </c>
      <c r="F917" s="136" t="s">
        <v>101</v>
      </c>
      <c r="G917" s="136" t="s">
        <v>8</v>
      </c>
      <c r="H917" s="136" t="s">
        <v>7</v>
      </c>
      <c r="I917" s="137">
        <v>644</v>
      </c>
      <c r="J917" s="8">
        <v>1</v>
      </c>
      <c r="K917" s="8" t="s">
        <v>1097</v>
      </c>
      <c r="L917" s="9">
        <v>644</v>
      </c>
      <c r="M917" s="9">
        <v>25307.923076923078</v>
      </c>
      <c r="N917" s="138">
        <f t="shared" si="112"/>
        <v>16298302.461538462</v>
      </c>
      <c r="O917" s="11" t="s">
        <v>3204</v>
      </c>
      <c r="P917" s="39">
        <v>4.9519159153082863E-4</v>
      </c>
      <c r="Q917" s="39">
        <v>7.906509239950846E-4</v>
      </c>
      <c r="R917" s="26">
        <v>0.12379789788270716</v>
      </c>
      <c r="S917" s="26">
        <v>2.3719527719852539E-2</v>
      </c>
      <c r="T917" s="26">
        <v>0.1475174256025597</v>
      </c>
      <c r="U917" s="11"/>
      <c r="V917" s="28"/>
      <c r="W917" s="28"/>
      <c r="X917" s="29"/>
      <c r="Y917" s="108" t="str">
        <f t="shared" si="113"/>
        <v>NO OFERTADO</v>
      </c>
      <c r="Z917" s="108" t="str">
        <f t="shared" si="114"/>
        <v>CORRECTO</v>
      </c>
      <c r="AA917" s="29">
        <f t="shared" si="115"/>
        <v>0</v>
      </c>
      <c r="AB917" s="25">
        <v>4.4567243237774577E-2</v>
      </c>
      <c r="AC917" s="26">
        <v>1.185976385992627E-2</v>
      </c>
      <c r="AD917" s="26">
        <v>5.6427007097700849E-2</v>
      </c>
      <c r="AE917" s="28"/>
      <c r="AF917" s="28"/>
      <c r="AG917" s="28"/>
      <c r="AH917" s="29"/>
      <c r="AI917" s="108" t="str">
        <f t="shared" si="116"/>
        <v>NO OFERTADO</v>
      </c>
      <c r="AJ917" s="108" t="str">
        <f t="shared" si="117"/>
        <v>CORRECTO</v>
      </c>
      <c r="AK917" s="27">
        <v>2.9711495491849718E-2</v>
      </c>
      <c r="AL917" s="26">
        <v>3.9532546199754232E-3</v>
      </c>
      <c r="AM917" s="26">
        <v>3.366475011182514E-2</v>
      </c>
      <c r="AN917" s="28"/>
      <c r="AO917" s="28"/>
      <c r="AP917" s="28"/>
      <c r="AQ917" s="29"/>
      <c r="AR917" s="108" t="str">
        <f t="shared" si="118"/>
        <v>NO OFERTADO</v>
      </c>
      <c r="AS917" s="109" t="str">
        <f t="shared" si="119"/>
        <v>CORRECTO</v>
      </c>
    </row>
    <row r="918" spans="1:45" x14ac:dyDescent="0.25">
      <c r="A918" s="134">
        <v>914</v>
      </c>
      <c r="B918" s="135">
        <v>1498</v>
      </c>
      <c r="C918" s="10" t="s">
        <v>2670</v>
      </c>
      <c r="D918" s="136" t="s">
        <v>2671</v>
      </c>
      <c r="E918" s="136" t="s">
        <v>36</v>
      </c>
      <c r="F918" s="136" t="s">
        <v>16</v>
      </c>
      <c r="G918" s="136" t="s">
        <v>17</v>
      </c>
      <c r="H918" s="136" t="s">
        <v>36</v>
      </c>
      <c r="I918" s="137" t="s">
        <v>45</v>
      </c>
      <c r="J918" s="8">
        <v>1</v>
      </c>
      <c r="K918" s="8" t="s">
        <v>2194</v>
      </c>
      <c r="L918" s="9">
        <v>8207.89</v>
      </c>
      <c r="M918" s="9">
        <v>337.38461538461536</v>
      </c>
      <c r="N918" s="138">
        <f t="shared" si="112"/>
        <v>2769215.8107692301</v>
      </c>
      <c r="O918" s="11" t="s">
        <v>3204</v>
      </c>
      <c r="P918" s="39">
        <v>8.4137129487147036E-5</v>
      </c>
      <c r="Q918" s="39"/>
      <c r="R918" s="26">
        <v>2.1034282371786759E-2</v>
      </c>
      <c r="S918" s="7"/>
      <c r="T918" s="26">
        <v>2.1034282371786759E-2</v>
      </c>
      <c r="U918" s="11"/>
      <c r="V918" s="28"/>
      <c r="W918" s="28"/>
      <c r="X918" s="29"/>
      <c r="Y918" s="108" t="str">
        <f t="shared" si="113"/>
        <v>NO OFERTADO</v>
      </c>
      <c r="Z918" s="108" t="str">
        <f t="shared" si="114"/>
        <v>CORRECTO</v>
      </c>
      <c r="AA918" s="29">
        <f t="shared" si="115"/>
        <v>0</v>
      </c>
      <c r="AB918" s="25">
        <v>7.5723416538432328E-3</v>
      </c>
      <c r="AC918" s="7"/>
      <c r="AD918" s="26">
        <v>7.5723416538432328E-3</v>
      </c>
      <c r="AE918" s="28"/>
      <c r="AF918" s="28"/>
      <c r="AG918" s="28"/>
      <c r="AH918" s="29"/>
      <c r="AI918" s="108" t="str">
        <f t="shared" si="116"/>
        <v>NO OFERTADO</v>
      </c>
      <c r="AJ918" s="108" t="str">
        <f t="shared" si="117"/>
        <v>CORRECTO</v>
      </c>
      <c r="AK918" s="27">
        <v>5.0482277692288219E-3</v>
      </c>
      <c r="AL918" s="7"/>
      <c r="AM918" s="26">
        <v>5.0482277692288219E-3</v>
      </c>
      <c r="AN918" s="28"/>
      <c r="AO918" s="28"/>
      <c r="AP918" s="28"/>
      <c r="AQ918" s="29"/>
      <c r="AR918" s="108" t="str">
        <f t="shared" si="118"/>
        <v>NO OFERTADO</v>
      </c>
      <c r="AS918" s="109" t="str">
        <f t="shared" si="119"/>
        <v>CORRECTO</v>
      </c>
    </row>
    <row r="919" spans="1:45" ht="24" x14ac:dyDescent="0.25">
      <c r="A919" s="134">
        <v>915</v>
      </c>
      <c r="B919" s="135">
        <v>1173</v>
      </c>
      <c r="C919" s="10" t="s">
        <v>2193</v>
      </c>
      <c r="D919" s="136" t="s">
        <v>148</v>
      </c>
      <c r="E919" s="136" t="s">
        <v>6</v>
      </c>
      <c r="F919" s="136" t="s">
        <v>7</v>
      </c>
      <c r="G919" s="136" t="s">
        <v>8</v>
      </c>
      <c r="H919" s="136" t="s">
        <v>7</v>
      </c>
      <c r="I919" s="137" t="s">
        <v>45</v>
      </c>
      <c r="J919" s="8">
        <v>1</v>
      </c>
      <c r="K919" s="8" t="s">
        <v>2194</v>
      </c>
      <c r="L919" s="9">
        <v>123</v>
      </c>
      <c r="M919" s="9">
        <v>14618.615384615385</v>
      </c>
      <c r="N919" s="138">
        <f t="shared" si="112"/>
        <v>1798089.6923076923</v>
      </c>
      <c r="O919" s="11" t="s">
        <v>3204</v>
      </c>
      <c r="P919" s="39">
        <v>5.463138867070551E-5</v>
      </c>
      <c r="Q919" s="39"/>
      <c r="R919" s="26">
        <v>1.3657847167676377E-2</v>
      </c>
      <c r="S919" s="7"/>
      <c r="T919" s="26">
        <v>1.3657847167676377E-2</v>
      </c>
      <c r="U919" s="11"/>
      <c r="V919" s="28"/>
      <c r="W919" s="28"/>
      <c r="X919" s="29"/>
      <c r="Y919" s="108" t="str">
        <f t="shared" si="113"/>
        <v>NO OFERTADO</v>
      </c>
      <c r="Z919" s="108" t="str">
        <f t="shared" si="114"/>
        <v>CORRECTO</v>
      </c>
      <c r="AA919" s="29">
        <f t="shared" si="115"/>
        <v>0</v>
      </c>
      <c r="AB919" s="25">
        <v>4.9168249803634954E-3</v>
      </c>
      <c r="AC919" s="7"/>
      <c r="AD919" s="26">
        <v>4.9168249803634954E-3</v>
      </c>
      <c r="AE919" s="28"/>
      <c r="AF919" s="28"/>
      <c r="AG919" s="28"/>
      <c r="AH919" s="29"/>
      <c r="AI919" s="108" t="str">
        <f t="shared" si="116"/>
        <v>NO OFERTADO</v>
      </c>
      <c r="AJ919" s="108" t="str">
        <f t="shared" si="117"/>
        <v>CORRECTO</v>
      </c>
      <c r="AK919" s="27">
        <v>3.2778833202423306E-3</v>
      </c>
      <c r="AL919" s="7"/>
      <c r="AM919" s="26">
        <v>3.2778833202423306E-3</v>
      </c>
      <c r="AN919" s="28"/>
      <c r="AO919" s="28"/>
      <c r="AP919" s="28"/>
      <c r="AQ919" s="29"/>
      <c r="AR919" s="108" t="str">
        <f t="shared" si="118"/>
        <v>NO OFERTADO</v>
      </c>
      <c r="AS919" s="109" t="str">
        <f t="shared" si="119"/>
        <v>CORRECTO</v>
      </c>
    </row>
    <row r="920" spans="1:45" x14ac:dyDescent="0.25">
      <c r="A920" s="134">
        <v>916</v>
      </c>
      <c r="B920" s="135">
        <v>1346</v>
      </c>
      <c r="C920" s="10" t="s">
        <v>2193</v>
      </c>
      <c r="D920" s="136" t="s">
        <v>2446</v>
      </c>
      <c r="E920" s="136" t="s">
        <v>165</v>
      </c>
      <c r="F920" s="136" t="s">
        <v>166</v>
      </c>
      <c r="G920" s="136" t="s">
        <v>8</v>
      </c>
      <c r="H920" s="136" t="s">
        <v>81</v>
      </c>
      <c r="I920" s="137" t="s">
        <v>45</v>
      </c>
      <c r="J920" s="8">
        <v>120</v>
      </c>
      <c r="K920" s="8" t="s">
        <v>2194</v>
      </c>
      <c r="L920" s="9">
        <v>55.7</v>
      </c>
      <c r="M920" s="9">
        <v>19467.692307692309</v>
      </c>
      <c r="N920" s="138">
        <f t="shared" si="112"/>
        <v>1084350.4615384617</v>
      </c>
      <c r="O920" s="11" t="s">
        <v>3204</v>
      </c>
      <c r="P920" s="39">
        <v>3.2945837892846019E-5</v>
      </c>
      <c r="Q920" s="39"/>
      <c r="R920" s="26">
        <v>8.2364594732115045E-3</v>
      </c>
      <c r="S920" s="7"/>
      <c r="T920" s="26">
        <v>8.2364594732115045E-3</v>
      </c>
      <c r="U920" s="11"/>
      <c r="V920" s="28"/>
      <c r="W920" s="28"/>
      <c r="X920" s="29"/>
      <c r="Y920" s="108" t="str">
        <f t="shared" si="113"/>
        <v>NO OFERTADO</v>
      </c>
      <c r="Z920" s="108" t="str">
        <f t="shared" si="114"/>
        <v>CORRECTO</v>
      </c>
      <c r="AA920" s="29">
        <f t="shared" si="115"/>
        <v>0</v>
      </c>
      <c r="AB920" s="25">
        <v>2.9651254103561417E-3</v>
      </c>
      <c r="AC920" s="7"/>
      <c r="AD920" s="26">
        <v>2.9651254103561417E-3</v>
      </c>
      <c r="AE920" s="28"/>
      <c r="AF920" s="28"/>
      <c r="AG920" s="28"/>
      <c r="AH920" s="29"/>
      <c r="AI920" s="108" t="str">
        <f t="shared" si="116"/>
        <v>NO OFERTADO</v>
      </c>
      <c r="AJ920" s="108" t="str">
        <f t="shared" si="117"/>
        <v>CORRECTO</v>
      </c>
      <c r="AK920" s="27">
        <v>1.9767502735707613E-3</v>
      </c>
      <c r="AL920" s="7"/>
      <c r="AM920" s="26">
        <v>1.9767502735707613E-3</v>
      </c>
      <c r="AN920" s="28"/>
      <c r="AO920" s="28"/>
      <c r="AP920" s="28"/>
      <c r="AQ920" s="29"/>
      <c r="AR920" s="108" t="str">
        <f t="shared" si="118"/>
        <v>NO OFERTADO</v>
      </c>
      <c r="AS920" s="109" t="str">
        <f t="shared" si="119"/>
        <v>CORRECTO</v>
      </c>
    </row>
    <row r="921" spans="1:45" ht="24" x14ac:dyDescent="0.25">
      <c r="A921" s="134">
        <v>917</v>
      </c>
      <c r="B921" s="135">
        <v>523</v>
      </c>
      <c r="C921" s="10" t="s">
        <v>1213</v>
      </c>
      <c r="D921" s="136" t="s">
        <v>126</v>
      </c>
      <c r="E921" s="136" t="s">
        <v>6</v>
      </c>
      <c r="F921" s="136" t="s">
        <v>7</v>
      </c>
      <c r="G921" s="136" t="s">
        <v>8</v>
      </c>
      <c r="H921" s="136" t="s">
        <v>7</v>
      </c>
      <c r="I921" s="137" t="s">
        <v>45</v>
      </c>
      <c r="J921" s="8">
        <v>1</v>
      </c>
      <c r="K921" s="8" t="s">
        <v>1214</v>
      </c>
      <c r="L921" s="9">
        <v>689</v>
      </c>
      <c r="M921" s="9">
        <v>14129.384615384615</v>
      </c>
      <c r="N921" s="138">
        <f t="shared" si="112"/>
        <v>9735146</v>
      </c>
      <c r="O921" s="11" t="s">
        <v>3204</v>
      </c>
      <c r="P921" s="39">
        <v>2.9578310090276291E-4</v>
      </c>
      <c r="Q921" s="39"/>
      <c r="R921" s="26">
        <v>7.3945775225690721E-2</v>
      </c>
      <c r="S921" s="7"/>
      <c r="T921" s="26">
        <v>7.3945775225690721E-2</v>
      </c>
      <c r="U921" s="11"/>
      <c r="V921" s="28"/>
      <c r="W921" s="28"/>
      <c r="X921" s="29"/>
      <c r="Y921" s="108" t="str">
        <f t="shared" si="113"/>
        <v>NO OFERTADO</v>
      </c>
      <c r="Z921" s="108" t="str">
        <f t="shared" si="114"/>
        <v>CORRECTO</v>
      </c>
      <c r="AA921" s="29">
        <f t="shared" si="115"/>
        <v>0</v>
      </c>
      <c r="AB921" s="25">
        <v>2.6620479081248663E-2</v>
      </c>
      <c r="AC921" s="7"/>
      <c r="AD921" s="26">
        <v>2.6620479081248663E-2</v>
      </c>
      <c r="AE921" s="28"/>
      <c r="AF921" s="28"/>
      <c r="AG921" s="28"/>
      <c r="AH921" s="29"/>
      <c r="AI921" s="108" t="str">
        <f t="shared" si="116"/>
        <v>NO OFERTADO</v>
      </c>
      <c r="AJ921" s="108" t="str">
        <f t="shared" si="117"/>
        <v>CORRECTO</v>
      </c>
      <c r="AK921" s="27">
        <v>1.7746986054165775E-2</v>
      </c>
      <c r="AL921" s="7"/>
      <c r="AM921" s="26">
        <v>1.7746986054165775E-2</v>
      </c>
      <c r="AN921" s="28"/>
      <c r="AO921" s="28"/>
      <c r="AP921" s="28"/>
      <c r="AQ921" s="29"/>
      <c r="AR921" s="108" t="str">
        <f t="shared" si="118"/>
        <v>NO OFERTADO</v>
      </c>
      <c r="AS921" s="109" t="str">
        <f t="shared" si="119"/>
        <v>CORRECTO</v>
      </c>
    </row>
    <row r="922" spans="1:45" ht="24" x14ac:dyDescent="0.25">
      <c r="A922" s="134">
        <v>918</v>
      </c>
      <c r="B922" s="135">
        <v>927</v>
      </c>
      <c r="C922" s="10" t="s">
        <v>1213</v>
      </c>
      <c r="D922" s="136" t="s">
        <v>1126</v>
      </c>
      <c r="E922" s="136" t="s">
        <v>6</v>
      </c>
      <c r="F922" s="136" t="s">
        <v>7</v>
      </c>
      <c r="G922" s="136" t="s">
        <v>8</v>
      </c>
      <c r="H922" s="136" t="s">
        <v>7</v>
      </c>
      <c r="I922" s="137" t="s">
        <v>45</v>
      </c>
      <c r="J922" s="8">
        <v>1</v>
      </c>
      <c r="K922" s="8" t="s">
        <v>1214</v>
      </c>
      <c r="L922" s="9">
        <v>1557</v>
      </c>
      <c r="M922" s="9">
        <v>1974</v>
      </c>
      <c r="N922" s="138">
        <f t="shared" si="112"/>
        <v>3073518</v>
      </c>
      <c r="O922" s="11" t="s">
        <v>3204</v>
      </c>
      <c r="P922" s="39">
        <v>9.3382747903365603E-5</v>
      </c>
      <c r="Q922" s="39"/>
      <c r="R922" s="26">
        <v>2.3345686975841402E-2</v>
      </c>
      <c r="S922" s="7"/>
      <c r="T922" s="26">
        <v>2.3345686975841402E-2</v>
      </c>
      <c r="U922" s="11"/>
      <c r="V922" s="28"/>
      <c r="W922" s="28"/>
      <c r="X922" s="29"/>
      <c r="Y922" s="108" t="str">
        <f t="shared" si="113"/>
        <v>NO OFERTADO</v>
      </c>
      <c r="Z922" s="108" t="str">
        <f t="shared" si="114"/>
        <v>CORRECTO</v>
      </c>
      <c r="AA922" s="29">
        <f t="shared" si="115"/>
        <v>0</v>
      </c>
      <c r="AB922" s="25">
        <v>8.4044473113029042E-3</v>
      </c>
      <c r="AC922" s="7"/>
      <c r="AD922" s="26">
        <v>8.4044473113029042E-3</v>
      </c>
      <c r="AE922" s="28"/>
      <c r="AF922" s="28"/>
      <c r="AG922" s="28"/>
      <c r="AH922" s="29"/>
      <c r="AI922" s="108" t="str">
        <f t="shared" si="116"/>
        <v>NO OFERTADO</v>
      </c>
      <c r="AJ922" s="108" t="str">
        <f t="shared" si="117"/>
        <v>CORRECTO</v>
      </c>
      <c r="AK922" s="27">
        <v>5.6029648742019359E-3</v>
      </c>
      <c r="AL922" s="7"/>
      <c r="AM922" s="26">
        <v>5.6029648742019359E-3</v>
      </c>
      <c r="AN922" s="28"/>
      <c r="AO922" s="28"/>
      <c r="AP922" s="28"/>
      <c r="AQ922" s="29"/>
      <c r="AR922" s="108" t="str">
        <f t="shared" si="118"/>
        <v>NO OFERTADO</v>
      </c>
      <c r="AS922" s="109" t="str">
        <f t="shared" si="119"/>
        <v>CORRECTO</v>
      </c>
    </row>
    <row r="923" spans="1:45" x14ac:dyDescent="0.25">
      <c r="A923" s="134">
        <v>919</v>
      </c>
      <c r="B923" s="135">
        <v>1574</v>
      </c>
      <c r="C923" s="10" t="s">
        <v>2783</v>
      </c>
      <c r="D923" s="136" t="s">
        <v>2784</v>
      </c>
      <c r="E923" s="136" t="s">
        <v>165</v>
      </c>
      <c r="F923" s="136" t="s">
        <v>166</v>
      </c>
      <c r="G923" s="136" t="s">
        <v>8</v>
      </c>
      <c r="H923" s="136" t="s">
        <v>81</v>
      </c>
      <c r="I923" s="137" t="s">
        <v>45</v>
      </c>
      <c r="J923" s="8">
        <v>120</v>
      </c>
      <c r="K923" s="8" t="s">
        <v>1014</v>
      </c>
      <c r="L923" s="9">
        <v>53.58</v>
      </c>
      <c r="M923" s="9">
        <v>7190.7692307692305</v>
      </c>
      <c r="N923" s="138">
        <f t="shared" si="112"/>
        <v>385281.41538461536</v>
      </c>
      <c r="O923" s="11" t="s">
        <v>3204</v>
      </c>
      <c r="P923" s="39">
        <v>1.1706011575241604E-5</v>
      </c>
      <c r="Q923" s="39"/>
      <c r="R923" s="26">
        <v>2.9265028938104008E-3</v>
      </c>
      <c r="S923" s="7"/>
      <c r="T923" s="26">
        <v>2.9265028938104008E-3</v>
      </c>
      <c r="U923" s="11"/>
      <c r="V923" s="28"/>
      <c r="W923" s="28"/>
      <c r="X923" s="29"/>
      <c r="Y923" s="108" t="str">
        <f t="shared" si="113"/>
        <v>NO OFERTADO</v>
      </c>
      <c r="Z923" s="108" t="str">
        <f t="shared" si="114"/>
        <v>CORRECTO</v>
      </c>
      <c r="AA923" s="29">
        <f t="shared" si="115"/>
        <v>0</v>
      </c>
      <c r="AB923" s="25">
        <v>1.0535410417717443E-3</v>
      </c>
      <c r="AC923" s="7"/>
      <c r="AD923" s="26">
        <v>1.0535410417717443E-3</v>
      </c>
      <c r="AE923" s="28"/>
      <c r="AF923" s="28"/>
      <c r="AG923" s="28"/>
      <c r="AH923" s="29"/>
      <c r="AI923" s="108" t="str">
        <f t="shared" si="116"/>
        <v>NO OFERTADO</v>
      </c>
      <c r="AJ923" s="108" t="str">
        <f t="shared" si="117"/>
        <v>CORRECTO</v>
      </c>
      <c r="AK923" s="27">
        <v>7.0236069451449622E-4</v>
      </c>
      <c r="AL923" s="7"/>
      <c r="AM923" s="26">
        <v>7.0236069451449622E-4</v>
      </c>
      <c r="AN923" s="28"/>
      <c r="AO923" s="28"/>
      <c r="AP923" s="28"/>
      <c r="AQ923" s="29"/>
      <c r="AR923" s="108" t="str">
        <f t="shared" si="118"/>
        <v>NO OFERTADO</v>
      </c>
      <c r="AS923" s="109" t="str">
        <f t="shared" si="119"/>
        <v>CORRECTO</v>
      </c>
    </row>
    <row r="924" spans="1:45" x14ac:dyDescent="0.25">
      <c r="A924" s="134">
        <v>920</v>
      </c>
      <c r="B924" s="135">
        <v>1951</v>
      </c>
      <c r="C924" s="10" t="s">
        <v>3379</v>
      </c>
      <c r="D924" s="136" t="s">
        <v>2929</v>
      </c>
      <c r="E924" s="136" t="s">
        <v>165</v>
      </c>
      <c r="F924" s="136" t="s">
        <v>166</v>
      </c>
      <c r="G924" s="136" t="s">
        <v>167</v>
      </c>
      <c r="H924" s="136" t="s">
        <v>81</v>
      </c>
      <c r="I924" s="137" t="s">
        <v>45</v>
      </c>
      <c r="J924" s="8">
        <v>15</v>
      </c>
      <c r="K924" s="8" t="s">
        <v>168</v>
      </c>
      <c r="L924" s="9">
        <v>7279.85</v>
      </c>
      <c r="M924" s="138">
        <v>42</v>
      </c>
      <c r="N924" s="138">
        <f t="shared" si="112"/>
        <v>305753.7</v>
      </c>
      <c r="O924" s="11" t="s">
        <v>3204</v>
      </c>
      <c r="P924" s="39">
        <v>9.289719691773816E-6</v>
      </c>
      <c r="Q924" s="39"/>
      <c r="R924" s="26">
        <v>2.3224299229434539E-3</v>
      </c>
      <c r="S924" s="7"/>
      <c r="T924" s="26">
        <v>2.3224299229434539E-3</v>
      </c>
      <c r="U924" s="11"/>
      <c r="V924" s="28"/>
      <c r="W924" s="28"/>
      <c r="X924" s="29"/>
      <c r="Y924" s="108" t="str">
        <f t="shared" si="113"/>
        <v>NO OFERTADO</v>
      </c>
      <c r="Z924" s="108" t="str">
        <f t="shared" si="114"/>
        <v>CORRECTO</v>
      </c>
      <c r="AA924" s="29">
        <f t="shared" si="115"/>
        <v>0</v>
      </c>
      <c r="AB924" s="25">
        <v>8.360747722596434E-4</v>
      </c>
      <c r="AC924" s="7"/>
      <c r="AD924" s="26">
        <v>8.360747722596434E-4</v>
      </c>
      <c r="AE924" s="28"/>
      <c r="AF924" s="28"/>
      <c r="AG924" s="28"/>
      <c r="AH924" s="29"/>
      <c r="AI924" s="108" t="str">
        <f t="shared" si="116"/>
        <v>NO OFERTADO</v>
      </c>
      <c r="AJ924" s="108" t="str">
        <f t="shared" si="117"/>
        <v>CORRECTO</v>
      </c>
      <c r="AK924" s="27">
        <v>5.5738318150642897E-4</v>
      </c>
      <c r="AL924" s="7"/>
      <c r="AM924" s="26">
        <v>5.5738318150642897E-4</v>
      </c>
      <c r="AN924" s="28"/>
      <c r="AO924" s="28"/>
      <c r="AP924" s="28"/>
      <c r="AQ924" s="29"/>
      <c r="AR924" s="108" t="str">
        <f t="shared" si="118"/>
        <v>NO OFERTADO</v>
      </c>
      <c r="AS924" s="109" t="str">
        <f t="shared" si="119"/>
        <v>CORRECTO</v>
      </c>
    </row>
    <row r="925" spans="1:45" x14ac:dyDescent="0.25">
      <c r="A925" s="134">
        <v>921</v>
      </c>
      <c r="B925" s="135">
        <v>2612</v>
      </c>
      <c r="C925" s="10" t="s">
        <v>4395</v>
      </c>
      <c r="D925" s="136" t="s">
        <v>2924</v>
      </c>
      <c r="E925" s="136" t="s">
        <v>165</v>
      </c>
      <c r="F925" s="136" t="s">
        <v>166</v>
      </c>
      <c r="G925" s="136" t="s">
        <v>167</v>
      </c>
      <c r="H925" s="136" t="s">
        <v>81</v>
      </c>
      <c r="I925" s="137" t="s">
        <v>45</v>
      </c>
      <c r="J925" s="8">
        <v>15</v>
      </c>
      <c r="K925" s="160" t="s">
        <v>4396</v>
      </c>
      <c r="L925" s="9">
        <v>2839.33</v>
      </c>
      <c r="M925" s="9">
        <v>399</v>
      </c>
      <c r="N925" s="138">
        <f t="shared" si="112"/>
        <v>1132892.67</v>
      </c>
      <c r="O925" s="11" t="s">
        <v>4504</v>
      </c>
      <c r="P925" s="39">
        <v>3.4420696610262495E-5</v>
      </c>
      <c r="Q925" s="39"/>
      <c r="R925" s="26">
        <v>8.6051741525656235E-3</v>
      </c>
      <c r="S925" s="7"/>
      <c r="T925" s="26">
        <v>8.6051741525656235E-3</v>
      </c>
      <c r="U925" s="11"/>
      <c r="V925" s="28"/>
      <c r="W925" s="28"/>
      <c r="X925" s="29"/>
      <c r="Y925" s="108" t="str">
        <f t="shared" si="113"/>
        <v>NO OFERTADO</v>
      </c>
      <c r="Z925" s="108" t="str">
        <f t="shared" si="114"/>
        <v>CORRECTO</v>
      </c>
      <c r="AA925" s="29">
        <f t="shared" si="115"/>
        <v>0</v>
      </c>
      <c r="AB925" s="25">
        <v>3.0978626949236246E-3</v>
      </c>
      <c r="AC925" s="7"/>
      <c r="AD925" s="26">
        <v>3.0978626949236246E-3</v>
      </c>
      <c r="AE925" s="28"/>
      <c r="AF925" s="28"/>
      <c r="AG925" s="28"/>
      <c r="AH925" s="29"/>
      <c r="AI925" s="108" t="str">
        <f t="shared" si="116"/>
        <v>NO OFERTADO</v>
      </c>
      <c r="AJ925" s="108" t="str">
        <f t="shared" si="117"/>
        <v>CORRECTO</v>
      </c>
      <c r="AK925" s="27">
        <v>2.0652417966157497E-3</v>
      </c>
      <c r="AL925" s="7"/>
      <c r="AM925" s="26">
        <v>2.0652417966157497E-3</v>
      </c>
      <c r="AN925" s="28"/>
      <c r="AO925" s="28"/>
      <c r="AP925" s="28"/>
      <c r="AQ925" s="29"/>
      <c r="AR925" s="108" t="str">
        <f t="shared" si="118"/>
        <v>NO OFERTADO</v>
      </c>
      <c r="AS925" s="109" t="str">
        <f t="shared" si="119"/>
        <v>CORRECTO</v>
      </c>
    </row>
    <row r="926" spans="1:45" x14ac:dyDescent="0.25">
      <c r="A926" s="134">
        <v>922</v>
      </c>
      <c r="B926" s="135">
        <v>2632</v>
      </c>
      <c r="C926" s="10" t="s">
        <v>4428</v>
      </c>
      <c r="D926" s="136" t="s">
        <v>2924</v>
      </c>
      <c r="E926" s="136" t="s">
        <v>165</v>
      </c>
      <c r="F926" s="136" t="s">
        <v>166</v>
      </c>
      <c r="G926" s="136" t="s">
        <v>167</v>
      </c>
      <c r="H926" s="136" t="s">
        <v>81</v>
      </c>
      <c r="I926" s="137" t="s">
        <v>45</v>
      </c>
      <c r="J926" s="8">
        <v>15</v>
      </c>
      <c r="K926" s="160" t="s">
        <v>4429</v>
      </c>
      <c r="L926" s="9">
        <v>732.69</v>
      </c>
      <c r="M926" s="9">
        <v>255</v>
      </c>
      <c r="N926" s="138">
        <f t="shared" si="112"/>
        <v>186835.95</v>
      </c>
      <c r="O926" s="11" t="s">
        <v>4504</v>
      </c>
      <c r="P926" s="39">
        <v>5.6766397392615962E-6</v>
      </c>
      <c r="Q926" s="39"/>
      <c r="R926" s="26">
        <v>1.4191599348153991E-3</v>
      </c>
      <c r="S926" s="7"/>
      <c r="T926" s="26">
        <v>1.4191599348153991E-3</v>
      </c>
      <c r="U926" s="11"/>
      <c r="V926" s="28"/>
      <c r="W926" s="28"/>
      <c r="X926" s="29"/>
      <c r="Y926" s="108" t="str">
        <f t="shared" si="113"/>
        <v>NO OFERTADO</v>
      </c>
      <c r="Z926" s="108" t="str">
        <f t="shared" si="114"/>
        <v>CORRECTO</v>
      </c>
      <c r="AA926" s="29">
        <f t="shared" si="115"/>
        <v>0</v>
      </c>
      <c r="AB926" s="25">
        <v>5.1089757653354363E-4</v>
      </c>
      <c r="AC926" s="7"/>
      <c r="AD926" s="26">
        <v>5.1089757653354363E-4</v>
      </c>
      <c r="AE926" s="28"/>
      <c r="AF926" s="28"/>
      <c r="AG926" s="28"/>
      <c r="AH926" s="29"/>
      <c r="AI926" s="108" t="str">
        <f t="shared" si="116"/>
        <v>NO OFERTADO</v>
      </c>
      <c r="AJ926" s="108" t="str">
        <f t="shared" si="117"/>
        <v>CORRECTO</v>
      </c>
      <c r="AK926" s="27">
        <v>3.4059838435569577E-4</v>
      </c>
      <c r="AL926" s="7"/>
      <c r="AM926" s="26">
        <v>3.4059838435569577E-4</v>
      </c>
      <c r="AN926" s="28"/>
      <c r="AO926" s="28"/>
      <c r="AP926" s="28"/>
      <c r="AQ926" s="29"/>
      <c r="AR926" s="108" t="str">
        <f t="shared" si="118"/>
        <v>NO OFERTADO</v>
      </c>
      <c r="AS926" s="109" t="str">
        <f t="shared" si="119"/>
        <v>CORRECTO</v>
      </c>
    </row>
    <row r="927" spans="1:45" ht="24" x14ac:dyDescent="0.25">
      <c r="A927" s="134">
        <v>923</v>
      </c>
      <c r="B927" s="135">
        <v>764</v>
      </c>
      <c r="C927" s="10" t="s">
        <v>1609</v>
      </c>
      <c r="D927" s="136" t="s">
        <v>494</v>
      </c>
      <c r="E927" s="136" t="s">
        <v>6</v>
      </c>
      <c r="F927" s="136" t="s">
        <v>7</v>
      </c>
      <c r="G927" s="136" t="s">
        <v>8</v>
      </c>
      <c r="H927" s="136" t="s">
        <v>7</v>
      </c>
      <c r="I927" s="137" t="s">
        <v>45</v>
      </c>
      <c r="J927" s="8">
        <v>1</v>
      </c>
      <c r="K927" s="8" t="s">
        <v>1610</v>
      </c>
      <c r="L927" s="9">
        <v>2566.54</v>
      </c>
      <c r="M927" s="9">
        <v>3077.5384615384614</v>
      </c>
      <c r="N927" s="138">
        <f t="shared" si="112"/>
        <v>7898625.5630769227</v>
      </c>
      <c r="O927" s="11" t="s">
        <v>3204</v>
      </c>
      <c r="P927" s="39">
        <v>2.3998407028684766E-4</v>
      </c>
      <c r="Q927" s="39"/>
      <c r="R927" s="26">
        <v>5.9996017571711913E-2</v>
      </c>
      <c r="S927" s="7"/>
      <c r="T927" s="26">
        <v>5.9996017571711913E-2</v>
      </c>
      <c r="U927" s="11"/>
      <c r="V927" s="28"/>
      <c r="W927" s="28"/>
      <c r="X927" s="29"/>
      <c r="Y927" s="108" t="str">
        <f t="shared" si="113"/>
        <v>NO OFERTADO</v>
      </c>
      <c r="Z927" s="108" t="str">
        <f t="shared" si="114"/>
        <v>CORRECTO</v>
      </c>
      <c r="AA927" s="29">
        <f t="shared" si="115"/>
        <v>0</v>
      </c>
      <c r="AB927" s="25">
        <v>2.159856632581629E-2</v>
      </c>
      <c r="AC927" s="7"/>
      <c r="AD927" s="26">
        <v>2.159856632581629E-2</v>
      </c>
      <c r="AE927" s="28"/>
      <c r="AF927" s="28"/>
      <c r="AG927" s="28"/>
      <c r="AH927" s="29"/>
      <c r="AI927" s="108" t="str">
        <f t="shared" si="116"/>
        <v>NO OFERTADO</v>
      </c>
      <c r="AJ927" s="108" t="str">
        <f t="shared" si="117"/>
        <v>CORRECTO</v>
      </c>
      <c r="AK927" s="27">
        <v>1.439904421721086E-2</v>
      </c>
      <c r="AL927" s="7"/>
      <c r="AM927" s="26">
        <v>1.439904421721086E-2</v>
      </c>
      <c r="AN927" s="28"/>
      <c r="AO927" s="28"/>
      <c r="AP927" s="28"/>
      <c r="AQ927" s="29"/>
      <c r="AR927" s="108" t="str">
        <f t="shared" si="118"/>
        <v>NO OFERTADO</v>
      </c>
      <c r="AS927" s="109" t="str">
        <f t="shared" si="119"/>
        <v>CORRECTO</v>
      </c>
    </row>
    <row r="928" spans="1:45" x14ac:dyDescent="0.25">
      <c r="A928" s="134">
        <v>924</v>
      </c>
      <c r="B928" s="135">
        <v>1643</v>
      </c>
      <c r="C928" s="10" t="s">
        <v>2891</v>
      </c>
      <c r="D928" s="136" t="s">
        <v>2892</v>
      </c>
      <c r="E928" s="136" t="s">
        <v>165</v>
      </c>
      <c r="F928" s="136" t="s">
        <v>166</v>
      </c>
      <c r="G928" s="136" t="s">
        <v>8</v>
      </c>
      <c r="H928" s="136" t="s">
        <v>267</v>
      </c>
      <c r="I928" s="137" t="s">
        <v>45</v>
      </c>
      <c r="J928" s="8">
        <v>220</v>
      </c>
      <c r="K928" s="8" t="s">
        <v>562</v>
      </c>
      <c r="L928" s="9">
        <v>4444.96</v>
      </c>
      <c r="M928" s="9">
        <v>220</v>
      </c>
      <c r="N928" s="138">
        <f t="shared" si="112"/>
        <v>977891.2</v>
      </c>
      <c r="O928" s="11" t="s">
        <v>3204</v>
      </c>
      <c r="P928" s="39">
        <v>2.9711284400000153E-5</v>
      </c>
      <c r="Q928" s="39"/>
      <c r="R928" s="26">
        <v>7.427821100000038E-3</v>
      </c>
      <c r="S928" s="7"/>
      <c r="T928" s="26">
        <v>7.427821100000038E-3</v>
      </c>
      <c r="U928" s="11"/>
      <c r="V928" s="28"/>
      <c r="W928" s="28"/>
      <c r="X928" s="29"/>
      <c r="Y928" s="108" t="str">
        <f t="shared" si="113"/>
        <v>NO OFERTADO</v>
      </c>
      <c r="Z928" s="108" t="str">
        <f t="shared" si="114"/>
        <v>CORRECTO</v>
      </c>
      <c r="AA928" s="29">
        <f t="shared" si="115"/>
        <v>0</v>
      </c>
      <c r="AB928" s="25">
        <v>2.6740155960000137E-3</v>
      </c>
      <c r="AC928" s="7"/>
      <c r="AD928" s="26">
        <v>2.6740155960000137E-3</v>
      </c>
      <c r="AE928" s="28"/>
      <c r="AF928" s="28"/>
      <c r="AG928" s="28"/>
      <c r="AH928" s="29"/>
      <c r="AI928" s="108" t="str">
        <f t="shared" si="116"/>
        <v>NO OFERTADO</v>
      </c>
      <c r="AJ928" s="108" t="str">
        <f t="shared" si="117"/>
        <v>CORRECTO</v>
      </c>
      <c r="AK928" s="27">
        <v>1.7826770640000092E-3</v>
      </c>
      <c r="AL928" s="7"/>
      <c r="AM928" s="26">
        <v>1.7826770640000092E-3</v>
      </c>
      <c r="AN928" s="28"/>
      <c r="AO928" s="28"/>
      <c r="AP928" s="28"/>
      <c r="AQ928" s="29"/>
      <c r="AR928" s="108" t="str">
        <f t="shared" si="118"/>
        <v>NO OFERTADO</v>
      </c>
      <c r="AS928" s="109" t="str">
        <f t="shared" si="119"/>
        <v>CORRECTO</v>
      </c>
    </row>
    <row r="929" spans="1:45" ht="24" x14ac:dyDescent="0.25">
      <c r="A929" s="134">
        <v>925</v>
      </c>
      <c r="B929" s="135">
        <v>1208</v>
      </c>
      <c r="C929" s="10" t="s">
        <v>2236</v>
      </c>
      <c r="D929" s="136" t="s">
        <v>24</v>
      </c>
      <c r="E929" s="136" t="s">
        <v>6</v>
      </c>
      <c r="F929" s="136" t="s">
        <v>7</v>
      </c>
      <c r="G929" s="136" t="s">
        <v>8</v>
      </c>
      <c r="H929" s="136" t="s">
        <v>7</v>
      </c>
      <c r="I929" s="137" t="s">
        <v>45</v>
      </c>
      <c r="J929" s="8">
        <v>1</v>
      </c>
      <c r="K929" s="8" t="s">
        <v>2237</v>
      </c>
      <c r="L929" s="9">
        <v>82.29</v>
      </c>
      <c r="M929" s="9">
        <v>20010.307692307691</v>
      </c>
      <c r="N929" s="138">
        <f t="shared" si="112"/>
        <v>1646648.22</v>
      </c>
      <c r="O929" s="11" t="s">
        <v>3204</v>
      </c>
      <c r="P929" s="39">
        <v>5.0030139928832593E-5</v>
      </c>
      <c r="Q929" s="39"/>
      <c r="R929" s="26">
        <v>1.2507534982208149E-2</v>
      </c>
      <c r="S929" s="7"/>
      <c r="T929" s="26">
        <v>1.2507534982208149E-2</v>
      </c>
      <c r="U929" s="11"/>
      <c r="V929" s="28"/>
      <c r="W929" s="28"/>
      <c r="X929" s="29"/>
      <c r="Y929" s="108" t="str">
        <f t="shared" si="113"/>
        <v>NO OFERTADO</v>
      </c>
      <c r="Z929" s="108" t="str">
        <f t="shared" si="114"/>
        <v>CORRECTO</v>
      </c>
      <c r="AA929" s="29">
        <f t="shared" si="115"/>
        <v>0</v>
      </c>
      <c r="AB929" s="25">
        <v>4.5027125935949335E-3</v>
      </c>
      <c r="AC929" s="7"/>
      <c r="AD929" s="26">
        <v>4.5027125935949335E-3</v>
      </c>
      <c r="AE929" s="28"/>
      <c r="AF929" s="28"/>
      <c r="AG929" s="28"/>
      <c r="AH929" s="29"/>
      <c r="AI929" s="108" t="str">
        <f t="shared" si="116"/>
        <v>NO OFERTADO</v>
      </c>
      <c r="AJ929" s="108" t="str">
        <f t="shared" si="117"/>
        <v>CORRECTO</v>
      </c>
      <c r="AK929" s="27">
        <v>3.0018083957299557E-3</v>
      </c>
      <c r="AL929" s="7"/>
      <c r="AM929" s="26">
        <v>3.0018083957299557E-3</v>
      </c>
      <c r="AN929" s="28"/>
      <c r="AO929" s="28"/>
      <c r="AP929" s="28"/>
      <c r="AQ929" s="29"/>
      <c r="AR929" s="108" t="str">
        <f t="shared" si="118"/>
        <v>NO OFERTADO</v>
      </c>
      <c r="AS929" s="109" t="str">
        <f t="shared" si="119"/>
        <v>CORRECTO</v>
      </c>
    </row>
    <row r="930" spans="1:45" x14ac:dyDescent="0.25">
      <c r="A930" s="134">
        <v>926</v>
      </c>
      <c r="B930" s="135">
        <v>1426</v>
      </c>
      <c r="C930" s="10" t="s">
        <v>2236</v>
      </c>
      <c r="D930" s="136" t="s">
        <v>2561</v>
      </c>
      <c r="E930" s="136" t="s">
        <v>748</v>
      </c>
      <c r="F930" s="136" t="s">
        <v>166</v>
      </c>
      <c r="G930" s="136" t="s">
        <v>8</v>
      </c>
      <c r="H930" s="136" t="s">
        <v>81</v>
      </c>
      <c r="I930" s="137" t="s">
        <v>45</v>
      </c>
      <c r="J930" s="8">
        <v>120</v>
      </c>
      <c r="K930" s="8" t="s">
        <v>2237</v>
      </c>
      <c r="L930" s="9">
        <v>30.48</v>
      </c>
      <c r="M930" s="9">
        <v>24304.615384615387</v>
      </c>
      <c r="N930" s="138">
        <f t="shared" si="112"/>
        <v>740804.67692307697</v>
      </c>
      <c r="O930" s="11" t="s">
        <v>3204</v>
      </c>
      <c r="P930" s="39">
        <v>2.2507880673138046E-5</v>
      </c>
      <c r="Q930" s="39"/>
      <c r="R930" s="26">
        <v>5.6269701682845116E-3</v>
      </c>
      <c r="S930" s="7"/>
      <c r="T930" s="26">
        <v>5.6269701682845116E-3</v>
      </c>
      <c r="U930" s="11"/>
      <c r="V930" s="28"/>
      <c r="W930" s="28"/>
      <c r="X930" s="29"/>
      <c r="Y930" s="108" t="str">
        <f t="shared" si="113"/>
        <v>NO OFERTADO</v>
      </c>
      <c r="Z930" s="108" t="str">
        <f t="shared" si="114"/>
        <v>CORRECTO</v>
      </c>
      <c r="AA930" s="29">
        <f t="shared" si="115"/>
        <v>0</v>
      </c>
      <c r="AB930" s="25">
        <v>2.0257092605824242E-3</v>
      </c>
      <c r="AC930" s="7"/>
      <c r="AD930" s="26">
        <v>2.0257092605824242E-3</v>
      </c>
      <c r="AE930" s="28"/>
      <c r="AF930" s="28"/>
      <c r="AG930" s="28"/>
      <c r="AH930" s="29"/>
      <c r="AI930" s="108" t="str">
        <f t="shared" si="116"/>
        <v>NO OFERTADO</v>
      </c>
      <c r="AJ930" s="108" t="str">
        <f t="shared" si="117"/>
        <v>CORRECTO</v>
      </c>
      <c r="AK930" s="27">
        <v>1.3504728403882827E-3</v>
      </c>
      <c r="AL930" s="7"/>
      <c r="AM930" s="26">
        <v>1.3504728403882827E-3</v>
      </c>
      <c r="AN930" s="28"/>
      <c r="AO930" s="28"/>
      <c r="AP930" s="28"/>
      <c r="AQ930" s="29"/>
      <c r="AR930" s="108" t="str">
        <f t="shared" si="118"/>
        <v>NO OFERTADO</v>
      </c>
      <c r="AS930" s="109" t="str">
        <f t="shared" si="119"/>
        <v>CORRECTO</v>
      </c>
    </row>
    <row r="931" spans="1:45" x14ac:dyDescent="0.25">
      <c r="A931" s="134">
        <v>927</v>
      </c>
      <c r="B931" s="135">
        <v>1614</v>
      </c>
      <c r="C931" s="10" t="s">
        <v>2236</v>
      </c>
      <c r="D931" s="136" t="s">
        <v>2843</v>
      </c>
      <c r="E931" s="136" t="s">
        <v>1634</v>
      </c>
      <c r="F931" s="136" t="s">
        <v>166</v>
      </c>
      <c r="G931" s="136" t="s">
        <v>8</v>
      </c>
      <c r="H931" s="136" t="s">
        <v>81</v>
      </c>
      <c r="I931" s="137" t="s">
        <v>45</v>
      </c>
      <c r="J931" s="8">
        <v>20</v>
      </c>
      <c r="K931" s="8" t="s">
        <v>2237</v>
      </c>
      <c r="L931" s="9">
        <v>145</v>
      </c>
      <c r="M931" s="9">
        <v>1978.4615384615383</v>
      </c>
      <c r="N931" s="138">
        <f t="shared" si="112"/>
        <v>286876.92307692306</v>
      </c>
      <c r="O931" s="11" t="s">
        <v>3204</v>
      </c>
      <c r="P931" s="39">
        <v>8.7161862683041096E-6</v>
      </c>
      <c r="Q931" s="39"/>
      <c r="R931" s="26">
        <v>2.1790465670760272E-3</v>
      </c>
      <c r="S931" s="7"/>
      <c r="T931" s="26">
        <v>2.1790465670760272E-3</v>
      </c>
      <c r="U931" s="11"/>
      <c r="V931" s="28"/>
      <c r="W931" s="28"/>
      <c r="X931" s="29"/>
      <c r="Y931" s="108" t="str">
        <f t="shared" si="113"/>
        <v>NO OFERTADO</v>
      </c>
      <c r="Z931" s="108" t="str">
        <f t="shared" si="114"/>
        <v>CORRECTO</v>
      </c>
      <c r="AA931" s="29">
        <f t="shared" si="115"/>
        <v>0</v>
      </c>
      <c r="AB931" s="25">
        <v>7.8445676414736984E-4</v>
      </c>
      <c r="AC931" s="7"/>
      <c r="AD931" s="26">
        <v>7.8445676414736984E-4</v>
      </c>
      <c r="AE931" s="28"/>
      <c r="AF931" s="28"/>
      <c r="AG931" s="28"/>
      <c r="AH931" s="29"/>
      <c r="AI931" s="108" t="str">
        <f t="shared" si="116"/>
        <v>NO OFERTADO</v>
      </c>
      <c r="AJ931" s="108" t="str">
        <f t="shared" si="117"/>
        <v>CORRECTO</v>
      </c>
      <c r="AK931" s="27">
        <v>5.2297117609824656E-4</v>
      </c>
      <c r="AL931" s="7"/>
      <c r="AM931" s="26">
        <v>5.2297117609824656E-4</v>
      </c>
      <c r="AN931" s="28"/>
      <c r="AO931" s="28"/>
      <c r="AP931" s="28"/>
      <c r="AQ931" s="29"/>
      <c r="AR931" s="108" t="str">
        <f t="shared" si="118"/>
        <v>NO OFERTADO</v>
      </c>
      <c r="AS931" s="109" t="str">
        <f t="shared" si="119"/>
        <v>CORRECTO</v>
      </c>
    </row>
    <row r="932" spans="1:45" x14ac:dyDescent="0.25">
      <c r="A932" s="134">
        <v>928</v>
      </c>
      <c r="B932" s="135">
        <v>312</v>
      </c>
      <c r="C932" s="10" t="s">
        <v>799</v>
      </c>
      <c r="D932" s="136" t="s">
        <v>800</v>
      </c>
      <c r="E932" s="136" t="s">
        <v>559</v>
      </c>
      <c r="F932" s="136" t="s">
        <v>166</v>
      </c>
      <c r="G932" s="136" t="s">
        <v>8</v>
      </c>
      <c r="H932" s="136" t="s">
        <v>81</v>
      </c>
      <c r="I932" s="137" t="s">
        <v>45</v>
      </c>
      <c r="J932" s="8">
        <v>120</v>
      </c>
      <c r="K932" s="8" t="s">
        <v>801</v>
      </c>
      <c r="L932" s="9">
        <v>810.57</v>
      </c>
      <c r="M932" s="9">
        <v>22347.692307692309</v>
      </c>
      <c r="N932" s="138">
        <f t="shared" si="112"/>
        <v>18114368.953846157</v>
      </c>
      <c r="O932" s="11" t="s">
        <v>3204</v>
      </c>
      <c r="P932" s="39">
        <v>5.503691696113601E-4</v>
      </c>
      <c r="Q932" s="39"/>
      <c r="R932" s="26">
        <v>0.13759229240284002</v>
      </c>
      <c r="S932" s="7"/>
      <c r="T932" s="26">
        <v>0.13759229240284002</v>
      </c>
      <c r="U932" s="11"/>
      <c r="V932" s="28"/>
      <c r="W932" s="28"/>
      <c r="X932" s="29"/>
      <c r="Y932" s="108" t="str">
        <f t="shared" si="113"/>
        <v>NO OFERTADO</v>
      </c>
      <c r="Z932" s="108" t="str">
        <f t="shared" si="114"/>
        <v>CORRECTO</v>
      </c>
      <c r="AA932" s="29">
        <f t="shared" si="115"/>
        <v>0</v>
      </c>
      <c r="AB932" s="25">
        <v>4.9533225265022407E-2</v>
      </c>
      <c r="AC932" s="7"/>
      <c r="AD932" s="26">
        <v>4.9533225265022407E-2</v>
      </c>
      <c r="AE932" s="28"/>
      <c r="AF932" s="28"/>
      <c r="AG932" s="28"/>
      <c r="AH932" s="29"/>
      <c r="AI932" s="108" t="str">
        <f t="shared" si="116"/>
        <v>NO OFERTADO</v>
      </c>
      <c r="AJ932" s="108" t="str">
        <f t="shared" si="117"/>
        <v>CORRECTO</v>
      </c>
      <c r="AK932" s="27">
        <v>3.3022150176681607E-2</v>
      </c>
      <c r="AL932" s="7"/>
      <c r="AM932" s="26">
        <v>3.3022150176681607E-2</v>
      </c>
      <c r="AN932" s="28"/>
      <c r="AO932" s="28"/>
      <c r="AP932" s="28"/>
      <c r="AQ932" s="29"/>
      <c r="AR932" s="108" t="str">
        <f t="shared" si="118"/>
        <v>NO OFERTADO</v>
      </c>
      <c r="AS932" s="109" t="str">
        <f t="shared" si="119"/>
        <v>CORRECTO</v>
      </c>
    </row>
    <row r="933" spans="1:45" x14ac:dyDescent="0.25">
      <c r="A933" s="134">
        <v>929</v>
      </c>
      <c r="B933" s="135">
        <v>1113</v>
      </c>
      <c r="C933" s="10" t="s">
        <v>2107</v>
      </c>
      <c r="D933" s="136" t="s">
        <v>2108</v>
      </c>
      <c r="E933" s="136" t="s">
        <v>165</v>
      </c>
      <c r="F933" s="136" t="s">
        <v>166</v>
      </c>
      <c r="G933" s="136" t="s">
        <v>8</v>
      </c>
      <c r="H933" s="136" t="s">
        <v>81</v>
      </c>
      <c r="I933" s="137" t="s">
        <v>45</v>
      </c>
      <c r="J933" s="8">
        <v>30</v>
      </c>
      <c r="K933" s="8" t="s">
        <v>801</v>
      </c>
      <c r="L933" s="9">
        <v>464.54</v>
      </c>
      <c r="M933" s="9">
        <v>5340</v>
      </c>
      <c r="N933" s="138">
        <f t="shared" si="112"/>
        <v>2480643.6</v>
      </c>
      <c r="O933" s="11" t="s">
        <v>3204</v>
      </c>
      <c r="P933" s="39">
        <v>7.5369435265027664E-5</v>
      </c>
      <c r="Q933" s="39"/>
      <c r="R933" s="26">
        <v>1.8842358816256916E-2</v>
      </c>
      <c r="S933" s="7"/>
      <c r="T933" s="26">
        <v>1.8842358816256916E-2</v>
      </c>
      <c r="U933" s="11"/>
      <c r="V933" s="28"/>
      <c r="W933" s="28"/>
      <c r="X933" s="29"/>
      <c r="Y933" s="108" t="str">
        <f t="shared" si="113"/>
        <v>NO OFERTADO</v>
      </c>
      <c r="Z933" s="108" t="str">
        <f t="shared" si="114"/>
        <v>CORRECTO</v>
      </c>
      <c r="AA933" s="29">
        <f t="shared" si="115"/>
        <v>0</v>
      </c>
      <c r="AB933" s="25">
        <v>6.7832491738524896E-3</v>
      </c>
      <c r="AC933" s="7"/>
      <c r="AD933" s="26">
        <v>6.7832491738524896E-3</v>
      </c>
      <c r="AE933" s="28"/>
      <c r="AF933" s="28"/>
      <c r="AG933" s="28"/>
      <c r="AH933" s="29"/>
      <c r="AI933" s="108" t="str">
        <f t="shared" si="116"/>
        <v>NO OFERTADO</v>
      </c>
      <c r="AJ933" s="108" t="str">
        <f t="shared" si="117"/>
        <v>CORRECTO</v>
      </c>
      <c r="AK933" s="27">
        <v>4.52216611590166E-3</v>
      </c>
      <c r="AL933" s="7"/>
      <c r="AM933" s="26">
        <v>4.52216611590166E-3</v>
      </c>
      <c r="AN933" s="28"/>
      <c r="AO933" s="28"/>
      <c r="AP933" s="28"/>
      <c r="AQ933" s="29"/>
      <c r="AR933" s="108" t="str">
        <f t="shared" si="118"/>
        <v>NO OFERTADO</v>
      </c>
      <c r="AS933" s="109" t="str">
        <f t="shared" si="119"/>
        <v>CORRECTO</v>
      </c>
    </row>
    <row r="934" spans="1:45" x14ac:dyDescent="0.25">
      <c r="A934" s="134">
        <v>930</v>
      </c>
      <c r="B934" s="135">
        <v>1401</v>
      </c>
      <c r="C934" s="10" t="s">
        <v>2529</v>
      </c>
      <c r="D934" s="136" t="s">
        <v>2530</v>
      </c>
      <c r="E934" s="136" t="s">
        <v>559</v>
      </c>
      <c r="F934" s="136" t="s">
        <v>166</v>
      </c>
      <c r="G934" s="136" t="s">
        <v>8</v>
      </c>
      <c r="H934" s="136" t="s">
        <v>81</v>
      </c>
      <c r="I934" s="137" t="s">
        <v>45</v>
      </c>
      <c r="J934" s="8">
        <v>120</v>
      </c>
      <c r="K934" s="8" t="s">
        <v>2531</v>
      </c>
      <c r="L934" s="9">
        <v>266.95</v>
      </c>
      <c r="M934" s="9">
        <v>5424</v>
      </c>
      <c r="N934" s="138">
        <f t="shared" si="112"/>
        <v>1447936.8</v>
      </c>
      <c r="O934" s="11" t="s">
        <v>3204</v>
      </c>
      <c r="P934" s="39">
        <v>4.3992687589402734E-5</v>
      </c>
      <c r="Q934" s="39"/>
      <c r="R934" s="26">
        <v>1.0998171897350684E-2</v>
      </c>
      <c r="S934" s="7"/>
      <c r="T934" s="26">
        <v>1.0998171897350684E-2</v>
      </c>
      <c r="U934" s="11"/>
      <c r="V934" s="28"/>
      <c r="W934" s="28"/>
      <c r="X934" s="29"/>
      <c r="Y934" s="108" t="str">
        <f t="shared" si="113"/>
        <v>NO OFERTADO</v>
      </c>
      <c r="Z934" s="108" t="str">
        <f t="shared" si="114"/>
        <v>CORRECTO</v>
      </c>
      <c r="AA934" s="29">
        <f t="shared" si="115"/>
        <v>0</v>
      </c>
      <c r="AB934" s="25">
        <v>3.9593418830462463E-3</v>
      </c>
      <c r="AC934" s="7"/>
      <c r="AD934" s="26">
        <v>3.9593418830462463E-3</v>
      </c>
      <c r="AE934" s="28"/>
      <c r="AF934" s="28"/>
      <c r="AG934" s="28"/>
      <c r="AH934" s="29"/>
      <c r="AI934" s="108" t="str">
        <f t="shared" si="116"/>
        <v>NO OFERTADO</v>
      </c>
      <c r="AJ934" s="108" t="str">
        <f t="shared" si="117"/>
        <v>CORRECTO</v>
      </c>
      <c r="AK934" s="27">
        <v>2.6395612553641642E-3</v>
      </c>
      <c r="AL934" s="7"/>
      <c r="AM934" s="26">
        <v>2.6395612553641642E-3</v>
      </c>
      <c r="AN934" s="28"/>
      <c r="AO934" s="28"/>
      <c r="AP934" s="28"/>
      <c r="AQ934" s="29"/>
      <c r="AR934" s="108" t="str">
        <f t="shared" si="118"/>
        <v>NO OFERTADO</v>
      </c>
      <c r="AS934" s="109" t="str">
        <f t="shared" si="119"/>
        <v>CORRECTO</v>
      </c>
    </row>
    <row r="935" spans="1:45" x14ac:dyDescent="0.25">
      <c r="A935" s="134">
        <v>931</v>
      </c>
      <c r="B935" s="135">
        <v>1551</v>
      </c>
      <c r="C935" s="10" t="s">
        <v>2529</v>
      </c>
      <c r="D935" s="136" t="s">
        <v>2757</v>
      </c>
      <c r="E935" s="136" t="s">
        <v>2758</v>
      </c>
      <c r="F935" s="136" t="s">
        <v>166</v>
      </c>
      <c r="G935" s="136" t="s">
        <v>8</v>
      </c>
      <c r="H935" s="136" t="s">
        <v>81</v>
      </c>
      <c r="I935" s="137" t="s">
        <v>45</v>
      </c>
      <c r="J935" s="8">
        <v>30</v>
      </c>
      <c r="K935" s="8" t="s">
        <v>2531</v>
      </c>
      <c r="L935" s="9">
        <v>1332</v>
      </c>
      <c r="M935" s="9">
        <v>316.15384615384613</v>
      </c>
      <c r="N935" s="138">
        <f t="shared" si="112"/>
        <v>421116.92307692306</v>
      </c>
      <c r="O935" s="11" t="s">
        <v>3204</v>
      </c>
      <c r="P935" s="39">
        <v>1.2794802394368054E-5</v>
      </c>
      <c r="Q935" s="39"/>
      <c r="R935" s="26">
        <v>3.1987005985920137E-3</v>
      </c>
      <c r="S935" s="7"/>
      <c r="T935" s="26">
        <v>3.1987005985920137E-3</v>
      </c>
      <c r="U935" s="11"/>
      <c r="V935" s="28"/>
      <c r="W935" s="28"/>
      <c r="X935" s="29"/>
      <c r="Y935" s="108" t="str">
        <f t="shared" si="113"/>
        <v>NO OFERTADO</v>
      </c>
      <c r="Z935" s="108" t="str">
        <f t="shared" si="114"/>
        <v>CORRECTO</v>
      </c>
      <c r="AA935" s="29">
        <f t="shared" si="115"/>
        <v>0</v>
      </c>
      <c r="AB935" s="25">
        <v>1.1515322154931249E-3</v>
      </c>
      <c r="AC935" s="7"/>
      <c r="AD935" s="26">
        <v>1.1515322154931249E-3</v>
      </c>
      <c r="AE935" s="28"/>
      <c r="AF935" s="28"/>
      <c r="AG935" s="28"/>
      <c r="AH935" s="29"/>
      <c r="AI935" s="108" t="str">
        <f t="shared" si="116"/>
        <v>NO OFERTADO</v>
      </c>
      <c r="AJ935" s="108" t="str">
        <f t="shared" si="117"/>
        <v>CORRECTO</v>
      </c>
      <c r="AK935" s="27">
        <v>7.676881436620833E-4</v>
      </c>
      <c r="AL935" s="7"/>
      <c r="AM935" s="26">
        <v>7.676881436620833E-4</v>
      </c>
      <c r="AN935" s="28"/>
      <c r="AO935" s="28"/>
      <c r="AP935" s="28"/>
      <c r="AQ935" s="29"/>
      <c r="AR935" s="108" t="str">
        <f t="shared" si="118"/>
        <v>NO OFERTADO</v>
      </c>
      <c r="AS935" s="109" t="str">
        <f t="shared" si="119"/>
        <v>CORRECTO</v>
      </c>
    </row>
    <row r="936" spans="1:45" x14ac:dyDescent="0.25">
      <c r="A936" s="134">
        <v>932</v>
      </c>
      <c r="B936" s="135">
        <v>1144</v>
      </c>
      <c r="C936" s="10" t="s">
        <v>2141</v>
      </c>
      <c r="D936" s="136" t="s">
        <v>1738</v>
      </c>
      <c r="E936" s="136" t="s">
        <v>36</v>
      </c>
      <c r="F936" s="136" t="s">
        <v>16</v>
      </c>
      <c r="G936" s="136" t="s">
        <v>161</v>
      </c>
      <c r="H936" s="136" t="s">
        <v>36</v>
      </c>
      <c r="I936" s="137" t="s">
        <v>45</v>
      </c>
      <c r="J936" s="8">
        <v>1</v>
      </c>
      <c r="K936" s="8" t="s">
        <v>516</v>
      </c>
      <c r="L936" s="9">
        <v>8085</v>
      </c>
      <c r="M936" s="9">
        <v>137.46153846153845</v>
      </c>
      <c r="N936" s="138">
        <f t="shared" si="112"/>
        <v>1111376.5384615385</v>
      </c>
      <c r="O936" s="11" t="s">
        <v>3204</v>
      </c>
      <c r="P936" s="39">
        <v>3.3766971632139114E-5</v>
      </c>
      <c r="Q936" s="39"/>
      <c r="R936" s="26">
        <v>8.4417429080347779E-3</v>
      </c>
      <c r="S936" s="7"/>
      <c r="T936" s="26">
        <v>8.4417429080347779E-3</v>
      </c>
      <c r="U936" s="11"/>
      <c r="V936" s="28"/>
      <c r="W936" s="28"/>
      <c r="X936" s="29"/>
      <c r="Y936" s="108" t="str">
        <f t="shared" si="113"/>
        <v>NO OFERTADO</v>
      </c>
      <c r="Z936" s="108" t="str">
        <f t="shared" si="114"/>
        <v>CORRECTO</v>
      </c>
      <c r="AA936" s="29">
        <f t="shared" si="115"/>
        <v>0</v>
      </c>
      <c r="AB936" s="25">
        <v>3.0390274468925201E-3</v>
      </c>
      <c r="AC936" s="7"/>
      <c r="AD936" s="26">
        <v>3.0390274468925201E-3</v>
      </c>
      <c r="AE936" s="28"/>
      <c r="AF936" s="28"/>
      <c r="AG936" s="28"/>
      <c r="AH936" s="29"/>
      <c r="AI936" s="108" t="str">
        <f t="shared" si="116"/>
        <v>NO OFERTADO</v>
      </c>
      <c r="AJ936" s="108" t="str">
        <f t="shared" si="117"/>
        <v>CORRECTO</v>
      </c>
      <c r="AK936" s="27">
        <v>2.026018297928347E-3</v>
      </c>
      <c r="AL936" s="7"/>
      <c r="AM936" s="26">
        <v>2.026018297928347E-3</v>
      </c>
      <c r="AN936" s="28"/>
      <c r="AO936" s="28"/>
      <c r="AP936" s="28"/>
      <c r="AQ936" s="29"/>
      <c r="AR936" s="108" t="str">
        <f t="shared" si="118"/>
        <v>NO OFERTADO</v>
      </c>
      <c r="AS936" s="109" t="str">
        <f t="shared" si="119"/>
        <v>CORRECTO</v>
      </c>
    </row>
    <row r="937" spans="1:45" ht="24" x14ac:dyDescent="0.25">
      <c r="A937" s="134">
        <v>933</v>
      </c>
      <c r="B937" s="135">
        <v>313</v>
      </c>
      <c r="C937" s="10" t="s">
        <v>335</v>
      </c>
      <c r="D937" s="136" t="s">
        <v>5</v>
      </c>
      <c r="E937" s="136" t="s">
        <v>6</v>
      </c>
      <c r="F937" s="136" t="s">
        <v>7</v>
      </c>
      <c r="G937" s="136" t="s">
        <v>8</v>
      </c>
      <c r="H937" s="136" t="s">
        <v>7</v>
      </c>
      <c r="I937" s="137" t="s">
        <v>45</v>
      </c>
      <c r="J937" s="8">
        <v>1</v>
      </c>
      <c r="K937" s="8" t="s">
        <v>337</v>
      </c>
      <c r="L937" s="9">
        <v>251</v>
      </c>
      <c r="M937" s="9">
        <v>64665.923076923078</v>
      </c>
      <c r="N937" s="138">
        <f t="shared" si="112"/>
        <v>16231146.692307692</v>
      </c>
      <c r="O937" s="11" t="s">
        <v>3204</v>
      </c>
      <c r="P937" s="39">
        <v>4.9315119669067031E-4</v>
      </c>
      <c r="Q937" s="39"/>
      <c r="R937" s="26">
        <v>0.12328779917266758</v>
      </c>
      <c r="S937" s="7"/>
      <c r="T937" s="26">
        <v>0.12328779917266758</v>
      </c>
      <c r="U937" s="11"/>
      <c r="V937" s="28"/>
      <c r="W937" s="28"/>
      <c r="X937" s="29"/>
      <c r="Y937" s="108" t="str">
        <f t="shared" si="113"/>
        <v>NO OFERTADO</v>
      </c>
      <c r="Z937" s="108" t="str">
        <f t="shared" si="114"/>
        <v>CORRECTO</v>
      </c>
      <c r="AA937" s="29">
        <f t="shared" si="115"/>
        <v>0</v>
      </c>
      <c r="AB937" s="25">
        <v>4.4383607702160328E-2</v>
      </c>
      <c r="AC937" s="7"/>
      <c r="AD937" s="26">
        <v>4.4383607702160328E-2</v>
      </c>
      <c r="AE937" s="28"/>
      <c r="AF937" s="28"/>
      <c r="AG937" s="28"/>
      <c r="AH937" s="29"/>
      <c r="AI937" s="108" t="str">
        <f t="shared" si="116"/>
        <v>NO OFERTADO</v>
      </c>
      <c r="AJ937" s="108" t="str">
        <f t="shared" si="117"/>
        <v>CORRECTO</v>
      </c>
      <c r="AK937" s="27">
        <v>2.9589071801440218E-2</v>
      </c>
      <c r="AL937" s="7"/>
      <c r="AM937" s="26">
        <v>2.9589071801440218E-2</v>
      </c>
      <c r="AN937" s="28"/>
      <c r="AO937" s="28"/>
      <c r="AP937" s="28"/>
      <c r="AQ937" s="29"/>
      <c r="AR937" s="108" t="str">
        <f t="shared" si="118"/>
        <v>NO OFERTADO</v>
      </c>
      <c r="AS937" s="109" t="str">
        <f t="shared" si="119"/>
        <v>CORRECTO</v>
      </c>
    </row>
    <row r="938" spans="1:45" x14ac:dyDescent="0.25">
      <c r="A938" s="134">
        <v>934</v>
      </c>
      <c r="B938" s="135">
        <v>112</v>
      </c>
      <c r="C938" s="10" t="s">
        <v>335</v>
      </c>
      <c r="D938" s="136" t="s">
        <v>336</v>
      </c>
      <c r="E938" s="136" t="s">
        <v>36</v>
      </c>
      <c r="F938" s="136" t="s">
        <v>16</v>
      </c>
      <c r="G938" s="136" t="s">
        <v>17</v>
      </c>
      <c r="H938" s="136" t="s">
        <v>36</v>
      </c>
      <c r="I938" s="137" t="s">
        <v>45</v>
      </c>
      <c r="J938" s="8">
        <v>1</v>
      </c>
      <c r="K938" s="8" t="s">
        <v>337</v>
      </c>
      <c r="L938" s="9">
        <v>1733.1</v>
      </c>
      <c r="M938" s="9">
        <v>3006.8461538461538</v>
      </c>
      <c r="N938" s="138">
        <f t="shared" si="112"/>
        <v>5211165.0692307688</v>
      </c>
      <c r="O938" s="11" t="s">
        <v>3204</v>
      </c>
      <c r="P938" s="39">
        <v>1.5833091393731928E-4</v>
      </c>
      <c r="Q938" s="39"/>
      <c r="R938" s="26">
        <v>3.9582728484329817E-2</v>
      </c>
      <c r="S938" s="7"/>
      <c r="T938" s="26">
        <v>3.9582728484329817E-2</v>
      </c>
      <c r="U938" s="11"/>
      <c r="V938" s="28"/>
      <c r="W938" s="28"/>
      <c r="X938" s="29"/>
      <c r="Y938" s="108" t="str">
        <f t="shared" si="113"/>
        <v>NO OFERTADO</v>
      </c>
      <c r="Z938" s="108" t="str">
        <f t="shared" si="114"/>
        <v>CORRECTO</v>
      </c>
      <c r="AA938" s="29">
        <f t="shared" si="115"/>
        <v>0</v>
      </c>
      <c r="AB938" s="25">
        <v>1.4249782254358734E-2</v>
      </c>
      <c r="AC938" s="7"/>
      <c r="AD938" s="26">
        <v>1.4249782254358734E-2</v>
      </c>
      <c r="AE938" s="28"/>
      <c r="AF938" s="28"/>
      <c r="AG938" s="28"/>
      <c r="AH938" s="29"/>
      <c r="AI938" s="108" t="str">
        <f t="shared" si="116"/>
        <v>NO OFERTADO</v>
      </c>
      <c r="AJ938" s="108" t="str">
        <f t="shared" si="117"/>
        <v>CORRECTO</v>
      </c>
      <c r="AK938" s="27">
        <v>9.4998548362391563E-3</v>
      </c>
      <c r="AL938" s="7"/>
      <c r="AM938" s="26">
        <v>9.4998548362391563E-3</v>
      </c>
      <c r="AN938" s="28"/>
      <c r="AO938" s="28"/>
      <c r="AP938" s="28"/>
      <c r="AQ938" s="29"/>
      <c r="AR938" s="108" t="str">
        <f t="shared" si="118"/>
        <v>NO OFERTADO</v>
      </c>
      <c r="AS938" s="109" t="str">
        <f t="shared" si="119"/>
        <v>CORRECTO</v>
      </c>
    </row>
    <row r="939" spans="1:45" ht="24" x14ac:dyDescent="0.25">
      <c r="A939" s="134">
        <v>935</v>
      </c>
      <c r="B939" s="135">
        <v>419</v>
      </c>
      <c r="C939" s="10" t="s">
        <v>1029</v>
      </c>
      <c r="D939" s="136" t="s">
        <v>1030</v>
      </c>
      <c r="E939" s="136" t="s">
        <v>6</v>
      </c>
      <c r="F939" s="136" t="s">
        <v>7</v>
      </c>
      <c r="G939" s="136" t="s">
        <v>8</v>
      </c>
      <c r="H939" s="136" t="s">
        <v>7</v>
      </c>
      <c r="I939" s="137" t="s">
        <v>45</v>
      </c>
      <c r="J939" s="8">
        <v>1</v>
      </c>
      <c r="K939" s="8" t="s">
        <v>1031</v>
      </c>
      <c r="L939" s="9">
        <v>1035.69</v>
      </c>
      <c r="M939" s="9">
        <v>17325.538461538461</v>
      </c>
      <c r="N939" s="138">
        <f t="shared" si="112"/>
        <v>17943886.929230768</v>
      </c>
      <c r="O939" s="11" t="s">
        <v>3204</v>
      </c>
      <c r="P939" s="39">
        <v>5.4518941145581513E-4</v>
      </c>
      <c r="Q939" s="39"/>
      <c r="R939" s="26">
        <v>0.13629735286395378</v>
      </c>
      <c r="S939" s="7"/>
      <c r="T939" s="26">
        <v>0.13629735286395378</v>
      </c>
      <c r="U939" s="11"/>
      <c r="V939" s="28"/>
      <c r="W939" s="28"/>
      <c r="X939" s="29"/>
      <c r="Y939" s="108" t="str">
        <f t="shared" si="113"/>
        <v>NO OFERTADO</v>
      </c>
      <c r="Z939" s="108" t="str">
        <f t="shared" si="114"/>
        <v>CORRECTO</v>
      </c>
      <c r="AA939" s="29">
        <f t="shared" si="115"/>
        <v>0</v>
      </c>
      <c r="AB939" s="25">
        <v>4.906704703102336E-2</v>
      </c>
      <c r="AC939" s="7"/>
      <c r="AD939" s="26">
        <v>4.906704703102336E-2</v>
      </c>
      <c r="AE939" s="28"/>
      <c r="AF939" s="28"/>
      <c r="AG939" s="28"/>
      <c r="AH939" s="29"/>
      <c r="AI939" s="108" t="str">
        <f t="shared" si="116"/>
        <v>NO OFERTADO</v>
      </c>
      <c r="AJ939" s="108" t="str">
        <f t="shared" si="117"/>
        <v>CORRECTO</v>
      </c>
      <c r="AK939" s="27">
        <v>3.2711364687348907E-2</v>
      </c>
      <c r="AL939" s="7"/>
      <c r="AM939" s="26">
        <v>3.2711364687348907E-2</v>
      </c>
      <c r="AN939" s="28"/>
      <c r="AO939" s="28"/>
      <c r="AP939" s="28"/>
      <c r="AQ939" s="29"/>
      <c r="AR939" s="108" t="str">
        <f t="shared" si="118"/>
        <v>NO OFERTADO</v>
      </c>
      <c r="AS939" s="109" t="str">
        <f t="shared" si="119"/>
        <v>CORRECTO</v>
      </c>
    </row>
    <row r="940" spans="1:45" x14ac:dyDescent="0.25">
      <c r="A940" s="134">
        <v>936</v>
      </c>
      <c r="B940" s="135">
        <v>1612</v>
      </c>
      <c r="C940" s="10" t="s">
        <v>1029</v>
      </c>
      <c r="D940" s="136" t="s">
        <v>2839</v>
      </c>
      <c r="E940" s="136" t="s">
        <v>165</v>
      </c>
      <c r="F940" s="136" t="s">
        <v>166</v>
      </c>
      <c r="G940" s="136" t="s">
        <v>8</v>
      </c>
      <c r="H940" s="136" t="s">
        <v>81</v>
      </c>
      <c r="I940" s="137" t="s">
        <v>45</v>
      </c>
      <c r="J940" s="8">
        <v>30</v>
      </c>
      <c r="K940" s="8" t="s">
        <v>1031</v>
      </c>
      <c r="L940" s="9">
        <v>635.86</v>
      </c>
      <c r="M940" s="9">
        <v>729</v>
      </c>
      <c r="N940" s="138">
        <f t="shared" si="112"/>
        <v>463541.94</v>
      </c>
      <c r="O940" s="11" t="s">
        <v>3204</v>
      </c>
      <c r="P940" s="39">
        <v>1.4083802380743183E-5</v>
      </c>
      <c r="Q940" s="39"/>
      <c r="R940" s="26">
        <v>3.5209505951857957E-3</v>
      </c>
      <c r="S940" s="7"/>
      <c r="T940" s="26">
        <v>3.5209505951857957E-3</v>
      </c>
      <c r="U940" s="11"/>
      <c r="V940" s="28"/>
      <c r="W940" s="28"/>
      <c r="X940" s="29"/>
      <c r="Y940" s="108" t="str">
        <f t="shared" si="113"/>
        <v>NO OFERTADO</v>
      </c>
      <c r="Z940" s="108" t="str">
        <f t="shared" si="114"/>
        <v>CORRECTO</v>
      </c>
      <c r="AA940" s="29">
        <f t="shared" si="115"/>
        <v>0</v>
      </c>
      <c r="AB940" s="25">
        <v>1.2675422142668865E-3</v>
      </c>
      <c r="AC940" s="7"/>
      <c r="AD940" s="26">
        <v>1.2675422142668865E-3</v>
      </c>
      <c r="AE940" s="28"/>
      <c r="AF940" s="28"/>
      <c r="AG940" s="28"/>
      <c r="AH940" s="29"/>
      <c r="AI940" s="108" t="str">
        <f t="shared" si="116"/>
        <v>NO OFERTADO</v>
      </c>
      <c r="AJ940" s="108" t="str">
        <f t="shared" si="117"/>
        <v>CORRECTO</v>
      </c>
      <c r="AK940" s="27">
        <v>8.4502814284459092E-4</v>
      </c>
      <c r="AL940" s="7"/>
      <c r="AM940" s="26">
        <v>8.4502814284459092E-4</v>
      </c>
      <c r="AN940" s="28"/>
      <c r="AO940" s="28"/>
      <c r="AP940" s="28"/>
      <c r="AQ940" s="29"/>
      <c r="AR940" s="108" t="str">
        <f t="shared" si="118"/>
        <v>NO OFERTADO</v>
      </c>
      <c r="AS940" s="109" t="str">
        <f t="shared" si="119"/>
        <v>CORRECTO</v>
      </c>
    </row>
    <row r="941" spans="1:45" x14ac:dyDescent="0.25">
      <c r="A941" s="134">
        <v>937</v>
      </c>
      <c r="B941" s="135">
        <v>814</v>
      </c>
      <c r="C941" s="10" t="s">
        <v>1691</v>
      </c>
      <c r="D941" s="136" t="s">
        <v>1692</v>
      </c>
      <c r="E941" s="136" t="s">
        <v>36</v>
      </c>
      <c r="F941" s="136" t="s">
        <v>16</v>
      </c>
      <c r="G941" s="136" t="s">
        <v>17</v>
      </c>
      <c r="H941" s="136" t="s">
        <v>36</v>
      </c>
      <c r="I941" s="137" t="s">
        <v>45</v>
      </c>
      <c r="J941" s="8">
        <v>1</v>
      </c>
      <c r="K941" s="8" t="s">
        <v>1031</v>
      </c>
      <c r="L941" s="9">
        <v>2263</v>
      </c>
      <c r="M941" s="9">
        <v>2000.5384615384614</v>
      </c>
      <c r="N941" s="138">
        <f t="shared" si="112"/>
        <v>4527218.538461538</v>
      </c>
      <c r="O941" s="11" t="s">
        <v>3204</v>
      </c>
      <c r="P941" s="39">
        <v>1.3755055525316496E-4</v>
      </c>
      <c r="Q941" s="39"/>
      <c r="R941" s="26">
        <v>3.4387638813291238E-2</v>
      </c>
      <c r="S941" s="7"/>
      <c r="T941" s="26">
        <v>3.4387638813291238E-2</v>
      </c>
      <c r="U941" s="11"/>
      <c r="V941" s="28"/>
      <c r="W941" s="28"/>
      <c r="X941" s="29"/>
      <c r="Y941" s="108" t="str">
        <f t="shared" si="113"/>
        <v>NO OFERTADO</v>
      </c>
      <c r="Z941" s="108" t="str">
        <f t="shared" si="114"/>
        <v>CORRECTO</v>
      </c>
      <c r="AA941" s="29">
        <f t="shared" si="115"/>
        <v>0</v>
      </c>
      <c r="AB941" s="25">
        <v>1.2379549972784846E-2</v>
      </c>
      <c r="AC941" s="7"/>
      <c r="AD941" s="26">
        <v>1.2379549972784846E-2</v>
      </c>
      <c r="AE941" s="28"/>
      <c r="AF941" s="28"/>
      <c r="AG941" s="28"/>
      <c r="AH941" s="29"/>
      <c r="AI941" s="108" t="str">
        <f t="shared" si="116"/>
        <v>NO OFERTADO</v>
      </c>
      <c r="AJ941" s="108" t="str">
        <f t="shared" si="117"/>
        <v>CORRECTO</v>
      </c>
      <c r="AK941" s="27">
        <v>8.2530333151898984E-3</v>
      </c>
      <c r="AL941" s="7"/>
      <c r="AM941" s="26">
        <v>8.2530333151898984E-3</v>
      </c>
      <c r="AN941" s="28"/>
      <c r="AO941" s="28"/>
      <c r="AP941" s="28"/>
      <c r="AQ941" s="29"/>
      <c r="AR941" s="108" t="str">
        <f t="shared" si="118"/>
        <v>NO OFERTADO</v>
      </c>
      <c r="AS941" s="109" t="str">
        <f t="shared" si="119"/>
        <v>CORRECTO</v>
      </c>
    </row>
    <row r="942" spans="1:45" x14ac:dyDescent="0.25">
      <c r="A942" s="134">
        <v>938</v>
      </c>
      <c r="B942" s="135">
        <v>577</v>
      </c>
      <c r="C942" s="10" t="s">
        <v>1315</v>
      </c>
      <c r="D942" s="136" t="s">
        <v>1019</v>
      </c>
      <c r="E942" s="136" t="s">
        <v>36</v>
      </c>
      <c r="F942" s="136" t="s">
        <v>16</v>
      </c>
      <c r="G942" s="136" t="s">
        <v>17</v>
      </c>
      <c r="H942" s="136" t="s">
        <v>36</v>
      </c>
      <c r="I942" s="137">
        <v>472588.80000000005</v>
      </c>
      <c r="J942" s="8">
        <v>1</v>
      </c>
      <c r="K942" s="8" t="s">
        <v>1316</v>
      </c>
      <c r="L942" s="9">
        <v>428630.81</v>
      </c>
      <c r="M942" s="9">
        <v>27.307692307692307</v>
      </c>
      <c r="N942" s="138">
        <f t="shared" si="112"/>
        <v>11704918.273076922</v>
      </c>
      <c r="O942" s="11" t="s">
        <v>3204</v>
      </c>
      <c r="P942" s="39">
        <v>3.5563072424636515E-4</v>
      </c>
      <c r="Q942" s="39">
        <v>5.6782014382997584E-4</v>
      </c>
      <c r="R942" s="26">
        <v>8.890768106159129E-2</v>
      </c>
      <c r="S942" s="26">
        <v>1.7034604314899275E-2</v>
      </c>
      <c r="T942" s="26">
        <v>0.10594228537649056</v>
      </c>
      <c r="U942" s="11"/>
      <c r="V942" s="28"/>
      <c r="W942" s="28"/>
      <c r="X942" s="29"/>
      <c r="Y942" s="108" t="str">
        <f t="shared" si="113"/>
        <v>NO OFERTADO</v>
      </c>
      <c r="Z942" s="108" t="str">
        <f t="shared" si="114"/>
        <v>CORRECTO</v>
      </c>
      <c r="AA942" s="29">
        <f t="shared" si="115"/>
        <v>0</v>
      </c>
      <c r="AB942" s="25">
        <v>3.2006765182172867E-2</v>
      </c>
      <c r="AC942" s="26">
        <v>8.5173021574496376E-3</v>
      </c>
      <c r="AD942" s="26">
        <v>4.0524067339622508E-2</v>
      </c>
      <c r="AE942" s="28"/>
      <c r="AF942" s="28"/>
      <c r="AG942" s="28"/>
      <c r="AH942" s="29"/>
      <c r="AI942" s="108" t="str">
        <f t="shared" si="116"/>
        <v>NO OFERTADO</v>
      </c>
      <c r="AJ942" s="108" t="str">
        <f t="shared" si="117"/>
        <v>CORRECTO</v>
      </c>
      <c r="AK942" s="27">
        <v>2.1337843454781909E-2</v>
      </c>
      <c r="AL942" s="26">
        <v>2.8391007191498792E-3</v>
      </c>
      <c r="AM942" s="26">
        <v>2.4176944173931788E-2</v>
      </c>
      <c r="AN942" s="28"/>
      <c r="AO942" s="28"/>
      <c r="AP942" s="28"/>
      <c r="AQ942" s="29"/>
      <c r="AR942" s="108" t="str">
        <f t="shared" si="118"/>
        <v>NO OFERTADO</v>
      </c>
      <c r="AS942" s="109" t="str">
        <f t="shared" si="119"/>
        <v>CORRECTO</v>
      </c>
    </row>
    <row r="943" spans="1:45" ht="24" x14ac:dyDescent="0.25">
      <c r="A943" s="134">
        <v>939</v>
      </c>
      <c r="B943" s="135">
        <v>32</v>
      </c>
      <c r="C943" s="10" t="s">
        <v>112</v>
      </c>
      <c r="D943" s="136" t="s">
        <v>113</v>
      </c>
      <c r="E943" s="136" t="s">
        <v>6</v>
      </c>
      <c r="F943" s="136" t="s">
        <v>7</v>
      </c>
      <c r="G943" s="136" t="s">
        <v>8</v>
      </c>
      <c r="H943" s="136" t="s">
        <v>7</v>
      </c>
      <c r="I943" s="137">
        <v>242155.2</v>
      </c>
      <c r="J943" s="8">
        <v>1</v>
      </c>
      <c r="K943" s="8" t="s">
        <v>114</v>
      </c>
      <c r="L943" s="9">
        <v>188473.73</v>
      </c>
      <c r="M943" s="9">
        <v>688.15384615384619</v>
      </c>
      <c r="N943" s="138">
        <f t="shared" si="112"/>
        <v>129698922.19846155</v>
      </c>
      <c r="O943" s="11" t="s">
        <v>3204</v>
      </c>
      <c r="P943" s="39">
        <v>3.9406444845929527E-3</v>
      </c>
      <c r="Q943" s="39">
        <v>6.291856033435057E-3</v>
      </c>
      <c r="R943" s="26">
        <v>0.98516112114823817</v>
      </c>
      <c r="S943" s="26">
        <v>0.18875568100305171</v>
      </c>
      <c r="T943" s="26">
        <v>1.1739168021512898</v>
      </c>
      <c r="U943" s="11"/>
      <c r="V943" s="28"/>
      <c r="W943" s="28"/>
      <c r="X943" s="29"/>
      <c r="Y943" s="108" t="str">
        <f t="shared" si="113"/>
        <v>NO OFERTADO</v>
      </c>
      <c r="Z943" s="108" t="str">
        <f t="shared" si="114"/>
        <v>CORRECTO</v>
      </c>
      <c r="AA943" s="29">
        <f t="shared" si="115"/>
        <v>0</v>
      </c>
      <c r="AB943" s="25">
        <v>0.35465800361336575</v>
      </c>
      <c r="AC943" s="26">
        <v>9.4377840501525853E-2</v>
      </c>
      <c r="AD943" s="26">
        <v>0.44903584411489161</v>
      </c>
      <c r="AE943" s="28"/>
      <c r="AF943" s="28"/>
      <c r="AG943" s="28"/>
      <c r="AH943" s="29"/>
      <c r="AI943" s="108" t="str">
        <f t="shared" si="116"/>
        <v>NO OFERTADO</v>
      </c>
      <c r="AJ943" s="108" t="str">
        <f t="shared" si="117"/>
        <v>CORRECTO</v>
      </c>
      <c r="AK943" s="27">
        <v>0.23643866907557715</v>
      </c>
      <c r="AL943" s="26">
        <v>3.1459280167175287E-2</v>
      </c>
      <c r="AM943" s="26">
        <v>0.26789794924275245</v>
      </c>
      <c r="AN943" s="28"/>
      <c r="AO943" s="28"/>
      <c r="AP943" s="28"/>
      <c r="AQ943" s="29"/>
      <c r="AR943" s="108" t="str">
        <f t="shared" si="118"/>
        <v>NO OFERTADO</v>
      </c>
      <c r="AS943" s="109" t="str">
        <f t="shared" si="119"/>
        <v>CORRECTO</v>
      </c>
    </row>
    <row r="944" spans="1:45" ht="24" x14ac:dyDescent="0.25">
      <c r="A944" s="134">
        <v>940</v>
      </c>
      <c r="B944" s="135">
        <v>194</v>
      </c>
      <c r="C944" s="10" t="s">
        <v>112</v>
      </c>
      <c r="D944" s="136" t="s">
        <v>542</v>
      </c>
      <c r="E944" s="136" t="s">
        <v>7</v>
      </c>
      <c r="F944" s="136" t="s">
        <v>7</v>
      </c>
      <c r="G944" s="136" t="s">
        <v>8</v>
      </c>
      <c r="H944" s="136" t="s">
        <v>7</v>
      </c>
      <c r="I944" s="137">
        <v>726465.6</v>
      </c>
      <c r="J944" s="8">
        <v>1</v>
      </c>
      <c r="K944" s="8" t="s">
        <v>543</v>
      </c>
      <c r="L944" s="9">
        <v>711006.59</v>
      </c>
      <c r="M944" s="9">
        <v>106.15384615384616</v>
      </c>
      <c r="N944" s="138">
        <f t="shared" si="112"/>
        <v>75476084.169230774</v>
      </c>
      <c r="O944" s="11" t="s">
        <v>3204</v>
      </c>
      <c r="P944" s="39">
        <v>2.2931911056673429E-3</v>
      </c>
      <c r="Q944" s="39">
        <v>3.6614387190787297E-3</v>
      </c>
      <c r="R944" s="26">
        <v>0.57329777641683577</v>
      </c>
      <c r="S944" s="26">
        <v>0.10984316157236189</v>
      </c>
      <c r="T944" s="26">
        <v>0.68314093798919762</v>
      </c>
      <c r="U944" s="11"/>
      <c r="V944" s="28"/>
      <c r="W944" s="28"/>
      <c r="X944" s="29"/>
      <c r="Y944" s="108" t="str">
        <f t="shared" si="113"/>
        <v>NO OFERTADO</v>
      </c>
      <c r="Z944" s="108" t="str">
        <f t="shared" si="114"/>
        <v>CORRECTO</v>
      </c>
      <c r="AA944" s="29">
        <f t="shared" si="115"/>
        <v>0</v>
      </c>
      <c r="AB944" s="25">
        <v>0.20638719951006085</v>
      </c>
      <c r="AC944" s="26">
        <v>5.4921580786180944E-2</v>
      </c>
      <c r="AD944" s="26">
        <v>0.26130878029624177</v>
      </c>
      <c r="AE944" s="28"/>
      <c r="AF944" s="28"/>
      <c r="AG944" s="28"/>
      <c r="AH944" s="29"/>
      <c r="AI944" s="108" t="str">
        <f t="shared" si="116"/>
        <v>NO OFERTADO</v>
      </c>
      <c r="AJ944" s="108" t="str">
        <f t="shared" si="117"/>
        <v>CORRECTO</v>
      </c>
      <c r="AK944" s="27">
        <v>0.13759146634004057</v>
      </c>
      <c r="AL944" s="26">
        <v>1.8307193595393647E-2</v>
      </c>
      <c r="AM944" s="26">
        <v>0.15589865993543423</v>
      </c>
      <c r="AN944" s="28"/>
      <c r="AO944" s="28"/>
      <c r="AP944" s="28"/>
      <c r="AQ944" s="29"/>
      <c r="AR944" s="108" t="str">
        <f t="shared" si="118"/>
        <v>NO OFERTADO</v>
      </c>
      <c r="AS944" s="109" t="str">
        <f t="shared" si="119"/>
        <v>CORRECTO</v>
      </c>
    </row>
    <row r="945" spans="1:45" ht="24" x14ac:dyDescent="0.25">
      <c r="A945" s="134">
        <v>941</v>
      </c>
      <c r="B945" s="135">
        <v>802</v>
      </c>
      <c r="C945" s="10" t="s">
        <v>1669</v>
      </c>
      <c r="D945" s="136" t="s">
        <v>1126</v>
      </c>
      <c r="E945" s="136" t="s">
        <v>6</v>
      </c>
      <c r="F945" s="136" t="s">
        <v>7</v>
      </c>
      <c r="G945" s="136" t="s">
        <v>8</v>
      </c>
      <c r="H945" s="136" t="s">
        <v>7</v>
      </c>
      <c r="I945" s="137" t="s">
        <v>45</v>
      </c>
      <c r="J945" s="8">
        <v>1</v>
      </c>
      <c r="K945" s="8" t="s">
        <v>1670</v>
      </c>
      <c r="L945" s="9">
        <v>137.16</v>
      </c>
      <c r="M945" s="9">
        <v>34764</v>
      </c>
      <c r="N945" s="138">
        <f t="shared" si="112"/>
        <v>4768230.24</v>
      </c>
      <c r="O945" s="11" t="s">
        <v>3204</v>
      </c>
      <c r="P945" s="39">
        <v>1.4487321774172933E-4</v>
      </c>
      <c r="Q945" s="39"/>
      <c r="R945" s="26">
        <v>3.6218304435432336E-2</v>
      </c>
      <c r="S945" s="7"/>
      <c r="T945" s="26">
        <v>3.6218304435432336E-2</v>
      </c>
      <c r="U945" s="11"/>
      <c r="V945" s="28"/>
      <c r="W945" s="28"/>
      <c r="X945" s="29"/>
      <c r="Y945" s="108" t="str">
        <f t="shared" si="113"/>
        <v>NO OFERTADO</v>
      </c>
      <c r="Z945" s="108" t="str">
        <f t="shared" si="114"/>
        <v>CORRECTO</v>
      </c>
      <c r="AA945" s="29">
        <f t="shared" si="115"/>
        <v>0</v>
      </c>
      <c r="AB945" s="25">
        <v>1.3038589596755639E-2</v>
      </c>
      <c r="AC945" s="7"/>
      <c r="AD945" s="26">
        <v>1.3038589596755639E-2</v>
      </c>
      <c r="AE945" s="28"/>
      <c r="AF945" s="28"/>
      <c r="AG945" s="28"/>
      <c r="AH945" s="29"/>
      <c r="AI945" s="108" t="str">
        <f t="shared" si="116"/>
        <v>NO OFERTADO</v>
      </c>
      <c r="AJ945" s="108" t="str">
        <f t="shared" si="117"/>
        <v>CORRECTO</v>
      </c>
      <c r="AK945" s="27">
        <v>8.6923930645037596E-3</v>
      </c>
      <c r="AL945" s="7"/>
      <c r="AM945" s="26">
        <v>8.6923930645037596E-3</v>
      </c>
      <c r="AN945" s="28"/>
      <c r="AO945" s="28"/>
      <c r="AP945" s="28"/>
      <c r="AQ945" s="29"/>
      <c r="AR945" s="108" t="str">
        <f t="shared" si="118"/>
        <v>NO OFERTADO</v>
      </c>
      <c r="AS945" s="109" t="str">
        <f t="shared" si="119"/>
        <v>CORRECTO</v>
      </c>
    </row>
    <row r="946" spans="1:45" ht="24" x14ac:dyDescent="0.25">
      <c r="A946" s="134">
        <v>942</v>
      </c>
      <c r="B946" s="135">
        <v>1043</v>
      </c>
      <c r="C946" s="10" t="s">
        <v>1669</v>
      </c>
      <c r="D946" s="136" t="s">
        <v>1102</v>
      </c>
      <c r="E946" s="136" t="s">
        <v>6</v>
      </c>
      <c r="F946" s="136" t="s">
        <v>7</v>
      </c>
      <c r="G946" s="136" t="s">
        <v>8</v>
      </c>
      <c r="H946" s="136" t="s">
        <v>7</v>
      </c>
      <c r="I946" s="137" t="s">
        <v>45</v>
      </c>
      <c r="J946" s="8">
        <v>1</v>
      </c>
      <c r="K946" s="8" t="s">
        <v>1670</v>
      </c>
      <c r="L946" s="9">
        <v>160</v>
      </c>
      <c r="M946" s="9">
        <v>21786</v>
      </c>
      <c r="N946" s="138">
        <f t="shared" si="112"/>
        <v>3485760</v>
      </c>
      <c r="O946" s="11" t="s">
        <v>3204</v>
      </c>
      <c r="P946" s="39">
        <v>1.0590790336403942E-4</v>
      </c>
      <c r="Q946" s="39"/>
      <c r="R946" s="26">
        <v>2.6476975841009855E-2</v>
      </c>
      <c r="S946" s="7"/>
      <c r="T946" s="26">
        <v>2.6476975841009855E-2</v>
      </c>
      <c r="U946" s="11"/>
      <c r="V946" s="28"/>
      <c r="W946" s="28"/>
      <c r="X946" s="29"/>
      <c r="Y946" s="108" t="str">
        <f t="shared" si="113"/>
        <v>NO OFERTADO</v>
      </c>
      <c r="Z946" s="108" t="str">
        <f t="shared" si="114"/>
        <v>CORRECTO</v>
      </c>
      <c r="AA946" s="29">
        <f t="shared" si="115"/>
        <v>0</v>
      </c>
      <c r="AB946" s="25">
        <v>9.5317113027635469E-3</v>
      </c>
      <c r="AC946" s="7"/>
      <c r="AD946" s="26">
        <v>9.5317113027635469E-3</v>
      </c>
      <c r="AE946" s="28"/>
      <c r="AF946" s="28"/>
      <c r="AG946" s="28"/>
      <c r="AH946" s="29"/>
      <c r="AI946" s="108" t="str">
        <f t="shared" si="116"/>
        <v>NO OFERTADO</v>
      </c>
      <c r="AJ946" s="108" t="str">
        <f t="shared" si="117"/>
        <v>CORRECTO</v>
      </c>
      <c r="AK946" s="27">
        <v>6.3544742018423646E-3</v>
      </c>
      <c r="AL946" s="7"/>
      <c r="AM946" s="26">
        <v>6.3544742018423646E-3</v>
      </c>
      <c r="AN946" s="28"/>
      <c r="AO946" s="28"/>
      <c r="AP946" s="28"/>
      <c r="AQ946" s="29"/>
      <c r="AR946" s="108" t="str">
        <f t="shared" si="118"/>
        <v>NO OFERTADO</v>
      </c>
      <c r="AS946" s="109" t="str">
        <f t="shared" si="119"/>
        <v>CORRECTO</v>
      </c>
    </row>
    <row r="947" spans="1:45" x14ac:dyDescent="0.25">
      <c r="A947" s="134">
        <v>943</v>
      </c>
      <c r="B947" s="135">
        <v>1206</v>
      </c>
      <c r="C947" s="10" t="s">
        <v>1669</v>
      </c>
      <c r="D947" s="136" t="s">
        <v>1738</v>
      </c>
      <c r="E947" s="136" t="s">
        <v>559</v>
      </c>
      <c r="F947" s="136" t="s">
        <v>166</v>
      </c>
      <c r="G947" s="136" t="s">
        <v>8</v>
      </c>
      <c r="H947" s="136" t="s">
        <v>81</v>
      </c>
      <c r="I947" s="137" t="s">
        <v>45</v>
      </c>
      <c r="J947" s="8">
        <v>120</v>
      </c>
      <c r="K947" s="8" t="s">
        <v>1670</v>
      </c>
      <c r="L947" s="9">
        <v>55.1</v>
      </c>
      <c r="M947" s="9">
        <v>45621.818181818184</v>
      </c>
      <c r="N947" s="138">
        <f t="shared" si="112"/>
        <v>2513762.1818181821</v>
      </c>
      <c r="O947" s="11" t="s">
        <v>3204</v>
      </c>
      <c r="P947" s="39">
        <v>7.6375677680671331E-5</v>
      </c>
      <c r="Q947" s="39"/>
      <c r="R947" s="26">
        <v>1.9093919420167832E-2</v>
      </c>
      <c r="S947" s="7"/>
      <c r="T947" s="26">
        <v>1.9093919420167832E-2</v>
      </c>
      <c r="U947" s="11"/>
      <c r="V947" s="28"/>
      <c r="W947" s="28"/>
      <c r="X947" s="29"/>
      <c r="Y947" s="108" t="str">
        <f t="shared" si="113"/>
        <v>NO OFERTADO</v>
      </c>
      <c r="Z947" s="108" t="str">
        <f t="shared" si="114"/>
        <v>CORRECTO</v>
      </c>
      <c r="AA947" s="29">
        <f t="shared" si="115"/>
        <v>0</v>
      </c>
      <c r="AB947" s="25">
        <v>6.8738109912604194E-3</v>
      </c>
      <c r="AC947" s="7"/>
      <c r="AD947" s="26">
        <v>6.8738109912604194E-3</v>
      </c>
      <c r="AE947" s="28"/>
      <c r="AF947" s="28"/>
      <c r="AG947" s="28"/>
      <c r="AH947" s="29"/>
      <c r="AI947" s="108" t="str">
        <f t="shared" si="116"/>
        <v>NO OFERTADO</v>
      </c>
      <c r="AJ947" s="108" t="str">
        <f t="shared" si="117"/>
        <v>CORRECTO</v>
      </c>
      <c r="AK947" s="27">
        <v>4.5825406608402796E-3</v>
      </c>
      <c r="AL947" s="7"/>
      <c r="AM947" s="26">
        <v>4.5825406608402796E-3</v>
      </c>
      <c r="AN947" s="28"/>
      <c r="AO947" s="28"/>
      <c r="AP947" s="28"/>
      <c r="AQ947" s="29"/>
      <c r="AR947" s="108" t="str">
        <f t="shared" si="118"/>
        <v>NO OFERTADO</v>
      </c>
      <c r="AS947" s="109" t="str">
        <f t="shared" si="119"/>
        <v>CORRECTO</v>
      </c>
    </row>
    <row r="948" spans="1:45" x14ac:dyDescent="0.25">
      <c r="A948" s="134">
        <v>944</v>
      </c>
      <c r="B948" s="135">
        <v>1228</v>
      </c>
      <c r="C948" s="10" t="s">
        <v>1669</v>
      </c>
      <c r="D948" s="136" t="s">
        <v>5</v>
      </c>
      <c r="E948" s="136" t="s">
        <v>16</v>
      </c>
      <c r="F948" s="136" t="s">
        <v>16</v>
      </c>
      <c r="G948" s="136" t="s">
        <v>17</v>
      </c>
      <c r="H948" s="136" t="s">
        <v>16</v>
      </c>
      <c r="I948" s="137">
        <v>251070.9</v>
      </c>
      <c r="J948" s="8">
        <v>1</v>
      </c>
      <c r="K948" s="8" t="s">
        <v>1670</v>
      </c>
      <c r="L948" s="9">
        <v>251070.9</v>
      </c>
      <c r="M948" s="9">
        <v>4.666666666666667</v>
      </c>
      <c r="N948" s="138">
        <f t="shared" si="112"/>
        <v>1171664.2</v>
      </c>
      <c r="O948" s="11" t="s">
        <v>3204</v>
      </c>
      <c r="P948" s="39">
        <v>3.5598692643413355E-5</v>
      </c>
      <c r="Q948" s="39">
        <v>5.6838887640481124E-5</v>
      </c>
      <c r="R948" s="26">
        <v>8.8996731608533396E-3</v>
      </c>
      <c r="S948" s="26">
        <v>1.7051666292144337E-3</v>
      </c>
      <c r="T948" s="26">
        <v>1.0604839790067773E-2</v>
      </c>
      <c r="U948" s="11"/>
      <c r="V948" s="28"/>
      <c r="W948" s="28"/>
      <c r="X948" s="29"/>
      <c r="Y948" s="108" t="str">
        <f t="shared" si="113"/>
        <v>NO OFERTADO</v>
      </c>
      <c r="Z948" s="108" t="str">
        <f t="shared" si="114"/>
        <v>CORRECTO</v>
      </c>
      <c r="AA948" s="29">
        <f t="shared" si="115"/>
        <v>0</v>
      </c>
      <c r="AB948" s="25">
        <v>3.2038823379072021E-3</v>
      </c>
      <c r="AC948" s="26">
        <v>8.5258331460721687E-4</v>
      </c>
      <c r="AD948" s="26">
        <v>4.0564656525144188E-3</v>
      </c>
      <c r="AE948" s="28"/>
      <c r="AF948" s="28"/>
      <c r="AG948" s="28"/>
      <c r="AH948" s="29"/>
      <c r="AI948" s="108" t="str">
        <f t="shared" si="116"/>
        <v>NO OFERTADO</v>
      </c>
      <c r="AJ948" s="108" t="str">
        <f t="shared" si="117"/>
        <v>CORRECTO</v>
      </c>
      <c r="AK948" s="27">
        <v>2.1359215586048011E-3</v>
      </c>
      <c r="AL948" s="26">
        <v>2.8419443820240561E-4</v>
      </c>
      <c r="AM948" s="26">
        <v>2.4201159968072067E-3</v>
      </c>
      <c r="AN948" s="28"/>
      <c r="AO948" s="28"/>
      <c r="AP948" s="28"/>
      <c r="AQ948" s="29"/>
      <c r="AR948" s="108" t="str">
        <f t="shared" si="118"/>
        <v>NO OFERTADO</v>
      </c>
      <c r="AS948" s="109" t="str">
        <f t="shared" si="119"/>
        <v>CORRECTO</v>
      </c>
    </row>
    <row r="949" spans="1:45" ht="24" x14ac:dyDescent="0.25">
      <c r="A949" s="134">
        <v>945</v>
      </c>
      <c r="B949" s="135">
        <v>1370</v>
      </c>
      <c r="C949" s="10" t="s">
        <v>1669</v>
      </c>
      <c r="D949" s="136" t="s">
        <v>644</v>
      </c>
      <c r="E949" s="136" t="s">
        <v>6</v>
      </c>
      <c r="F949" s="136" t="s">
        <v>7</v>
      </c>
      <c r="G949" s="136" t="s">
        <v>8</v>
      </c>
      <c r="H949" s="136" t="s">
        <v>7</v>
      </c>
      <c r="I949" s="137" t="s">
        <v>45</v>
      </c>
      <c r="J949" s="8">
        <v>1</v>
      </c>
      <c r="K949" s="8" t="s">
        <v>1670</v>
      </c>
      <c r="L949" s="9">
        <v>300</v>
      </c>
      <c r="M949" s="9">
        <v>3057.1538461538462</v>
      </c>
      <c r="N949" s="138">
        <f t="shared" si="112"/>
        <v>917146.15384615387</v>
      </c>
      <c r="O949" s="11" t="s">
        <v>3204</v>
      </c>
      <c r="P949" s="39">
        <v>2.7865666664440149E-5</v>
      </c>
      <c r="Q949" s="39"/>
      <c r="R949" s="26">
        <v>6.9664166661100374E-3</v>
      </c>
      <c r="S949" s="7"/>
      <c r="T949" s="26">
        <v>6.9664166661100374E-3</v>
      </c>
      <c r="U949" s="11"/>
      <c r="V949" s="28"/>
      <c r="W949" s="28"/>
      <c r="X949" s="29"/>
      <c r="Y949" s="108" t="str">
        <f t="shared" si="113"/>
        <v>NO OFERTADO</v>
      </c>
      <c r="Z949" s="108" t="str">
        <f t="shared" si="114"/>
        <v>CORRECTO</v>
      </c>
      <c r="AA949" s="29">
        <f t="shared" si="115"/>
        <v>0</v>
      </c>
      <c r="AB949" s="25">
        <v>2.5079099997996133E-3</v>
      </c>
      <c r="AC949" s="7"/>
      <c r="AD949" s="26">
        <v>2.5079099997996133E-3</v>
      </c>
      <c r="AE949" s="28"/>
      <c r="AF949" s="28"/>
      <c r="AG949" s="28"/>
      <c r="AH949" s="29"/>
      <c r="AI949" s="108" t="str">
        <f t="shared" si="116"/>
        <v>NO OFERTADO</v>
      </c>
      <c r="AJ949" s="108" t="str">
        <f t="shared" si="117"/>
        <v>CORRECTO</v>
      </c>
      <c r="AK949" s="27">
        <v>1.671939999866409E-3</v>
      </c>
      <c r="AL949" s="7"/>
      <c r="AM949" s="26">
        <v>1.671939999866409E-3</v>
      </c>
      <c r="AN949" s="28"/>
      <c r="AO949" s="28"/>
      <c r="AP949" s="28"/>
      <c r="AQ949" s="29"/>
      <c r="AR949" s="108" t="str">
        <f t="shared" si="118"/>
        <v>NO OFERTADO</v>
      </c>
      <c r="AS949" s="109" t="str">
        <f t="shared" si="119"/>
        <v>CORRECTO</v>
      </c>
    </row>
    <row r="950" spans="1:45" x14ac:dyDescent="0.25">
      <c r="A950" s="134">
        <v>946</v>
      </c>
      <c r="B950" s="135">
        <v>2812</v>
      </c>
      <c r="C950" s="10" t="s">
        <v>4628</v>
      </c>
      <c r="D950" s="136" t="s">
        <v>1738</v>
      </c>
      <c r="E950" s="136" t="s">
        <v>559</v>
      </c>
      <c r="F950" s="136" t="s">
        <v>81</v>
      </c>
      <c r="G950" s="136" t="s">
        <v>8</v>
      </c>
      <c r="H950" s="136" t="s">
        <v>4566</v>
      </c>
      <c r="I950" s="137" t="s">
        <v>45</v>
      </c>
      <c r="J950" s="8">
        <v>1</v>
      </c>
      <c r="K950" s="11"/>
      <c r="L950" s="9">
        <v>28746</v>
      </c>
      <c r="M950" s="9">
        <v>3.67</v>
      </c>
      <c r="N950" s="138">
        <f t="shared" si="112"/>
        <v>105497.81999999999</v>
      </c>
      <c r="O950" s="11" t="s">
        <v>3204</v>
      </c>
      <c r="P950" s="39">
        <v>3.2053419987827111E-6</v>
      </c>
      <c r="Q950" s="39"/>
      <c r="R950" s="26">
        <v>8.0133549969567776E-4</v>
      </c>
      <c r="S950" s="7"/>
      <c r="T950" s="26">
        <v>8.0133549969567776E-4</v>
      </c>
      <c r="U950" s="11"/>
      <c r="V950" s="28"/>
      <c r="W950" s="28"/>
      <c r="X950" s="29"/>
      <c r="Y950" s="108" t="str">
        <f t="shared" si="113"/>
        <v>NO OFERTADO</v>
      </c>
      <c r="Z950" s="108" t="str">
        <f t="shared" si="114"/>
        <v>CORRECTO</v>
      </c>
      <c r="AA950" s="29">
        <f t="shared" si="115"/>
        <v>0</v>
      </c>
      <c r="AB950" s="25">
        <v>2.8848077989044398E-4</v>
      </c>
      <c r="AC950" s="7"/>
      <c r="AD950" s="26">
        <v>2.8848077989044398E-4</v>
      </c>
      <c r="AE950" s="28"/>
      <c r="AF950" s="28"/>
      <c r="AG950" s="28"/>
      <c r="AH950" s="29"/>
      <c r="AI950" s="108" t="str">
        <f t="shared" si="116"/>
        <v>NO OFERTADO</v>
      </c>
      <c r="AJ950" s="108" t="str">
        <f t="shared" si="117"/>
        <v>CORRECTO</v>
      </c>
      <c r="AK950" s="27">
        <v>1.9232051992696268E-4</v>
      </c>
      <c r="AL950" s="7"/>
      <c r="AM950" s="26">
        <v>1.9232051992696268E-4</v>
      </c>
      <c r="AN950" s="28"/>
      <c r="AO950" s="28"/>
      <c r="AP950" s="28"/>
      <c r="AQ950" s="29"/>
      <c r="AR950" s="108" t="str">
        <f t="shared" si="118"/>
        <v>NO OFERTADO</v>
      </c>
      <c r="AS950" s="109" t="str">
        <f t="shared" si="119"/>
        <v>CORRECTO</v>
      </c>
    </row>
    <row r="951" spans="1:45" ht="24" x14ac:dyDescent="0.25">
      <c r="A951" s="134">
        <v>947</v>
      </c>
      <c r="B951" s="135">
        <v>2118</v>
      </c>
      <c r="C951" s="10" t="s">
        <v>3660</v>
      </c>
      <c r="D951" s="136" t="s">
        <v>3661</v>
      </c>
      <c r="E951" s="136" t="s">
        <v>6</v>
      </c>
      <c r="F951" s="136" t="s">
        <v>101</v>
      </c>
      <c r="G951" s="136" t="s">
        <v>8</v>
      </c>
      <c r="H951" s="136" t="s">
        <v>7</v>
      </c>
      <c r="I951" s="137" t="s">
        <v>45</v>
      </c>
      <c r="J951" s="8">
        <v>1</v>
      </c>
      <c r="K951" s="8" t="s">
        <v>809</v>
      </c>
      <c r="L951" s="9">
        <v>1781.99</v>
      </c>
      <c r="M951" s="138">
        <v>379.66666666666669</v>
      </c>
      <c r="N951" s="138">
        <f t="shared" si="112"/>
        <v>676562.20333333337</v>
      </c>
      <c r="O951" s="11" t="s">
        <v>3204</v>
      </c>
      <c r="P951" s="39">
        <v>2.0556000542317386E-5</v>
      </c>
      <c r="Q951" s="39"/>
      <c r="R951" s="26">
        <v>5.1390001355793467E-3</v>
      </c>
      <c r="S951" s="7"/>
      <c r="T951" s="26">
        <v>5.1390001355793467E-3</v>
      </c>
      <c r="U951" s="11"/>
      <c r="V951" s="28"/>
      <c r="W951" s="28"/>
      <c r="X951" s="29"/>
      <c r="Y951" s="108" t="str">
        <f t="shared" si="113"/>
        <v>NO OFERTADO</v>
      </c>
      <c r="Z951" s="108" t="str">
        <f t="shared" si="114"/>
        <v>CORRECTO</v>
      </c>
      <c r="AA951" s="29">
        <f t="shared" si="115"/>
        <v>0</v>
      </c>
      <c r="AB951" s="25">
        <v>1.8500400488085647E-3</v>
      </c>
      <c r="AC951" s="7"/>
      <c r="AD951" s="26">
        <v>1.8500400488085647E-3</v>
      </c>
      <c r="AE951" s="28"/>
      <c r="AF951" s="28"/>
      <c r="AG951" s="28"/>
      <c r="AH951" s="29"/>
      <c r="AI951" s="108" t="str">
        <f t="shared" si="116"/>
        <v>NO OFERTADO</v>
      </c>
      <c r="AJ951" s="108" t="str">
        <f t="shared" si="117"/>
        <v>CORRECTO</v>
      </c>
      <c r="AK951" s="27">
        <v>1.233360032539043E-3</v>
      </c>
      <c r="AL951" s="7"/>
      <c r="AM951" s="26">
        <v>1.233360032539043E-3</v>
      </c>
      <c r="AN951" s="28"/>
      <c r="AO951" s="28"/>
      <c r="AP951" s="28"/>
      <c r="AQ951" s="29"/>
      <c r="AR951" s="108" t="str">
        <f t="shared" si="118"/>
        <v>NO OFERTADO</v>
      </c>
      <c r="AS951" s="109" t="str">
        <f t="shared" si="119"/>
        <v>CORRECTO</v>
      </c>
    </row>
    <row r="952" spans="1:45" ht="24" x14ac:dyDescent="0.25">
      <c r="A952" s="134">
        <v>948</v>
      </c>
      <c r="B952" s="135">
        <v>2114</v>
      </c>
      <c r="C952" s="10" t="s">
        <v>3654</v>
      </c>
      <c r="D952" s="136" t="s">
        <v>3655</v>
      </c>
      <c r="E952" s="136" t="s">
        <v>6</v>
      </c>
      <c r="F952" s="136" t="s">
        <v>101</v>
      </c>
      <c r="G952" s="136" t="s">
        <v>8</v>
      </c>
      <c r="H952" s="136" t="s">
        <v>7</v>
      </c>
      <c r="I952" s="137" t="s">
        <v>45</v>
      </c>
      <c r="J952" s="8">
        <v>1</v>
      </c>
      <c r="K952" s="8" t="s">
        <v>3656</v>
      </c>
      <c r="L952" s="9">
        <v>1704.37</v>
      </c>
      <c r="M952" s="138">
        <v>343.66666666666669</v>
      </c>
      <c r="N952" s="138">
        <f t="shared" si="112"/>
        <v>585735.15666666662</v>
      </c>
      <c r="O952" s="11" t="s">
        <v>3204</v>
      </c>
      <c r="P952" s="39">
        <v>1.7796400890816871E-5</v>
      </c>
      <c r="Q952" s="39"/>
      <c r="R952" s="26">
        <v>4.449100222704218E-3</v>
      </c>
      <c r="S952" s="7"/>
      <c r="T952" s="26">
        <v>4.449100222704218E-3</v>
      </c>
      <c r="U952" s="11"/>
      <c r="V952" s="28"/>
      <c r="W952" s="28"/>
      <c r="X952" s="29"/>
      <c r="Y952" s="108" t="str">
        <f t="shared" si="113"/>
        <v>NO OFERTADO</v>
      </c>
      <c r="Z952" s="108" t="str">
        <f t="shared" si="114"/>
        <v>CORRECTO</v>
      </c>
      <c r="AA952" s="29">
        <f t="shared" si="115"/>
        <v>0</v>
      </c>
      <c r="AB952" s="25">
        <v>1.6016760801735184E-3</v>
      </c>
      <c r="AC952" s="7"/>
      <c r="AD952" s="26">
        <v>1.6016760801735184E-3</v>
      </c>
      <c r="AE952" s="28"/>
      <c r="AF952" s="28"/>
      <c r="AG952" s="28"/>
      <c r="AH952" s="29"/>
      <c r="AI952" s="108" t="str">
        <f t="shared" si="116"/>
        <v>NO OFERTADO</v>
      </c>
      <c r="AJ952" s="108" t="str">
        <f t="shared" si="117"/>
        <v>CORRECTO</v>
      </c>
      <c r="AK952" s="27">
        <v>1.0677840534490122E-3</v>
      </c>
      <c r="AL952" s="7"/>
      <c r="AM952" s="26">
        <v>1.0677840534490122E-3</v>
      </c>
      <c r="AN952" s="28"/>
      <c r="AO952" s="28"/>
      <c r="AP952" s="28"/>
      <c r="AQ952" s="29"/>
      <c r="AR952" s="108" t="str">
        <f t="shared" si="118"/>
        <v>NO OFERTADO</v>
      </c>
      <c r="AS952" s="109" t="str">
        <f t="shared" si="119"/>
        <v>CORRECTO</v>
      </c>
    </row>
    <row r="953" spans="1:45" ht="24" x14ac:dyDescent="0.25">
      <c r="A953" s="134">
        <v>949</v>
      </c>
      <c r="B953" s="135">
        <v>552</v>
      </c>
      <c r="C953" s="10" t="s">
        <v>1279</v>
      </c>
      <c r="D953" s="136" t="s">
        <v>1280</v>
      </c>
      <c r="E953" s="136" t="s">
        <v>6</v>
      </c>
      <c r="F953" s="136" t="s">
        <v>101</v>
      </c>
      <c r="G953" s="136" t="s">
        <v>8</v>
      </c>
      <c r="H953" s="136" t="s">
        <v>7</v>
      </c>
      <c r="I953" s="137" t="s">
        <v>45</v>
      </c>
      <c r="J953" s="8">
        <v>1</v>
      </c>
      <c r="K953" s="8" t="s">
        <v>809</v>
      </c>
      <c r="L953" s="9">
        <v>3734.64</v>
      </c>
      <c r="M953" s="9">
        <v>3999.2307692307691</v>
      </c>
      <c r="N953" s="138">
        <f t="shared" si="112"/>
        <v>14935687.199999999</v>
      </c>
      <c r="O953" s="11" t="s">
        <v>3204</v>
      </c>
      <c r="P953" s="39">
        <v>4.537912296466539E-4</v>
      </c>
      <c r="Q953" s="39"/>
      <c r="R953" s="26">
        <v>0.11344780741166348</v>
      </c>
      <c r="S953" s="7"/>
      <c r="T953" s="26">
        <v>0.11344780741166348</v>
      </c>
      <c r="U953" s="11"/>
      <c r="V953" s="28"/>
      <c r="W953" s="28"/>
      <c r="X953" s="29"/>
      <c r="Y953" s="108" t="str">
        <f t="shared" si="113"/>
        <v>NO OFERTADO</v>
      </c>
      <c r="Z953" s="108" t="str">
        <f t="shared" si="114"/>
        <v>CORRECTO</v>
      </c>
      <c r="AA953" s="29">
        <f t="shared" si="115"/>
        <v>0</v>
      </c>
      <c r="AB953" s="25">
        <v>4.0841210668198853E-2</v>
      </c>
      <c r="AC953" s="7"/>
      <c r="AD953" s="26">
        <v>4.0841210668198853E-2</v>
      </c>
      <c r="AE953" s="28"/>
      <c r="AF953" s="28"/>
      <c r="AG953" s="28"/>
      <c r="AH953" s="29"/>
      <c r="AI953" s="108" t="str">
        <f t="shared" si="116"/>
        <v>NO OFERTADO</v>
      </c>
      <c r="AJ953" s="108" t="str">
        <f t="shared" si="117"/>
        <v>CORRECTO</v>
      </c>
      <c r="AK953" s="27">
        <v>2.7227473778799235E-2</v>
      </c>
      <c r="AL953" s="7"/>
      <c r="AM953" s="26">
        <v>2.7227473778799235E-2</v>
      </c>
      <c r="AN953" s="28"/>
      <c r="AO953" s="28"/>
      <c r="AP953" s="28"/>
      <c r="AQ953" s="29"/>
      <c r="AR953" s="108" t="str">
        <f t="shared" si="118"/>
        <v>NO OFERTADO</v>
      </c>
      <c r="AS953" s="109" t="str">
        <f t="shared" si="119"/>
        <v>CORRECTO</v>
      </c>
    </row>
    <row r="954" spans="1:45" ht="24" x14ac:dyDescent="0.25">
      <c r="A954" s="134">
        <v>950</v>
      </c>
      <c r="B954" s="135">
        <v>317</v>
      </c>
      <c r="C954" s="10" t="s">
        <v>807</v>
      </c>
      <c r="D954" s="136" t="s">
        <v>808</v>
      </c>
      <c r="E954" s="136" t="s">
        <v>6</v>
      </c>
      <c r="F954" s="136" t="s">
        <v>7</v>
      </c>
      <c r="G954" s="136" t="s">
        <v>8</v>
      </c>
      <c r="H954" s="136" t="s">
        <v>7</v>
      </c>
      <c r="I954" s="137" t="s">
        <v>45</v>
      </c>
      <c r="J954" s="8">
        <v>1</v>
      </c>
      <c r="K954" s="8" t="s">
        <v>809</v>
      </c>
      <c r="L954" s="9">
        <v>2034.35</v>
      </c>
      <c r="M954" s="9">
        <v>13645.538461538461</v>
      </c>
      <c r="N954" s="138">
        <f t="shared" si="112"/>
        <v>27759801.169230767</v>
      </c>
      <c r="O954" s="11" t="s">
        <v>3204</v>
      </c>
      <c r="P954" s="39">
        <v>8.4342649512182146E-4</v>
      </c>
      <c r="Q954" s="39"/>
      <c r="R954" s="26">
        <v>0.21085662378045536</v>
      </c>
      <c r="S954" s="7"/>
      <c r="T954" s="26">
        <v>0.21085662378045536</v>
      </c>
      <c r="U954" s="11"/>
      <c r="V954" s="28"/>
      <c r="W954" s="28"/>
      <c r="X954" s="29"/>
      <c r="Y954" s="108" t="str">
        <f t="shared" si="113"/>
        <v>NO OFERTADO</v>
      </c>
      <c r="Z954" s="108" t="str">
        <f t="shared" si="114"/>
        <v>CORRECTO</v>
      </c>
      <c r="AA954" s="29">
        <f t="shared" si="115"/>
        <v>0</v>
      </c>
      <c r="AB954" s="25">
        <v>7.5908384560963937E-2</v>
      </c>
      <c r="AC954" s="7"/>
      <c r="AD954" s="26">
        <v>7.5908384560963937E-2</v>
      </c>
      <c r="AE954" s="28"/>
      <c r="AF954" s="28"/>
      <c r="AG954" s="28"/>
      <c r="AH954" s="29"/>
      <c r="AI954" s="108" t="str">
        <f t="shared" si="116"/>
        <v>NO OFERTADO</v>
      </c>
      <c r="AJ954" s="108" t="str">
        <f t="shared" si="117"/>
        <v>CORRECTO</v>
      </c>
      <c r="AK954" s="27">
        <v>5.0605589707309287E-2</v>
      </c>
      <c r="AL954" s="7"/>
      <c r="AM954" s="26">
        <v>5.0605589707309287E-2</v>
      </c>
      <c r="AN954" s="28"/>
      <c r="AO954" s="28"/>
      <c r="AP954" s="28"/>
      <c r="AQ954" s="29"/>
      <c r="AR954" s="108" t="str">
        <f t="shared" si="118"/>
        <v>NO OFERTADO</v>
      </c>
      <c r="AS954" s="109" t="str">
        <f t="shared" si="119"/>
        <v>CORRECTO</v>
      </c>
    </row>
    <row r="955" spans="1:45" ht="24" x14ac:dyDescent="0.25">
      <c r="A955" s="134">
        <v>951</v>
      </c>
      <c r="B955" s="135">
        <v>1100</v>
      </c>
      <c r="C955" s="10" t="s">
        <v>2091</v>
      </c>
      <c r="D955" s="136" t="s">
        <v>2092</v>
      </c>
      <c r="E955" s="136" t="s">
        <v>6</v>
      </c>
      <c r="F955" s="136" t="s">
        <v>101</v>
      </c>
      <c r="G955" s="136" t="s">
        <v>8</v>
      </c>
      <c r="H955" s="136" t="s">
        <v>7</v>
      </c>
      <c r="I955" s="137" t="s">
        <v>45</v>
      </c>
      <c r="J955" s="8">
        <v>1</v>
      </c>
      <c r="K955" s="8" t="s">
        <v>809</v>
      </c>
      <c r="L955" s="9">
        <v>338</v>
      </c>
      <c r="M955" s="9">
        <v>9375.2222222222226</v>
      </c>
      <c r="N955" s="138">
        <f t="shared" si="112"/>
        <v>3168825.1111111115</v>
      </c>
      <c r="O955" s="11" t="s">
        <v>3204</v>
      </c>
      <c r="P955" s="39">
        <v>9.627846542650585E-5</v>
      </c>
      <c r="Q955" s="39"/>
      <c r="R955" s="26">
        <v>2.4069616356626463E-2</v>
      </c>
      <c r="S955" s="7"/>
      <c r="T955" s="26">
        <v>2.4069616356626463E-2</v>
      </c>
      <c r="U955" s="11"/>
      <c r="V955" s="28"/>
      <c r="W955" s="28"/>
      <c r="X955" s="29"/>
      <c r="Y955" s="108" t="str">
        <f t="shared" si="113"/>
        <v>NO OFERTADO</v>
      </c>
      <c r="Z955" s="108" t="str">
        <f t="shared" si="114"/>
        <v>CORRECTO</v>
      </c>
      <c r="AA955" s="29">
        <f t="shared" si="115"/>
        <v>0</v>
      </c>
      <c r="AB955" s="25">
        <v>8.6650618883855265E-3</v>
      </c>
      <c r="AC955" s="7"/>
      <c r="AD955" s="26">
        <v>8.6650618883855265E-3</v>
      </c>
      <c r="AE955" s="28"/>
      <c r="AF955" s="28"/>
      <c r="AG955" s="28"/>
      <c r="AH955" s="29"/>
      <c r="AI955" s="108" t="str">
        <f t="shared" si="116"/>
        <v>NO OFERTADO</v>
      </c>
      <c r="AJ955" s="108" t="str">
        <f t="shared" si="117"/>
        <v>CORRECTO</v>
      </c>
      <c r="AK955" s="27">
        <v>5.7767079255903507E-3</v>
      </c>
      <c r="AL955" s="7"/>
      <c r="AM955" s="26">
        <v>5.7767079255903507E-3</v>
      </c>
      <c r="AN955" s="28"/>
      <c r="AO955" s="28"/>
      <c r="AP955" s="28"/>
      <c r="AQ955" s="29"/>
      <c r="AR955" s="108" t="str">
        <f t="shared" si="118"/>
        <v>NO OFERTADO</v>
      </c>
      <c r="AS955" s="109" t="str">
        <f t="shared" si="119"/>
        <v>CORRECTO</v>
      </c>
    </row>
    <row r="956" spans="1:45" ht="24" x14ac:dyDescent="0.25">
      <c r="A956" s="134">
        <v>952</v>
      </c>
      <c r="B956" s="135">
        <v>911</v>
      </c>
      <c r="C956" s="10" t="s">
        <v>1833</v>
      </c>
      <c r="D956" s="136" t="s">
        <v>1834</v>
      </c>
      <c r="E956" s="136" t="s">
        <v>6</v>
      </c>
      <c r="F956" s="136" t="s">
        <v>7</v>
      </c>
      <c r="G956" s="136" t="s">
        <v>8</v>
      </c>
      <c r="H956" s="136" t="s">
        <v>7</v>
      </c>
      <c r="I956" s="137" t="s">
        <v>45</v>
      </c>
      <c r="J956" s="8">
        <v>1</v>
      </c>
      <c r="K956" s="8" t="s">
        <v>809</v>
      </c>
      <c r="L956" s="9">
        <v>2346.88</v>
      </c>
      <c r="M956" s="9">
        <v>1161.6153846153845</v>
      </c>
      <c r="N956" s="138">
        <f t="shared" si="112"/>
        <v>2726171.9138461538</v>
      </c>
      <c r="O956" s="11" t="s">
        <v>3204</v>
      </c>
      <c r="P956" s="39">
        <v>8.282932605956142E-5</v>
      </c>
      <c r="Q956" s="39"/>
      <c r="R956" s="26">
        <v>2.0707331514890355E-2</v>
      </c>
      <c r="S956" s="7"/>
      <c r="T956" s="26">
        <v>2.0707331514890355E-2</v>
      </c>
      <c r="U956" s="11"/>
      <c r="V956" s="28"/>
      <c r="W956" s="28"/>
      <c r="X956" s="29"/>
      <c r="Y956" s="108" t="str">
        <f t="shared" si="113"/>
        <v>NO OFERTADO</v>
      </c>
      <c r="Z956" s="108" t="str">
        <f t="shared" si="114"/>
        <v>CORRECTO</v>
      </c>
      <c r="AA956" s="29">
        <f t="shared" si="115"/>
        <v>0</v>
      </c>
      <c r="AB956" s="25">
        <v>7.4546393453605274E-3</v>
      </c>
      <c r="AC956" s="7"/>
      <c r="AD956" s="26">
        <v>7.4546393453605274E-3</v>
      </c>
      <c r="AE956" s="28"/>
      <c r="AF956" s="28"/>
      <c r="AG956" s="28"/>
      <c r="AH956" s="29"/>
      <c r="AI956" s="108" t="str">
        <f t="shared" si="116"/>
        <v>NO OFERTADO</v>
      </c>
      <c r="AJ956" s="108" t="str">
        <f t="shared" si="117"/>
        <v>CORRECTO</v>
      </c>
      <c r="AK956" s="27">
        <v>4.9697595635736849E-3</v>
      </c>
      <c r="AL956" s="7"/>
      <c r="AM956" s="26">
        <v>4.9697595635736849E-3</v>
      </c>
      <c r="AN956" s="28"/>
      <c r="AO956" s="28"/>
      <c r="AP956" s="28"/>
      <c r="AQ956" s="29"/>
      <c r="AR956" s="108" t="str">
        <f t="shared" si="118"/>
        <v>NO OFERTADO</v>
      </c>
      <c r="AS956" s="109" t="str">
        <f t="shared" si="119"/>
        <v>CORRECTO</v>
      </c>
    </row>
    <row r="957" spans="1:45" ht="24" x14ac:dyDescent="0.25">
      <c r="A957" s="134">
        <v>953</v>
      </c>
      <c r="B957" s="135">
        <v>1130</v>
      </c>
      <c r="C957" s="10" t="s">
        <v>1833</v>
      </c>
      <c r="D957" s="136" t="s">
        <v>2126</v>
      </c>
      <c r="E957" s="136" t="s">
        <v>6</v>
      </c>
      <c r="F957" s="136" t="s">
        <v>7</v>
      </c>
      <c r="G957" s="136" t="s">
        <v>8</v>
      </c>
      <c r="H957" s="136" t="s">
        <v>7</v>
      </c>
      <c r="I957" s="137" t="s">
        <v>45</v>
      </c>
      <c r="J957" s="8">
        <v>1</v>
      </c>
      <c r="K957" s="8" t="s">
        <v>809</v>
      </c>
      <c r="L957" s="9">
        <v>2511.4699999999998</v>
      </c>
      <c r="M957" s="9">
        <v>741.07692307692309</v>
      </c>
      <c r="N957" s="138">
        <f t="shared" si="112"/>
        <v>1861192.46</v>
      </c>
      <c r="O957" s="11" t="s">
        <v>3204</v>
      </c>
      <c r="P957" s="39">
        <v>5.6548641098514751E-5</v>
      </c>
      <c r="Q957" s="39"/>
      <c r="R957" s="26">
        <v>1.4137160274628687E-2</v>
      </c>
      <c r="S957" s="7"/>
      <c r="T957" s="26">
        <v>1.4137160274628687E-2</v>
      </c>
      <c r="U957" s="11"/>
      <c r="V957" s="28"/>
      <c r="W957" s="28"/>
      <c r="X957" s="29"/>
      <c r="Y957" s="108" t="str">
        <f t="shared" si="113"/>
        <v>NO OFERTADO</v>
      </c>
      <c r="Z957" s="108" t="str">
        <f t="shared" si="114"/>
        <v>CORRECTO</v>
      </c>
      <c r="AA957" s="29">
        <f t="shared" si="115"/>
        <v>0</v>
      </c>
      <c r="AB957" s="25">
        <v>5.0893776988663276E-3</v>
      </c>
      <c r="AC957" s="7"/>
      <c r="AD957" s="26">
        <v>5.0893776988663276E-3</v>
      </c>
      <c r="AE957" s="28"/>
      <c r="AF957" s="28"/>
      <c r="AG957" s="28"/>
      <c r="AH957" s="29"/>
      <c r="AI957" s="108" t="str">
        <f t="shared" si="116"/>
        <v>NO OFERTADO</v>
      </c>
      <c r="AJ957" s="108" t="str">
        <f t="shared" si="117"/>
        <v>CORRECTO</v>
      </c>
      <c r="AK957" s="27">
        <v>3.3929184659108849E-3</v>
      </c>
      <c r="AL957" s="7"/>
      <c r="AM957" s="26">
        <v>3.3929184659108849E-3</v>
      </c>
      <c r="AN957" s="28"/>
      <c r="AO957" s="28"/>
      <c r="AP957" s="28"/>
      <c r="AQ957" s="29"/>
      <c r="AR957" s="108" t="str">
        <f t="shared" si="118"/>
        <v>NO OFERTADO</v>
      </c>
      <c r="AS957" s="109" t="str">
        <f t="shared" si="119"/>
        <v>CORRECTO</v>
      </c>
    </row>
    <row r="958" spans="1:45" ht="24" x14ac:dyDescent="0.25">
      <c r="A958" s="134">
        <v>954</v>
      </c>
      <c r="B958" s="135">
        <v>388</v>
      </c>
      <c r="C958" s="10" t="s">
        <v>959</v>
      </c>
      <c r="D958" s="136" t="s">
        <v>960</v>
      </c>
      <c r="E958" s="136" t="s">
        <v>6</v>
      </c>
      <c r="F958" s="136" t="s">
        <v>7</v>
      </c>
      <c r="G958" s="136" t="s">
        <v>8</v>
      </c>
      <c r="H958" s="136" t="s">
        <v>7</v>
      </c>
      <c r="I958" s="137" t="s">
        <v>45</v>
      </c>
      <c r="J958" s="8">
        <v>1</v>
      </c>
      <c r="K958" s="8" t="s">
        <v>809</v>
      </c>
      <c r="L958" s="9">
        <v>2322.71</v>
      </c>
      <c r="M958" s="9">
        <v>5037.75</v>
      </c>
      <c r="N958" s="138">
        <f t="shared" si="112"/>
        <v>11701232.3025</v>
      </c>
      <c r="O958" s="11" t="s">
        <v>3204</v>
      </c>
      <c r="P958" s="39">
        <v>3.5551873334175227E-4</v>
      </c>
      <c r="Q958" s="39"/>
      <c r="R958" s="26">
        <v>8.8879683335438067E-2</v>
      </c>
      <c r="S958" s="7"/>
      <c r="T958" s="26">
        <v>8.8879683335438067E-2</v>
      </c>
      <c r="U958" s="11"/>
      <c r="V958" s="28"/>
      <c r="W958" s="28"/>
      <c r="X958" s="29"/>
      <c r="Y958" s="108" t="str">
        <f t="shared" si="113"/>
        <v>NO OFERTADO</v>
      </c>
      <c r="Z958" s="108" t="str">
        <f t="shared" si="114"/>
        <v>CORRECTO</v>
      </c>
      <c r="AA958" s="29">
        <f t="shared" si="115"/>
        <v>0</v>
      </c>
      <c r="AB958" s="25">
        <v>3.1996686000757703E-2</v>
      </c>
      <c r="AC958" s="7"/>
      <c r="AD958" s="26">
        <v>3.1996686000757703E-2</v>
      </c>
      <c r="AE958" s="28"/>
      <c r="AF958" s="28"/>
      <c r="AG958" s="28"/>
      <c r="AH958" s="29"/>
      <c r="AI958" s="108" t="str">
        <f t="shared" si="116"/>
        <v>NO OFERTADO</v>
      </c>
      <c r="AJ958" s="108" t="str">
        <f t="shared" si="117"/>
        <v>CORRECTO</v>
      </c>
      <c r="AK958" s="27">
        <v>2.1331124000505138E-2</v>
      </c>
      <c r="AL958" s="7"/>
      <c r="AM958" s="26">
        <v>2.1331124000505138E-2</v>
      </c>
      <c r="AN958" s="28"/>
      <c r="AO958" s="28"/>
      <c r="AP958" s="28"/>
      <c r="AQ958" s="29"/>
      <c r="AR958" s="108" t="str">
        <f t="shared" si="118"/>
        <v>NO OFERTADO</v>
      </c>
      <c r="AS958" s="109" t="str">
        <f t="shared" si="119"/>
        <v>CORRECTO</v>
      </c>
    </row>
    <row r="959" spans="1:45" ht="24" x14ac:dyDescent="0.25">
      <c r="A959" s="134">
        <v>955</v>
      </c>
      <c r="B959" s="135">
        <v>2120</v>
      </c>
      <c r="C959" s="10" t="s">
        <v>959</v>
      </c>
      <c r="D959" s="136" t="s">
        <v>3662</v>
      </c>
      <c r="E959" s="136" t="s">
        <v>6</v>
      </c>
      <c r="F959" s="136" t="s">
        <v>101</v>
      </c>
      <c r="G959" s="136" t="s">
        <v>8</v>
      </c>
      <c r="H959" s="136" t="s">
        <v>7</v>
      </c>
      <c r="I959" s="137" t="s">
        <v>45</v>
      </c>
      <c r="J959" s="8">
        <v>1</v>
      </c>
      <c r="K959" s="8" t="s">
        <v>809</v>
      </c>
      <c r="L959" s="9">
        <v>1641.19</v>
      </c>
      <c r="M959" s="138">
        <v>254.5</v>
      </c>
      <c r="N959" s="138">
        <f t="shared" si="112"/>
        <v>417682.85500000004</v>
      </c>
      <c r="O959" s="11" t="s">
        <v>3204</v>
      </c>
      <c r="P959" s="39">
        <v>1.2690465047552353E-5</v>
      </c>
      <c r="Q959" s="39"/>
      <c r="R959" s="26">
        <v>3.1726162618880881E-3</v>
      </c>
      <c r="S959" s="7"/>
      <c r="T959" s="26">
        <v>3.1726162618880881E-3</v>
      </c>
      <c r="U959" s="11"/>
      <c r="V959" s="28"/>
      <c r="W959" s="28"/>
      <c r="X959" s="29"/>
      <c r="Y959" s="108" t="str">
        <f t="shared" si="113"/>
        <v>NO OFERTADO</v>
      </c>
      <c r="Z959" s="108" t="str">
        <f t="shared" si="114"/>
        <v>CORRECTO</v>
      </c>
      <c r="AA959" s="29">
        <f t="shared" si="115"/>
        <v>0</v>
      </c>
      <c r="AB959" s="25">
        <v>1.1421418542797118E-3</v>
      </c>
      <c r="AC959" s="7"/>
      <c r="AD959" s="26">
        <v>1.1421418542797118E-3</v>
      </c>
      <c r="AE959" s="28"/>
      <c r="AF959" s="28"/>
      <c r="AG959" s="28"/>
      <c r="AH959" s="29"/>
      <c r="AI959" s="108" t="str">
        <f t="shared" si="116"/>
        <v>NO OFERTADO</v>
      </c>
      <c r="AJ959" s="108" t="str">
        <f t="shared" si="117"/>
        <v>CORRECTO</v>
      </c>
      <c r="AK959" s="27">
        <v>7.6142790285314117E-4</v>
      </c>
      <c r="AL959" s="7"/>
      <c r="AM959" s="26">
        <v>7.6142790285314117E-4</v>
      </c>
      <c r="AN959" s="28"/>
      <c r="AO959" s="28"/>
      <c r="AP959" s="28"/>
      <c r="AQ959" s="29"/>
      <c r="AR959" s="108" t="str">
        <f t="shared" si="118"/>
        <v>NO OFERTADO</v>
      </c>
      <c r="AS959" s="109" t="str">
        <f t="shared" si="119"/>
        <v>CORRECTO</v>
      </c>
    </row>
    <row r="960" spans="1:45" x14ac:dyDescent="0.25">
      <c r="A960" s="134">
        <v>956</v>
      </c>
      <c r="B960" s="135">
        <v>345</v>
      </c>
      <c r="C960" s="10" t="s">
        <v>867</v>
      </c>
      <c r="D960" s="136" t="s">
        <v>868</v>
      </c>
      <c r="E960" s="136" t="s">
        <v>36</v>
      </c>
      <c r="F960" s="136" t="s">
        <v>16</v>
      </c>
      <c r="G960" s="136" t="s">
        <v>38</v>
      </c>
      <c r="H960" s="136" t="s">
        <v>36</v>
      </c>
      <c r="I960" s="137">
        <v>5853480.3000000007</v>
      </c>
      <c r="J960" s="8">
        <v>1</v>
      </c>
      <c r="K960" s="8" t="s">
        <v>869</v>
      </c>
      <c r="L960" s="9">
        <v>5347362.87</v>
      </c>
      <c r="M960" s="9">
        <v>4.375</v>
      </c>
      <c r="N960" s="138">
        <f t="shared" si="112"/>
        <v>23394712.556250002</v>
      </c>
      <c r="O960" s="11" t="s">
        <v>3204</v>
      </c>
      <c r="P960" s="39">
        <v>7.1080193605893831E-4</v>
      </c>
      <c r="Q960" s="39">
        <v>1.1349066040987228E-3</v>
      </c>
      <c r="R960" s="26">
        <v>0.17770048401473457</v>
      </c>
      <c r="S960" s="26">
        <v>3.4047198122961683E-2</v>
      </c>
      <c r="T960" s="26">
        <v>0.21174768213769624</v>
      </c>
      <c r="U960" s="11"/>
      <c r="V960" s="28"/>
      <c r="W960" s="28"/>
      <c r="X960" s="29"/>
      <c r="Y960" s="108" t="str">
        <f t="shared" si="113"/>
        <v>NO OFERTADO</v>
      </c>
      <c r="Z960" s="108" t="str">
        <f t="shared" si="114"/>
        <v>CORRECTO</v>
      </c>
      <c r="AA960" s="29">
        <f t="shared" si="115"/>
        <v>0</v>
      </c>
      <c r="AB960" s="25">
        <v>6.397217424530445E-2</v>
      </c>
      <c r="AC960" s="26">
        <v>1.7023599061480842E-2</v>
      </c>
      <c r="AD960" s="26">
        <v>8.0995773306785285E-2</v>
      </c>
      <c r="AE960" s="28"/>
      <c r="AF960" s="28"/>
      <c r="AG960" s="28"/>
      <c r="AH960" s="29"/>
      <c r="AI960" s="108" t="str">
        <f t="shared" si="116"/>
        <v>NO OFERTADO</v>
      </c>
      <c r="AJ960" s="108" t="str">
        <f t="shared" si="117"/>
        <v>CORRECTO</v>
      </c>
      <c r="AK960" s="27">
        <v>4.2648116163536295E-2</v>
      </c>
      <c r="AL960" s="26">
        <v>5.6745330204936145E-3</v>
      </c>
      <c r="AM960" s="26">
        <v>4.8322649184029912E-2</v>
      </c>
      <c r="AN960" s="28"/>
      <c r="AO960" s="28"/>
      <c r="AP960" s="28"/>
      <c r="AQ960" s="29"/>
      <c r="AR960" s="108" t="str">
        <f t="shared" si="118"/>
        <v>NO OFERTADO</v>
      </c>
      <c r="AS960" s="109" t="str">
        <f t="shared" si="119"/>
        <v>CORRECTO</v>
      </c>
    </row>
    <row r="961" spans="1:45" ht="24" x14ac:dyDescent="0.25">
      <c r="A961" s="134">
        <v>957</v>
      </c>
      <c r="B961" s="135">
        <v>1648</v>
      </c>
      <c r="C961" s="10" t="s">
        <v>2900</v>
      </c>
      <c r="D961" s="136" t="s">
        <v>2901</v>
      </c>
      <c r="E961" s="136" t="s">
        <v>7</v>
      </c>
      <c r="F961" s="136" t="s">
        <v>7</v>
      </c>
      <c r="G961" s="136" t="s">
        <v>8</v>
      </c>
      <c r="H961" s="136" t="s">
        <v>7</v>
      </c>
      <c r="I961" s="137" t="s">
        <v>45</v>
      </c>
      <c r="J961" s="8">
        <v>1</v>
      </c>
      <c r="K961" s="8" t="s">
        <v>2263</v>
      </c>
      <c r="L961" s="9">
        <v>2831.88</v>
      </c>
      <c r="M961" s="9">
        <v>86.666666666666671</v>
      </c>
      <c r="N961" s="138">
        <f t="shared" si="112"/>
        <v>245429.60000000003</v>
      </c>
      <c r="O961" s="11" t="s">
        <v>3204</v>
      </c>
      <c r="P961" s="39">
        <v>7.4568915701238331E-6</v>
      </c>
      <c r="Q961" s="39"/>
      <c r="R961" s="26">
        <v>1.8642228925309582E-3</v>
      </c>
      <c r="S961" s="7"/>
      <c r="T961" s="26">
        <v>1.8642228925309582E-3</v>
      </c>
      <c r="U961" s="11"/>
      <c r="V961" s="28"/>
      <c r="W961" s="28"/>
      <c r="X961" s="29"/>
      <c r="Y961" s="108" t="str">
        <f t="shared" si="113"/>
        <v>NO OFERTADO</v>
      </c>
      <c r="Z961" s="108" t="str">
        <f t="shared" si="114"/>
        <v>CORRECTO</v>
      </c>
      <c r="AA961" s="29">
        <f t="shared" si="115"/>
        <v>0</v>
      </c>
      <c r="AB961" s="25">
        <v>6.7112024131114499E-4</v>
      </c>
      <c r="AC961" s="7"/>
      <c r="AD961" s="26">
        <v>6.7112024131114499E-4</v>
      </c>
      <c r="AE961" s="28"/>
      <c r="AF961" s="28"/>
      <c r="AG961" s="28"/>
      <c r="AH961" s="29"/>
      <c r="AI961" s="108" t="str">
        <f t="shared" si="116"/>
        <v>NO OFERTADO</v>
      </c>
      <c r="AJ961" s="108" t="str">
        <f t="shared" si="117"/>
        <v>CORRECTO</v>
      </c>
      <c r="AK961" s="27">
        <v>4.4741349420742999E-4</v>
      </c>
      <c r="AL961" s="7"/>
      <c r="AM961" s="26">
        <v>4.4741349420742999E-4</v>
      </c>
      <c r="AN961" s="28"/>
      <c r="AO961" s="28"/>
      <c r="AP961" s="28"/>
      <c r="AQ961" s="29"/>
      <c r="AR961" s="108" t="str">
        <f t="shared" si="118"/>
        <v>NO OFERTADO</v>
      </c>
      <c r="AS961" s="109" t="str">
        <f t="shared" si="119"/>
        <v>CORRECTO</v>
      </c>
    </row>
    <row r="962" spans="1:45" x14ac:dyDescent="0.25">
      <c r="A962" s="134">
        <v>958</v>
      </c>
      <c r="B962" s="135">
        <v>1263</v>
      </c>
      <c r="C962" s="10" t="s">
        <v>2318</v>
      </c>
      <c r="D962" s="136" t="s">
        <v>5</v>
      </c>
      <c r="E962" s="136" t="s">
        <v>36</v>
      </c>
      <c r="F962" s="136" t="s">
        <v>16</v>
      </c>
      <c r="G962" s="136" t="s">
        <v>17</v>
      </c>
      <c r="H962" s="136" t="s">
        <v>36</v>
      </c>
      <c r="I962" s="137">
        <v>303492.5</v>
      </c>
      <c r="J962" s="8">
        <v>1</v>
      </c>
      <c r="K962" s="8" t="s">
        <v>2319</v>
      </c>
      <c r="L962" s="9">
        <v>303492.5</v>
      </c>
      <c r="M962" s="9">
        <v>4.5</v>
      </c>
      <c r="N962" s="138">
        <f t="shared" si="112"/>
        <v>1365716.25</v>
      </c>
      <c r="O962" s="11" t="s">
        <v>3204</v>
      </c>
      <c r="P962" s="39">
        <v>4.1494579267562397E-5</v>
      </c>
      <c r="Q962" s="39">
        <v>6.6252593945030693E-5</v>
      </c>
      <c r="R962" s="26">
        <v>1.03736448168906E-2</v>
      </c>
      <c r="S962" s="26">
        <v>1.9875778183509208E-3</v>
      </c>
      <c r="T962" s="26">
        <v>1.2361222635241521E-2</v>
      </c>
      <c r="U962" s="11"/>
      <c r="V962" s="28"/>
      <c r="W962" s="28"/>
      <c r="X962" s="29"/>
      <c r="Y962" s="108" t="str">
        <f t="shared" si="113"/>
        <v>NO OFERTADO</v>
      </c>
      <c r="Z962" s="108" t="str">
        <f t="shared" si="114"/>
        <v>CORRECTO</v>
      </c>
      <c r="AA962" s="29">
        <f t="shared" si="115"/>
        <v>0</v>
      </c>
      <c r="AB962" s="25">
        <v>3.7345121340806157E-3</v>
      </c>
      <c r="AC962" s="26">
        <v>9.937889091754604E-4</v>
      </c>
      <c r="AD962" s="26">
        <v>4.7283010432560765E-3</v>
      </c>
      <c r="AE962" s="28"/>
      <c r="AF962" s="28"/>
      <c r="AG962" s="28"/>
      <c r="AH962" s="29"/>
      <c r="AI962" s="108" t="str">
        <f t="shared" si="116"/>
        <v>NO OFERTADO</v>
      </c>
      <c r="AJ962" s="108" t="str">
        <f t="shared" si="117"/>
        <v>CORRECTO</v>
      </c>
      <c r="AK962" s="27">
        <v>2.4896747560537438E-3</v>
      </c>
      <c r="AL962" s="26">
        <v>3.3126296972515345E-4</v>
      </c>
      <c r="AM962" s="26">
        <v>2.8209377257788974E-3</v>
      </c>
      <c r="AN962" s="28"/>
      <c r="AO962" s="28"/>
      <c r="AP962" s="28"/>
      <c r="AQ962" s="29"/>
      <c r="AR962" s="108" t="str">
        <f t="shared" si="118"/>
        <v>NO OFERTADO</v>
      </c>
      <c r="AS962" s="109" t="str">
        <f t="shared" si="119"/>
        <v>CORRECTO</v>
      </c>
    </row>
    <row r="963" spans="1:45" x14ac:dyDescent="0.25">
      <c r="A963" s="134">
        <v>959</v>
      </c>
      <c r="B963" s="135">
        <v>64</v>
      </c>
      <c r="C963" s="10" t="s">
        <v>197</v>
      </c>
      <c r="D963" s="136" t="s">
        <v>116</v>
      </c>
      <c r="E963" s="136" t="s">
        <v>16</v>
      </c>
      <c r="F963" s="136" t="s">
        <v>16</v>
      </c>
      <c r="G963" s="136" t="s">
        <v>17</v>
      </c>
      <c r="H963" s="136" t="s">
        <v>18</v>
      </c>
      <c r="I963" s="137">
        <v>9753909.2400000002</v>
      </c>
      <c r="J963" s="8">
        <v>1</v>
      </c>
      <c r="K963" s="8" t="s">
        <v>198</v>
      </c>
      <c r="L963" s="9">
        <v>9753909.2400000002</v>
      </c>
      <c r="M963" s="9">
        <v>11</v>
      </c>
      <c r="N963" s="138">
        <f t="shared" si="112"/>
        <v>107293001.64</v>
      </c>
      <c r="O963" s="11" t="s">
        <v>3204</v>
      </c>
      <c r="P963" s="39">
        <v>3.2598850320523622E-3</v>
      </c>
      <c r="Q963" s="39">
        <v>5.2049169589938118E-3</v>
      </c>
      <c r="R963" s="26">
        <v>0.81497125801309056</v>
      </c>
      <c r="S963" s="26">
        <v>0.15614750876981437</v>
      </c>
      <c r="T963" s="26">
        <v>0.97111876678290487</v>
      </c>
      <c r="U963" s="11"/>
      <c r="V963" s="28"/>
      <c r="W963" s="28"/>
      <c r="X963" s="29"/>
      <c r="Y963" s="108" t="str">
        <f t="shared" si="113"/>
        <v>NO OFERTADO</v>
      </c>
      <c r="Z963" s="108" t="str">
        <f t="shared" si="114"/>
        <v>CORRECTO</v>
      </c>
      <c r="AA963" s="29">
        <f t="shared" si="115"/>
        <v>0</v>
      </c>
      <c r="AB963" s="25">
        <v>0.29338965288471258</v>
      </c>
      <c r="AC963" s="26">
        <v>7.8073754384907185E-2</v>
      </c>
      <c r="AD963" s="26">
        <v>0.37146340726961979</v>
      </c>
      <c r="AE963" s="28"/>
      <c r="AF963" s="28"/>
      <c r="AG963" s="28"/>
      <c r="AH963" s="29"/>
      <c r="AI963" s="108" t="str">
        <f t="shared" si="116"/>
        <v>NO OFERTADO</v>
      </c>
      <c r="AJ963" s="108" t="str">
        <f t="shared" si="117"/>
        <v>CORRECTO</v>
      </c>
      <c r="AK963" s="27">
        <v>0.19559310192314172</v>
      </c>
      <c r="AL963" s="26">
        <v>2.6024584794969059E-2</v>
      </c>
      <c r="AM963" s="26">
        <v>0.22161768671811077</v>
      </c>
      <c r="AN963" s="28"/>
      <c r="AO963" s="28"/>
      <c r="AP963" s="28"/>
      <c r="AQ963" s="29"/>
      <c r="AR963" s="108" t="str">
        <f t="shared" si="118"/>
        <v>NO OFERTADO</v>
      </c>
      <c r="AS963" s="109" t="str">
        <f t="shared" si="119"/>
        <v>CORRECTO</v>
      </c>
    </row>
    <row r="964" spans="1:45" x14ac:dyDescent="0.25">
      <c r="A964" s="134">
        <v>960</v>
      </c>
      <c r="B964" s="135">
        <v>1465</v>
      </c>
      <c r="C964" s="10" t="s">
        <v>2619</v>
      </c>
      <c r="D964" s="136" t="s">
        <v>666</v>
      </c>
      <c r="E964" s="136" t="s">
        <v>36</v>
      </c>
      <c r="F964" s="136" t="s">
        <v>16</v>
      </c>
      <c r="G964" s="136" t="s">
        <v>17</v>
      </c>
      <c r="H964" s="136" t="s">
        <v>36</v>
      </c>
      <c r="I964" s="137" t="s">
        <v>45</v>
      </c>
      <c r="J964" s="8">
        <v>1</v>
      </c>
      <c r="K964" s="8" t="s">
        <v>2620</v>
      </c>
      <c r="L964" s="9">
        <v>64209</v>
      </c>
      <c r="M964" s="9">
        <v>9.1111111111111107</v>
      </c>
      <c r="N964" s="138">
        <f t="shared" si="112"/>
        <v>585015.33333333326</v>
      </c>
      <c r="O964" s="11" t="s">
        <v>3204</v>
      </c>
      <c r="P964" s="39">
        <v>1.7774530486650819E-5</v>
      </c>
      <c r="Q964" s="39"/>
      <c r="R964" s="26">
        <v>4.4436326216627051E-3</v>
      </c>
      <c r="S964" s="7"/>
      <c r="T964" s="26">
        <v>4.4436326216627051E-3</v>
      </c>
      <c r="U964" s="11"/>
      <c r="V964" s="28"/>
      <c r="W964" s="28"/>
      <c r="X964" s="29"/>
      <c r="Y964" s="108" t="str">
        <f t="shared" si="113"/>
        <v>NO OFERTADO</v>
      </c>
      <c r="Z964" s="108" t="str">
        <f t="shared" si="114"/>
        <v>CORRECTO</v>
      </c>
      <c r="AA964" s="29">
        <f t="shared" si="115"/>
        <v>0</v>
      </c>
      <c r="AB964" s="25">
        <v>1.5997077437985736E-3</v>
      </c>
      <c r="AC964" s="7"/>
      <c r="AD964" s="26">
        <v>1.5997077437985736E-3</v>
      </c>
      <c r="AE964" s="28"/>
      <c r="AF964" s="28"/>
      <c r="AG964" s="28"/>
      <c r="AH964" s="29"/>
      <c r="AI964" s="108" t="str">
        <f t="shared" si="116"/>
        <v>NO OFERTADO</v>
      </c>
      <c r="AJ964" s="108" t="str">
        <f t="shared" si="117"/>
        <v>CORRECTO</v>
      </c>
      <c r="AK964" s="27">
        <v>1.0664718291990491E-3</v>
      </c>
      <c r="AL964" s="7"/>
      <c r="AM964" s="26">
        <v>1.0664718291990491E-3</v>
      </c>
      <c r="AN964" s="28"/>
      <c r="AO964" s="28"/>
      <c r="AP964" s="28"/>
      <c r="AQ964" s="29"/>
      <c r="AR964" s="108" t="str">
        <f t="shared" si="118"/>
        <v>NO OFERTADO</v>
      </c>
      <c r="AS964" s="109" t="str">
        <f t="shared" si="119"/>
        <v>CORRECTO</v>
      </c>
    </row>
    <row r="965" spans="1:45" ht="24" x14ac:dyDescent="0.25">
      <c r="A965" s="134">
        <v>961</v>
      </c>
      <c r="B965" s="135">
        <v>860</v>
      </c>
      <c r="C965" s="10" t="s">
        <v>1762</v>
      </c>
      <c r="D965" s="136" t="s">
        <v>1126</v>
      </c>
      <c r="E965" s="136" t="s">
        <v>6</v>
      </c>
      <c r="F965" s="136" t="s">
        <v>7</v>
      </c>
      <c r="G965" s="136" t="s">
        <v>8</v>
      </c>
      <c r="H965" s="136" t="s">
        <v>7</v>
      </c>
      <c r="I965" s="137" t="s">
        <v>45</v>
      </c>
      <c r="J965" s="8">
        <v>1</v>
      </c>
      <c r="K965" s="8" t="s">
        <v>1763</v>
      </c>
      <c r="L965" s="9">
        <v>21151.08</v>
      </c>
      <c r="M965" s="9">
        <v>302.53846153846155</v>
      </c>
      <c r="N965" s="138">
        <f t="shared" si="112"/>
        <v>6399015.2030769242</v>
      </c>
      <c r="O965" s="11" t="s">
        <v>3204</v>
      </c>
      <c r="P965" s="39">
        <v>1.9442138407477563E-4</v>
      </c>
      <c r="Q965" s="39"/>
      <c r="R965" s="26">
        <v>4.8605346018693908E-2</v>
      </c>
      <c r="S965" s="7"/>
      <c r="T965" s="26">
        <v>4.8605346018693908E-2</v>
      </c>
      <c r="U965" s="11"/>
      <c r="V965" s="28"/>
      <c r="W965" s="28"/>
      <c r="X965" s="29"/>
      <c r="Y965" s="108" t="str">
        <f t="shared" si="113"/>
        <v>NO OFERTADO</v>
      </c>
      <c r="Z965" s="108" t="str">
        <f t="shared" si="114"/>
        <v>CORRECTO</v>
      </c>
      <c r="AA965" s="29">
        <f t="shared" si="115"/>
        <v>0</v>
      </c>
      <c r="AB965" s="25">
        <v>1.7497924566729807E-2</v>
      </c>
      <c r="AC965" s="7"/>
      <c r="AD965" s="26">
        <v>1.7497924566729807E-2</v>
      </c>
      <c r="AE965" s="28"/>
      <c r="AF965" s="28"/>
      <c r="AG965" s="28"/>
      <c r="AH965" s="29"/>
      <c r="AI965" s="108" t="str">
        <f t="shared" si="116"/>
        <v>NO OFERTADO</v>
      </c>
      <c r="AJ965" s="108" t="str">
        <f t="shared" si="117"/>
        <v>CORRECTO</v>
      </c>
      <c r="AK965" s="27">
        <v>1.1665283044486538E-2</v>
      </c>
      <c r="AL965" s="7"/>
      <c r="AM965" s="26">
        <v>1.1665283044486538E-2</v>
      </c>
      <c r="AN965" s="28"/>
      <c r="AO965" s="28"/>
      <c r="AP965" s="28"/>
      <c r="AQ965" s="29"/>
      <c r="AR965" s="108" t="str">
        <f t="shared" si="118"/>
        <v>NO OFERTADO</v>
      </c>
      <c r="AS965" s="109" t="str">
        <f t="shared" si="119"/>
        <v>CORRECTO</v>
      </c>
    </row>
    <row r="966" spans="1:45" ht="24" x14ac:dyDescent="0.25">
      <c r="A966" s="134">
        <v>962</v>
      </c>
      <c r="B966" s="135">
        <v>1027</v>
      </c>
      <c r="C966" s="10" t="s">
        <v>1762</v>
      </c>
      <c r="D966" s="136" t="s">
        <v>69</v>
      </c>
      <c r="E966" s="136" t="s">
        <v>6</v>
      </c>
      <c r="F966" s="136" t="s">
        <v>7</v>
      </c>
      <c r="G966" s="136" t="s">
        <v>8</v>
      </c>
      <c r="H966" s="136" t="s">
        <v>7</v>
      </c>
      <c r="I966" s="137">
        <v>20642</v>
      </c>
      <c r="J966" s="8">
        <v>1</v>
      </c>
      <c r="K966" s="8" t="s">
        <v>1763</v>
      </c>
      <c r="L966" s="9">
        <v>20240.75</v>
      </c>
      <c r="M966" s="9">
        <v>162</v>
      </c>
      <c r="N966" s="138">
        <f t="shared" ref="N966:N1029" si="120">M966*L966</f>
        <v>3279001.5</v>
      </c>
      <c r="O966" s="11" t="s">
        <v>3204</v>
      </c>
      <c r="P966" s="39">
        <v>9.9625956460726005E-5</v>
      </c>
      <c r="Q966" s="39">
        <v>1.5906844113822808E-4</v>
      </c>
      <c r="R966" s="26">
        <v>2.49064891151815E-2</v>
      </c>
      <c r="S966" s="26">
        <v>4.7720532341468426E-3</v>
      </c>
      <c r="T966" s="26">
        <v>2.9678542349328343E-2</v>
      </c>
      <c r="U966" s="11"/>
      <c r="V966" s="28"/>
      <c r="W966" s="28"/>
      <c r="X966" s="29"/>
      <c r="Y966" s="108" t="str">
        <f t="shared" ref="Y966:Y1029" si="121">IF(U966=0,"NO OFERTADO",IF(V966=0,"NO OFERTADO",IF(W966=0,"NO OFERTADO",IF(X966&gt;0,"CORRECTO","NO OFERTADO"))))</f>
        <v>NO OFERTADO</v>
      </c>
      <c r="Z966" s="108" t="str">
        <f t="shared" ref="Z966:Z1029" si="122">IF(X966=0,"CORRECTO",IF(X966&gt;I966,"SOBREPASA TECHO REGULADO","CORRECTO"))</f>
        <v>CORRECTO</v>
      </c>
      <c r="AA966" s="29">
        <f t="shared" ref="AA966:AA1029" si="123">IF(AND(Y966="CORRECTO", Z966="CORRECTO"), X966*M966, 0)</f>
        <v>0</v>
      </c>
      <c r="AB966" s="25">
        <v>8.9663360814653398E-3</v>
      </c>
      <c r="AC966" s="26">
        <v>2.3860266170734213E-3</v>
      </c>
      <c r="AD966" s="26">
        <v>1.1352362698538761E-2</v>
      </c>
      <c r="AE966" s="28"/>
      <c r="AF966" s="28"/>
      <c r="AG966" s="28"/>
      <c r="AH966" s="29"/>
      <c r="AI966" s="108" t="str">
        <f t="shared" ref="AI966:AI1029" si="124">IF(AE966=0,"NO OFERTADO",IF(AF966=0,"NO OFERTADO",IF(AG966=0,"NO OFERTADO",IF(AH966&gt;0,"CORRECTO","NO OFERTADO"))))</f>
        <v>NO OFERTADO</v>
      </c>
      <c r="AJ966" s="108" t="str">
        <f t="shared" ref="AJ966:AJ1029" si="125">IF(AH966=0,"CORRECTO",IF(AH966&lt;X966,"PRECIO OPCION 1 MAYOR QUE OPCION 2",IF(AH966&gt;I966,"SOBREPASA TECHO REGULADO","CORRECTO")))</f>
        <v>CORRECTO</v>
      </c>
      <c r="AK966" s="27">
        <v>5.9775573876435601E-3</v>
      </c>
      <c r="AL966" s="26">
        <v>7.9534220569114043E-4</v>
      </c>
      <c r="AM966" s="26">
        <v>6.7728995933347006E-3</v>
      </c>
      <c r="AN966" s="28"/>
      <c r="AO966" s="28"/>
      <c r="AP966" s="28"/>
      <c r="AQ966" s="29"/>
      <c r="AR966" s="108" t="str">
        <f t="shared" ref="AR966:AR1029" si="126">IF(AN966=0,"NO OFERTADO",IF(AO966=0,"NO OFERTADO",IF(AP966=0,"NO OFERTADO",IF(AQ966&gt;0,"CORRECTO","NO OFERTADO"))))</f>
        <v>NO OFERTADO</v>
      </c>
      <c r="AS966" s="109" t="str">
        <f t="shared" ref="AS966:AS1029" si="127">IF(AQ966=0,"CORRECTO",IF(AQ966&lt;AH966,"PRECIO OPCION 2 MAYOR QUE OPCION 3",IF(AQ966&gt;I966,"SOBREPASA TECHO REGULADO","CORRECTO")))</f>
        <v>CORRECTO</v>
      </c>
    </row>
    <row r="967" spans="1:45" ht="24" x14ac:dyDescent="0.25">
      <c r="A967" s="134">
        <v>963</v>
      </c>
      <c r="B967" s="135">
        <v>2536</v>
      </c>
      <c r="C967" s="10" t="s">
        <v>4259</v>
      </c>
      <c r="D967" s="136" t="s">
        <v>1126</v>
      </c>
      <c r="E967" s="136" t="s">
        <v>7</v>
      </c>
      <c r="F967" s="136" t="s">
        <v>7</v>
      </c>
      <c r="G967" s="136" t="s">
        <v>8</v>
      </c>
      <c r="H967" s="136" t="s">
        <v>7</v>
      </c>
      <c r="I967" s="137">
        <v>89245.503699039997</v>
      </c>
      <c r="J967" s="8">
        <v>1</v>
      </c>
      <c r="K967" s="8" t="s">
        <v>1763</v>
      </c>
      <c r="L967" s="9">
        <v>63191.15</v>
      </c>
      <c r="M967" s="9">
        <v>60</v>
      </c>
      <c r="N967" s="138">
        <f t="shared" si="120"/>
        <v>3791469</v>
      </c>
      <c r="O967" s="11" t="s">
        <v>4504</v>
      </c>
      <c r="P967" s="39">
        <v>1.1519626493497865E-4</v>
      </c>
      <c r="Q967" s="39">
        <v>1.8392887696267187E-4</v>
      </c>
      <c r="R967" s="26">
        <v>2.8799066233744661E-2</v>
      </c>
      <c r="S967" s="26">
        <v>5.5178663088801556E-3</v>
      </c>
      <c r="T967" s="26">
        <v>3.4316932542624815E-2</v>
      </c>
      <c r="U967" s="11"/>
      <c r="V967" s="28"/>
      <c r="W967" s="28"/>
      <c r="X967" s="29"/>
      <c r="Y967" s="108" t="str">
        <f t="shared" si="121"/>
        <v>NO OFERTADO</v>
      </c>
      <c r="Z967" s="108" t="str">
        <f t="shared" si="122"/>
        <v>CORRECTO</v>
      </c>
      <c r="AA967" s="29">
        <f t="shared" si="123"/>
        <v>0</v>
      </c>
      <c r="AB967" s="25">
        <v>1.0367663844148079E-2</v>
      </c>
      <c r="AC967" s="26">
        <v>2.7589331544400778E-3</v>
      </c>
      <c r="AD967" s="26">
        <v>1.3126596998588157E-2</v>
      </c>
      <c r="AE967" s="28"/>
      <c r="AF967" s="28"/>
      <c r="AG967" s="28"/>
      <c r="AH967" s="29"/>
      <c r="AI967" s="108" t="str">
        <f t="shared" si="124"/>
        <v>NO OFERTADO</v>
      </c>
      <c r="AJ967" s="108" t="str">
        <f t="shared" si="125"/>
        <v>CORRECTO</v>
      </c>
      <c r="AK967" s="27">
        <v>6.9117758960987189E-3</v>
      </c>
      <c r="AL967" s="26">
        <v>9.196443848133593E-4</v>
      </c>
      <c r="AM967" s="26">
        <v>7.8314202809120787E-3</v>
      </c>
      <c r="AN967" s="28"/>
      <c r="AO967" s="28"/>
      <c r="AP967" s="28"/>
      <c r="AQ967" s="29"/>
      <c r="AR967" s="108" t="str">
        <f t="shared" si="126"/>
        <v>NO OFERTADO</v>
      </c>
      <c r="AS967" s="109" t="str">
        <f t="shared" si="127"/>
        <v>CORRECTO</v>
      </c>
    </row>
    <row r="968" spans="1:45" ht="24" x14ac:dyDescent="0.25">
      <c r="A968" s="134">
        <v>964</v>
      </c>
      <c r="B968" s="135">
        <v>1122</v>
      </c>
      <c r="C968" s="10" t="s">
        <v>2118</v>
      </c>
      <c r="D968" s="136" t="s">
        <v>5</v>
      </c>
      <c r="E968" s="136" t="s">
        <v>6</v>
      </c>
      <c r="F968" s="136" t="s">
        <v>7</v>
      </c>
      <c r="G968" s="136" t="s">
        <v>8</v>
      </c>
      <c r="H968" s="136" t="s">
        <v>7</v>
      </c>
      <c r="I968" s="137" t="s">
        <v>45</v>
      </c>
      <c r="J968" s="8">
        <v>1</v>
      </c>
      <c r="K968" s="8" t="s">
        <v>2119</v>
      </c>
      <c r="L968" s="9">
        <v>533.38</v>
      </c>
      <c r="M968" s="9">
        <v>3723.6923076923076</v>
      </c>
      <c r="N968" s="138">
        <f t="shared" si="120"/>
        <v>1986143.0030769231</v>
      </c>
      <c r="O968" s="11" t="s">
        <v>3204</v>
      </c>
      <c r="P968" s="39">
        <v>6.0345015502224422E-5</v>
      </c>
      <c r="Q968" s="39"/>
      <c r="R968" s="26">
        <v>1.5086253875556106E-2</v>
      </c>
      <c r="S968" s="7"/>
      <c r="T968" s="26">
        <v>1.5086253875556106E-2</v>
      </c>
      <c r="U968" s="11"/>
      <c r="V968" s="28"/>
      <c r="W968" s="28"/>
      <c r="X968" s="29"/>
      <c r="Y968" s="108" t="str">
        <f t="shared" si="121"/>
        <v>NO OFERTADO</v>
      </c>
      <c r="Z968" s="108" t="str">
        <f t="shared" si="122"/>
        <v>CORRECTO</v>
      </c>
      <c r="AA968" s="29">
        <f t="shared" si="123"/>
        <v>0</v>
      </c>
      <c r="AB968" s="25">
        <v>5.4310513952001982E-3</v>
      </c>
      <c r="AC968" s="7"/>
      <c r="AD968" s="26">
        <v>5.4310513952001982E-3</v>
      </c>
      <c r="AE968" s="28"/>
      <c r="AF968" s="28"/>
      <c r="AG968" s="28"/>
      <c r="AH968" s="29"/>
      <c r="AI968" s="108" t="str">
        <f t="shared" si="124"/>
        <v>NO OFERTADO</v>
      </c>
      <c r="AJ968" s="108" t="str">
        <f t="shared" si="125"/>
        <v>CORRECTO</v>
      </c>
      <c r="AK968" s="27">
        <v>3.6207009301334652E-3</v>
      </c>
      <c r="AL968" s="7"/>
      <c r="AM968" s="26">
        <v>3.6207009301334652E-3</v>
      </c>
      <c r="AN968" s="28"/>
      <c r="AO968" s="28"/>
      <c r="AP968" s="28"/>
      <c r="AQ968" s="29"/>
      <c r="AR968" s="108" t="str">
        <f t="shared" si="126"/>
        <v>NO OFERTADO</v>
      </c>
      <c r="AS968" s="109" t="str">
        <f t="shared" si="127"/>
        <v>CORRECTO</v>
      </c>
    </row>
    <row r="969" spans="1:45" ht="24" x14ac:dyDescent="0.25">
      <c r="A969" s="134">
        <v>965</v>
      </c>
      <c r="B969" s="135">
        <v>1329</v>
      </c>
      <c r="C969" s="10" t="s">
        <v>2424</v>
      </c>
      <c r="D969" s="136" t="s">
        <v>148</v>
      </c>
      <c r="E969" s="136" t="s">
        <v>6</v>
      </c>
      <c r="F969" s="136" t="s">
        <v>7</v>
      </c>
      <c r="G969" s="136" t="s">
        <v>8</v>
      </c>
      <c r="H969" s="136" t="s">
        <v>7</v>
      </c>
      <c r="I969" s="137" t="s">
        <v>45</v>
      </c>
      <c r="J969" s="8">
        <v>1</v>
      </c>
      <c r="K969" s="8" t="s">
        <v>2119</v>
      </c>
      <c r="L969" s="9">
        <v>118.87</v>
      </c>
      <c r="M969" s="9">
        <v>8748.6923076923085</v>
      </c>
      <c r="N969" s="138">
        <f t="shared" si="120"/>
        <v>1039957.0546153848</v>
      </c>
      <c r="O969" s="11" t="s">
        <v>3204</v>
      </c>
      <c r="P969" s="39">
        <v>3.1597032280752902E-5</v>
      </c>
      <c r="Q969" s="39"/>
      <c r="R969" s="26">
        <v>7.899258070188226E-3</v>
      </c>
      <c r="S969" s="7"/>
      <c r="T969" s="26">
        <v>7.899258070188226E-3</v>
      </c>
      <c r="U969" s="11"/>
      <c r="V969" s="28"/>
      <c r="W969" s="28"/>
      <c r="X969" s="29"/>
      <c r="Y969" s="108" t="str">
        <f t="shared" si="121"/>
        <v>NO OFERTADO</v>
      </c>
      <c r="Z969" s="108" t="str">
        <f t="shared" si="122"/>
        <v>CORRECTO</v>
      </c>
      <c r="AA969" s="29">
        <f t="shared" si="123"/>
        <v>0</v>
      </c>
      <c r="AB969" s="25">
        <v>2.8437329052677612E-3</v>
      </c>
      <c r="AC969" s="7"/>
      <c r="AD969" s="26">
        <v>2.8437329052677612E-3</v>
      </c>
      <c r="AE969" s="28"/>
      <c r="AF969" s="28"/>
      <c r="AG969" s="28"/>
      <c r="AH969" s="29"/>
      <c r="AI969" s="108" t="str">
        <f t="shared" si="124"/>
        <v>NO OFERTADO</v>
      </c>
      <c r="AJ969" s="108" t="str">
        <f t="shared" si="125"/>
        <v>CORRECTO</v>
      </c>
      <c r="AK969" s="27">
        <v>1.8958219368451741E-3</v>
      </c>
      <c r="AL969" s="7"/>
      <c r="AM969" s="26">
        <v>1.8958219368451741E-3</v>
      </c>
      <c r="AN969" s="28"/>
      <c r="AO969" s="28"/>
      <c r="AP969" s="28"/>
      <c r="AQ969" s="29"/>
      <c r="AR969" s="108" t="str">
        <f t="shared" si="126"/>
        <v>NO OFERTADO</v>
      </c>
      <c r="AS969" s="109" t="str">
        <f t="shared" si="127"/>
        <v>CORRECTO</v>
      </c>
    </row>
    <row r="970" spans="1:45" x14ac:dyDescent="0.25">
      <c r="A970" s="134">
        <v>966</v>
      </c>
      <c r="B970" s="135">
        <v>1152</v>
      </c>
      <c r="C970" s="10" t="s">
        <v>2159</v>
      </c>
      <c r="D970" s="136" t="s">
        <v>2160</v>
      </c>
      <c r="E970" s="136" t="s">
        <v>2161</v>
      </c>
      <c r="F970" s="136" t="s">
        <v>241</v>
      </c>
      <c r="G970" s="136" t="s">
        <v>242</v>
      </c>
      <c r="H970" s="136" t="s">
        <v>243</v>
      </c>
      <c r="I970" s="137" t="s">
        <v>45</v>
      </c>
      <c r="J970" s="8">
        <v>5</v>
      </c>
      <c r="K970" s="8" t="s">
        <v>2162</v>
      </c>
      <c r="L970" s="9">
        <v>14107.57</v>
      </c>
      <c r="M970" s="9">
        <v>155</v>
      </c>
      <c r="N970" s="138">
        <f t="shared" si="120"/>
        <v>2186673.35</v>
      </c>
      <c r="O970" s="11" t="s">
        <v>3204</v>
      </c>
      <c r="P970" s="39">
        <v>6.6437732328249895E-5</v>
      </c>
      <c r="Q970" s="39"/>
      <c r="R970" s="26">
        <v>1.6609433082062475E-2</v>
      </c>
      <c r="S970" s="7"/>
      <c r="T970" s="26">
        <v>1.6609433082062475E-2</v>
      </c>
      <c r="U970" s="11"/>
      <c r="V970" s="28"/>
      <c r="W970" s="28"/>
      <c r="X970" s="29"/>
      <c r="Y970" s="108" t="str">
        <f t="shared" si="121"/>
        <v>NO OFERTADO</v>
      </c>
      <c r="Z970" s="108" t="str">
        <f t="shared" si="122"/>
        <v>CORRECTO</v>
      </c>
      <c r="AA970" s="29">
        <f t="shared" si="123"/>
        <v>0</v>
      </c>
      <c r="AB970" s="25">
        <v>5.979395909542491E-3</v>
      </c>
      <c r="AC970" s="7"/>
      <c r="AD970" s="26">
        <v>5.979395909542491E-3</v>
      </c>
      <c r="AE970" s="28"/>
      <c r="AF970" s="28"/>
      <c r="AG970" s="28"/>
      <c r="AH970" s="29"/>
      <c r="AI970" s="108" t="str">
        <f t="shared" si="124"/>
        <v>NO OFERTADO</v>
      </c>
      <c r="AJ970" s="108" t="str">
        <f t="shared" si="125"/>
        <v>CORRECTO</v>
      </c>
      <c r="AK970" s="27">
        <v>3.986263939694994E-3</v>
      </c>
      <c r="AL970" s="7"/>
      <c r="AM970" s="26">
        <v>3.986263939694994E-3</v>
      </c>
      <c r="AN970" s="28"/>
      <c r="AO970" s="28"/>
      <c r="AP970" s="28"/>
      <c r="AQ970" s="29"/>
      <c r="AR970" s="108" t="str">
        <f t="shared" si="126"/>
        <v>NO OFERTADO</v>
      </c>
      <c r="AS970" s="109" t="str">
        <f t="shared" si="127"/>
        <v>CORRECTO</v>
      </c>
    </row>
    <row r="971" spans="1:45" x14ac:dyDescent="0.25">
      <c r="A971" s="134">
        <v>967</v>
      </c>
      <c r="B971" s="135">
        <v>84</v>
      </c>
      <c r="C971" s="10" t="s">
        <v>270</v>
      </c>
      <c r="D971" s="136" t="s">
        <v>271</v>
      </c>
      <c r="E971" s="136" t="s">
        <v>272</v>
      </c>
      <c r="F971" s="136" t="s">
        <v>273</v>
      </c>
      <c r="G971" s="136" t="s">
        <v>38</v>
      </c>
      <c r="H971" s="136" t="s">
        <v>272</v>
      </c>
      <c r="I971" s="137">
        <v>202890.92</v>
      </c>
      <c r="J971" s="8">
        <v>1</v>
      </c>
      <c r="K971" s="8" t="s">
        <v>274</v>
      </c>
      <c r="L971" s="9">
        <v>151564.01999999999</v>
      </c>
      <c r="M971" s="9">
        <v>399.07692307692309</v>
      </c>
      <c r="N971" s="138">
        <f t="shared" si="120"/>
        <v>60485702.750769228</v>
      </c>
      <c r="O971" s="11" t="s">
        <v>3204</v>
      </c>
      <c r="P971" s="39">
        <v>1.837738100682342E-3</v>
      </c>
      <c r="Q971" s="39">
        <v>2.9342366716560192E-3</v>
      </c>
      <c r="R971" s="26">
        <v>0.45943452517058553</v>
      </c>
      <c r="S971" s="26">
        <v>8.8027100149680571E-2</v>
      </c>
      <c r="T971" s="26">
        <v>0.5474616253202661</v>
      </c>
      <c r="U971" s="11"/>
      <c r="V971" s="28"/>
      <c r="W971" s="28"/>
      <c r="X971" s="29"/>
      <c r="Y971" s="108" t="str">
        <f t="shared" si="121"/>
        <v>NO OFERTADO</v>
      </c>
      <c r="Z971" s="108" t="str">
        <f t="shared" si="122"/>
        <v>CORRECTO</v>
      </c>
      <c r="AA971" s="29">
        <f t="shared" si="123"/>
        <v>0</v>
      </c>
      <c r="AB971" s="25">
        <v>0.16539642906141078</v>
      </c>
      <c r="AC971" s="26">
        <v>4.4013550074840285E-2</v>
      </c>
      <c r="AD971" s="26">
        <v>0.20940997913625106</v>
      </c>
      <c r="AE971" s="28"/>
      <c r="AF971" s="28"/>
      <c r="AG971" s="28"/>
      <c r="AH971" s="29"/>
      <c r="AI971" s="108" t="str">
        <f t="shared" si="124"/>
        <v>NO OFERTADO</v>
      </c>
      <c r="AJ971" s="108" t="str">
        <f t="shared" si="125"/>
        <v>CORRECTO</v>
      </c>
      <c r="AK971" s="27">
        <v>0.11026428604094052</v>
      </c>
      <c r="AL971" s="26">
        <v>1.4671183358280096E-2</v>
      </c>
      <c r="AM971" s="26">
        <v>0.12493546939922061</v>
      </c>
      <c r="AN971" s="28"/>
      <c r="AO971" s="28"/>
      <c r="AP971" s="28"/>
      <c r="AQ971" s="29"/>
      <c r="AR971" s="108" t="str">
        <f t="shared" si="126"/>
        <v>NO OFERTADO</v>
      </c>
      <c r="AS971" s="109" t="str">
        <f t="shared" si="127"/>
        <v>CORRECTO</v>
      </c>
    </row>
    <row r="972" spans="1:45" ht="24" x14ac:dyDescent="0.25">
      <c r="A972" s="134">
        <v>968</v>
      </c>
      <c r="B972" s="135">
        <v>489</v>
      </c>
      <c r="C972" s="10" t="s">
        <v>1156</v>
      </c>
      <c r="D972" s="136" t="s">
        <v>72</v>
      </c>
      <c r="E972" s="136" t="s">
        <v>272</v>
      </c>
      <c r="F972" s="136" t="s">
        <v>272</v>
      </c>
      <c r="G972" s="136" t="s">
        <v>4850</v>
      </c>
      <c r="H972" s="136" t="s">
        <v>272</v>
      </c>
      <c r="I972" s="137">
        <v>143228.25</v>
      </c>
      <c r="J972" s="8">
        <v>1</v>
      </c>
      <c r="K972" s="8" t="s">
        <v>1157</v>
      </c>
      <c r="L972" s="9">
        <v>122220.41</v>
      </c>
      <c r="M972" s="9">
        <v>97.461538461538467</v>
      </c>
      <c r="N972" s="138">
        <f t="shared" si="120"/>
        <v>11911789.190000001</v>
      </c>
      <c r="O972" s="11" t="s">
        <v>3204</v>
      </c>
      <c r="P972" s="39">
        <v>3.619160867148999E-4</v>
      </c>
      <c r="Q972" s="39">
        <v>5.7785570931287976E-4</v>
      </c>
      <c r="R972" s="26">
        <v>9.0479021678724972E-2</v>
      </c>
      <c r="S972" s="26">
        <v>1.7335671279386393E-2</v>
      </c>
      <c r="T972" s="26">
        <v>0.10781469295811136</v>
      </c>
      <c r="U972" s="11"/>
      <c r="V972" s="28"/>
      <c r="W972" s="28"/>
      <c r="X972" s="29"/>
      <c r="Y972" s="108" t="str">
        <f t="shared" si="121"/>
        <v>NO OFERTADO</v>
      </c>
      <c r="Z972" s="108" t="str">
        <f t="shared" si="122"/>
        <v>CORRECTO</v>
      </c>
      <c r="AA972" s="29">
        <f t="shared" si="123"/>
        <v>0</v>
      </c>
      <c r="AB972" s="25">
        <v>3.2572447804340994E-2</v>
      </c>
      <c r="AC972" s="26">
        <v>8.6678356396931965E-3</v>
      </c>
      <c r="AD972" s="26">
        <v>4.1240283444034187E-2</v>
      </c>
      <c r="AE972" s="28"/>
      <c r="AF972" s="28"/>
      <c r="AG972" s="28"/>
      <c r="AH972" s="29"/>
      <c r="AI972" s="108" t="str">
        <f t="shared" si="124"/>
        <v>NO OFERTADO</v>
      </c>
      <c r="AJ972" s="108" t="str">
        <f t="shared" si="125"/>
        <v>CORRECTO</v>
      </c>
      <c r="AK972" s="27">
        <v>2.1714965202893996E-2</v>
      </c>
      <c r="AL972" s="26">
        <v>2.8892785465643987E-3</v>
      </c>
      <c r="AM972" s="26">
        <v>2.4604243749458396E-2</v>
      </c>
      <c r="AN972" s="28"/>
      <c r="AO972" s="28"/>
      <c r="AP972" s="28"/>
      <c r="AQ972" s="29"/>
      <c r="AR972" s="108" t="str">
        <f t="shared" si="126"/>
        <v>NO OFERTADO</v>
      </c>
      <c r="AS972" s="109" t="str">
        <f t="shared" si="127"/>
        <v>CORRECTO</v>
      </c>
    </row>
    <row r="973" spans="1:45" ht="36" x14ac:dyDescent="0.25">
      <c r="A973" s="134">
        <v>970</v>
      </c>
      <c r="B973" s="135">
        <v>524</v>
      </c>
      <c r="C973" s="10" t="s">
        <v>1215</v>
      </c>
      <c r="D973" s="136" t="s">
        <v>1216</v>
      </c>
      <c r="E973" s="136" t="s">
        <v>205</v>
      </c>
      <c r="F973" s="136" t="s">
        <v>7</v>
      </c>
      <c r="G973" s="136" t="s">
        <v>8</v>
      </c>
      <c r="H973" s="136" t="s">
        <v>7</v>
      </c>
      <c r="I973" s="137">
        <v>373.01</v>
      </c>
      <c r="J973" s="8">
        <v>1</v>
      </c>
      <c r="K973" s="8" t="s">
        <v>1217</v>
      </c>
      <c r="L973" s="9">
        <v>373.01</v>
      </c>
      <c r="M973" s="9">
        <v>49008.307692307695</v>
      </c>
      <c r="N973" s="138">
        <f t="shared" si="120"/>
        <v>18280588.852307692</v>
      </c>
      <c r="O973" s="11" t="s">
        <v>3204</v>
      </c>
      <c r="P973" s="39">
        <v>5.5541943151792982E-4</v>
      </c>
      <c r="Q973" s="39">
        <v>8.8681410234958853E-4</v>
      </c>
      <c r="R973" s="26">
        <v>0.13885485787948246</v>
      </c>
      <c r="S973" s="26">
        <v>2.6604423070487656E-2</v>
      </c>
      <c r="T973" s="26">
        <v>0.16545928094997012</v>
      </c>
      <c r="U973" s="11"/>
      <c r="V973" s="28"/>
      <c r="W973" s="28"/>
      <c r="X973" s="29"/>
      <c r="Y973" s="108" t="str">
        <f t="shared" si="121"/>
        <v>NO OFERTADO</v>
      </c>
      <c r="Z973" s="108" t="str">
        <f t="shared" si="122"/>
        <v>CORRECTO</v>
      </c>
      <c r="AA973" s="29">
        <f t="shared" si="123"/>
        <v>0</v>
      </c>
      <c r="AB973" s="25">
        <v>4.9987748836613687E-2</v>
      </c>
      <c r="AC973" s="26">
        <v>1.3302211535243828E-2</v>
      </c>
      <c r="AD973" s="26">
        <v>6.3289960371857509E-2</v>
      </c>
      <c r="AE973" s="28"/>
      <c r="AF973" s="28"/>
      <c r="AG973" s="28"/>
      <c r="AH973" s="29"/>
      <c r="AI973" s="108" t="str">
        <f t="shared" si="124"/>
        <v>NO OFERTADO</v>
      </c>
      <c r="AJ973" s="108" t="str">
        <f t="shared" si="125"/>
        <v>CORRECTO</v>
      </c>
      <c r="AK973" s="27">
        <v>3.3325165891075786E-2</v>
      </c>
      <c r="AL973" s="26">
        <v>4.4340705117479427E-3</v>
      </c>
      <c r="AM973" s="26">
        <v>3.7759236402823727E-2</v>
      </c>
      <c r="AN973" s="28"/>
      <c r="AO973" s="28"/>
      <c r="AP973" s="28"/>
      <c r="AQ973" s="29"/>
      <c r="AR973" s="108" t="str">
        <f t="shared" si="126"/>
        <v>NO OFERTADO</v>
      </c>
      <c r="AS973" s="109" t="str">
        <f t="shared" si="127"/>
        <v>CORRECTO</v>
      </c>
    </row>
    <row r="974" spans="1:45" ht="24" x14ac:dyDescent="0.25">
      <c r="A974" s="134">
        <v>971</v>
      </c>
      <c r="B974" s="135">
        <v>747</v>
      </c>
      <c r="C974" s="10" t="s">
        <v>1215</v>
      </c>
      <c r="D974" s="136" t="s">
        <v>130</v>
      </c>
      <c r="E974" s="136" t="s">
        <v>6</v>
      </c>
      <c r="F974" s="136" t="s">
        <v>7</v>
      </c>
      <c r="G974" s="136" t="s">
        <v>8</v>
      </c>
      <c r="H974" s="136" t="s">
        <v>7</v>
      </c>
      <c r="I974" s="137">
        <v>621.67999999999995</v>
      </c>
      <c r="J974" s="8">
        <v>1</v>
      </c>
      <c r="K974" s="8" t="s">
        <v>1217</v>
      </c>
      <c r="L974" s="9">
        <v>621.67999999999995</v>
      </c>
      <c r="M974" s="9">
        <v>14632.461538461539</v>
      </c>
      <c r="N974" s="138">
        <f t="shared" si="120"/>
        <v>9096708.689230768</v>
      </c>
      <c r="O974" s="11" t="s">
        <v>3204</v>
      </c>
      <c r="P974" s="39">
        <v>2.7638544959775484E-4</v>
      </c>
      <c r="Q974" s="39">
        <v>4.4129265286536531E-4</v>
      </c>
      <c r="R974" s="26">
        <v>6.9096362399438713E-2</v>
      </c>
      <c r="S974" s="26">
        <v>1.3238779585960959E-2</v>
      </c>
      <c r="T974" s="26">
        <v>8.2335141985399679E-2</v>
      </c>
      <c r="U974" s="11"/>
      <c r="V974" s="28"/>
      <c r="W974" s="28"/>
      <c r="X974" s="29"/>
      <c r="Y974" s="108" t="str">
        <f t="shared" si="121"/>
        <v>NO OFERTADO</v>
      </c>
      <c r="Z974" s="108" t="str">
        <f t="shared" si="122"/>
        <v>CORRECTO</v>
      </c>
      <c r="AA974" s="29">
        <f t="shared" si="123"/>
        <v>0</v>
      </c>
      <c r="AB974" s="25">
        <v>2.4874690463797935E-2</v>
      </c>
      <c r="AC974" s="26">
        <v>6.6193897929804797E-3</v>
      </c>
      <c r="AD974" s="26">
        <v>3.1494080256778412E-2</v>
      </c>
      <c r="AE974" s="28"/>
      <c r="AF974" s="28"/>
      <c r="AG974" s="28"/>
      <c r="AH974" s="29"/>
      <c r="AI974" s="108" t="str">
        <f t="shared" si="124"/>
        <v>NO OFERTADO</v>
      </c>
      <c r="AJ974" s="108" t="str">
        <f t="shared" si="125"/>
        <v>CORRECTO</v>
      </c>
      <c r="AK974" s="27">
        <v>1.6583126975865291E-2</v>
      </c>
      <c r="AL974" s="26">
        <v>2.2064632643268266E-3</v>
      </c>
      <c r="AM974" s="26">
        <v>1.8789590240192118E-2</v>
      </c>
      <c r="AN974" s="28"/>
      <c r="AO974" s="28"/>
      <c r="AP974" s="28"/>
      <c r="AQ974" s="29"/>
      <c r="AR974" s="108" t="str">
        <f t="shared" si="126"/>
        <v>NO OFERTADO</v>
      </c>
      <c r="AS974" s="109" t="str">
        <f t="shared" si="127"/>
        <v>CORRECTO</v>
      </c>
    </row>
    <row r="975" spans="1:45" x14ac:dyDescent="0.25">
      <c r="A975" s="134">
        <v>972</v>
      </c>
      <c r="B975" s="135">
        <v>133</v>
      </c>
      <c r="C975" s="10" t="s">
        <v>384</v>
      </c>
      <c r="D975" s="136" t="s">
        <v>69</v>
      </c>
      <c r="E975" s="136" t="s">
        <v>201</v>
      </c>
      <c r="F975" s="136" t="s">
        <v>16</v>
      </c>
      <c r="G975" s="136" t="s">
        <v>17</v>
      </c>
      <c r="H975" s="136" t="s">
        <v>18</v>
      </c>
      <c r="I975" s="137">
        <v>1514626</v>
      </c>
      <c r="J975" s="8">
        <v>1</v>
      </c>
      <c r="K975" s="8" t="s">
        <v>385</v>
      </c>
      <c r="L975" s="9">
        <v>1162322.76</v>
      </c>
      <c r="M975" s="9">
        <v>39</v>
      </c>
      <c r="N975" s="138">
        <f t="shared" si="120"/>
        <v>45330587.640000001</v>
      </c>
      <c r="O975" s="11" t="s">
        <v>3204</v>
      </c>
      <c r="P975" s="39">
        <v>1.3772799892167674E-3</v>
      </c>
      <c r="Q975" s="39">
        <v>2.1990431879261503E-3</v>
      </c>
      <c r="R975" s="26">
        <v>0.34431999730419188</v>
      </c>
      <c r="S975" s="26">
        <v>6.5971295637784505E-2</v>
      </c>
      <c r="T975" s="26">
        <v>0.41029129294197642</v>
      </c>
      <c r="U975" s="11"/>
      <c r="V975" s="28"/>
      <c r="W975" s="28"/>
      <c r="X975" s="29"/>
      <c r="Y975" s="108" t="str">
        <f t="shared" si="121"/>
        <v>NO OFERTADO</v>
      </c>
      <c r="Z975" s="108" t="str">
        <f t="shared" si="122"/>
        <v>CORRECTO</v>
      </c>
      <c r="AA975" s="29">
        <f t="shared" si="123"/>
        <v>0</v>
      </c>
      <c r="AB975" s="25">
        <v>0.12395519902950906</v>
      </c>
      <c r="AC975" s="26">
        <v>3.2985647818892253E-2</v>
      </c>
      <c r="AD975" s="26">
        <v>0.15694084684840132</v>
      </c>
      <c r="AE975" s="28"/>
      <c r="AF975" s="28"/>
      <c r="AG975" s="28"/>
      <c r="AH975" s="29"/>
      <c r="AI975" s="108" t="str">
        <f t="shared" si="124"/>
        <v>NO OFERTADO</v>
      </c>
      <c r="AJ975" s="108" t="str">
        <f t="shared" si="125"/>
        <v>CORRECTO</v>
      </c>
      <c r="AK975" s="27">
        <v>8.2636799353006052E-2</v>
      </c>
      <c r="AL975" s="26">
        <v>1.0995215939630751E-2</v>
      </c>
      <c r="AM975" s="26">
        <v>9.3632015292636803E-2</v>
      </c>
      <c r="AN975" s="28"/>
      <c r="AO975" s="28"/>
      <c r="AP975" s="28"/>
      <c r="AQ975" s="29"/>
      <c r="AR975" s="108" t="str">
        <f t="shared" si="126"/>
        <v>NO OFERTADO</v>
      </c>
      <c r="AS975" s="109" t="str">
        <f t="shared" si="127"/>
        <v>CORRECTO</v>
      </c>
    </row>
    <row r="976" spans="1:45" x14ac:dyDescent="0.25">
      <c r="A976" s="134">
        <v>973</v>
      </c>
      <c r="B976" s="135">
        <v>2565</v>
      </c>
      <c r="C976" s="10" t="s">
        <v>4313</v>
      </c>
      <c r="D976" s="136" t="s">
        <v>4314</v>
      </c>
      <c r="E976" s="136" t="s">
        <v>36</v>
      </c>
      <c r="F976" s="136" t="s">
        <v>16</v>
      </c>
      <c r="G976" s="136" t="s">
        <v>17</v>
      </c>
      <c r="H976" s="136" t="s">
        <v>36</v>
      </c>
      <c r="I976" s="137">
        <v>1817551.2</v>
      </c>
      <c r="J976" s="8">
        <v>1</v>
      </c>
      <c r="K976" s="8" t="s">
        <v>4315</v>
      </c>
      <c r="L976" s="9">
        <v>1411903.52</v>
      </c>
      <c r="M976" s="9">
        <v>1.4285714285714286</v>
      </c>
      <c r="N976" s="138">
        <f t="shared" si="120"/>
        <v>2017005.0285714287</v>
      </c>
      <c r="O976" s="11" t="s">
        <v>4504</v>
      </c>
      <c r="P976" s="39">
        <v>6.1282696930002194E-5</v>
      </c>
      <c r="Q976" s="39">
        <v>9.7847422656813167E-5</v>
      </c>
      <c r="R976" s="26">
        <v>1.5320674232500548E-2</v>
      </c>
      <c r="S976" s="26">
        <v>2.9354226797043952E-3</v>
      </c>
      <c r="T976" s="26">
        <v>1.8256096912204943E-2</v>
      </c>
      <c r="U976" s="11"/>
      <c r="V976" s="28"/>
      <c r="W976" s="28"/>
      <c r="X976" s="29"/>
      <c r="Y976" s="108" t="str">
        <f t="shared" si="121"/>
        <v>NO OFERTADO</v>
      </c>
      <c r="Z976" s="108" t="str">
        <f t="shared" si="122"/>
        <v>CORRECTO</v>
      </c>
      <c r="AA976" s="29">
        <f t="shared" si="123"/>
        <v>0</v>
      </c>
      <c r="AB976" s="25">
        <v>5.5154427237001976E-3</v>
      </c>
      <c r="AC976" s="26">
        <v>1.4677113398521976E-3</v>
      </c>
      <c r="AD976" s="26">
        <v>6.9831540635523952E-3</v>
      </c>
      <c r="AE976" s="28"/>
      <c r="AF976" s="28"/>
      <c r="AG976" s="28"/>
      <c r="AH976" s="29"/>
      <c r="AI976" s="108" t="str">
        <f t="shared" si="124"/>
        <v>NO OFERTADO</v>
      </c>
      <c r="AJ976" s="108" t="str">
        <f t="shared" si="125"/>
        <v>CORRECTO</v>
      </c>
      <c r="AK976" s="27">
        <v>3.6769618158001317E-3</v>
      </c>
      <c r="AL976" s="26">
        <v>4.8923711328406584E-4</v>
      </c>
      <c r="AM976" s="26">
        <v>4.1661989290841979E-3</v>
      </c>
      <c r="AN976" s="28"/>
      <c r="AO976" s="28"/>
      <c r="AP976" s="28"/>
      <c r="AQ976" s="29"/>
      <c r="AR976" s="108" t="str">
        <f t="shared" si="126"/>
        <v>NO OFERTADO</v>
      </c>
      <c r="AS976" s="109" t="str">
        <f t="shared" si="127"/>
        <v>CORRECTO</v>
      </c>
    </row>
    <row r="977" spans="1:45" ht="24" x14ac:dyDescent="0.25">
      <c r="A977" s="134">
        <v>974</v>
      </c>
      <c r="B977" s="135">
        <v>1171</v>
      </c>
      <c r="C977" s="10" t="s">
        <v>2188</v>
      </c>
      <c r="D977" s="136" t="s">
        <v>2189</v>
      </c>
      <c r="E977" s="136" t="s">
        <v>36</v>
      </c>
      <c r="F977" s="136" t="s">
        <v>37</v>
      </c>
      <c r="G977" s="136" t="s">
        <v>17</v>
      </c>
      <c r="H977" s="136" t="s">
        <v>36</v>
      </c>
      <c r="I977" s="137">
        <v>186006</v>
      </c>
      <c r="J977" s="8">
        <v>1</v>
      </c>
      <c r="K977" s="8" t="s">
        <v>2190</v>
      </c>
      <c r="L977" s="9">
        <v>186006</v>
      </c>
      <c r="M977" s="9">
        <v>12.23076923076923</v>
      </c>
      <c r="N977" s="138">
        <f t="shared" si="120"/>
        <v>2274996.4615384615</v>
      </c>
      <c r="O977" s="11" t="s">
        <v>3204</v>
      </c>
      <c r="P977" s="39">
        <v>6.9121254877601153E-5</v>
      </c>
      <c r="Q977" s="39">
        <v>1.1036290795594571E-4</v>
      </c>
      <c r="R977" s="26">
        <v>1.7280313719400288E-2</v>
      </c>
      <c r="S977" s="26">
        <v>3.3108872386783711E-3</v>
      </c>
      <c r="T977" s="26">
        <v>2.0591200958078659E-2</v>
      </c>
      <c r="U977" s="11"/>
      <c r="V977" s="28"/>
      <c r="W977" s="28"/>
      <c r="X977" s="29"/>
      <c r="Y977" s="108" t="str">
        <f t="shared" si="121"/>
        <v>NO OFERTADO</v>
      </c>
      <c r="Z977" s="108" t="str">
        <f t="shared" si="122"/>
        <v>CORRECTO</v>
      </c>
      <c r="AA977" s="29">
        <f t="shared" si="123"/>
        <v>0</v>
      </c>
      <c r="AB977" s="25">
        <v>6.2209129389841035E-3</v>
      </c>
      <c r="AC977" s="26">
        <v>1.6554436193391856E-3</v>
      </c>
      <c r="AD977" s="26">
        <v>7.8763565583232897E-3</v>
      </c>
      <c r="AE977" s="28"/>
      <c r="AF977" s="28"/>
      <c r="AG977" s="28"/>
      <c r="AH977" s="29"/>
      <c r="AI977" s="108" t="str">
        <f t="shared" si="124"/>
        <v>NO OFERTADO</v>
      </c>
      <c r="AJ977" s="108" t="str">
        <f t="shared" si="125"/>
        <v>CORRECTO</v>
      </c>
      <c r="AK977" s="27">
        <v>4.1472752926560693E-3</v>
      </c>
      <c r="AL977" s="26">
        <v>5.5181453977972859E-4</v>
      </c>
      <c r="AM977" s="26">
        <v>4.6990898324357974E-3</v>
      </c>
      <c r="AN977" s="28"/>
      <c r="AO977" s="28"/>
      <c r="AP977" s="28"/>
      <c r="AQ977" s="29"/>
      <c r="AR977" s="108" t="str">
        <f t="shared" si="126"/>
        <v>NO OFERTADO</v>
      </c>
      <c r="AS977" s="109" t="str">
        <f t="shared" si="127"/>
        <v>CORRECTO</v>
      </c>
    </row>
    <row r="978" spans="1:45" x14ac:dyDescent="0.25">
      <c r="A978" s="134">
        <v>975</v>
      </c>
      <c r="B978" s="135">
        <v>561</v>
      </c>
      <c r="C978" s="10" t="s">
        <v>1295</v>
      </c>
      <c r="D978" s="136" t="s">
        <v>1296</v>
      </c>
      <c r="E978" s="136" t="s">
        <v>16</v>
      </c>
      <c r="F978" s="136" t="s">
        <v>16</v>
      </c>
      <c r="G978" s="136" t="s">
        <v>17</v>
      </c>
      <c r="H978" s="136" t="s">
        <v>36</v>
      </c>
      <c r="I978" s="137">
        <v>2206800</v>
      </c>
      <c r="J978" s="8">
        <v>1</v>
      </c>
      <c r="K978" s="8" t="s">
        <v>1297</v>
      </c>
      <c r="L978" s="9">
        <v>1449274.28</v>
      </c>
      <c r="M978" s="9">
        <v>16.333333333333332</v>
      </c>
      <c r="N978" s="138">
        <f t="shared" si="120"/>
        <v>23671479.906666666</v>
      </c>
      <c r="O978" s="11" t="s">
        <v>3204</v>
      </c>
      <c r="P978" s="39">
        <v>7.1921096301496776E-4</v>
      </c>
      <c r="Q978" s="39">
        <v>1.1483329325065435E-3</v>
      </c>
      <c r="R978" s="26">
        <v>0.17980274075374195</v>
      </c>
      <c r="S978" s="26">
        <v>3.4449987975196307E-2</v>
      </c>
      <c r="T978" s="26">
        <v>0.21425272872893825</v>
      </c>
      <c r="U978" s="11"/>
      <c r="V978" s="28"/>
      <c r="W978" s="28"/>
      <c r="X978" s="29"/>
      <c r="Y978" s="108" t="str">
        <f t="shared" si="121"/>
        <v>NO OFERTADO</v>
      </c>
      <c r="Z978" s="108" t="str">
        <f t="shared" si="122"/>
        <v>CORRECTO</v>
      </c>
      <c r="AA978" s="29">
        <f t="shared" si="123"/>
        <v>0</v>
      </c>
      <c r="AB978" s="25">
        <v>6.4728986671347105E-2</v>
      </c>
      <c r="AC978" s="26">
        <v>1.7224993987598154E-2</v>
      </c>
      <c r="AD978" s="26">
        <v>8.1953980658945255E-2</v>
      </c>
      <c r="AE978" s="28"/>
      <c r="AF978" s="28"/>
      <c r="AG978" s="28"/>
      <c r="AH978" s="29"/>
      <c r="AI978" s="108" t="str">
        <f t="shared" si="124"/>
        <v>NO OFERTADO</v>
      </c>
      <c r="AJ978" s="108" t="str">
        <f t="shared" si="125"/>
        <v>CORRECTO</v>
      </c>
      <c r="AK978" s="27">
        <v>4.3152657780898065E-2</v>
      </c>
      <c r="AL978" s="26">
        <v>5.7416646625327175E-3</v>
      </c>
      <c r="AM978" s="26">
        <v>4.8894322443430782E-2</v>
      </c>
      <c r="AN978" s="28"/>
      <c r="AO978" s="28"/>
      <c r="AP978" s="28"/>
      <c r="AQ978" s="29"/>
      <c r="AR978" s="108" t="str">
        <f t="shared" si="126"/>
        <v>NO OFERTADO</v>
      </c>
      <c r="AS978" s="109" t="str">
        <f t="shared" si="127"/>
        <v>CORRECTO</v>
      </c>
    </row>
    <row r="979" spans="1:45" x14ac:dyDescent="0.25">
      <c r="A979" s="134">
        <v>976</v>
      </c>
      <c r="B979" s="135">
        <v>220</v>
      </c>
      <c r="C979" s="10" t="s">
        <v>602</v>
      </c>
      <c r="D979" s="136" t="s">
        <v>603</v>
      </c>
      <c r="E979" s="136" t="s">
        <v>36</v>
      </c>
      <c r="F979" s="136" t="s">
        <v>16</v>
      </c>
      <c r="G979" s="136" t="s">
        <v>17</v>
      </c>
      <c r="H979" s="136" t="s">
        <v>36</v>
      </c>
      <c r="I979" s="137">
        <v>1103400</v>
      </c>
      <c r="J979" s="8">
        <v>1</v>
      </c>
      <c r="K979" s="8" t="s">
        <v>604</v>
      </c>
      <c r="L979" s="9">
        <v>875000</v>
      </c>
      <c r="M979" s="9">
        <v>49.909090909090907</v>
      </c>
      <c r="N979" s="138">
        <f t="shared" si="120"/>
        <v>43670454.545454547</v>
      </c>
      <c r="O979" s="11" t="s">
        <v>3204</v>
      </c>
      <c r="P979" s="39">
        <v>1.3268401381230136E-3</v>
      </c>
      <c r="Q979" s="39">
        <v>2.1185080666609336E-3</v>
      </c>
      <c r="R979" s="26">
        <v>0.33171003453075337</v>
      </c>
      <c r="S979" s="26">
        <v>6.355524199982801E-2</v>
      </c>
      <c r="T979" s="26">
        <v>0.39526527653058141</v>
      </c>
      <c r="U979" s="11"/>
      <c r="V979" s="28"/>
      <c r="W979" s="28"/>
      <c r="X979" s="29"/>
      <c r="Y979" s="108" t="str">
        <f t="shared" si="121"/>
        <v>NO OFERTADO</v>
      </c>
      <c r="Z979" s="108" t="str">
        <f t="shared" si="122"/>
        <v>CORRECTO</v>
      </c>
      <c r="AA979" s="29">
        <f t="shared" si="123"/>
        <v>0</v>
      </c>
      <c r="AB979" s="25">
        <v>0.11941561243107122</v>
      </c>
      <c r="AC979" s="26">
        <v>3.1777620999914005E-2</v>
      </c>
      <c r="AD979" s="26">
        <v>0.15119323343098523</v>
      </c>
      <c r="AE979" s="28"/>
      <c r="AF979" s="28"/>
      <c r="AG979" s="28"/>
      <c r="AH979" s="29"/>
      <c r="AI979" s="108" t="str">
        <f t="shared" si="124"/>
        <v>NO OFERTADO</v>
      </c>
      <c r="AJ979" s="108" t="str">
        <f t="shared" si="125"/>
        <v>CORRECTO</v>
      </c>
      <c r="AK979" s="27">
        <v>7.9610408287380821E-2</v>
      </c>
      <c r="AL979" s="26">
        <v>1.0592540333304668E-2</v>
      </c>
      <c r="AM979" s="26">
        <v>9.0202948620685494E-2</v>
      </c>
      <c r="AN979" s="28"/>
      <c r="AO979" s="28"/>
      <c r="AP979" s="28"/>
      <c r="AQ979" s="29"/>
      <c r="AR979" s="108" t="str">
        <f t="shared" si="126"/>
        <v>NO OFERTADO</v>
      </c>
      <c r="AS979" s="109" t="str">
        <f t="shared" si="127"/>
        <v>CORRECTO</v>
      </c>
    </row>
    <row r="980" spans="1:45" x14ac:dyDescent="0.25">
      <c r="A980" s="134">
        <v>977</v>
      </c>
      <c r="B980" s="135">
        <v>1464</v>
      </c>
      <c r="C980" s="10" t="s">
        <v>2617</v>
      </c>
      <c r="D980" s="136" t="s">
        <v>246</v>
      </c>
      <c r="E980" s="136" t="s">
        <v>36</v>
      </c>
      <c r="F980" s="136" t="s">
        <v>16</v>
      </c>
      <c r="G980" s="136" t="s">
        <v>17</v>
      </c>
      <c r="H980" s="136" t="s">
        <v>16</v>
      </c>
      <c r="I980" s="137">
        <v>146324</v>
      </c>
      <c r="J980" s="8">
        <v>1</v>
      </c>
      <c r="K980" s="8" t="s">
        <v>2618</v>
      </c>
      <c r="L980" s="9">
        <v>146324</v>
      </c>
      <c r="M980" s="9">
        <v>6</v>
      </c>
      <c r="N980" s="138">
        <f t="shared" si="120"/>
        <v>877944</v>
      </c>
      <c r="O980" s="11" t="s">
        <v>3204</v>
      </c>
      <c r="P980" s="39">
        <v>2.6674586979894834E-5</v>
      </c>
      <c r="Q980" s="39">
        <v>4.2590155413671052E-5</v>
      </c>
      <c r="R980" s="26">
        <v>6.6686467449737089E-3</v>
      </c>
      <c r="S980" s="26">
        <v>1.2777046624101315E-3</v>
      </c>
      <c r="T980" s="26">
        <v>7.946351407383841E-3</v>
      </c>
      <c r="U980" s="11"/>
      <c r="V980" s="28"/>
      <c r="W980" s="28"/>
      <c r="X980" s="29"/>
      <c r="Y980" s="108" t="str">
        <f t="shared" si="121"/>
        <v>NO OFERTADO</v>
      </c>
      <c r="Z980" s="108" t="str">
        <f t="shared" si="122"/>
        <v>CORRECTO</v>
      </c>
      <c r="AA980" s="29">
        <f t="shared" si="123"/>
        <v>0</v>
      </c>
      <c r="AB980" s="25">
        <v>2.400712828190535E-3</v>
      </c>
      <c r="AC980" s="26">
        <v>6.3885233120506574E-4</v>
      </c>
      <c r="AD980" s="26">
        <v>3.0395651593956006E-3</v>
      </c>
      <c r="AE980" s="28"/>
      <c r="AF980" s="28"/>
      <c r="AG980" s="28"/>
      <c r="AH980" s="29"/>
      <c r="AI980" s="108" t="str">
        <f t="shared" si="124"/>
        <v>NO OFERTADO</v>
      </c>
      <c r="AJ980" s="108" t="str">
        <f t="shared" si="125"/>
        <v>CORRECTO</v>
      </c>
      <c r="AK980" s="27">
        <v>1.6004752187936901E-3</v>
      </c>
      <c r="AL980" s="26">
        <v>2.1295077706835525E-4</v>
      </c>
      <c r="AM980" s="26">
        <v>1.8134259958620452E-3</v>
      </c>
      <c r="AN980" s="28"/>
      <c r="AO980" s="28"/>
      <c r="AP980" s="28"/>
      <c r="AQ980" s="29"/>
      <c r="AR980" s="108" t="str">
        <f t="shared" si="126"/>
        <v>NO OFERTADO</v>
      </c>
      <c r="AS980" s="109" t="str">
        <f t="shared" si="127"/>
        <v>CORRECTO</v>
      </c>
    </row>
    <row r="981" spans="1:45" x14ac:dyDescent="0.25">
      <c r="A981" s="134">
        <v>978</v>
      </c>
      <c r="B981" s="135">
        <v>2331</v>
      </c>
      <c r="C981" s="10" t="s">
        <v>3938</v>
      </c>
      <c r="D981" s="136" t="s">
        <v>3939</v>
      </c>
      <c r="E981" s="136" t="s">
        <v>36</v>
      </c>
      <c r="F981" s="136" t="s">
        <v>166</v>
      </c>
      <c r="G981" s="136" t="s">
        <v>17</v>
      </c>
      <c r="H981" s="136" t="s">
        <v>36</v>
      </c>
      <c r="I981" s="137">
        <v>49599.88</v>
      </c>
      <c r="J981" s="8">
        <v>100</v>
      </c>
      <c r="K981" s="8" t="s">
        <v>604</v>
      </c>
      <c r="L981" s="9">
        <v>47198.17</v>
      </c>
      <c r="M981" s="138">
        <v>2900</v>
      </c>
      <c r="N981" s="138">
        <f t="shared" si="120"/>
        <v>136874693</v>
      </c>
      <c r="O981" s="11" t="s">
        <v>3204</v>
      </c>
      <c r="P981" s="39">
        <v>4.1586660467807773E-3</v>
      </c>
      <c r="Q981" s="39">
        <v>6.6399616001345339E-3</v>
      </c>
      <c r="R981" s="26">
        <v>1.0396665116951944</v>
      </c>
      <c r="S981" s="26">
        <v>0.19919884800403601</v>
      </c>
      <c r="T981" s="26">
        <v>1.2388653596992305</v>
      </c>
      <c r="U981" s="11"/>
      <c r="V981" s="28"/>
      <c r="W981" s="28"/>
      <c r="X981" s="29"/>
      <c r="Y981" s="108" t="str">
        <f t="shared" si="121"/>
        <v>NO OFERTADO</v>
      </c>
      <c r="Z981" s="108" t="str">
        <f t="shared" si="122"/>
        <v>CORRECTO</v>
      </c>
      <c r="AA981" s="29">
        <f t="shared" si="123"/>
        <v>0</v>
      </c>
      <c r="AB981" s="25">
        <v>0.37427994421026994</v>
      </c>
      <c r="AC981" s="26">
        <v>9.9599424002018003E-2</v>
      </c>
      <c r="AD981" s="26">
        <v>0.47387936821228793</v>
      </c>
      <c r="AE981" s="28"/>
      <c r="AF981" s="28"/>
      <c r="AG981" s="28"/>
      <c r="AH981" s="29"/>
      <c r="AI981" s="108" t="str">
        <f t="shared" si="124"/>
        <v>NO OFERTADO</v>
      </c>
      <c r="AJ981" s="108" t="str">
        <f t="shared" si="125"/>
        <v>CORRECTO</v>
      </c>
      <c r="AK981" s="27">
        <v>0.24951996280684663</v>
      </c>
      <c r="AL981" s="26">
        <v>3.3199808000672668E-2</v>
      </c>
      <c r="AM981" s="26">
        <v>0.28271977080751931</v>
      </c>
      <c r="AN981" s="28"/>
      <c r="AO981" s="28"/>
      <c r="AP981" s="28"/>
      <c r="AQ981" s="29"/>
      <c r="AR981" s="108" t="str">
        <f t="shared" si="126"/>
        <v>NO OFERTADO</v>
      </c>
      <c r="AS981" s="109" t="str">
        <f t="shared" si="127"/>
        <v>CORRECTO</v>
      </c>
    </row>
    <row r="982" spans="1:45" ht="24" x14ac:dyDescent="0.25">
      <c r="A982" s="134">
        <v>979</v>
      </c>
      <c r="B982" s="135">
        <v>763</v>
      </c>
      <c r="C982" s="10" t="s">
        <v>1606</v>
      </c>
      <c r="D982" s="136" t="s">
        <v>1607</v>
      </c>
      <c r="E982" s="136" t="s">
        <v>192</v>
      </c>
      <c r="F982" s="136" t="s">
        <v>166</v>
      </c>
      <c r="G982" s="136" t="s">
        <v>17</v>
      </c>
      <c r="H982" s="136" t="s">
        <v>16</v>
      </c>
      <c r="I982" s="137">
        <v>28835</v>
      </c>
      <c r="J982" s="8">
        <v>50</v>
      </c>
      <c r="K982" s="8" t="s">
        <v>1608</v>
      </c>
      <c r="L982" s="9">
        <v>27441.02</v>
      </c>
      <c r="M982" s="9">
        <v>450</v>
      </c>
      <c r="N982" s="138">
        <f t="shared" si="120"/>
        <v>12348459</v>
      </c>
      <c r="O982" s="11" t="s">
        <v>3204</v>
      </c>
      <c r="P982" s="39">
        <v>3.7518343272824372E-4</v>
      </c>
      <c r="Q982" s="39">
        <v>5.9903910491938557E-4</v>
      </c>
      <c r="R982" s="26">
        <v>9.3795858182060932E-2</v>
      </c>
      <c r="S982" s="26">
        <v>1.7971173147581569E-2</v>
      </c>
      <c r="T982" s="26">
        <v>0.1117670313296425</v>
      </c>
      <c r="U982" s="11"/>
      <c r="V982" s="28"/>
      <c r="W982" s="28"/>
      <c r="X982" s="29"/>
      <c r="Y982" s="108" t="str">
        <f t="shared" si="121"/>
        <v>NO OFERTADO</v>
      </c>
      <c r="Z982" s="108" t="str">
        <f t="shared" si="122"/>
        <v>CORRECTO</v>
      </c>
      <c r="AA982" s="29">
        <f t="shared" si="123"/>
        <v>0</v>
      </c>
      <c r="AB982" s="25">
        <v>3.3766508945541937E-2</v>
      </c>
      <c r="AC982" s="26">
        <v>8.9855865737907843E-3</v>
      </c>
      <c r="AD982" s="26">
        <v>4.275209551933272E-2</v>
      </c>
      <c r="AE982" s="28"/>
      <c r="AF982" s="28"/>
      <c r="AG982" s="28"/>
      <c r="AH982" s="29"/>
      <c r="AI982" s="108" t="str">
        <f t="shared" si="124"/>
        <v>NO OFERTADO</v>
      </c>
      <c r="AJ982" s="108" t="str">
        <f t="shared" si="125"/>
        <v>CORRECTO</v>
      </c>
      <c r="AK982" s="27">
        <v>2.2511005963694625E-2</v>
      </c>
      <c r="AL982" s="26">
        <v>2.9951955245969279E-3</v>
      </c>
      <c r="AM982" s="26">
        <v>2.5506201488291552E-2</v>
      </c>
      <c r="AN982" s="28"/>
      <c r="AO982" s="28"/>
      <c r="AP982" s="28"/>
      <c r="AQ982" s="29"/>
      <c r="AR982" s="108" t="str">
        <f t="shared" si="126"/>
        <v>NO OFERTADO</v>
      </c>
      <c r="AS982" s="109" t="str">
        <f t="shared" si="127"/>
        <v>CORRECTO</v>
      </c>
    </row>
    <row r="983" spans="1:45" x14ac:dyDescent="0.25">
      <c r="A983" s="134">
        <v>980</v>
      </c>
      <c r="B983" s="135">
        <v>1142</v>
      </c>
      <c r="C983" s="10" t="s">
        <v>2140</v>
      </c>
      <c r="D983" s="136" t="s">
        <v>133</v>
      </c>
      <c r="E983" s="136" t="s">
        <v>36</v>
      </c>
      <c r="F983" s="136" t="s">
        <v>166</v>
      </c>
      <c r="G983" s="136" t="s">
        <v>38</v>
      </c>
      <c r="H983" s="136" t="s">
        <v>16</v>
      </c>
      <c r="I983" s="137">
        <v>28835.000000000004</v>
      </c>
      <c r="J983" s="8">
        <v>100</v>
      </c>
      <c r="K983" s="8" t="s">
        <v>604</v>
      </c>
      <c r="L983" s="9">
        <v>27427.71</v>
      </c>
      <c r="M983" s="9">
        <v>100</v>
      </c>
      <c r="N983" s="138">
        <f t="shared" si="120"/>
        <v>2742771</v>
      </c>
      <c r="O983" s="11" t="s">
        <v>3204</v>
      </c>
      <c r="P983" s="39">
        <v>8.3333656366958638E-5</v>
      </c>
      <c r="Q983" s="39">
        <v>1.3305523262771882E-4</v>
      </c>
      <c r="R983" s="26">
        <v>2.0833414091739659E-2</v>
      </c>
      <c r="S983" s="26">
        <v>3.991656978831565E-3</v>
      </c>
      <c r="T983" s="26">
        <v>2.4825071070571223E-2</v>
      </c>
      <c r="U983" s="11"/>
      <c r="V983" s="28"/>
      <c r="W983" s="28"/>
      <c r="X983" s="29"/>
      <c r="Y983" s="108" t="str">
        <f t="shared" si="121"/>
        <v>NO OFERTADO</v>
      </c>
      <c r="Z983" s="108" t="str">
        <f t="shared" si="122"/>
        <v>CORRECTO</v>
      </c>
      <c r="AA983" s="29">
        <f t="shared" si="123"/>
        <v>0</v>
      </c>
      <c r="AB983" s="25">
        <v>7.5000290730262778E-3</v>
      </c>
      <c r="AC983" s="26">
        <v>1.9958284894157825E-3</v>
      </c>
      <c r="AD983" s="26">
        <v>9.4958575624420598E-3</v>
      </c>
      <c r="AE983" s="28"/>
      <c r="AF983" s="28"/>
      <c r="AG983" s="28"/>
      <c r="AH983" s="29"/>
      <c r="AI983" s="108" t="str">
        <f t="shared" si="124"/>
        <v>NO OFERTADO</v>
      </c>
      <c r="AJ983" s="108" t="str">
        <f t="shared" si="125"/>
        <v>CORRECTO</v>
      </c>
      <c r="AK983" s="27">
        <v>5.000019382017518E-3</v>
      </c>
      <c r="AL983" s="26">
        <v>6.6527616313859412E-4</v>
      </c>
      <c r="AM983" s="26">
        <v>5.665295545156112E-3</v>
      </c>
      <c r="AN983" s="28"/>
      <c r="AO983" s="28"/>
      <c r="AP983" s="28"/>
      <c r="AQ983" s="29"/>
      <c r="AR983" s="108" t="str">
        <f t="shared" si="126"/>
        <v>NO OFERTADO</v>
      </c>
      <c r="AS983" s="109" t="str">
        <f t="shared" si="127"/>
        <v>CORRECTO</v>
      </c>
    </row>
    <row r="984" spans="1:45" ht="24" x14ac:dyDescent="0.25">
      <c r="A984" s="134">
        <v>981</v>
      </c>
      <c r="B984" s="135">
        <v>628</v>
      </c>
      <c r="C984" s="10" t="s">
        <v>1383</v>
      </c>
      <c r="D984" s="136" t="s">
        <v>1384</v>
      </c>
      <c r="E984" s="136" t="s">
        <v>88</v>
      </c>
      <c r="F984" s="136" t="s">
        <v>37</v>
      </c>
      <c r="G984" s="136" t="s">
        <v>38</v>
      </c>
      <c r="H984" s="136" t="s">
        <v>18</v>
      </c>
      <c r="I984" s="137">
        <v>22407</v>
      </c>
      <c r="J984" s="8">
        <v>1</v>
      </c>
      <c r="K984" s="8" t="s">
        <v>1385</v>
      </c>
      <c r="L984" s="9">
        <v>22407</v>
      </c>
      <c r="M984" s="9">
        <v>312</v>
      </c>
      <c r="N984" s="138">
        <f t="shared" si="120"/>
        <v>6990984</v>
      </c>
      <c r="O984" s="11" t="s">
        <v>3204</v>
      </c>
      <c r="P984" s="39">
        <v>2.1240718175994495E-4</v>
      </c>
      <c r="Q984" s="39">
        <v>3.3914132912177508E-4</v>
      </c>
      <c r="R984" s="26">
        <v>5.3101795439986235E-2</v>
      </c>
      <c r="S984" s="26">
        <v>1.0174239873653252E-2</v>
      </c>
      <c r="T984" s="26">
        <v>6.3276035313639484E-2</v>
      </c>
      <c r="U984" s="11"/>
      <c r="V984" s="28"/>
      <c r="W984" s="28"/>
      <c r="X984" s="29"/>
      <c r="Y984" s="108" t="str">
        <f t="shared" si="121"/>
        <v>NO OFERTADO</v>
      </c>
      <c r="Z984" s="108" t="str">
        <f t="shared" si="122"/>
        <v>CORRECTO</v>
      </c>
      <c r="AA984" s="29">
        <f t="shared" si="123"/>
        <v>0</v>
      </c>
      <c r="AB984" s="25">
        <v>1.9116646358395044E-2</v>
      </c>
      <c r="AC984" s="26">
        <v>5.087119936826626E-3</v>
      </c>
      <c r="AD984" s="26">
        <v>2.4203766295221668E-2</v>
      </c>
      <c r="AE984" s="28"/>
      <c r="AF984" s="28"/>
      <c r="AG984" s="28"/>
      <c r="AH984" s="29"/>
      <c r="AI984" s="108" t="str">
        <f t="shared" si="124"/>
        <v>NO OFERTADO</v>
      </c>
      <c r="AJ984" s="108" t="str">
        <f t="shared" si="125"/>
        <v>CORRECTO</v>
      </c>
      <c r="AK984" s="27">
        <v>1.2744430905596696E-2</v>
      </c>
      <c r="AL984" s="26">
        <v>1.6957066456088753E-3</v>
      </c>
      <c r="AM984" s="26">
        <v>1.4440137551205571E-2</v>
      </c>
      <c r="AN984" s="28"/>
      <c r="AO984" s="28"/>
      <c r="AP984" s="28"/>
      <c r="AQ984" s="29"/>
      <c r="AR984" s="108" t="str">
        <f t="shared" si="126"/>
        <v>NO OFERTADO</v>
      </c>
      <c r="AS984" s="109" t="str">
        <f t="shared" si="127"/>
        <v>CORRECTO</v>
      </c>
    </row>
    <row r="985" spans="1:45" ht="24" x14ac:dyDescent="0.25">
      <c r="A985" s="134">
        <v>982</v>
      </c>
      <c r="B985" s="135">
        <v>25</v>
      </c>
      <c r="C985" s="10" t="s">
        <v>86</v>
      </c>
      <c r="D985" s="136" t="s">
        <v>87</v>
      </c>
      <c r="E985" s="136" t="s">
        <v>88</v>
      </c>
      <c r="F985" s="136" t="s">
        <v>37</v>
      </c>
      <c r="G985" s="136" t="s">
        <v>38</v>
      </c>
      <c r="H985" s="136" t="s">
        <v>18</v>
      </c>
      <c r="I985" s="137">
        <v>22284</v>
      </c>
      <c r="J985" s="8">
        <v>1</v>
      </c>
      <c r="K985" s="8" t="s">
        <v>89</v>
      </c>
      <c r="L985" s="9">
        <v>19276.39</v>
      </c>
      <c r="M985" s="9">
        <v>7948.5384615384619</v>
      </c>
      <c r="N985" s="138">
        <f t="shared" si="120"/>
        <v>153219127.3146154</v>
      </c>
      <c r="O985" s="11" t="s">
        <v>3204</v>
      </c>
      <c r="P985" s="39">
        <v>4.6552592631617607E-3</v>
      </c>
      <c r="Q985" s="39">
        <v>7.4328504377004926E-3</v>
      </c>
      <c r="R985" s="26">
        <v>1.1638148157904402</v>
      </c>
      <c r="S985" s="26">
        <v>0.22298551313101478</v>
      </c>
      <c r="T985" s="26">
        <v>1.386800328921455</v>
      </c>
      <c r="U985" s="11"/>
      <c r="V985" s="28"/>
      <c r="W985" s="28"/>
      <c r="X985" s="29"/>
      <c r="Y985" s="108" t="str">
        <f t="shared" si="121"/>
        <v>NO OFERTADO</v>
      </c>
      <c r="Z985" s="108" t="str">
        <f t="shared" si="122"/>
        <v>CORRECTO</v>
      </c>
      <c r="AA985" s="29">
        <f t="shared" si="123"/>
        <v>0</v>
      </c>
      <c r="AB985" s="25">
        <v>0.41897333368455847</v>
      </c>
      <c r="AC985" s="26">
        <v>0.11149275656550739</v>
      </c>
      <c r="AD985" s="26">
        <v>0.53046609025006586</v>
      </c>
      <c r="AE985" s="28"/>
      <c r="AF985" s="28"/>
      <c r="AG985" s="28"/>
      <c r="AH985" s="29"/>
      <c r="AI985" s="108" t="str">
        <f t="shared" si="124"/>
        <v>NO OFERTADO</v>
      </c>
      <c r="AJ985" s="108" t="str">
        <f t="shared" si="125"/>
        <v>CORRECTO</v>
      </c>
      <c r="AK985" s="27">
        <v>0.27931555578970563</v>
      </c>
      <c r="AL985" s="26">
        <v>3.7164252188502465E-2</v>
      </c>
      <c r="AM985" s="26">
        <v>0.31647980797820807</v>
      </c>
      <c r="AN985" s="28"/>
      <c r="AO985" s="28"/>
      <c r="AP985" s="28"/>
      <c r="AQ985" s="29"/>
      <c r="AR985" s="108" t="str">
        <f t="shared" si="126"/>
        <v>NO OFERTADO</v>
      </c>
      <c r="AS985" s="109" t="str">
        <f t="shared" si="127"/>
        <v>CORRECTO</v>
      </c>
    </row>
    <row r="986" spans="1:45" x14ac:dyDescent="0.25">
      <c r="A986" s="134">
        <v>983</v>
      </c>
      <c r="B986" s="135">
        <v>1240</v>
      </c>
      <c r="C986" s="10" t="s">
        <v>86</v>
      </c>
      <c r="D986" s="136" t="s">
        <v>2277</v>
      </c>
      <c r="E986" s="136" t="s">
        <v>88</v>
      </c>
      <c r="F986" s="136" t="s">
        <v>16</v>
      </c>
      <c r="G986" s="136" t="s">
        <v>38</v>
      </c>
      <c r="H986" s="136" t="s">
        <v>18</v>
      </c>
      <c r="I986" s="137">
        <v>74280</v>
      </c>
      <c r="J986" s="8">
        <v>1</v>
      </c>
      <c r="K986" s="8" t="s">
        <v>89</v>
      </c>
      <c r="L986" s="9">
        <v>71411.25</v>
      </c>
      <c r="M986" s="9">
        <v>18.615384615384617</v>
      </c>
      <c r="N986" s="138">
        <f t="shared" si="120"/>
        <v>1329347.8846153847</v>
      </c>
      <c r="O986" s="11" t="s">
        <v>3204</v>
      </c>
      <c r="P986" s="39">
        <v>4.0389598624413727E-5</v>
      </c>
      <c r="Q986" s="39">
        <v>6.4488319305791819E-5</v>
      </c>
      <c r="R986" s="26">
        <v>1.0097399656103432E-2</v>
      </c>
      <c r="S986" s="26">
        <v>1.9346495791737546E-3</v>
      </c>
      <c r="T986" s="26">
        <v>1.2032049235277186E-2</v>
      </c>
      <c r="U986" s="11"/>
      <c r="V986" s="28"/>
      <c r="W986" s="28"/>
      <c r="X986" s="29"/>
      <c r="Y986" s="108" t="str">
        <f t="shared" si="121"/>
        <v>NO OFERTADO</v>
      </c>
      <c r="Z986" s="108" t="str">
        <f t="shared" si="122"/>
        <v>CORRECTO</v>
      </c>
      <c r="AA986" s="29">
        <f t="shared" si="123"/>
        <v>0</v>
      </c>
      <c r="AB986" s="25">
        <v>3.6350638761972354E-3</v>
      </c>
      <c r="AC986" s="26">
        <v>9.6732478958687731E-4</v>
      </c>
      <c r="AD986" s="26">
        <v>4.6023886657841125E-3</v>
      </c>
      <c r="AE986" s="28"/>
      <c r="AF986" s="28"/>
      <c r="AG986" s="28"/>
      <c r="AH986" s="29"/>
      <c r="AI986" s="108" t="str">
        <f t="shared" si="124"/>
        <v>NO OFERTADO</v>
      </c>
      <c r="AJ986" s="108" t="str">
        <f t="shared" si="125"/>
        <v>CORRECTO</v>
      </c>
      <c r="AK986" s="27">
        <v>2.4233759174648235E-3</v>
      </c>
      <c r="AL986" s="26">
        <v>3.2244159652895907E-4</v>
      </c>
      <c r="AM986" s="26">
        <v>2.7458175139937827E-3</v>
      </c>
      <c r="AN986" s="28"/>
      <c r="AO986" s="28"/>
      <c r="AP986" s="28"/>
      <c r="AQ986" s="29"/>
      <c r="AR986" s="108" t="str">
        <f t="shared" si="126"/>
        <v>NO OFERTADO</v>
      </c>
      <c r="AS986" s="109" t="str">
        <f t="shared" si="127"/>
        <v>CORRECTO</v>
      </c>
    </row>
    <row r="987" spans="1:45" x14ac:dyDescent="0.25">
      <c r="A987" s="134">
        <v>984</v>
      </c>
      <c r="B987" s="135">
        <v>1783</v>
      </c>
      <c r="C987" s="10" t="s">
        <v>3105</v>
      </c>
      <c r="D987" s="136" t="s">
        <v>1384</v>
      </c>
      <c r="E987" s="136" t="s">
        <v>36</v>
      </c>
      <c r="F987" s="136" t="s">
        <v>16</v>
      </c>
      <c r="G987" s="136" t="s">
        <v>38</v>
      </c>
      <c r="H987" s="136" t="s">
        <v>16</v>
      </c>
      <c r="I987" s="137" t="s">
        <v>45</v>
      </c>
      <c r="J987" s="8">
        <v>1</v>
      </c>
      <c r="K987" s="8" t="s">
        <v>3106</v>
      </c>
      <c r="L987" s="9">
        <v>17121.47</v>
      </c>
      <c r="M987" s="9">
        <v>2.6666666666666665</v>
      </c>
      <c r="N987" s="138">
        <f t="shared" si="120"/>
        <v>45657.253333333334</v>
      </c>
      <c r="O987" s="11" t="s">
        <v>3204</v>
      </c>
      <c r="P987" s="39">
        <v>1.38720507834565E-6</v>
      </c>
      <c r="Q987" s="39"/>
      <c r="R987" s="26">
        <v>3.4680126958641254E-4</v>
      </c>
      <c r="S987" s="7"/>
      <c r="T987" s="26">
        <v>3.4680126958641254E-4</v>
      </c>
      <c r="U987" s="11"/>
      <c r="V987" s="28"/>
      <c r="W987" s="28"/>
      <c r="X987" s="29"/>
      <c r="Y987" s="108" t="str">
        <f t="shared" si="121"/>
        <v>NO OFERTADO</v>
      </c>
      <c r="Z987" s="108" t="str">
        <f t="shared" si="122"/>
        <v>CORRECTO</v>
      </c>
      <c r="AA987" s="29">
        <f t="shared" si="123"/>
        <v>0</v>
      </c>
      <c r="AB987" s="25">
        <v>1.2484845705110852E-4</v>
      </c>
      <c r="AC987" s="7"/>
      <c r="AD987" s="26">
        <v>1.2484845705110852E-4</v>
      </c>
      <c r="AE987" s="28"/>
      <c r="AF987" s="28"/>
      <c r="AG987" s="28"/>
      <c r="AH987" s="29"/>
      <c r="AI987" s="108" t="str">
        <f t="shared" si="124"/>
        <v>NO OFERTADO</v>
      </c>
      <c r="AJ987" s="108" t="str">
        <f t="shared" si="125"/>
        <v>CORRECTO</v>
      </c>
      <c r="AK987" s="27">
        <v>8.3232304700738997E-5</v>
      </c>
      <c r="AL987" s="7"/>
      <c r="AM987" s="26">
        <v>8.3232304700738997E-5</v>
      </c>
      <c r="AN987" s="28"/>
      <c r="AO987" s="28"/>
      <c r="AP987" s="28"/>
      <c r="AQ987" s="29"/>
      <c r="AR987" s="108" t="str">
        <f t="shared" si="126"/>
        <v>NO OFERTADO</v>
      </c>
      <c r="AS987" s="109" t="str">
        <f t="shared" si="127"/>
        <v>CORRECTO</v>
      </c>
    </row>
    <row r="988" spans="1:45" ht="24" x14ac:dyDescent="0.25">
      <c r="A988" s="134">
        <v>985</v>
      </c>
      <c r="B988" s="135">
        <v>906</v>
      </c>
      <c r="C988" s="10" t="s">
        <v>1827</v>
      </c>
      <c r="D988" s="136" t="s">
        <v>35</v>
      </c>
      <c r="E988" s="136" t="s">
        <v>192</v>
      </c>
      <c r="F988" s="136" t="s">
        <v>1828</v>
      </c>
      <c r="G988" s="136" t="s">
        <v>38</v>
      </c>
      <c r="H988" s="136" t="s">
        <v>1828</v>
      </c>
      <c r="I988" s="137">
        <v>20001</v>
      </c>
      <c r="J988" s="8">
        <v>1</v>
      </c>
      <c r="K988" s="8" t="s">
        <v>1829</v>
      </c>
      <c r="L988" s="9">
        <v>20001</v>
      </c>
      <c r="M988" s="9">
        <v>262.125</v>
      </c>
      <c r="N988" s="138">
        <f t="shared" si="120"/>
        <v>5242762.125</v>
      </c>
      <c r="O988" s="11" t="s">
        <v>3204</v>
      </c>
      <c r="P988" s="39">
        <v>1.5929092780201331E-4</v>
      </c>
      <c r="Q988" s="39">
        <v>2.5433291155319509E-4</v>
      </c>
      <c r="R988" s="26">
        <v>3.9822731950503329E-2</v>
      </c>
      <c r="S988" s="26">
        <v>7.6299873465958522E-3</v>
      </c>
      <c r="T988" s="26">
        <v>4.7452719297099183E-2</v>
      </c>
      <c r="U988" s="11"/>
      <c r="V988" s="28"/>
      <c r="W988" s="28"/>
      <c r="X988" s="29"/>
      <c r="Y988" s="108" t="str">
        <f t="shared" si="121"/>
        <v>NO OFERTADO</v>
      </c>
      <c r="Z988" s="108" t="str">
        <f t="shared" si="122"/>
        <v>CORRECTO</v>
      </c>
      <c r="AA988" s="29">
        <f t="shared" si="123"/>
        <v>0</v>
      </c>
      <c r="AB988" s="25">
        <v>1.4336183502181198E-2</v>
      </c>
      <c r="AC988" s="26">
        <v>3.8149936732979261E-3</v>
      </c>
      <c r="AD988" s="26">
        <v>1.8151177175479125E-2</v>
      </c>
      <c r="AE988" s="28"/>
      <c r="AF988" s="28"/>
      <c r="AG988" s="28"/>
      <c r="AH988" s="29"/>
      <c r="AI988" s="108" t="str">
        <f t="shared" si="124"/>
        <v>NO OFERTADO</v>
      </c>
      <c r="AJ988" s="108" t="str">
        <f t="shared" si="125"/>
        <v>CORRECTO</v>
      </c>
      <c r="AK988" s="27">
        <v>9.5574556681207977E-3</v>
      </c>
      <c r="AL988" s="26">
        <v>1.2716645577659754E-3</v>
      </c>
      <c r="AM988" s="26">
        <v>1.0829120225886772E-2</v>
      </c>
      <c r="AN988" s="28"/>
      <c r="AO988" s="28"/>
      <c r="AP988" s="28"/>
      <c r="AQ988" s="29"/>
      <c r="AR988" s="108" t="str">
        <f t="shared" si="126"/>
        <v>NO OFERTADO</v>
      </c>
      <c r="AS988" s="109" t="str">
        <f t="shared" si="127"/>
        <v>CORRECTO</v>
      </c>
    </row>
    <row r="989" spans="1:45" ht="24" x14ac:dyDescent="0.25">
      <c r="A989" s="134">
        <v>986</v>
      </c>
      <c r="B989" s="135">
        <v>936</v>
      </c>
      <c r="C989" s="10" t="s">
        <v>1827</v>
      </c>
      <c r="D989" s="136" t="s">
        <v>35</v>
      </c>
      <c r="E989" s="136" t="s">
        <v>192</v>
      </c>
      <c r="F989" s="136" t="s">
        <v>37</v>
      </c>
      <c r="G989" s="136" t="s">
        <v>38</v>
      </c>
      <c r="H989" s="136" t="s">
        <v>37</v>
      </c>
      <c r="I989" s="137">
        <v>20001</v>
      </c>
      <c r="J989" s="8">
        <v>1</v>
      </c>
      <c r="K989" s="8" t="s">
        <v>1829</v>
      </c>
      <c r="L989" s="9">
        <v>20001</v>
      </c>
      <c r="M989" s="9">
        <v>214.16666666666666</v>
      </c>
      <c r="N989" s="138">
        <f t="shared" si="120"/>
        <v>4283547.5</v>
      </c>
      <c r="O989" s="11" t="s">
        <v>3204</v>
      </c>
      <c r="P989" s="39">
        <v>1.3014709408716395E-4</v>
      </c>
      <c r="Q989" s="39">
        <v>2.0780021703758111E-4</v>
      </c>
      <c r="R989" s="26">
        <v>3.253677352179099E-2</v>
      </c>
      <c r="S989" s="26">
        <v>6.2340065111274332E-3</v>
      </c>
      <c r="T989" s="26">
        <v>3.8770780032918423E-2</v>
      </c>
      <c r="U989" s="11"/>
      <c r="V989" s="28"/>
      <c r="W989" s="28"/>
      <c r="X989" s="29"/>
      <c r="Y989" s="108" t="str">
        <f t="shared" si="121"/>
        <v>NO OFERTADO</v>
      </c>
      <c r="Z989" s="108" t="str">
        <f t="shared" si="122"/>
        <v>CORRECTO</v>
      </c>
      <c r="AA989" s="29">
        <f t="shared" si="123"/>
        <v>0</v>
      </c>
      <c r="AB989" s="25">
        <v>1.1713238467844755E-2</v>
      </c>
      <c r="AC989" s="26">
        <v>3.1170032555637166E-3</v>
      </c>
      <c r="AD989" s="26">
        <v>1.4830241723408471E-2</v>
      </c>
      <c r="AE989" s="28"/>
      <c r="AF989" s="28"/>
      <c r="AG989" s="28"/>
      <c r="AH989" s="29"/>
      <c r="AI989" s="108" t="str">
        <f t="shared" si="124"/>
        <v>NO OFERTADO</v>
      </c>
      <c r="AJ989" s="108" t="str">
        <f t="shared" si="125"/>
        <v>CORRECTO</v>
      </c>
      <c r="AK989" s="27">
        <v>7.8088256452298367E-3</v>
      </c>
      <c r="AL989" s="26">
        <v>1.0390010851879057E-3</v>
      </c>
      <c r="AM989" s="26">
        <v>8.8478267304177433E-3</v>
      </c>
      <c r="AN989" s="28"/>
      <c r="AO989" s="28"/>
      <c r="AP989" s="28"/>
      <c r="AQ989" s="29"/>
      <c r="AR989" s="108" t="str">
        <f t="shared" si="126"/>
        <v>NO OFERTADO</v>
      </c>
      <c r="AS989" s="109" t="str">
        <f t="shared" si="127"/>
        <v>CORRECTO</v>
      </c>
    </row>
    <row r="990" spans="1:45" x14ac:dyDescent="0.25">
      <c r="A990" s="134">
        <v>987</v>
      </c>
      <c r="B990" s="135">
        <v>1811</v>
      </c>
      <c r="C990" s="10" t="s">
        <v>3155</v>
      </c>
      <c r="D990" s="136" t="s">
        <v>2281</v>
      </c>
      <c r="E990" s="136" t="s">
        <v>36</v>
      </c>
      <c r="F990" s="136" t="s">
        <v>16</v>
      </c>
      <c r="G990" s="136" t="s">
        <v>38</v>
      </c>
      <c r="H990" s="136" t="s">
        <v>16</v>
      </c>
      <c r="I990" s="137" t="s">
        <v>45</v>
      </c>
      <c r="J990" s="8">
        <v>1</v>
      </c>
      <c r="K990" s="8" t="s">
        <v>3156</v>
      </c>
      <c r="L990" s="9">
        <v>19117.689999999999</v>
      </c>
      <c r="M990" s="9">
        <v>2</v>
      </c>
      <c r="N990" s="138">
        <f t="shared" si="120"/>
        <v>38235.379999999997</v>
      </c>
      <c r="O990" s="11" t="s">
        <v>3204</v>
      </c>
      <c r="P990" s="39">
        <v>1.1617061788899193E-6</v>
      </c>
      <c r="Q990" s="39"/>
      <c r="R990" s="26">
        <v>2.9042654472247984E-4</v>
      </c>
      <c r="S990" s="7"/>
      <c r="T990" s="26">
        <v>2.9042654472247984E-4</v>
      </c>
      <c r="U990" s="11"/>
      <c r="V990" s="28"/>
      <c r="W990" s="28"/>
      <c r="X990" s="29"/>
      <c r="Y990" s="108" t="str">
        <f t="shared" si="121"/>
        <v>NO OFERTADO</v>
      </c>
      <c r="Z990" s="108" t="str">
        <f t="shared" si="122"/>
        <v>CORRECTO</v>
      </c>
      <c r="AA990" s="29">
        <f t="shared" si="123"/>
        <v>0</v>
      </c>
      <c r="AB990" s="25">
        <v>1.0455355610009273E-4</v>
      </c>
      <c r="AC990" s="7"/>
      <c r="AD990" s="26">
        <v>1.0455355610009273E-4</v>
      </c>
      <c r="AE990" s="28"/>
      <c r="AF990" s="28"/>
      <c r="AG990" s="28"/>
      <c r="AH990" s="29"/>
      <c r="AI990" s="108" t="str">
        <f t="shared" si="124"/>
        <v>NO OFERTADO</v>
      </c>
      <c r="AJ990" s="108" t="str">
        <f t="shared" si="125"/>
        <v>CORRECTO</v>
      </c>
      <c r="AK990" s="27">
        <v>6.9702370733395159E-5</v>
      </c>
      <c r="AL990" s="7"/>
      <c r="AM990" s="26">
        <v>6.9702370733395159E-5</v>
      </c>
      <c r="AN990" s="28"/>
      <c r="AO990" s="28"/>
      <c r="AP990" s="28"/>
      <c r="AQ990" s="29"/>
      <c r="AR990" s="108" t="str">
        <f t="shared" si="126"/>
        <v>NO OFERTADO</v>
      </c>
      <c r="AS990" s="109" t="str">
        <f t="shared" si="127"/>
        <v>CORRECTO</v>
      </c>
    </row>
    <row r="991" spans="1:45" ht="24" x14ac:dyDescent="0.25">
      <c r="A991" s="134">
        <v>988</v>
      </c>
      <c r="B991" s="135">
        <v>1810</v>
      </c>
      <c r="C991" s="10" t="s">
        <v>3155</v>
      </c>
      <c r="D991" s="136" t="s">
        <v>35</v>
      </c>
      <c r="E991" s="136" t="s">
        <v>36</v>
      </c>
      <c r="F991" s="136" t="s">
        <v>37</v>
      </c>
      <c r="G991" s="136" t="s">
        <v>38</v>
      </c>
      <c r="H991" s="136" t="s">
        <v>37</v>
      </c>
      <c r="I991" s="137" t="s">
        <v>45</v>
      </c>
      <c r="J991" s="8">
        <v>1</v>
      </c>
      <c r="K991" s="8" t="s">
        <v>3156</v>
      </c>
      <c r="L991" s="9">
        <v>15286.43</v>
      </c>
      <c r="M991" s="9">
        <v>2</v>
      </c>
      <c r="N991" s="138">
        <f t="shared" si="120"/>
        <v>30572.86</v>
      </c>
      <c r="O991" s="11" t="s">
        <v>3204</v>
      </c>
      <c r="P991" s="39">
        <v>9.2889570780613301E-7</v>
      </c>
      <c r="Q991" s="39"/>
      <c r="R991" s="26">
        <v>2.3222392695153326E-4</v>
      </c>
      <c r="S991" s="7"/>
      <c r="T991" s="26">
        <v>2.3222392695153326E-4</v>
      </c>
      <c r="U991" s="11"/>
      <c r="V991" s="28"/>
      <c r="W991" s="28"/>
      <c r="X991" s="29"/>
      <c r="Y991" s="108" t="str">
        <f t="shared" si="121"/>
        <v>NO OFERTADO</v>
      </c>
      <c r="Z991" s="108" t="str">
        <f t="shared" si="122"/>
        <v>CORRECTO</v>
      </c>
      <c r="AA991" s="29">
        <f t="shared" si="123"/>
        <v>0</v>
      </c>
      <c r="AB991" s="25">
        <v>8.3600613702551965E-5</v>
      </c>
      <c r="AC991" s="7"/>
      <c r="AD991" s="26">
        <v>8.3600613702551965E-5</v>
      </c>
      <c r="AE991" s="28"/>
      <c r="AF991" s="28"/>
      <c r="AG991" s="28"/>
      <c r="AH991" s="29"/>
      <c r="AI991" s="108" t="str">
        <f t="shared" si="124"/>
        <v>NO OFERTADO</v>
      </c>
      <c r="AJ991" s="108" t="str">
        <f t="shared" si="125"/>
        <v>CORRECTO</v>
      </c>
      <c r="AK991" s="27">
        <v>5.5733742468367979E-5</v>
      </c>
      <c r="AL991" s="7"/>
      <c r="AM991" s="26">
        <v>5.5733742468367979E-5</v>
      </c>
      <c r="AN991" s="28"/>
      <c r="AO991" s="28"/>
      <c r="AP991" s="28"/>
      <c r="AQ991" s="29"/>
      <c r="AR991" s="108" t="str">
        <f t="shared" si="126"/>
        <v>NO OFERTADO</v>
      </c>
      <c r="AS991" s="109" t="str">
        <f t="shared" si="127"/>
        <v>CORRECTO</v>
      </c>
    </row>
    <row r="992" spans="1:45" ht="24" x14ac:dyDescent="0.25">
      <c r="A992" s="134">
        <v>989</v>
      </c>
      <c r="B992" s="135">
        <v>308</v>
      </c>
      <c r="C992" s="10" t="s">
        <v>786</v>
      </c>
      <c r="D992" s="136" t="s">
        <v>4851</v>
      </c>
      <c r="E992" s="136" t="s">
        <v>787</v>
      </c>
      <c r="F992" s="136" t="s">
        <v>788</v>
      </c>
      <c r="G992" s="136" t="s">
        <v>38</v>
      </c>
      <c r="H992" s="136" t="s">
        <v>788</v>
      </c>
      <c r="I992" s="137">
        <v>145917</v>
      </c>
      <c r="J992" s="8">
        <v>1</v>
      </c>
      <c r="K992" s="8" t="s">
        <v>789</v>
      </c>
      <c r="L992" s="9">
        <v>131570.49</v>
      </c>
      <c r="M992" s="9">
        <v>322.76923076923077</v>
      </c>
      <c r="N992" s="138">
        <f t="shared" si="120"/>
        <v>42466905.849230766</v>
      </c>
      <c r="O992" s="11" t="s">
        <v>3204</v>
      </c>
      <c r="P992" s="39">
        <v>1.2902726983068519E-3</v>
      </c>
      <c r="Q992" s="39">
        <v>2.0601224224511753E-3</v>
      </c>
      <c r="R992" s="26">
        <v>0.32256817457671294</v>
      </c>
      <c r="S992" s="26">
        <v>6.1803672673535259E-2</v>
      </c>
      <c r="T992" s="26">
        <v>0.3843718472502482</v>
      </c>
      <c r="U992" s="11"/>
      <c r="V992" s="28"/>
      <c r="W992" s="28"/>
      <c r="X992" s="29"/>
      <c r="Y992" s="108" t="str">
        <f t="shared" si="121"/>
        <v>NO OFERTADO</v>
      </c>
      <c r="Z992" s="108" t="str">
        <f t="shared" si="122"/>
        <v>CORRECTO</v>
      </c>
      <c r="AA992" s="29">
        <f t="shared" si="123"/>
        <v>0</v>
      </c>
      <c r="AB992" s="25">
        <v>0.11612454284761667</v>
      </c>
      <c r="AC992" s="26">
        <v>3.090183633676763E-2</v>
      </c>
      <c r="AD992" s="26">
        <v>0.1470263791843843</v>
      </c>
      <c r="AE992" s="28"/>
      <c r="AF992" s="28"/>
      <c r="AG992" s="28"/>
      <c r="AH992" s="29"/>
      <c r="AI992" s="108" t="str">
        <f t="shared" si="124"/>
        <v>NO OFERTADO</v>
      </c>
      <c r="AJ992" s="108" t="str">
        <f t="shared" si="125"/>
        <v>CORRECTO</v>
      </c>
      <c r="AK992" s="27">
        <v>7.7416361898411112E-2</v>
      </c>
      <c r="AL992" s="26">
        <v>1.0300612112255877E-2</v>
      </c>
      <c r="AM992" s="26">
        <v>8.7716974010666984E-2</v>
      </c>
      <c r="AN992" s="28"/>
      <c r="AO992" s="28"/>
      <c r="AP992" s="28"/>
      <c r="AQ992" s="29"/>
      <c r="AR992" s="108" t="str">
        <f t="shared" si="126"/>
        <v>NO OFERTADO</v>
      </c>
      <c r="AS992" s="109" t="str">
        <f t="shared" si="127"/>
        <v>CORRECTO</v>
      </c>
    </row>
    <row r="993" spans="1:45" x14ac:dyDescent="0.25">
      <c r="A993" s="134">
        <v>990</v>
      </c>
      <c r="B993" s="135">
        <v>93</v>
      </c>
      <c r="C993" s="10" t="s">
        <v>291</v>
      </c>
      <c r="D993" s="136" t="s">
        <v>292</v>
      </c>
      <c r="E993" s="136" t="s">
        <v>36</v>
      </c>
      <c r="F993" s="136" t="s">
        <v>16</v>
      </c>
      <c r="G993" s="136" t="s">
        <v>38</v>
      </c>
      <c r="H993" s="136" t="s">
        <v>18</v>
      </c>
      <c r="I993" s="137">
        <v>46305</v>
      </c>
      <c r="J993" s="8">
        <v>1</v>
      </c>
      <c r="K993" s="8" t="s">
        <v>293</v>
      </c>
      <c r="L993" s="9">
        <v>46305</v>
      </c>
      <c r="M993" s="9">
        <v>1770.6923076923076</v>
      </c>
      <c r="N993" s="138">
        <f t="shared" si="120"/>
        <v>81991907.307692304</v>
      </c>
      <c r="O993" s="11" t="s">
        <v>3204</v>
      </c>
      <c r="P993" s="39">
        <v>2.4911614671624992E-3</v>
      </c>
      <c r="Q993" s="39">
        <v>3.9775294038092712E-3</v>
      </c>
      <c r="R993" s="26">
        <v>0.62279036679062483</v>
      </c>
      <c r="S993" s="26">
        <v>0.11932588211427814</v>
      </c>
      <c r="T993" s="26">
        <v>0.74211624890490291</v>
      </c>
      <c r="U993" s="11"/>
      <c r="V993" s="28"/>
      <c r="W993" s="28"/>
      <c r="X993" s="29"/>
      <c r="Y993" s="108" t="str">
        <f t="shared" si="121"/>
        <v>NO OFERTADO</v>
      </c>
      <c r="Z993" s="108" t="str">
        <f t="shared" si="122"/>
        <v>CORRECTO</v>
      </c>
      <c r="AA993" s="29">
        <f t="shared" si="123"/>
        <v>0</v>
      </c>
      <c r="AB993" s="25">
        <v>0.22420453204462493</v>
      </c>
      <c r="AC993" s="26">
        <v>5.9662941057139068E-2</v>
      </c>
      <c r="AD993" s="26">
        <v>0.28386747310176397</v>
      </c>
      <c r="AE993" s="28"/>
      <c r="AF993" s="28"/>
      <c r="AG993" s="28"/>
      <c r="AH993" s="29"/>
      <c r="AI993" s="108" t="str">
        <f t="shared" si="124"/>
        <v>NO OFERTADO</v>
      </c>
      <c r="AJ993" s="108" t="str">
        <f t="shared" si="125"/>
        <v>CORRECTO</v>
      </c>
      <c r="AK993" s="27">
        <v>0.14946968802974994</v>
      </c>
      <c r="AL993" s="26">
        <v>1.9887647019046356E-2</v>
      </c>
      <c r="AM993" s="26">
        <v>0.1693573350487963</v>
      </c>
      <c r="AN993" s="28"/>
      <c r="AO993" s="28"/>
      <c r="AP993" s="28"/>
      <c r="AQ993" s="29"/>
      <c r="AR993" s="108" t="str">
        <f t="shared" si="126"/>
        <v>NO OFERTADO</v>
      </c>
      <c r="AS993" s="109" t="str">
        <f t="shared" si="127"/>
        <v>CORRECTO</v>
      </c>
    </row>
    <row r="994" spans="1:45" x14ac:dyDescent="0.25">
      <c r="A994" s="134">
        <v>991</v>
      </c>
      <c r="B994" s="135">
        <v>829</v>
      </c>
      <c r="C994" s="10" t="s">
        <v>1713</v>
      </c>
      <c r="D994" s="136" t="s">
        <v>292</v>
      </c>
      <c r="E994" s="136" t="s">
        <v>36</v>
      </c>
      <c r="F994" s="136" t="s">
        <v>16</v>
      </c>
      <c r="G994" s="136" t="s">
        <v>38</v>
      </c>
      <c r="H994" s="136" t="s">
        <v>36</v>
      </c>
      <c r="I994" s="137">
        <v>37604.300000000003</v>
      </c>
      <c r="J994" s="8">
        <v>1</v>
      </c>
      <c r="K994" s="8" t="s">
        <v>1714</v>
      </c>
      <c r="L994" s="9">
        <v>37604.300000000003</v>
      </c>
      <c r="M994" s="9">
        <v>145.5</v>
      </c>
      <c r="N994" s="138">
        <f t="shared" si="120"/>
        <v>5471425.6500000004</v>
      </c>
      <c r="O994" s="11" t="s">
        <v>3204</v>
      </c>
      <c r="P994" s="39">
        <v>1.6623841543988299E-4</v>
      </c>
      <c r="Q994" s="39">
        <v>2.6542566355923177E-4</v>
      </c>
      <c r="R994" s="26">
        <v>4.1559603859970748E-2</v>
      </c>
      <c r="S994" s="26">
        <v>7.9627699067769536E-3</v>
      </c>
      <c r="T994" s="26">
        <v>4.9522373766747702E-2</v>
      </c>
      <c r="U994" s="11"/>
      <c r="V994" s="28"/>
      <c r="W994" s="28"/>
      <c r="X994" s="29"/>
      <c r="Y994" s="108" t="str">
        <f t="shared" si="121"/>
        <v>NO OFERTADO</v>
      </c>
      <c r="Z994" s="108" t="str">
        <f t="shared" si="122"/>
        <v>CORRECTO</v>
      </c>
      <c r="AA994" s="29">
        <f t="shared" si="123"/>
        <v>0</v>
      </c>
      <c r="AB994" s="25">
        <v>1.4961457389589469E-2</v>
      </c>
      <c r="AC994" s="26">
        <v>3.9813849533884768E-3</v>
      </c>
      <c r="AD994" s="26">
        <v>1.8942842342977946E-2</v>
      </c>
      <c r="AE994" s="28"/>
      <c r="AF994" s="28"/>
      <c r="AG994" s="28"/>
      <c r="AH994" s="29"/>
      <c r="AI994" s="108" t="str">
        <f t="shared" si="124"/>
        <v>NO OFERTADO</v>
      </c>
      <c r="AJ994" s="108" t="str">
        <f t="shared" si="125"/>
        <v>CORRECTO</v>
      </c>
      <c r="AK994" s="27">
        <v>9.9743049263929795E-3</v>
      </c>
      <c r="AL994" s="26">
        <v>1.3271283177961589E-3</v>
      </c>
      <c r="AM994" s="26">
        <v>1.1301433244189139E-2</v>
      </c>
      <c r="AN994" s="28"/>
      <c r="AO994" s="28"/>
      <c r="AP994" s="28"/>
      <c r="AQ994" s="29"/>
      <c r="AR994" s="108" t="str">
        <f t="shared" si="126"/>
        <v>NO OFERTADO</v>
      </c>
      <c r="AS994" s="109" t="str">
        <f t="shared" si="127"/>
        <v>CORRECTO</v>
      </c>
    </row>
    <row r="995" spans="1:45" ht="24" x14ac:dyDescent="0.25">
      <c r="A995" s="134">
        <v>992</v>
      </c>
      <c r="B995" s="135">
        <v>223</v>
      </c>
      <c r="C995" s="10" t="s">
        <v>4770</v>
      </c>
      <c r="D995" s="136" t="s">
        <v>611</v>
      </c>
      <c r="E995" s="136" t="s">
        <v>36</v>
      </c>
      <c r="F995" s="136" t="s">
        <v>37</v>
      </c>
      <c r="G995" s="136" t="s">
        <v>38</v>
      </c>
      <c r="H995" s="136" t="s">
        <v>18</v>
      </c>
      <c r="I995" s="137">
        <v>97716.000000000015</v>
      </c>
      <c r="J995" s="8">
        <v>1</v>
      </c>
      <c r="K995" s="8" t="s">
        <v>612</v>
      </c>
      <c r="L995" s="9">
        <v>97716</v>
      </c>
      <c r="M995" s="9">
        <v>493.84615384615387</v>
      </c>
      <c r="N995" s="138">
        <f t="shared" si="120"/>
        <v>48256670.769230768</v>
      </c>
      <c r="O995" s="11" t="s">
        <v>3204</v>
      </c>
      <c r="P995" s="39">
        <v>1.4661832210186466E-3</v>
      </c>
      <c r="Q995" s="39">
        <v>2.34099111994375E-3</v>
      </c>
      <c r="R995" s="26">
        <v>0.36654580525466163</v>
      </c>
      <c r="S995" s="26">
        <v>7.0229733598312499E-2</v>
      </c>
      <c r="T995" s="26">
        <v>0.43677553885297415</v>
      </c>
      <c r="U995" s="11"/>
      <c r="V995" s="28"/>
      <c r="W995" s="28"/>
      <c r="X995" s="29"/>
      <c r="Y995" s="108" t="str">
        <f t="shared" si="121"/>
        <v>NO OFERTADO</v>
      </c>
      <c r="Z995" s="108" t="str">
        <f t="shared" si="122"/>
        <v>CORRECTO</v>
      </c>
      <c r="AA995" s="29">
        <f t="shared" si="123"/>
        <v>0</v>
      </c>
      <c r="AB995" s="25">
        <v>0.13195648989167819</v>
      </c>
      <c r="AC995" s="26">
        <v>3.511486679915625E-2</v>
      </c>
      <c r="AD995" s="26">
        <v>0.16707135669083445</v>
      </c>
      <c r="AE995" s="28"/>
      <c r="AF995" s="28"/>
      <c r="AG995" s="28"/>
      <c r="AH995" s="29"/>
      <c r="AI995" s="108" t="str">
        <f t="shared" si="124"/>
        <v>NO OFERTADO</v>
      </c>
      <c r="AJ995" s="108" t="str">
        <f t="shared" si="125"/>
        <v>CORRECTO</v>
      </c>
      <c r="AK995" s="27">
        <v>8.7970993261118791E-2</v>
      </c>
      <c r="AL995" s="26">
        <v>1.170495559971875E-2</v>
      </c>
      <c r="AM995" s="26">
        <v>9.967594886083754E-2</v>
      </c>
      <c r="AN995" s="28"/>
      <c r="AO995" s="28"/>
      <c r="AP995" s="28"/>
      <c r="AQ995" s="29"/>
      <c r="AR995" s="108" t="str">
        <f t="shared" si="126"/>
        <v>NO OFERTADO</v>
      </c>
      <c r="AS995" s="109" t="str">
        <f t="shared" si="127"/>
        <v>CORRECTO</v>
      </c>
    </row>
    <row r="996" spans="1:45" ht="24" x14ac:dyDescent="0.25">
      <c r="A996" s="134">
        <v>993</v>
      </c>
      <c r="B996" s="135">
        <v>339</v>
      </c>
      <c r="C996" s="10" t="s">
        <v>4770</v>
      </c>
      <c r="D996" s="136" t="s">
        <v>856</v>
      </c>
      <c r="E996" s="136" t="s">
        <v>36</v>
      </c>
      <c r="F996" s="136" t="s">
        <v>37</v>
      </c>
      <c r="G996" s="136" t="s">
        <v>38</v>
      </c>
      <c r="H996" s="136" t="s">
        <v>18</v>
      </c>
      <c r="I996" s="137">
        <v>97716.000000000015</v>
      </c>
      <c r="J996" s="8">
        <v>1</v>
      </c>
      <c r="K996" s="8" t="s">
        <v>612</v>
      </c>
      <c r="L996" s="9">
        <v>97716</v>
      </c>
      <c r="M996" s="9">
        <v>265.76923076923077</v>
      </c>
      <c r="N996" s="138">
        <f t="shared" si="120"/>
        <v>25969906.153846156</v>
      </c>
      <c r="O996" s="11" t="s">
        <v>3204</v>
      </c>
      <c r="P996" s="39">
        <v>7.8904408545473902E-4</v>
      </c>
      <c r="Q996" s="39">
        <v>1.2598324485055539E-3</v>
      </c>
      <c r="R996" s="26">
        <v>0.19726102136368476</v>
      </c>
      <c r="S996" s="26">
        <v>3.7794973455166615E-2</v>
      </c>
      <c r="T996" s="26">
        <v>0.23505599481885137</v>
      </c>
      <c r="U996" s="11"/>
      <c r="V996" s="28"/>
      <c r="W996" s="28"/>
      <c r="X996" s="29"/>
      <c r="Y996" s="108" t="str">
        <f t="shared" si="121"/>
        <v>NO OFERTADO</v>
      </c>
      <c r="Z996" s="108" t="str">
        <f t="shared" si="122"/>
        <v>CORRECTO</v>
      </c>
      <c r="AA996" s="29">
        <f t="shared" si="123"/>
        <v>0</v>
      </c>
      <c r="AB996" s="25">
        <v>7.1013967690926508E-2</v>
      </c>
      <c r="AC996" s="26">
        <v>1.8897486727583308E-2</v>
      </c>
      <c r="AD996" s="26">
        <v>8.9911454418509812E-2</v>
      </c>
      <c r="AE996" s="28"/>
      <c r="AF996" s="28"/>
      <c r="AG996" s="28"/>
      <c r="AH996" s="29"/>
      <c r="AI996" s="108" t="str">
        <f t="shared" si="124"/>
        <v>NO OFERTADO</v>
      </c>
      <c r="AJ996" s="108" t="str">
        <f t="shared" si="125"/>
        <v>CORRECTO</v>
      </c>
      <c r="AK996" s="27">
        <v>4.7342645127284338E-2</v>
      </c>
      <c r="AL996" s="26">
        <v>6.2991622425277692E-3</v>
      </c>
      <c r="AM996" s="26">
        <v>5.3641807369812111E-2</v>
      </c>
      <c r="AN996" s="28"/>
      <c r="AO996" s="28"/>
      <c r="AP996" s="28"/>
      <c r="AQ996" s="29"/>
      <c r="AR996" s="108" t="str">
        <f t="shared" si="126"/>
        <v>NO OFERTADO</v>
      </c>
      <c r="AS996" s="109" t="str">
        <f t="shared" si="127"/>
        <v>CORRECTO</v>
      </c>
    </row>
    <row r="997" spans="1:45" ht="24" x14ac:dyDescent="0.25">
      <c r="A997" s="134">
        <v>994</v>
      </c>
      <c r="B997" s="135">
        <v>9</v>
      </c>
      <c r="C997" s="10" t="s">
        <v>34</v>
      </c>
      <c r="D997" s="136" t="s">
        <v>35</v>
      </c>
      <c r="E997" s="136" t="s">
        <v>36</v>
      </c>
      <c r="F997" s="136" t="s">
        <v>37</v>
      </c>
      <c r="G997" s="136" t="s">
        <v>38</v>
      </c>
      <c r="H997" s="136" t="s">
        <v>37</v>
      </c>
      <c r="I997" s="137">
        <v>35490</v>
      </c>
      <c r="J997" s="8">
        <v>1</v>
      </c>
      <c r="K997" s="8" t="s">
        <v>39</v>
      </c>
      <c r="L997" s="9">
        <v>20469.490000000002</v>
      </c>
      <c r="M997" s="9">
        <v>13366.384615384615</v>
      </c>
      <c r="N997" s="138">
        <f t="shared" si="120"/>
        <v>273603076.22076923</v>
      </c>
      <c r="O997" s="11" t="s">
        <v>3204</v>
      </c>
      <c r="P997" s="39">
        <v>8.31288676113477E-3</v>
      </c>
      <c r="Q997" s="39">
        <v>1.3272825530900659E-2</v>
      </c>
      <c r="R997" s="26">
        <v>2.0782216902836925</v>
      </c>
      <c r="S997" s="26">
        <v>0.39818476592701979</v>
      </c>
      <c r="T997" s="26">
        <v>2.4764064562107122</v>
      </c>
      <c r="U997" s="11"/>
      <c r="V997" s="28"/>
      <c r="W997" s="28"/>
      <c r="X997" s="29"/>
      <c r="Y997" s="108" t="str">
        <f t="shared" si="121"/>
        <v>NO OFERTADO</v>
      </c>
      <c r="Z997" s="108" t="str">
        <f t="shared" si="122"/>
        <v>CORRECTO</v>
      </c>
      <c r="AA997" s="29">
        <f t="shared" si="123"/>
        <v>0</v>
      </c>
      <c r="AB997" s="25">
        <v>0.74815980850212926</v>
      </c>
      <c r="AC997" s="26">
        <v>0.1990923829635099</v>
      </c>
      <c r="AD997" s="26">
        <v>0.9472521914656391</v>
      </c>
      <c r="AE997" s="28"/>
      <c r="AF997" s="28"/>
      <c r="AG997" s="28"/>
      <c r="AH997" s="29"/>
      <c r="AI997" s="108" t="str">
        <f t="shared" si="124"/>
        <v>NO OFERTADO</v>
      </c>
      <c r="AJ997" s="108" t="str">
        <f t="shared" si="125"/>
        <v>CORRECTO</v>
      </c>
      <c r="AK997" s="27">
        <v>0.49877320566808619</v>
      </c>
      <c r="AL997" s="26">
        <v>6.6364127654503294E-2</v>
      </c>
      <c r="AM997" s="26">
        <v>0.56513733332258953</v>
      </c>
      <c r="AN997" s="28"/>
      <c r="AO997" s="28"/>
      <c r="AP997" s="28"/>
      <c r="AQ997" s="29"/>
      <c r="AR997" s="108" t="str">
        <f t="shared" si="126"/>
        <v>NO OFERTADO</v>
      </c>
      <c r="AS997" s="109" t="str">
        <f t="shared" si="127"/>
        <v>CORRECTO</v>
      </c>
    </row>
    <row r="998" spans="1:45" ht="24" x14ac:dyDescent="0.25">
      <c r="A998" s="134">
        <v>995</v>
      </c>
      <c r="B998" s="135">
        <v>214</v>
      </c>
      <c r="C998" s="10" t="s">
        <v>34</v>
      </c>
      <c r="D998" s="136" t="s">
        <v>586</v>
      </c>
      <c r="E998" s="136" t="s">
        <v>587</v>
      </c>
      <c r="F998" s="136" t="s">
        <v>37</v>
      </c>
      <c r="G998" s="136" t="s">
        <v>38</v>
      </c>
      <c r="H998" s="136" t="s">
        <v>37</v>
      </c>
      <c r="I998" s="137">
        <v>53235</v>
      </c>
      <c r="J998" s="8">
        <v>1</v>
      </c>
      <c r="K998" s="8" t="s">
        <v>39</v>
      </c>
      <c r="L998" s="9">
        <v>37385</v>
      </c>
      <c r="M998" s="9">
        <v>840.76923076923072</v>
      </c>
      <c r="N998" s="138">
        <f t="shared" si="120"/>
        <v>31432157.692307692</v>
      </c>
      <c r="O998" s="11" t="s">
        <v>3204</v>
      </c>
      <c r="P998" s="39">
        <v>9.5500376371298397E-4</v>
      </c>
      <c r="Q998" s="39">
        <v>1.5248130645034315E-3</v>
      </c>
      <c r="R998" s="26">
        <v>0.238750940928246</v>
      </c>
      <c r="S998" s="26">
        <v>4.5744391935102949E-2</v>
      </c>
      <c r="T998" s="26">
        <v>0.28449533286334894</v>
      </c>
      <c r="U998" s="11"/>
      <c r="V998" s="28"/>
      <c r="W998" s="28"/>
      <c r="X998" s="29"/>
      <c r="Y998" s="108" t="str">
        <f t="shared" si="121"/>
        <v>NO OFERTADO</v>
      </c>
      <c r="Z998" s="108" t="str">
        <f t="shared" si="122"/>
        <v>CORRECTO</v>
      </c>
      <c r="AA998" s="29">
        <f t="shared" si="123"/>
        <v>0</v>
      </c>
      <c r="AB998" s="25">
        <v>8.595033873416856E-2</v>
      </c>
      <c r="AC998" s="26">
        <v>2.2872195967551474E-2</v>
      </c>
      <c r="AD998" s="26">
        <v>0.10882253470172004</v>
      </c>
      <c r="AE998" s="28"/>
      <c r="AF998" s="28"/>
      <c r="AG998" s="28"/>
      <c r="AH998" s="29"/>
      <c r="AI998" s="108" t="str">
        <f t="shared" si="124"/>
        <v>NO OFERTADO</v>
      </c>
      <c r="AJ998" s="108" t="str">
        <f t="shared" si="125"/>
        <v>CORRECTO</v>
      </c>
      <c r="AK998" s="27">
        <v>5.7300225822779036E-2</v>
      </c>
      <c r="AL998" s="26">
        <v>7.6240653225171581E-3</v>
      </c>
      <c r="AM998" s="26">
        <v>6.4924291145296187E-2</v>
      </c>
      <c r="AN998" s="28"/>
      <c r="AO998" s="28"/>
      <c r="AP998" s="28"/>
      <c r="AQ998" s="29"/>
      <c r="AR998" s="108" t="str">
        <f t="shared" si="126"/>
        <v>NO OFERTADO</v>
      </c>
      <c r="AS998" s="109" t="str">
        <f t="shared" si="127"/>
        <v>CORRECTO</v>
      </c>
    </row>
    <row r="999" spans="1:45" x14ac:dyDescent="0.25">
      <c r="A999" s="134">
        <v>996</v>
      </c>
      <c r="B999" s="135">
        <v>1243</v>
      </c>
      <c r="C999" s="10" t="s">
        <v>34</v>
      </c>
      <c r="D999" s="136" t="s">
        <v>2281</v>
      </c>
      <c r="E999" s="136" t="s">
        <v>36</v>
      </c>
      <c r="F999" s="136" t="s">
        <v>16</v>
      </c>
      <c r="G999" s="136" t="s">
        <v>38</v>
      </c>
      <c r="H999" s="136" t="s">
        <v>16</v>
      </c>
      <c r="I999" s="137">
        <v>118300</v>
      </c>
      <c r="J999" s="8">
        <v>1</v>
      </c>
      <c r="K999" s="8" t="s">
        <v>39</v>
      </c>
      <c r="L999" s="9">
        <v>84004.7</v>
      </c>
      <c r="M999" s="9">
        <v>13</v>
      </c>
      <c r="N999" s="138">
        <f t="shared" si="120"/>
        <v>1092061.0999999999</v>
      </c>
      <c r="O999" s="11" t="s">
        <v>3204</v>
      </c>
      <c r="P999" s="39">
        <v>3.3180110347937484E-5</v>
      </c>
      <c r="Q999" s="39">
        <v>5.2977242250330958E-5</v>
      </c>
      <c r="R999" s="26">
        <v>8.2950275869843708E-3</v>
      </c>
      <c r="S999" s="26">
        <v>1.5893172675099287E-3</v>
      </c>
      <c r="T999" s="26">
        <v>9.8843448544942997E-3</v>
      </c>
      <c r="U999" s="11"/>
      <c r="V999" s="28"/>
      <c r="W999" s="28"/>
      <c r="X999" s="29"/>
      <c r="Y999" s="108" t="str">
        <f t="shared" si="121"/>
        <v>NO OFERTADO</v>
      </c>
      <c r="Z999" s="108" t="str">
        <f t="shared" si="122"/>
        <v>CORRECTO</v>
      </c>
      <c r="AA999" s="29">
        <f t="shared" si="123"/>
        <v>0</v>
      </c>
      <c r="AB999" s="25">
        <v>2.9862099313143734E-3</v>
      </c>
      <c r="AC999" s="26">
        <v>7.9465863375496437E-4</v>
      </c>
      <c r="AD999" s="26">
        <v>3.7808685650693378E-3</v>
      </c>
      <c r="AE999" s="28"/>
      <c r="AF999" s="28"/>
      <c r="AG999" s="28"/>
      <c r="AH999" s="29"/>
      <c r="AI999" s="108" t="str">
        <f t="shared" si="124"/>
        <v>NO OFERTADO</v>
      </c>
      <c r="AJ999" s="108" t="str">
        <f t="shared" si="125"/>
        <v>CORRECTO</v>
      </c>
      <c r="AK999" s="27">
        <v>1.9908066208762492E-3</v>
      </c>
      <c r="AL999" s="26">
        <v>2.6488621125165477E-4</v>
      </c>
      <c r="AM999" s="26">
        <v>2.255692832127904E-3</v>
      </c>
      <c r="AN999" s="28"/>
      <c r="AO999" s="28"/>
      <c r="AP999" s="28"/>
      <c r="AQ999" s="29"/>
      <c r="AR999" s="108" t="str">
        <f t="shared" si="126"/>
        <v>NO OFERTADO</v>
      </c>
      <c r="AS999" s="109" t="str">
        <f t="shared" si="127"/>
        <v>CORRECTO</v>
      </c>
    </row>
    <row r="1000" spans="1:45" x14ac:dyDescent="0.25">
      <c r="A1000" s="134">
        <v>997</v>
      </c>
      <c r="B1000" s="135">
        <v>774</v>
      </c>
      <c r="C1000" s="10" t="s">
        <v>1624</v>
      </c>
      <c r="D1000" s="136" t="s">
        <v>1625</v>
      </c>
      <c r="E1000" s="136" t="s">
        <v>165</v>
      </c>
      <c r="F1000" s="136" t="s">
        <v>166</v>
      </c>
      <c r="G1000" s="136" t="s">
        <v>167</v>
      </c>
      <c r="H1000" s="136" t="s">
        <v>267</v>
      </c>
      <c r="I1000" s="137" t="s">
        <v>45</v>
      </c>
      <c r="J1000" s="8">
        <v>5</v>
      </c>
      <c r="K1000" s="8" t="s">
        <v>562</v>
      </c>
      <c r="L1000" s="9">
        <v>593507.06000000006</v>
      </c>
      <c r="M1000" s="9">
        <v>15</v>
      </c>
      <c r="N1000" s="138">
        <f t="shared" si="120"/>
        <v>8902605.9000000004</v>
      </c>
      <c r="O1000" s="11" t="s">
        <v>3204</v>
      </c>
      <c r="P1000" s="39">
        <v>2.7048802136272354E-4</v>
      </c>
      <c r="Q1000" s="39"/>
      <c r="R1000" s="26">
        <v>6.7622005340680885E-2</v>
      </c>
      <c r="S1000" s="7"/>
      <c r="T1000" s="26">
        <v>6.7622005340680885E-2</v>
      </c>
      <c r="U1000" s="11"/>
      <c r="V1000" s="28"/>
      <c r="W1000" s="28"/>
      <c r="X1000" s="29"/>
      <c r="Y1000" s="108" t="str">
        <f t="shared" si="121"/>
        <v>NO OFERTADO</v>
      </c>
      <c r="Z1000" s="108" t="str">
        <f t="shared" si="122"/>
        <v>CORRECTO</v>
      </c>
      <c r="AA1000" s="29">
        <f t="shared" si="123"/>
        <v>0</v>
      </c>
      <c r="AB1000" s="25">
        <v>2.4343921922645118E-2</v>
      </c>
      <c r="AC1000" s="7"/>
      <c r="AD1000" s="26">
        <v>2.4343921922645118E-2</v>
      </c>
      <c r="AE1000" s="28"/>
      <c r="AF1000" s="28"/>
      <c r="AG1000" s="28"/>
      <c r="AH1000" s="29"/>
      <c r="AI1000" s="108" t="str">
        <f t="shared" si="124"/>
        <v>NO OFERTADO</v>
      </c>
      <c r="AJ1000" s="108" t="str">
        <f t="shared" si="125"/>
        <v>CORRECTO</v>
      </c>
      <c r="AK1000" s="27">
        <v>1.6229281281763413E-2</v>
      </c>
      <c r="AL1000" s="7"/>
      <c r="AM1000" s="26">
        <v>1.6229281281763413E-2</v>
      </c>
      <c r="AN1000" s="28"/>
      <c r="AO1000" s="28"/>
      <c r="AP1000" s="28"/>
      <c r="AQ1000" s="29"/>
      <c r="AR1000" s="108" t="str">
        <f t="shared" si="126"/>
        <v>NO OFERTADO</v>
      </c>
      <c r="AS1000" s="109" t="str">
        <f t="shared" si="127"/>
        <v>CORRECTO</v>
      </c>
    </row>
    <row r="1001" spans="1:45" x14ac:dyDescent="0.25">
      <c r="A1001" s="134">
        <v>998</v>
      </c>
      <c r="B1001" s="135">
        <v>1502</v>
      </c>
      <c r="C1001" s="10" t="s">
        <v>2677</v>
      </c>
      <c r="D1001" s="136" t="s">
        <v>2678</v>
      </c>
      <c r="E1001" s="136" t="s">
        <v>36</v>
      </c>
      <c r="F1001" s="136" t="s">
        <v>621</v>
      </c>
      <c r="G1001" s="136" t="s">
        <v>17</v>
      </c>
      <c r="H1001" s="136" t="s">
        <v>18</v>
      </c>
      <c r="I1001" s="137">
        <v>908635.2</v>
      </c>
      <c r="J1001" s="8">
        <v>1</v>
      </c>
      <c r="K1001" s="8" t="s">
        <v>2679</v>
      </c>
      <c r="L1001" s="9">
        <v>721976.04</v>
      </c>
      <c r="M1001" s="9">
        <v>1</v>
      </c>
      <c r="N1001" s="138">
        <f t="shared" si="120"/>
        <v>721976.04</v>
      </c>
      <c r="O1001" s="11" t="s">
        <v>3204</v>
      </c>
      <c r="P1001" s="39">
        <v>2.1935809888079458E-5</v>
      </c>
      <c r="Q1001" s="39">
        <v>3.5023955683445405E-5</v>
      </c>
      <c r="R1001" s="26">
        <v>5.4839524720198644E-3</v>
      </c>
      <c r="S1001" s="26">
        <v>1.0507186705033622E-3</v>
      </c>
      <c r="T1001" s="26">
        <v>6.5346711425232264E-3</v>
      </c>
      <c r="U1001" s="11"/>
      <c r="V1001" s="28"/>
      <c r="W1001" s="28"/>
      <c r="X1001" s="29"/>
      <c r="Y1001" s="108" t="str">
        <f t="shared" si="121"/>
        <v>NO OFERTADO</v>
      </c>
      <c r="Z1001" s="108" t="str">
        <f t="shared" si="122"/>
        <v>CORRECTO</v>
      </c>
      <c r="AA1001" s="29">
        <f t="shared" si="123"/>
        <v>0</v>
      </c>
      <c r="AB1001" s="25">
        <v>1.9742228899271514E-3</v>
      </c>
      <c r="AC1001" s="26">
        <v>5.2535933525168111E-4</v>
      </c>
      <c r="AD1001" s="26">
        <v>2.4995822251788324E-3</v>
      </c>
      <c r="AE1001" s="28"/>
      <c r="AF1001" s="28"/>
      <c r="AG1001" s="28"/>
      <c r="AH1001" s="29"/>
      <c r="AI1001" s="108" t="str">
        <f t="shared" si="124"/>
        <v>NO OFERTADO</v>
      </c>
      <c r="AJ1001" s="108" t="str">
        <f t="shared" si="125"/>
        <v>CORRECTO</v>
      </c>
      <c r="AK1001" s="27">
        <v>1.3161485932847675E-3</v>
      </c>
      <c r="AL1001" s="26">
        <v>1.7511977841722703E-4</v>
      </c>
      <c r="AM1001" s="26">
        <v>1.4912683717019945E-3</v>
      </c>
      <c r="AN1001" s="28"/>
      <c r="AO1001" s="28"/>
      <c r="AP1001" s="28"/>
      <c r="AQ1001" s="29"/>
      <c r="AR1001" s="108" t="str">
        <f t="shared" si="126"/>
        <v>NO OFERTADO</v>
      </c>
      <c r="AS1001" s="109" t="str">
        <f t="shared" si="127"/>
        <v>CORRECTO</v>
      </c>
    </row>
    <row r="1002" spans="1:45" x14ac:dyDescent="0.25">
      <c r="A1002" s="134">
        <v>999</v>
      </c>
      <c r="B1002" s="135">
        <v>982</v>
      </c>
      <c r="C1002" s="10" t="s">
        <v>1925</v>
      </c>
      <c r="D1002" s="136" t="s">
        <v>1926</v>
      </c>
      <c r="E1002" s="136" t="s">
        <v>36</v>
      </c>
      <c r="F1002" s="136" t="s">
        <v>36</v>
      </c>
      <c r="G1002" s="136" t="s">
        <v>17</v>
      </c>
      <c r="H1002" s="136" t="s">
        <v>18</v>
      </c>
      <c r="I1002" s="137">
        <v>249405</v>
      </c>
      <c r="J1002" s="8">
        <v>1</v>
      </c>
      <c r="K1002" s="8" t="s">
        <v>1927</v>
      </c>
      <c r="L1002" s="9">
        <v>249405</v>
      </c>
      <c r="M1002" s="9">
        <v>15</v>
      </c>
      <c r="N1002" s="138">
        <f t="shared" si="120"/>
        <v>3741075</v>
      </c>
      <c r="O1002" s="11" t="s">
        <v>3204</v>
      </c>
      <c r="P1002" s="39">
        <v>1.1366514320481724E-4</v>
      </c>
      <c r="Q1002" s="39">
        <v>1.8148420134336522E-4</v>
      </c>
      <c r="R1002" s="26">
        <v>2.8416285801204311E-2</v>
      </c>
      <c r="S1002" s="26">
        <v>5.4445260403009569E-3</v>
      </c>
      <c r="T1002" s="26">
        <v>3.3860811841505266E-2</v>
      </c>
      <c r="U1002" s="11"/>
      <c r="V1002" s="28"/>
      <c r="W1002" s="28"/>
      <c r="X1002" s="29"/>
      <c r="Y1002" s="108" t="str">
        <f t="shared" si="121"/>
        <v>NO OFERTADO</v>
      </c>
      <c r="Z1002" s="108" t="str">
        <f t="shared" si="122"/>
        <v>CORRECTO</v>
      </c>
      <c r="AA1002" s="29">
        <f t="shared" si="123"/>
        <v>0</v>
      </c>
      <c r="AB1002" s="25">
        <v>1.0229862888433552E-2</v>
      </c>
      <c r="AC1002" s="26">
        <v>2.7222630201504784E-3</v>
      </c>
      <c r="AD1002" s="26">
        <v>1.2952125908584029E-2</v>
      </c>
      <c r="AE1002" s="28"/>
      <c r="AF1002" s="28"/>
      <c r="AG1002" s="28"/>
      <c r="AH1002" s="29"/>
      <c r="AI1002" s="108" t="str">
        <f t="shared" si="124"/>
        <v>NO OFERTADO</v>
      </c>
      <c r="AJ1002" s="108" t="str">
        <f t="shared" si="125"/>
        <v>CORRECTO</v>
      </c>
      <c r="AK1002" s="27">
        <v>6.8199085922890351E-3</v>
      </c>
      <c r="AL1002" s="26">
        <v>9.0742100671682615E-4</v>
      </c>
      <c r="AM1002" s="26">
        <v>7.7273295990058612E-3</v>
      </c>
      <c r="AN1002" s="28"/>
      <c r="AO1002" s="28"/>
      <c r="AP1002" s="28"/>
      <c r="AQ1002" s="29"/>
      <c r="AR1002" s="108" t="str">
        <f t="shared" si="126"/>
        <v>NO OFERTADO</v>
      </c>
      <c r="AS1002" s="109" t="str">
        <f t="shared" si="127"/>
        <v>CORRECTO</v>
      </c>
    </row>
    <row r="1003" spans="1:45" x14ac:dyDescent="0.25">
      <c r="A1003" s="134">
        <v>1000</v>
      </c>
      <c r="B1003" s="135">
        <v>120</v>
      </c>
      <c r="C1003" s="10" t="s">
        <v>354</v>
      </c>
      <c r="D1003" s="136" t="s">
        <v>355</v>
      </c>
      <c r="E1003" s="136" t="s">
        <v>36</v>
      </c>
      <c r="F1003" s="136" t="s">
        <v>15</v>
      </c>
      <c r="G1003" s="136" t="s">
        <v>17</v>
      </c>
      <c r="H1003" s="136" t="s">
        <v>18</v>
      </c>
      <c r="I1003" s="137">
        <v>14514504.500000002</v>
      </c>
      <c r="J1003" s="8">
        <v>1</v>
      </c>
      <c r="K1003" s="8" t="s">
        <v>356</v>
      </c>
      <c r="L1003" s="9">
        <v>14514504.5</v>
      </c>
      <c r="M1003" s="9">
        <v>4.1111111111111107</v>
      </c>
      <c r="N1003" s="138">
        <f t="shared" si="120"/>
        <v>59670740.722222216</v>
      </c>
      <c r="O1003" s="11" t="s">
        <v>3204</v>
      </c>
      <c r="P1003" s="39">
        <v>1.8129770959761319E-3</v>
      </c>
      <c r="Q1003" s="39">
        <v>2.8947018500135708E-3</v>
      </c>
      <c r="R1003" s="26">
        <v>0.453244273994033</v>
      </c>
      <c r="S1003" s="26">
        <v>8.6841055500407119E-2</v>
      </c>
      <c r="T1003" s="26">
        <v>0.5400853294944401</v>
      </c>
      <c r="U1003" s="11"/>
      <c r="V1003" s="28"/>
      <c r="W1003" s="28"/>
      <c r="X1003" s="29"/>
      <c r="Y1003" s="108" t="str">
        <f t="shared" si="121"/>
        <v>NO OFERTADO</v>
      </c>
      <c r="Z1003" s="108" t="str">
        <f t="shared" si="122"/>
        <v>CORRECTO</v>
      </c>
      <c r="AA1003" s="29">
        <f t="shared" si="123"/>
        <v>0</v>
      </c>
      <c r="AB1003" s="25">
        <v>0.16316793863785187</v>
      </c>
      <c r="AC1003" s="26">
        <v>4.3420527750203559E-2</v>
      </c>
      <c r="AD1003" s="26">
        <v>0.20658846638805542</v>
      </c>
      <c r="AE1003" s="28"/>
      <c r="AF1003" s="28"/>
      <c r="AG1003" s="28"/>
      <c r="AH1003" s="29"/>
      <c r="AI1003" s="108" t="str">
        <f t="shared" si="124"/>
        <v>NO OFERTADO</v>
      </c>
      <c r="AJ1003" s="108" t="str">
        <f t="shared" si="125"/>
        <v>CORRECTO</v>
      </c>
      <c r="AK1003" s="27">
        <v>0.10877862575856792</v>
      </c>
      <c r="AL1003" s="26">
        <v>1.4473509250067854E-2</v>
      </c>
      <c r="AM1003" s="26">
        <v>0.12325213500863577</v>
      </c>
      <c r="AN1003" s="28"/>
      <c r="AO1003" s="28"/>
      <c r="AP1003" s="28"/>
      <c r="AQ1003" s="29"/>
      <c r="AR1003" s="108" t="str">
        <f t="shared" si="126"/>
        <v>NO OFERTADO</v>
      </c>
      <c r="AS1003" s="109" t="str">
        <f t="shared" si="127"/>
        <v>CORRECTO</v>
      </c>
    </row>
    <row r="1004" spans="1:45" x14ac:dyDescent="0.25">
      <c r="A1004" s="134">
        <v>1001</v>
      </c>
      <c r="B1004" s="135">
        <v>1300</v>
      </c>
      <c r="C1004" s="10" t="s">
        <v>2372</v>
      </c>
      <c r="D1004" s="136" t="s">
        <v>2373</v>
      </c>
      <c r="E1004" s="136" t="s">
        <v>1591</v>
      </c>
      <c r="F1004" s="136" t="s">
        <v>166</v>
      </c>
      <c r="G1004" s="136" t="s">
        <v>80</v>
      </c>
      <c r="H1004" s="136" t="s">
        <v>81</v>
      </c>
      <c r="I1004" s="137">
        <v>1132.5</v>
      </c>
      <c r="J1004" s="8">
        <v>20</v>
      </c>
      <c r="K1004" s="8" t="s">
        <v>708</v>
      </c>
      <c r="L1004" s="9">
        <v>1132.5</v>
      </c>
      <c r="M1004" s="9">
        <v>1082.5</v>
      </c>
      <c r="N1004" s="138">
        <f t="shared" si="120"/>
        <v>1225931.25</v>
      </c>
      <c r="O1004" s="11" t="s">
        <v>3204</v>
      </c>
      <c r="P1004" s="39">
        <v>3.7247489315373414E-5</v>
      </c>
      <c r="Q1004" s="39">
        <v>5.947144973252966E-5</v>
      </c>
      <c r="R1004" s="26">
        <v>9.3118723288433541E-3</v>
      </c>
      <c r="S1004" s="26">
        <v>1.7841434919758899E-3</v>
      </c>
      <c r="T1004" s="26">
        <v>1.1096015820819243E-2</v>
      </c>
      <c r="U1004" s="11"/>
      <c r="V1004" s="28"/>
      <c r="W1004" s="28"/>
      <c r="X1004" s="29"/>
      <c r="Y1004" s="108" t="str">
        <f t="shared" si="121"/>
        <v>NO OFERTADO</v>
      </c>
      <c r="Z1004" s="108" t="str">
        <f t="shared" si="122"/>
        <v>CORRECTO</v>
      </c>
      <c r="AA1004" s="29">
        <f t="shared" si="123"/>
        <v>0</v>
      </c>
      <c r="AB1004" s="25">
        <v>3.3522740383836072E-3</v>
      </c>
      <c r="AC1004" s="26">
        <v>8.9207174598794495E-4</v>
      </c>
      <c r="AD1004" s="26">
        <v>4.2443457843715521E-3</v>
      </c>
      <c r="AE1004" s="28"/>
      <c r="AF1004" s="28"/>
      <c r="AG1004" s="28"/>
      <c r="AH1004" s="29"/>
      <c r="AI1004" s="108" t="str">
        <f t="shared" si="124"/>
        <v>NO OFERTADO</v>
      </c>
      <c r="AJ1004" s="108" t="str">
        <f t="shared" si="125"/>
        <v>CORRECTO</v>
      </c>
      <c r="AK1004" s="27">
        <v>2.2348493589224049E-3</v>
      </c>
      <c r="AL1004" s="26">
        <v>2.973572486626483E-4</v>
      </c>
      <c r="AM1004" s="26">
        <v>2.5322066075850534E-3</v>
      </c>
      <c r="AN1004" s="28"/>
      <c r="AO1004" s="28"/>
      <c r="AP1004" s="28"/>
      <c r="AQ1004" s="29"/>
      <c r="AR1004" s="108" t="str">
        <f t="shared" si="126"/>
        <v>NO OFERTADO</v>
      </c>
      <c r="AS1004" s="109" t="str">
        <f t="shared" si="127"/>
        <v>CORRECTO</v>
      </c>
    </row>
    <row r="1005" spans="1:45" x14ac:dyDescent="0.25">
      <c r="A1005" s="134">
        <v>1002</v>
      </c>
      <c r="B1005" s="135">
        <v>1512</v>
      </c>
      <c r="C1005" s="10" t="s">
        <v>2372</v>
      </c>
      <c r="D1005" s="136" t="s">
        <v>2702</v>
      </c>
      <c r="E1005" s="136" t="s">
        <v>456</v>
      </c>
      <c r="F1005" s="136" t="s">
        <v>210</v>
      </c>
      <c r="G1005" s="136" t="s">
        <v>80</v>
      </c>
      <c r="H1005" s="136" t="s">
        <v>211</v>
      </c>
      <c r="I1005" s="137">
        <v>298.2</v>
      </c>
      <c r="J1005" s="8">
        <v>214</v>
      </c>
      <c r="K1005" s="8" t="s">
        <v>2703</v>
      </c>
      <c r="L1005" s="9">
        <v>298.2</v>
      </c>
      <c r="M1005" s="9">
        <v>1712</v>
      </c>
      <c r="N1005" s="138">
        <f t="shared" si="120"/>
        <v>510518.39999999997</v>
      </c>
      <c r="O1005" s="11" t="s">
        <v>3204</v>
      </c>
      <c r="P1005" s="39">
        <v>1.5511088936921651E-5</v>
      </c>
      <c r="Q1005" s="39">
        <v>2.4765882559182228E-5</v>
      </c>
      <c r="R1005" s="26">
        <v>3.8777722342304127E-3</v>
      </c>
      <c r="S1005" s="26">
        <v>7.4297647677546677E-4</v>
      </c>
      <c r="T1005" s="26">
        <v>4.6207487110058792E-3</v>
      </c>
      <c r="U1005" s="11"/>
      <c r="V1005" s="28"/>
      <c r="W1005" s="28"/>
      <c r="X1005" s="29"/>
      <c r="Y1005" s="108" t="str">
        <f t="shared" si="121"/>
        <v>NO OFERTADO</v>
      </c>
      <c r="Z1005" s="108" t="str">
        <f t="shared" si="122"/>
        <v>CORRECTO</v>
      </c>
      <c r="AA1005" s="29">
        <f t="shared" si="123"/>
        <v>0</v>
      </c>
      <c r="AB1005" s="25">
        <v>1.3959980043229485E-3</v>
      </c>
      <c r="AC1005" s="26">
        <v>3.7148823838773339E-4</v>
      </c>
      <c r="AD1005" s="26">
        <v>1.7674862427106818E-3</v>
      </c>
      <c r="AE1005" s="28"/>
      <c r="AF1005" s="28"/>
      <c r="AG1005" s="28"/>
      <c r="AH1005" s="29"/>
      <c r="AI1005" s="108" t="str">
        <f t="shared" si="124"/>
        <v>NO OFERTADO</v>
      </c>
      <c r="AJ1005" s="108" t="str">
        <f t="shared" si="125"/>
        <v>CORRECTO</v>
      </c>
      <c r="AK1005" s="27">
        <v>9.306653362152991E-4</v>
      </c>
      <c r="AL1005" s="26">
        <v>1.2382941279591114E-4</v>
      </c>
      <c r="AM1005" s="26">
        <v>1.0544947490112103E-3</v>
      </c>
      <c r="AN1005" s="28"/>
      <c r="AO1005" s="28"/>
      <c r="AP1005" s="28"/>
      <c r="AQ1005" s="29"/>
      <c r="AR1005" s="108" t="str">
        <f t="shared" si="126"/>
        <v>NO OFERTADO</v>
      </c>
      <c r="AS1005" s="109" t="str">
        <f t="shared" si="127"/>
        <v>CORRECTO</v>
      </c>
    </row>
    <row r="1006" spans="1:45" x14ac:dyDescent="0.25">
      <c r="A1006" s="134">
        <v>1003</v>
      </c>
      <c r="B1006" s="135">
        <v>269</v>
      </c>
      <c r="C1006" s="10" t="s">
        <v>706</v>
      </c>
      <c r="D1006" s="136" t="s">
        <v>707</v>
      </c>
      <c r="E1006" s="136" t="s">
        <v>456</v>
      </c>
      <c r="F1006" s="136" t="s">
        <v>210</v>
      </c>
      <c r="G1006" s="136" t="s">
        <v>80</v>
      </c>
      <c r="H1006" s="136" t="s">
        <v>598</v>
      </c>
      <c r="I1006" s="137">
        <v>90.600000000000009</v>
      </c>
      <c r="J1006" s="8">
        <v>200</v>
      </c>
      <c r="K1006" s="8" t="s">
        <v>708</v>
      </c>
      <c r="L1006" s="9">
        <v>51.97</v>
      </c>
      <c r="M1006" s="9">
        <v>365276.92307692312</v>
      </c>
      <c r="N1006" s="138">
        <f t="shared" si="120"/>
        <v>18983441.692307696</v>
      </c>
      <c r="O1006" s="11" t="s">
        <v>3204</v>
      </c>
      <c r="P1006" s="39">
        <v>5.7677422090614391E-4</v>
      </c>
      <c r="Q1006" s="39">
        <v>9.2091036781588283E-4</v>
      </c>
      <c r="R1006" s="26">
        <v>0.14419355522653599</v>
      </c>
      <c r="S1006" s="26">
        <v>2.7627311034476486E-2</v>
      </c>
      <c r="T1006" s="26">
        <v>0.17182086626101248</v>
      </c>
      <c r="U1006" s="11"/>
      <c r="V1006" s="28"/>
      <c r="W1006" s="28"/>
      <c r="X1006" s="29"/>
      <c r="Y1006" s="108" t="str">
        <f t="shared" si="121"/>
        <v>NO OFERTADO</v>
      </c>
      <c r="Z1006" s="108" t="str">
        <f t="shared" si="122"/>
        <v>CORRECTO</v>
      </c>
      <c r="AA1006" s="29">
        <f t="shared" si="123"/>
        <v>0</v>
      </c>
      <c r="AB1006" s="25">
        <v>5.1909679881552949E-2</v>
      </c>
      <c r="AC1006" s="26">
        <v>1.3813655517238243E-2</v>
      </c>
      <c r="AD1006" s="26">
        <v>6.5723335398791188E-2</v>
      </c>
      <c r="AE1006" s="28"/>
      <c r="AF1006" s="28"/>
      <c r="AG1006" s="28"/>
      <c r="AH1006" s="29"/>
      <c r="AI1006" s="108" t="str">
        <f t="shared" si="124"/>
        <v>NO OFERTADO</v>
      </c>
      <c r="AJ1006" s="108" t="str">
        <f t="shared" si="125"/>
        <v>CORRECTO</v>
      </c>
      <c r="AK1006" s="27">
        <v>3.4606453254368633E-2</v>
      </c>
      <c r="AL1006" s="26">
        <v>4.6045518390794137E-3</v>
      </c>
      <c r="AM1006" s="26">
        <v>3.9211005093448048E-2</v>
      </c>
      <c r="AN1006" s="28"/>
      <c r="AO1006" s="28"/>
      <c r="AP1006" s="28"/>
      <c r="AQ1006" s="29"/>
      <c r="AR1006" s="108" t="str">
        <f t="shared" si="126"/>
        <v>NO OFERTADO</v>
      </c>
      <c r="AS1006" s="109" t="str">
        <f t="shared" si="127"/>
        <v>CORRECTO</v>
      </c>
    </row>
    <row r="1007" spans="1:45" x14ac:dyDescent="0.25">
      <c r="A1007" s="134">
        <v>1004</v>
      </c>
      <c r="B1007" s="135">
        <v>306</v>
      </c>
      <c r="C1007" s="10" t="s">
        <v>780</v>
      </c>
      <c r="D1007" s="136" t="s">
        <v>781</v>
      </c>
      <c r="E1007" s="136" t="s">
        <v>456</v>
      </c>
      <c r="F1007" s="136" t="s">
        <v>210</v>
      </c>
      <c r="G1007" s="136" t="s">
        <v>80</v>
      </c>
      <c r="H1007" s="136" t="s">
        <v>598</v>
      </c>
      <c r="I1007" s="137">
        <v>139</v>
      </c>
      <c r="J1007" s="8">
        <v>200</v>
      </c>
      <c r="K1007" s="8" t="s">
        <v>782</v>
      </c>
      <c r="L1007" s="9">
        <v>139</v>
      </c>
      <c r="M1007" s="9">
        <v>199861.53846153844</v>
      </c>
      <c r="N1007" s="138">
        <f t="shared" si="120"/>
        <v>27780753.846153844</v>
      </c>
      <c r="O1007" s="11" t="s">
        <v>3204</v>
      </c>
      <c r="P1007" s="39">
        <v>8.4406310064910595E-4</v>
      </c>
      <c r="Q1007" s="39">
        <v>1.3476789223647887E-3</v>
      </c>
      <c r="R1007" s="26">
        <v>0.21101577516227649</v>
      </c>
      <c r="S1007" s="26">
        <v>4.0430367670943657E-2</v>
      </c>
      <c r="T1007" s="26">
        <v>0.25144614283322014</v>
      </c>
      <c r="U1007" s="11"/>
      <c r="V1007" s="28"/>
      <c r="W1007" s="28"/>
      <c r="X1007" s="29"/>
      <c r="Y1007" s="108" t="str">
        <f t="shared" si="121"/>
        <v>NO OFERTADO</v>
      </c>
      <c r="Z1007" s="108" t="str">
        <f t="shared" si="122"/>
        <v>CORRECTO</v>
      </c>
      <c r="AA1007" s="29">
        <f t="shared" si="123"/>
        <v>0</v>
      </c>
      <c r="AB1007" s="25">
        <v>7.5965679058419541E-2</v>
      </c>
      <c r="AC1007" s="26">
        <v>2.0215183835471828E-2</v>
      </c>
      <c r="AD1007" s="26">
        <v>9.618086289389137E-2</v>
      </c>
      <c r="AE1007" s="28"/>
      <c r="AF1007" s="28"/>
      <c r="AG1007" s="28"/>
      <c r="AH1007" s="29"/>
      <c r="AI1007" s="108" t="str">
        <f t="shared" si="124"/>
        <v>NO OFERTADO</v>
      </c>
      <c r="AJ1007" s="108" t="str">
        <f t="shared" si="125"/>
        <v>CORRECTO</v>
      </c>
      <c r="AK1007" s="27">
        <v>5.0643786038946356E-2</v>
      </c>
      <c r="AL1007" s="26">
        <v>6.7383946118239431E-3</v>
      </c>
      <c r="AM1007" s="26">
        <v>5.7382180650770297E-2</v>
      </c>
      <c r="AN1007" s="28"/>
      <c r="AO1007" s="28"/>
      <c r="AP1007" s="28"/>
      <c r="AQ1007" s="29"/>
      <c r="AR1007" s="108" t="str">
        <f t="shared" si="126"/>
        <v>NO OFERTADO</v>
      </c>
      <c r="AS1007" s="109" t="str">
        <f t="shared" si="127"/>
        <v>CORRECTO</v>
      </c>
    </row>
    <row r="1008" spans="1:45" x14ac:dyDescent="0.25">
      <c r="A1008" s="134">
        <v>1005</v>
      </c>
      <c r="B1008" s="135">
        <v>754</v>
      </c>
      <c r="C1008" s="10" t="s">
        <v>780</v>
      </c>
      <c r="D1008" s="136" t="s">
        <v>1590</v>
      </c>
      <c r="E1008" s="136" t="s">
        <v>1591</v>
      </c>
      <c r="F1008" s="136" t="s">
        <v>166</v>
      </c>
      <c r="G1008" s="136" t="s">
        <v>80</v>
      </c>
      <c r="H1008" s="136" t="s">
        <v>81</v>
      </c>
      <c r="I1008" s="137">
        <v>1390</v>
      </c>
      <c r="J1008" s="8">
        <v>20</v>
      </c>
      <c r="K1008" s="8" t="s">
        <v>782</v>
      </c>
      <c r="L1008" s="9">
        <v>1390</v>
      </c>
      <c r="M1008" s="9">
        <v>5246.1538461538466</v>
      </c>
      <c r="N1008" s="138">
        <f t="shared" si="120"/>
        <v>7292153.8461538469</v>
      </c>
      <c r="O1008" s="11" t="s">
        <v>3204</v>
      </c>
      <c r="P1008" s="39">
        <v>2.2155763014498127E-4</v>
      </c>
      <c r="Q1008" s="39">
        <v>3.537514529492672E-4</v>
      </c>
      <c r="R1008" s="26">
        <v>5.5389407536245321E-2</v>
      </c>
      <c r="S1008" s="26">
        <v>1.0612543588478017E-2</v>
      </c>
      <c r="T1008" s="26">
        <v>6.6001951124723332E-2</v>
      </c>
      <c r="U1008" s="11"/>
      <c r="V1008" s="28"/>
      <c r="W1008" s="28"/>
      <c r="X1008" s="29"/>
      <c r="Y1008" s="108" t="str">
        <f t="shared" si="121"/>
        <v>NO OFERTADO</v>
      </c>
      <c r="Z1008" s="108" t="str">
        <f t="shared" si="122"/>
        <v>CORRECTO</v>
      </c>
      <c r="AA1008" s="29">
        <f t="shared" si="123"/>
        <v>0</v>
      </c>
      <c r="AB1008" s="25">
        <v>1.9940186713048313E-2</v>
      </c>
      <c r="AC1008" s="26">
        <v>5.3062717942390083E-3</v>
      </c>
      <c r="AD1008" s="26">
        <v>2.5246458507287323E-2</v>
      </c>
      <c r="AE1008" s="28"/>
      <c r="AF1008" s="28"/>
      <c r="AG1008" s="28"/>
      <c r="AH1008" s="29"/>
      <c r="AI1008" s="108" t="str">
        <f t="shared" si="124"/>
        <v>NO OFERTADO</v>
      </c>
      <c r="AJ1008" s="108" t="str">
        <f t="shared" si="125"/>
        <v>CORRECTO</v>
      </c>
      <c r="AK1008" s="27">
        <v>1.3293457808698877E-2</v>
      </c>
      <c r="AL1008" s="26">
        <v>1.7687572647463361E-3</v>
      </c>
      <c r="AM1008" s="26">
        <v>1.5062215073445212E-2</v>
      </c>
      <c r="AN1008" s="28"/>
      <c r="AO1008" s="28"/>
      <c r="AP1008" s="28"/>
      <c r="AQ1008" s="29"/>
      <c r="AR1008" s="108" t="str">
        <f t="shared" si="126"/>
        <v>NO OFERTADO</v>
      </c>
      <c r="AS1008" s="109" t="str">
        <f t="shared" si="127"/>
        <v>CORRECTO</v>
      </c>
    </row>
    <row r="1009" spans="1:45" ht="24" x14ac:dyDescent="0.25">
      <c r="A1009" s="134">
        <v>1006</v>
      </c>
      <c r="B1009" s="135">
        <v>440</v>
      </c>
      <c r="C1009" s="10" t="s">
        <v>1072</v>
      </c>
      <c r="D1009" s="136" t="s">
        <v>108</v>
      </c>
      <c r="E1009" s="136" t="s">
        <v>6</v>
      </c>
      <c r="F1009" s="136" t="s">
        <v>7</v>
      </c>
      <c r="G1009" s="136" t="s">
        <v>8</v>
      </c>
      <c r="H1009" s="136" t="s">
        <v>7</v>
      </c>
      <c r="I1009" s="137">
        <v>690</v>
      </c>
      <c r="J1009" s="8">
        <v>1</v>
      </c>
      <c r="K1009" s="8" t="s">
        <v>1073</v>
      </c>
      <c r="L1009" s="9">
        <v>258</v>
      </c>
      <c r="M1009" s="9">
        <v>32136.538461538461</v>
      </c>
      <c r="N1009" s="138">
        <f t="shared" si="120"/>
        <v>8291226.923076923</v>
      </c>
      <c r="O1009" s="11" t="s">
        <v>3204</v>
      </c>
      <c r="P1009" s="39">
        <v>2.5191248385963251E-4</v>
      </c>
      <c r="Q1009" s="39">
        <v>4.0221773054301846E-4</v>
      </c>
      <c r="R1009" s="26">
        <v>6.2978120964908124E-2</v>
      </c>
      <c r="S1009" s="26">
        <v>1.2066531916290554E-2</v>
      </c>
      <c r="T1009" s="26">
        <v>7.5044652881198673E-2</v>
      </c>
      <c r="U1009" s="11"/>
      <c r="V1009" s="28"/>
      <c r="W1009" s="28"/>
      <c r="X1009" s="29"/>
      <c r="Y1009" s="108" t="str">
        <f t="shared" si="121"/>
        <v>NO OFERTADO</v>
      </c>
      <c r="Z1009" s="108" t="str">
        <f t="shared" si="122"/>
        <v>CORRECTO</v>
      </c>
      <c r="AA1009" s="29">
        <f t="shared" si="123"/>
        <v>0</v>
      </c>
      <c r="AB1009" s="25">
        <v>2.2672123547366925E-2</v>
      </c>
      <c r="AC1009" s="26">
        <v>6.033265958145277E-3</v>
      </c>
      <c r="AD1009" s="26">
        <v>2.8705389505512203E-2</v>
      </c>
      <c r="AE1009" s="28"/>
      <c r="AF1009" s="28"/>
      <c r="AG1009" s="28"/>
      <c r="AH1009" s="29"/>
      <c r="AI1009" s="108" t="str">
        <f t="shared" si="124"/>
        <v>NO OFERTADO</v>
      </c>
      <c r="AJ1009" s="108" t="str">
        <f t="shared" si="125"/>
        <v>CORRECTO</v>
      </c>
      <c r="AK1009" s="27">
        <v>1.5114749031577951E-2</v>
      </c>
      <c r="AL1009" s="26">
        <v>2.0110886527150923E-3</v>
      </c>
      <c r="AM1009" s="26">
        <v>1.7125837684293044E-2</v>
      </c>
      <c r="AN1009" s="28"/>
      <c r="AO1009" s="28"/>
      <c r="AP1009" s="28"/>
      <c r="AQ1009" s="29"/>
      <c r="AR1009" s="108" t="str">
        <f t="shared" si="126"/>
        <v>NO OFERTADO</v>
      </c>
      <c r="AS1009" s="109" t="str">
        <f t="shared" si="127"/>
        <v>CORRECTO</v>
      </c>
    </row>
    <row r="1010" spans="1:45" ht="24" x14ac:dyDescent="0.25">
      <c r="A1010" s="134">
        <v>1007</v>
      </c>
      <c r="B1010" s="135">
        <v>1079</v>
      </c>
      <c r="C1010" s="10" t="s">
        <v>1072</v>
      </c>
      <c r="D1010" s="136" t="s">
        <v>24</v>
      </c>
      <c r="E1010" s="136" t="s">
        <v>6</v>
      </c>
      <c r="F1010" s="136" t="s">
        <v>7</v>
      </c>
      <c r="G1010" s="136" t="s">
        <v>8</v>
      </c>
      <c r="H1010" s="136" t="s">
        <v>7</v>
      </c>
      <c r="I1010" s="137">
        <v>1380</v>
      </c>
      <c r="J1010" s="8">
        <v>1</v>
      </c>
      <c r="K1010" s="8" t="s">
        <v>1073</v>
      </c>
      <c r="L1010" s="9">
        <v>438</v>
      </c>
      <c r="M1010" s="9">
        <v>6831.7692307692305</v>
      </c>
      <c r="N1010" s="138">
        <f t="shared" si="120"/>
        <v>2992314.923076923</v>
      </c>
      <c r="O1010" s="11" t="s">
        <v>3204</v>
      </c>
      <c r="P1010" s="39">
        <v>9.0915553482742297E-5</v>
      </c>
      <c r="Q1010" s="39">
        <v>1.4516091871519515E-4</v>
      </c>
      <c r="R1010" s="26">
        <v>2.2728888370685575E-2</v>
      </c>
      <c r="S1010" s="26">
        <v>4.3548275614558544E-3</v>
      </c>
      <c r="T1010" s="26">
        <v>2.7083715932141428E-2</v>
      </c>
      <c r="U1010" s="11"/>
      <c r="V1010" s="28"/>
      <c r="W1010" s="28"/>
      <c r="X1010" s="29"/>
      <c r="Y1010" s="108" t="str">
        <f t="shared" si="121"/>
        <v>NO OFERTADO</v>
      </c>
      <c r="Z1010" s="108" t="str">
        <f t="shared" si="122"/>
        <v>CORRECTO</v>
      </c>
      <c r="AA1010" s="29">
        <f t="shared" si="123"/>
        <v>0</v>
      </c>
      <c r="AB1010" s="25">
        <v>8.1823998134468064E-3</v>
      </c>
      <c r="AC1010" s="26">
        <v>2.1774137807279272E-3</v>
      </c>
      <c r="AD1010" s="26">
        <v>1.0359813594174733E-2</v>
      </c>
      <c r="AE1010" s="28"/>
      <c r="AF1010" s="28"/>
      <c r="AG1010" s="28"/>
      <c r="AH1010" s="29"/>
      <c r="AI1010" s="108" t="str">
        <f t="shared" si="124"/>
        <v>NO OFERTADO</v>
      </c>
      <c r="AJ1010" s="108" t="str">
        <f t="shared" si="125"/>
        <v>CORRECTO</v>
      </c>
      <c r="AK1010" s="27">
        <v>5.4549332089645379E-3</v>
      </c>
      <c r="AL1010" s="26">
        <v>7.2580459357597573E-4</v>
      </c>
      <c r="AM1010" s="26">
        <v>6.1807378025405136E-3</v>
      </c>
      <c r="AN1010" s="28"/>
      <c r="AO1010" s="28"/>
      <c r="AP1010" s="28"/>
      <c r="AQ1010" s="29"/>
      <c r="AR1010" s="108" t="str">
        <f t="shared" si="126"/>
        <v>NO OFERTADO</v>
      </c>
      <c r="AS1010" s="109" t="str">
        <f t="shared" si="127"/>
        <v>CORRECTO</v>
      </c>
    </row>
    <row r="1011" spans="1:45" ht="24" x14ac:dyDescent="0.25">
      <c r="A1011" s="134">
        <v>1008</v>
      </c>
      <c r="B1011" s="135">
        <v>2657</v>
      </c>
      <c r="C1011" s="141" t="s">
        <v>4466</v>
      </c>
      <c r="D1011" s="145" t="s">
        <v>24</v>
      </c>
      <c r="E1011" s="145" t="s">
        <v>6</v>
      </c>
      <c r="F1011" s="145" t="s">
        <v>7</v>
      </c>
      <c r="G1011" s="136" t="s">
        <v>8</v>
      </c>
      <c r="H1011" s="145" t="s">
        <v>7</v>
      </c>
      <c r="I1011" s="137">
        <v>1380</v>
      </c>
      <c r="J1011" s="8">
        <v>1</v>
      </c>
      <c r="K1011" s="8" t="s">
        <v>4467</v>
      </c>
      <c r="L1011" s="9">
        <v>1380</v>
      </c>
      <c r="M1011" s="9">
        <v>77</v>
      </c>
      <c r="N1011" s="138">
        <f t="shared" si="120"/>
        <v>106260</v>
      </c>
      <c r="O1011" s="11" t="s">
        <v>4504</v>
      </c>
      <c r="P1011" s="39">
        <v>3.2284993262481722E-6</v>
      </c>
      <c r="Q1011" s="39">
        <v>5.1548047646053576E-6</v>
      </c>
      <c r="R1011" s="26">
        <v>8.0712483156204307E-4</v>
      </c>
      <c r="S1011" s="26">
        <v>1.5464414293816072E-4</v>
      </c>
      <c r="T1011" s="26">
        <v>9.6176897450020384E-4</v>
      </c>
      <c r="U1011" s="11"/>
      <c r="V1011" s="28"/>
      <c r="W1011" s="28"/>
      <c r="X1011" s="29"/>
      <c r="Y1011" s="108" t="str">
        <f t="shared" si="121"/>
        <v>NO OFERTADO</v>
      </c>
      <c r="Z1011" s="108" t="str">
        <f t="shared" si="122"/>
        <v>CORRECTO</v>
      </c>
      <c r="AA1011" s="29">
        <f t="shared" si="123"/>
        <v>0</v>
      </c>
      <c r="AB1011" s="25">
        <v>2.9056493936233552E-4</v>
      </c>
      <c r="AC1011" s="26">
        <v>7.7322071469080358E-5</v>
      </c>
      <c r="AD1011" s="26">
        <v>3.6788701083141585E-4</v>
      </c>
      <c r="AE1011" s="28"/>
      <c r="AF1011" s="28"/>
      <c r="AG1011" s="28"/>
      <c r="AH1011" s="29"/>
      <c r="AI1011" s="108" t="str">
        <f t="shared" si="124"/>
        <v>NO OFERTADO</v>
      </c>
      <c r="AJ1011" s="108" t="str">
        <f t="shared" si="125"/>
        <v>CORRECTO</v>
      </c>
      <c r="AK1011" s="27">
        <v>1.9370995957489033E-4</v>
      </c>
      <c r="AL1011" s="26">
        <v>2.5774023823026787E-5</v>
      </c>
      <c r="AM1011" s="26">
        <v>2.1948398339791711E-4</v>
      </c>
      <c r="AN1011" s="28"/>
      <c r="AO1011" s="28"/>
      <c r="AP1011" s="28"/>
      <c r="AQ1011" s="29"/>
      <c r="AR1011" s="108" t="str">
        <f t="shared" si="126"/>
        <v>NO OFERTADO</v>
      </c>
      <c r="AS1011" s="109" t="str">
        <f t="shared" si="127"/>
        <v>CORRECTO</v>
      </c>
    </row>
    <row r="1012" spans="1:45" ht="24" x14ac:dyDescent="0.25">
      <c r="A1012" s="134">
        <v>1009</v>
      </c>
      <c r="B1012" s="135">
        <v>2672</v>
      </c>
      <c r="C1012" s="141" t="s">
        <v>4466</v>
      </c>
      <c r="D1012" s="145" t="s">
        <v>108</v>
      </c>
      <c r="E1012" s="145" t="s">
        <v>6</v>
      </c>
      <c r="F1012" s="145" t="s">
        <v>7</v>
      </c>
      <c r="G1012" s="136" t="s">
        <v>8</v>
      </c>
      <c r="H1012" s="145" t="s">
        <v>7</v>
      </c>
      <c r="I1012" s="137">
        <v>690</v>
      </c>
      <c r="J1012" s="8">
        <v>1</v>
      </c>
      <c r="K1012" s="8" t="s">
        <v>4499</v>
      </c>
      <c r="L1012" s="9">
        <v>690</v>
      </c>
      <c r="M1012" s="9">
        <v>56</v>
      </c>
      <c r="N1012" s="138">
        <f t="shared" si="120"/>
        <v>38640</v>
      </c>
      <c r="O1012" s="11" t="s">
        <v>4504</v>
      </c>
      <c r="P1012" s="39">
        <v>1.1739997549993353E-6</v>
      </c>
      <c r="Q1012" s="39">
        <v>1.8744744598564937E-6</v>
      </c>
      <c r="R1012" s="26">
        <v>2.934999387498338E-4</v>
      </c>
      <c r="S1012" s="26">
        <v>5.623423379569481E-5</v>
      </c>
      <c r="T1012" s="26">
        <v>3.4973417254552863E-4</v>
      </c>
      <c r="U1012" s="11"/>
      <c r="V1012" s="28"/>
      <c r="W1012" s="28"/>
      <c r="X1012" s="29"/>
      <c r="Y1012" s="108" t="str">
        <f t="shared" si="121"/>
        <v>NO OFERTADO</v>
      </c>
      <c r="Z1012" s="108" t="str">
        <f t="shared" si="122"/>
        <v>CORRECTO</v>
      </c>
      <c r="AA1012" s="29">
        <f t="shared" si="123"/>
        <v>0</v>
      </c>
      <c r="AB1012" s="25">
        <v>1.0565997794994017E-4</v>
      </c>
      <c r="AC1012" s="26">
        <v>2.8117116897847405E-5</v>
      </c>
      <c r="AD1012" s="26">
        <v>1.3377709484778757E-4</v>
      </c>
      <c r="AE1012" s="28"/>
      <c r="AF1012" s="28"/>
      <c r="AG1012" s="28"/>
      <c r="AH1012" s="29"/>
      <c r="AI1012" s="108" t="str">
        <f t="shared" si="124"/>
        <v>NO OFERTADO</v>
      </c>
      <c r="AJ1012" s="108" t="str">
        <f t="shared" si="125"/>
        <v>CORRECTO</v>
      </c>
      <c r="AK1012" s="27">
        <v>7.0439985299960119E-5</v>
      </c>
      <c r="AL1012" s="26">
        <v>9.3723722992824684E-6</v>
      </c>
      <c r="AM1012" s="26">
        <v>7.981235759924259E-5</v>
      </c>
      <c r="AN1012" s="28"/>
      <c r="AO1012" s="28"/>
      <c r="AP1012" s="28"/>
      <c r="AQ1012" s="29"/>
      <c r="AR1012" s="108" t="str">
        <f t="shared" si="126"/>
        <v>NO OFERTADO</v>
      </c>
      <c r="AS1012" s="109" t="str">
        <f t="shared" si="127"/>
        <v>CORRECTO</v>
      </c>
    </row>
    <row r="1013" spans="1:45" ht="24" x14ac:dyDescent="0.25">
      <c r="A1013" s="134">
        <v>1010</v>
      </c>
      <c r="B1013" s="135">
        <v>423</v>
      </c>
      <c r="C1013" s="10" t="s">
        <v>696</v>
      </c>
      <c r="D1013" s="136" t="s">
        <v>1039</v>
      </c>
      <c r="E1013" s="136" t="s">
        <v>6</v>
      </c>
      <c r="F1013" s="136" t="s">
        <v>7</v>
      </c>
      <c r="G1013" s="136" t="s">
        <v>8</v>
      </c>
      <c r="H1013" s="136" t="s">
        <v>7</v>
      </c>
      <c r="I1013" s="137">
        <v>4545</v>
      </c>
      <c r="J1013" s="8">
        <v>1</v>
      </c>
      <c r="K1013" s="8" t="s">
        <v>698</v>
      </c>
      <c r="L1013" s="9">
        <v>2617.52</v>
      </c>
      <c r="M1013" s="9">
        <v>6709.9230769230771</v>
      </c>
      <c r="N1013" s="138">
        <f t="shared" si="120"/>
        <v>17563357.852307692</v>
      </c>
      <c r="O1013" s="11" t="s">
        <v>3204</v>
      </c>
      <c r="P1013" s="39">
        <v>5.3362779025814913E-4</v>
      </c>
      <c r="Q1013" s="39">
        <v>8.5202033445835326E-4</v>
      </c>
      <c r="R1013" s="26">
        <v>0.13340694756453728</v>
      </c>
      <c r="S1013" s="26">
        <v>2.5560610033750597E-2</v>
      </c>
      <c r="T1013" s="26">
        <v>0.15896755759828787</v>
      </c>
      <c r="U1013" s="11"/>
      <c r="V1013" s="28"/>
      <c r="W1013" s="28"/>
      <c r="X1013" s="29"/>
      <c r="Y1013" s="108" t="str">
        <f t="shared" si="121"/>
        <v>NO OFERTADO</v>
      </c>
      <c r="Z1013" s="108" t="str">
        <f t="shared" si="122"/>
        <v>CORRECTO</v>
      </c>
      <c r="AA1013" s="29">
        <f t="shared" si="123"/>
        <v>0</v>
      </c>
      <c r="AB1013" s="25">
        <v>4.8026501123233423E-2</v>
      </c>
      <c r="AC1013" s="26">
        <v>1.2780305016875299E-2</v>
      </c>
      <c r="AD1013" s="26">
        <v>6.0806806140108721E-2</v>
      </c>
      <c r="AE1013" s="28"/>
      <c r="AF1013" s="28"/>
      <c r="AG1013" s="28"/>
      <c r="AH1013" s="29"/>
      <c r="AI1013" s="108" t="str">
        <f t="shared" si="124"/>
        <v>NO OFERTADO</v>
      </c>
      <c r="AJ1013" s="108" t="str">
        <f t="shared" si="125"/>
        <v>CORRECTO</v>
      </c>
      <c r="AK1013" s="27">
        <v>3.2017667415488948E-2</v>
      </c>
      <c r="AL1013" s="26">
        <v>4.2601016722917662E-3</v>
      </c>
      <c r="AM1013" s="26">
        <v>3.6277769087780715E-2</v>
      </c>
      <c r="AN1013" s="28"/>
      <c r="AO1013" s="28"/>
      <c r="AP1013" s="28"/>
      <c r="AQ1013" s="29"/>
      <c r="AR1013" s="108" t="str">
        <f t="shared" si="126"/>
        <v>NO OFERTADO</v>
      </c>
      <c r="AS1013" s="109" t="str">
        <f t="shared" si="127"/>
        <v>CORRECTO</v>
      </c>
    </row>
    <row r="1014" spans="1:45" ht="24" x14ac:dyDescent="0.25">
      <c r="A1014" s="134">
        <v>1011</v>
      </c>
      <c r="B1014" s="135">
        <v>263</v>
      </c>
      <c r="C1014" s="10" t="s">
        <v>696</v>
      </c>
      <c r="D1014" s="136" t="s">
        <v>697</v>
      </c>
      <c r="E1014" s="136" t="s">
        <v>6</v>
      </c>
      <c r="F1014" s="136" t="s">
        <v>7</v>
      </c>
      <c r="G1014" s="136" t="s">
        <v>8</v>
      </c>
      <c r="H1014" s="136" t="s">
        <v>7</v>
      </c>
      <c r="I1014" s="137">
        <v>9090</v>
      </c>
      <c r="J1014" s="8">
        <v>1</v>
      </c>
      <c r="K1014" s="8" t="s">
        <v>698</v>
      </c>
      <c r="L1014" s="9">
        <v>3929</v>
      </c>
      <c r="M1014" s="9">
        <v>4214.9230769230771</v>
      </c>
      <c r="N1014" s="138">
        <f t="shared" si="120"/>
        <v>16560432.76923077</v>
      </c>
      <c r="O1014" s="11" t="s">
        <v>3204</v>
      </c>
      <c r="P1014" s="39">
        <v>5.0315590097722276E-4</v>
      </c>
      <c r="Q1014" s="39">
        <v>8.03367191255011E-4</v>
      </c>
      <c r="R1014" s="26">
        <v>0.12578897524430568</v>
      </c>
      <c r="S1014" s="26">
        <v>2.410101573765033E-2</v>
      </c>
      <c r="T1014" s="26">
        <v>0.14988999098195602</v>
      </c>
      <c r="U1014" s="11"/>
      <c r="V1014" s="28"/>
      <c r="W1014" s="28"/>
      <c r="X1014" s="29"/>
      <c r="Y1014" s="108" t="str">
        <f t="shared" si="121"/>
        <v>NO OFERTADO</v>
      </c>
      <c r="Z1014" s="108" t="str">
        <f t="shared" si="122"/>
        <v>CORRECTO</v>
      </c>
      <c r="AA1014" s="29">
        <f t="shared" si="123"/>
        <v>0</v>
      </c>
      <c r="AB1014" s="25">
        <v>4.5284031087950045E-2</v>
      </c>
      <c r="AC1014" s="26">
        <v>1.2050507868825165E-2</v>
      </c>
      <c r="AD1014" s="26">
        <v>5.7334538956775212E-2</v>
      </c>
      <c r="AE1014" s="28"/>
      <c r="AF1014" s="28"/>
      <c r="AG1014" s="28"/>
      <c r="AH1014" s="29"/>
      <c r="AI1014" s="108" t="str">
        <f t="shared" si="124"/>
        <v>NO OFERTADO</v>
      </c>
      <c r="AJ1014" s="108" t="str">
        <f t="shared" si="125"/>
        <v>CORRECTO</v>
      </c>
      <c r="AK1014" s="27">
        <v>3.0189354058633367E-2</v>
      </c>
      <c r="AL1014" s="26">
        <v>4.0168359562750547E-3</v>
      </c>
      <c r="AM1014" s="26">
        <v>3.4206190014908419E-2</v>
      </c>
      <c r="AN1014" s="28"/>
      <c r="AO1014" s="28"/>
      <c r="AP1014" s="28"/>
      <c r="AQ1014" s="29"/>
      <c r="AR1014" s="108" t="str">
        <f t="shared" si="126"/>
        <v>NO OFERTADO</v>
      </c>
      <c r="AS1014" s="109" t="str">
        <f t="shared" si="127"/>
        <v>CORRECTO</v>
      </c>
    </row>
    <row r="1015" spans="1:45" ht="24" x14ac:dyDescent="0.25">
      <c r="A1015" s="134">
        <v>1012</v>
      </c>
      <c r="B1015" s="135">
        <v>387</v>
      </c>
      <c r="C1015" s="10" t="s">
        <v>696</v>
      </c>
      <c r="D1015" s="136" t="s">
        <v>958</v>
      </c>
      <c r="E1015" s="136" t="s">
        <v>6</v>
      </c>
      <c r="F1015" s="136" t="s">
        <v>7</v>
      </c>
      <c r="G1015" s="136" t="s">
        <v>8</v>
      </c>
      <c r="H1015" s="136" t="s">
        <v>7</v>
      </c>
      <c r="I1015" s="137">
        <v>9090</v>
      </c>
      <c r="J1015" s="8">
        <v>1</v>
      </c>
      <c r="K1015" s="8" t="s">
        <v>698</v>
      </c>
      <c r="L1015" s="9">
        <v>3768.79</v>
      </c>
      <c r="M1015" s="9">
        <v>2139.6923076923076</v>
      </c>
      <c r="N1015" s="138">
        <f t="shared" si="120"/>
        <v>8064050.9723076923</v>
      </c>
      <c r="O1015" s="11" t="s">
        <v>3204</v>
      </c>
      <c r="P1015" s="39">
        <v>2.4501019321406268E-4</v>
      </c>
      <c r="Q1015" s="39">
        <v>3.911971426131391E-4</v>
      </c>
      <c r="R1015" s="26">
        <v>6.1252548303515668E-2</v>
      </c>
      <c r="S1015" s="26">
        <v>1.1735914278394172E-2</v>
      </c>
      <c r="T1015" s="26">
        <v>7.2988462581909844E-2</v>
      </c>
      <c r="U1015" s="11"/>
      <c r="V1015" s="28"/>
      <c r="W1015" s="28"/>
      <c r="X1015" s="29"/>
      <c r="Y1015" s="108" t="str">
        <f t="shared" si="121"/>
        <v>NO OFERTADO</v>
      </c>
      <c r="Z1015" s="108" t="str">
        <f t="shared" si="122"/>
        <v>CORRECTO</v>
      </c>
      <c r="AA1015" s="29">
        <f t="shared" si="123"/>
        <v>0</v>
      </c>
      <c r="AB1015" s="25">
        <v>2.205091738926564E-2</v>
      </c>
      <c r="AC1015" s="26">
        <v>5.8679571391970862E-3</v>
      </c>
      <c r="AD1015" s="26">
        <v>2.7918874528462728E-2</v>
      </c>
      <c r="AE1015" s="28"/>
      <c r="AF1015" s="28"/>
      <c r="AG1015" s="28"/>
      <c r="AH1015" s="29"/>
      <c r="AI1015" s="108" t="str">
        <f t="shared" si="124"/>
        <v>NO OFERTADO</v>
      </c>
      <c r="AJ1015" s="108" t="str">
        <f t="shared" si="125"/>
        <v>CORRECTO</v>
      </c>
      <c r="AK1015" s="27">
        <v>1.4700611592843761E-2</v>
      </c>
      <c r="AL1015" s="26">
        <v>1.9559857130656954E-3</v>
      </c>
      <c r="AM1015" s="26">
        <v>1.6656597305909456E-2</v>
      </c>
      <c r="AN1015" s="28"/>
      <c r="AO1015" s="28"/>
      <c r="AP1015" s="28"/>
      <c r="AQ1015" s="29"/>
      <c r="AR1015" s="108" t="str">
        <f t="shared" si="126"/>
        <v>NO OFERTADO</v>
      </c>
      <c r="AS1015" s="109" t="str">
        <f t="shared" si="127"/>
        <v>CORRECTO</v>
      </c>
    </row>
    <row r="1016" spans="1:45" ht="24" x14ac:dyDescent="0.25">
      <c r="A1016" s="134">
        <v>1013</v>
      </c>
      <c r="B1016" s="135">
        <v>2086</v>
      </c>
      <c r="C1016" s="10" t="s">
        <v>696</v>
      </c>
      <c r="D1016" s="136" t="s">
        <v>3620</v>
      </c>
      <c r="E1016" s="136" t="s">
        <v>6</v>
      </c>
      <c r="F1016" s="136" t="s">
        <v>101</v>
      </c>
      <c r="G1016" s="136" t="s">
        <v>8</v>
      </c>
      <c r="H1016" s="136" t="s">
        <v>7</v>
      </c>
      <c r="I1016" s="137" t="s">
        <v>45</v>
      </c>
      <c r="J1016" s="8">
        <v>1</v>
      </c>
      <c r="K1016" s="8" t="s">
        <v>698</v>
      </c>
      <c r="L1016" s="9">
        <v>3525</v>
      </c>
      <c r="M1016" s="138">
        <v>199.6</v>
      </c>
      <c r="N1016" s="138">
        <f t="shared" si="120"/>
        <v>703590</v>
      </c>
      <c r="O1016" s="11" t="s">
        <v>3204</v>
      </c>
      <c r="P1016" s="39">
        <v>2.1377186532608236E-5</v>
      </c>
      <c r="Q1016" s="39"/>
      <c r="R1016" s="26">
        <v>5.3442966331520595E-3</v>
      </c>
      <c r="S1016" s="7"/>
      <c r="T1016" s="26">
        <v>5.3442966331520595E-3</v>
      </c>
      <c r="U1016" s="11"/>
      <c r="V1016" s="28"/>
      <c r="W1016" s="28"/>
      <c r="X1016" s="29"/>
      <c r="Y1016" s="108" t="str">
        <f t="shared" si="121"/>
        <v>NO OFERTADO</v>
      </c>
      <c r="Z1016" s="108" t="str">
        <f t="shared" si="122"/>
        <v>CORRECTO</v>
      </c>
      <c r="AA1016" s="29">
        <f t="shared" si="123"/>
        <v>0</v>
      </c>
      <c r="AB1016" s="25">
        <v>1.9239467879347413E-3</v>
      </c>
      <c r="AC1016" s="7"/>
      <c r="AD1016" s="26">
        <v>1.9239467879347413E-3</v>
      </c>
      <c r="AE1016" s="28"/>
      <c r="AF1016" s="28"/>
      <c r="AG1016" s="28"/>
      <c r="AH1016" s="29"/>
      <c r="AI1016" s="108" t="str">
        <f t="shared" si="124"/>
        <v>NO OFERTADO</v>
      </c>
      <c r="AJ1016" s="108" t="str">
        <f t="shared" si="125"/>
        <v>CORRECTO</v>
      </c>
      <c r="AK1016" s="27">
        <v>1.2826311919564941E-3</v>
      </c>
      <c r="AL1016" s="7"/>
      <c r="AM1016" s="26">
        <v>1.2826311919564941E-3</v>
      </c>
      <c r="AN1016" s="28"/>
      <c r="AO1016" s="28"/>
      <c r="AP1016" s="28"/>
      <c r="AQ1016" s="29"/>
      <c r="AR1016" s="108" t="str">
        <f t="shared" si="126"/>
        <v>NO OFERTADO</v>
      </c>
      <c r="AS1016" s="109" t="str">
        <f t="shared" si="127"/>
        <v>CORRECTO</v>
      </c>
    </row>
    <row r="1017" spans="1:45" ht="24" x14ac:dyDescent="0.25">
      <c r="A1017" s="134">
        <v>1014</v>
      </c>
      <c r="B1017" s="135">
        <v>1762</v>
      </c>
      <c r="C1017" s="10" t="s">
        <v>3062</v>
      </c>
      <c r="D1017" s="136" t="s">
        <v>3075</v>
      </c>
      <c r="E1017" s="136" t="s">
        <v>6</v>
      </c>
      <c r="F1017" s="136" t="s">
        <v>7</v>
      </c>
      <c r="G1017" s="136" t="s">
        <v>8</v>
      </c>
      <c r="H1017" s="136" t="s">
        <v>7</v>
      </c>
      <c r="I1017" s="137">
        <v>1878</v>
      </c>
      <c r="J1017" s="8">
        <v>1</v>
      </c>
      <c r="K1017" s="8" t="s">
        <v>3064</v>
      </c>
      <c r="L1017" s="9">
        <v>889.06</v>
      </c>
      <c r="M1017" s="9">
        <v>80.769230769230774</v>
      </c>
      <c r="N1017" s="138">
        <f t="shared" si="120"/>
        <v>71808.692307692312</v>
      </c>
      <c r="O1017" s="11" t="s">
        <v>3204</v>
      </c>
      <c r="P1017" s="39">
        <v>2.1817646784692914E-6</v>
      </c>
      <c r="Q1017" s="39">
        <v>3.4835289784281235E-6</v>
      </c>
      <c r="R1017" s="26">
        <v>5.4544116961732282E-4</v>
      </c>
      <c r="S1017" s="26">
        <v>1.045058693528437E-4</v>
      </c>
      <c r="T1017" s="26">
        <v>6.4994703897016651E-4</v>
      </c>
      <c r="U1017" s="11"/>
      <c r="V1017" s="28"/>
      <c r="W1017" s="28"/>
      <c r="X1017" s="29"/>
      <c r="Y1017" s="108" t="str">
        <f t="shared" si="121"/>
        <v>NO OFERTADO</v>
      </c>
      <c r="Z1017" s="108" t="str">
        <f t="shared" si="122"/>
        <v>CORRECTO</v>
      </c>
      <c r="AA1017" s="29">
        <f t="shared" si="123"/>
        <v>0</v>
      </c>
      <c r="AB1017" s="25">
        <v>1.9635882106223623E-4</v>
      </c>
      <c r="AC1017" s="26">
        <v>5.2252934676421852E-5</v>
      </c>
      <c r="AD1017" s="26">
        <v>2.486117557386581E-4</v>
      </c>
      <c r="AE1017" s="28"/>
      <c r="AF1017" s="28"/>
      <c r="AG1017" s="28"/>
      <c r="AH1017" s="29"/>
      <c r="AI1017" s="108" t="str">
        <f t="shared" si="124"/>
        <v>NO OFERTADO</v>
      </c>
      <c r="AJ1017" s="108" t="str">
        <f t="shared" si="125"/>
        <v>CORRECTO</v>
      </c>
      <c r="AK1017" s="27">
        <v>1.3090588070815748E-4</v>
      </c>
      <c r="AL1017" s="26">
        <v>1.7417644892140617E-5</v>
      </c>
      <c r="AM1017" s="26">
        <v>1.483235256002981E-4</v>
      </c>
      <c r="AN1017" s="28"/>
      <c r="AO1017" s="28"/>
      <c r="AP1017" s="28"/>
      <c r="AQ1017" s="29"/>
      <c r="AR1017" s="108" t="str">
        <f t="shared" si="126"/>
        <v>NO OFERTADO</v>
      </c>
      <c r="AS1017" s="109" t="str">
        <f t="shared" si="127"/>
        <v>CORRECTO</v>
      </c>
    </row>
    <row r="1018" spans="1:45" ht="24" x14ac:dyDescent="0.25">
      <c r="A1018" s="134">
        <v>1015</v>
      </c>
      <c r="B1018" s="135">
        <v>1754</v>
      </c>
      <c r="C1018" s="10" t="s">
        <v>3062</v>
      </c>
      <c r="D1018" s="136" t="s">
        <v>3063</v>
      </c>
      <c r="E1018" s="136" t="s">
        <v>6</v>
      </c>
      <c r="F1018" s="136" t="s">
        <v>7</v>
      </c>
      <c r="G1018" s="136" t="s">
        <v>8</v>
      </c>
      <c r="H1018" s="136" t="s">
        <v>7</v>
      </c>
      <c r="I1018" s="137">
        <v>939</v>
      </c>
      <c r="J1018" s="8">
        <v>1</v>
      </c>
      <c r="K1018" s="8" t="s">
        <v>3064</v>
      </c>
      <c r="L1018" s="9">
        <v>534.91</v>
      </c>
      <c r="M1018" s="9">
        <v>91.07692307692308</v>
      </c>
      <c r="N1018" s="138">
        <f t="shared" si="120"/>
        <v>48717.956923076919</v>
      </c>
      <c r="O1018" s="11" t="s">
        <v>3204</v>
      </c>
      <c r="P1018" s="39">
        <v>1.4801984858116064E-6</v>
      </c>
      <c r="Q1018" s="39">
        <v>2.3633686850076744E-6</v>
      </c>
      <c r="R1018" s="26">
        <v>3.7004962145290157E-4</v>
      </c>
      <c r="S1018" s="26">
        <v>7.0901060550230239E-5</v>
      </c>
      <c r="T1018" s="26">
        <v>4.4095068200313182E-4</v>
      </c>
      <c r="U1018" s="11"/>
      <c r="V1018" s="28"/>
      <c r="W1018" s="28"/>
      <c r="X1018" s="29"/>
      <c r="Y1018" s="108" t="str">
        <f t="shared" si="121"/>
        <v>NO OFERTADO</v>
      </c>
      <c r="Z1018" s="108" t="str">
        <f t="shared" si="122"/>
        <v>CORRECTO</v>
      </c>
      <c r="AA1018" s="29">
        <f t="shared" si="123"/>
        <v>0</v>
      </c>
      <c r="AB1018" s="25">
        <v>1.3321786372304457E-4</v>
      </c>
      <c r="AC1018" s="26">
        <v>3.545053027511512E-5</v>
      </c>
      <c r="AD1018" s="26">
        <v>1.6866839399815969E-4</v>
      </c>
      <c r="AE1018" s="28"/>
      <c r="AF1018" s="28"/>
      <c r="AG1018" s="28"/>
      <c r="AH1018" s="29"/>
      <c r="AI1018" s="108" t="str">
        <f t="shared" si="124"/>
        <v>NO OFERTADO</v>
      </c>
      <c r="AJ1018" s="108" t="str">
        <f t="shared" si="125"/>
        <v>CORRECTO</v>
      </c>
      <c r="AK1018" s="27">
        <v>8.8811909148696377E-5</v>
      </c>
      <c r="AL1018" s="26">
        <v>1.1816843425038373E-5</v>
      </c>
      <c r="AM1018" s="26">
        <v>1.0062875257373475E-4</v>
      </c>
      <c r="AN1018" s="28"/>
      <c r="AO1018" s="28"/>
      <c r="AP1018" s="28"/>
      <c r="AQ1018" s="29"/>
      <c r="AR1018" s="108" t="str">
        <f t="shared" si="126"/>
        <v>NO OFERTADO</v>
      </c>
      <c r="AS1018" s="109" t="str">
        <f t="shared" si="127"/>
        <v>CORRECTO</v>
      </c>
    </row>
    <row r="1019" spans="1:45" ht="24" x14ac:dyDescent="0.25">
      <c r="A1019" s="134">
        <v>1016</v>
      </c>
      <c r="B1019" s="135">
        <v>2834</v>
      </c>
      <c r="C1019" s="10" t="s">
        <v>4651</v>
      </c>
      <c r="D1019" s="136" t="s">
        <v>3075</v>
      </c>
      <c r="E1019" s="136" t="s">
        <v>6</v>
      </c>
      <c r="F1019" s="136" t="s">
        <v>7</v>
      </c>
      <c r="G1019" s="136" t="s">
        <v>8</v>
      </c>
      <c r="H1019" s="136" t="s">
        <v>7</v>
      </c>
      <c r="I1019" s="142">
        <v>1878</v>
      </c>
      <c r="J1019" s="8">
        <v>1</v>
      </c>
      <c r="K1019" s="11"/>
      <c r="L1019" s="9">
        <v>1056.68</v>
      </c>
      <c r="M1019" s="9">
        <v>82.5</v>
      </c>
      <c r="N1019" s="138">
        <f t="shared" si="120"/>
        <v>87176.1</v>
      </c>
      <c r="O1019" s="11" t="s">
        <v>3204</v>
      </c>
      <c r="P1019" s="39">
        <v>2.648672878928508E-6</v>
      </c>
      <c r="Q1019" s="39">
        <v>4.2290210393347748E-6</v>
      </c>
      <c r="R1019" s="26">
        <v>6.62168219732127E-4</v>
      </c>
      <c r="S1019" s="26">
        <v>1.2687063118004325E-4</v>
      </c>
      <c r="T1019" s="26">
        <v>7.890388509121703E-4</v>
      </c>
      <c r="U1019" s="11"/>
      <c r="V1019" s="28"/>
      <c r="W1019" s="28"/>
      <c r="X1019" s="29"/>
      <c r="Y1019" s="108" t="str">
        <f t="shared" si="121"/>
        <v>NO OFERTADO</v>
      </c>
      <c r="Z1019" s="108" t="str">
        <f t="shared" si="122"/>
        <v>CORRECTO</v>
      </c>
      <c r="AA1019" s="29">
        <f t="shared" si="123"/>
        <v>0</v>
      </c>
      <c r="AB1019" s="25">
        <v>2.3838055910356572E-4</v>
      </c>
      <c r="AC1019" s="26">
        <v>6.3435315590021623E-5</v>
      </c>
      <c r="AD1019" s="26">
        <v>3.0181587469358735E-4</v>
      </c>
      <c r="AE1019" s="28"/>
      <c r="AF1019" s="28"/>
      <c r="AG1019" s="28"/>
      <c r="AH1019" s="29"/>
      <c r="AI1019" s="108" t="str">
        <f t="shared" si="124"/>
        <v>NO OFERTADO</v>
      </c>
      <c r="AJ1019" s="108" t="str">
        <f t="shared" si="125"/>
        <v>CORRECTO</v>
      </c>
      <c r="AK1019" s="27">
        <v>1.5892037273571049E-4</v>
      </c>
      <c r="AL1019" s="26">
        <v>2.1145105196673873E-5</v>
      </c>
      <c r="AM1019" s="26">
        <v>1.8006547793238437E-4</v>
      </c>
      <c r="AN1019" s="28"/>
      <c r="AO1019" s="28"/>
      <c r="AP1019" s="28"/>
      <c r="AQ1019" s="29"/>
      <c r="AR1019" s="108" t="str">
        <f t="shared" si="126"/>
        <v>NO OFERTADO</v>
      </c>
      <c r="AS1019" s="109" t="str">
        <f t="shared" si="127"/>
        <v>CORRECTO</v>
      </c>
    </row>
    <row r="1020" spans="1:45" ht="24" x14ac:dyDescent="0.25">
      <c r="A1020" s="134">
        <v>1017</v>
      </c>
      <c r="B1020" s="135">
        <v>350</v>
      </c>
      <c r="C1020" s="10" t="s">
        <v>876</v>
      </c>
      <c r="D1020" s="136" t="s">
        <v>877</v>
      </c>
      <c r="E1020" s="136" t="s">
        <v>6</v>
      </c>
      <c r="F1020" s="136" t="s">
        <v>7</v>
      </c>
      <c r="G1020" s="136" t="s">
        <v>8</v>
      </c>
      <c r="H1020" s="136" t="s">
        <v>7</v>
      </c>
      <c r="I1020" s="137">
        <v>4545</v>
      </c>
      <c r="J1020" s="8">
        <v>1</v>
      </c>
      <c r="K1020" s="8" t="s">
        <v>698</v>
      </c>
      <c r="L1020" s="9">
        <v>4077</v>
      </c>
      <c r="M1020" s="9">
        <v>6861.3846153846152</v>
      </c>
      <c r="N1020" s="138">
        <f t="shared" si="120"/>
        <v>27973865.076923076</v>
      </c>
      <c r="O1020" s="11" t="s">
        <v>3204</v>
      </c>
      <c r="P1020" s="39">
        <v>8.4993040234710544E-4</v>
      </c>
      <c r="Q1020" s="39">
        <v>1.3570469883582767E-3</v>
      </c>
      <c r="R1020" s="26">
        <v>0.21248260058677637</v>
      </c>
      <c r="S1020" s="26">
        <v>4.0711409650748299E-2</v>
      </c>
      <c r="T1020" s="26">
        <v>0.25319401023752469</v>
      </c>
      <c r="U1020" s="11"/>
      <c r="V1020" s="28"/>
      <c r="W1020" s="28"/>
      <c r="X1020" s="29"/>
      <c r="Y1020" s="108" t="str">
        <f t="shared" si="121"/>
        <v>NO OFERTADO</v>
      </c>
      <c r="Z1020" s="108" t="str">
        <f t="shared" si="122"/>
        <v>CORRECTO</v>
      </c>
      <c r="AA1020" s="29">
        <f t="shared" si="123"/>
        <v>0</v>
      </c>
      <c r="AB1020" s="25">
        <v>7.6493736211239491E-2</v>
      </c>
      <c r="AC1020" s="26">
        <v>2.035570482537415E-2</v>
      </c>
      <c r="AD1020" s="26">
        <v>9.6849441036613637E-2</v>
      </c>
      <c r="AE1020" s="28"/>
      <c r="AF1020" s="28"/>
      <c r="AG1020" s="28"/>
      <c r="AH1020" s="29"/>
      <c r="AI1020" s="108" t="str">
        <f t="shared" si="124"/>
        <v>NO OFERTADO</v>
      </c>
      <c r="AJ1020" s="108" t="str">
        <f t="shared" si="125"/>
        <v>CORRECTO</v>
      </c>
      <c r="AK1020" s="27">
        <v>5.0995824140826325E-2</v>
      </c>
      <c r="AL1020" s="26">
        <v>6.7852349417913838E-3</v>
      </c>
      <c r="AM1020" s="26">
        <v>5.7781059082617707E-2</v>
      </c>
      <c r="AN1020" s="28"/>
      <c r="AO1020" s="28"/>
      <c r="AP1020" s="28"/>
      <c r="AQ1020" s="29"/>
      <c r="AR1020" s="108" t="str">
        <f t="shared" si="126"/>
        <v>NO OFERTADO</v>
      </c>
      <c r="AS1020" s="109" t="str">
        <f t="shared" si="127"/>
        <v>CORRECTO</v>
      </c>
    </row>
    <row r="1021" spans="1:45" ht="24" x14ac:dyDescent="0.25">
      <c r="A1021" s="134">
        <v>1018</v>
      </c>
      <c r="B1021" s="135">
        <v>805</v>
      </c>
      <c r="C1021" s="10" t="s">
        <v>876</v>
      </c>
      <c r="D1021" s="136" t="s">
        <v>1673</v>
      </c>
      <c r="E1021" s="136" t="s">
        <v>6</v>
      </c>
      <c r="F1021" s="136" t="s">
        <v>7</v>
      </c>
      <c r="G1021" s="136" t="s">
        <v>8</v>
      </c>
      <c r="H1021" s="136" t="s">
        <v>7</v>
      </c>
      <c r="I1021" s="137">
        <v>9090</v>
      </c>
      <c r="J1021" s="8">
        <v>1</v>
      </c>
      <c r="K1021" s="8" t="s">
        <v>698</v>
      </c>
      <c r="L1021" s="9">
        <v>5399.48</v>
      </c>
      <c r="M1021" s="9">
        <v>1569.0769230769231</v>
      </c>
      <c r="N1021" s="138">
        <f t="shared" si="120"/>
        <v>8472199.4646153841</v>
      </c>
      <c r="O1021" s="11" t="s">
        <v>3204</v>
      </c>
      <c r="P1021" s="39">
        <v>2.574109755632495E-4</v>
      </c>
      <c r="Q1021" s="39">
        <v>4.1099693362400098E-4</v>
      </c>
      <c r="R1021" s="26">
        <v>6.4352743890812372E-2</v>
      </c>
      <c r="S1021" s="26">
        <v>1.2329908008720029E-2</v>
      </c>
      <c r="T1021" s="26">
        <v>7.6682651899532397E-2</v>
      </c>
      <c r="U1021" s="11"/>
      <c r="V1021" s="28"/>
      <c r="W1021" s="28"/>
      <c r="X1021" s="29"/>
      <c r="Y1021" s="108" t="str">
        <f t="shared" si="121"/>
        <v>NO OFERTADO</v>
      </c>
      <c r="Z1021" s="108" t="str">
        <f t="shared" si="122"/>
        <v>CORRECTO</v>
      </c>
      <c r="AA1021" s="29">
        <f t="shared" si="123"/>
        <v>0</v>
      </c>
      <c r="AB1021" s="25">
        <v>2.3166987800692457E-2</v>
      </c>
      <c r="AC1021" s="26">
        <v>6.1649540043600144E-3</v>
      </c>
      <c r="AD1021" s="26">
        <v>2.9331941805052469E-2</v>
      </c>
      <c r="AE1021" s="28"/>
      <c r="AF1021" s="28"/>
      <c r="AG1021" s="28"/>
      <c r="AH1021" s="29"/>
      <c r="AI1021" s="108" t="str">
        <f t="shared" si="124"/>
        <v>NO OFERTADO</v>
      </c>
      <c r="AJ1021" s="108" t="str">
        <f t="shared" si="125"/>
        <v>CORRECTO</v>
      </c>
      <c r="AK1021" s="27">
        <v>1.544465853379497E-2</v>
      </c>
      <c r="AL1021" s="26">
        <v>2.0549846681200048E-3</v>
      </c>
      <c r="AM1021" s="26">
        <v>1.7499643201914973E-2</v>
      </c>
      <c r="AN1021" s="28"/>
      <c r="AO1021" s="28"/>
      <c r="AP1021" s="28"/>
      <c r="AQ1021" s="29"/>
      <c r="AR1021" s="108" t="str">
        <f t="shared" si="126"/>
        <v>NO OFERTADO</v>
      </c>
      <c r="AS1021" s="109" t="str">
        <f t="shared" si="127"/>
        <v>CORRECTO</v>
      </c>
    </row>
    <row r="1022" spans="1:45" x14ac:dyDescent="0.25">
      <c r="A1022" s="134">
        <v>1019</v>
      </c>
      <c r="B1022" s="135">
        <v>1295</v>
      </c>
      <c r="C1022" s="10" t="s">
        <v>2360</v>
      </c>
      <c r="D1022" s="136" t="s">
        <v>69</v>
      </c>
      <c r="E1022" s="136" t="s">
        <v>36</v>
      </c>
      <c r="F1022" s="136" t="s">
        <v>16</v>
      </c>
      <c r="G1022" s="136" t="s">
        <v>17</v>
      </c>
      <c r="H1022" s="136" t="s">
        <v>36</v>
      </c>
      <c r="I1022" s="137">
        <v>101534</v>
      </c>
      <c r="J1022" s="8">
        <v>1</v>
      </c>
      <c r="K1022" s="8" t="s">
        <v>2361</v>
      </c>
      <c r="L1022" s="9">
        <v>77458.7</v>
      </c>
      <c r="M1022" s="9">
        <v>14</v>
      </c>
      <c r="N1022" s="138">
        <f t="shared" si="120"/>
        <v>1084421.8</v>
      </c>
      <c r="O1022" s="11" t="s">
        <v>3204</v>
      </c>
      <c r="P1022" s="39">
        <v>3.2948005370495292E-5</v>
      </c>
      <c r="Q1022" s="39">
        <v>5.2606650305683405E-5</v>
      </c>
      <c r="R1022" s="26">
        <v>8.2370013426238224E-3</v>
      </c>
      <c r="S1022" s="26">
        <v>1.5781995091705022E-3</v>
      </c>
      <c r="T1022" s="26">
        <v>9.8152008517943239E-3</v>
      </c>
      <c r="U1022" s="11"/>
      <c r="V1022" s="28"/>
      <c r="W1022" s="28"/>
      <c r="X1022" s="29"/>
      <c r="Y1022" s="108" t="str">
        <f t="shared" si="121"/>
        <v>NO OFERTADO</v>
      </c>
      <c r="Z1022" s="108" t="str">
        <f t="shared" si="122"/>
        <v>CORRECTO</v>
      </c>
      <c r="AA1022" s="29">
        <f t="shared" si="123"/>
        <v>0</v>
      </c>
      <c r="AB1022" s="25">
        <v>2.9653204833445762E-3</v>
      </c>
      <c r="AC1022" s="26">
        <v>7.8909975458525108E-4</v>
      </c>
      <c r="AD1022" s="26">
        <v>3.7544202379298274E-3</v>
      </c>
      <c r="AE1022" s="28"/>
      <c r="AF1022" s="28"/>
      <c r="AG1022" s="28"/>
      <c r="AH1022" s="29"/>
      <c r="AI1022" s="108" t="str">
        <f t="shared" si="124"/>
        <v>NO OFERTADO</v>
      </c>
      <c r="AJ1022" s="108" t="str">
        <f t="shared" si="125"/>
        <v>CORRECTO</v>
      </c>
      <c r="AK1022" s="27">
        <v>1.9768803222297176E-3</v>
      </c>
      <c r="AL1022" s="26">
        <v>2.6303325152841705E-4</v>
      </c>
      <c r="AM1022" s="26">
        <v>2.2399135737581348E-3</v>
      </c>
      <c r="AN1022" s="28"/>
      <c r="AO1022" s="28"/>
      <c r="AP1022" s="28"/>
      <c r="AQ1022" s="29"/>
      <c r="AR1022" s="108" t="str">
        <f t="shared" si="126"/>
        <v>NO OFERTADO</v>
      </c>
      <c r="AS1022" s="109" t="str">
        <f t="shared" si="127"/>
        <v>CORRECTO</v>
      </c>
    </row>
    <row r="1023" spans="1:45" ht="24" x14ac:dyDescent="0.25">
      <c r="A1023" s="134">
        <v>1020</v>
      </c>
      <c r="B1023" s="135">
        <v>413</v>
      </c>
      <c r="C1023" s="10" t="s">
        <v>1015</v>
      </c>
      <c r="D1023" s="136" t="s">
        <v>1016</v>
      </c>
      <c r="E1023" s="136" t="s">
        <v>6</v>
      </c>
      <c r="F1023" s="136" t="s">
        <v>101</v>
      </c>
      <c r="G1023" s="136" t="s">
        <v>8</v>
      </c>
      <c r="H1023" s="136" t="s">
        <v>7</v>
      </c>
      <c r="I1023" s="137">
        <v>197456</v>
      </c>
      <c r="J1023" s="8">
        <v>1</v>
      </c>
      <c r="K1023" s="8" t="s">
        <v>1017</v>
      </c>
      <c r="L1023" s="9">
        <v>197456</v>
      </c>
      <c r="M1023" s="9">
        <v>109.66666666666667</v>
      </c>
      <c r="N1023" s="138">
        <f t="shared" si="120"/>
        <v>21654341.333333336</v>
      </c>
      <c r="O1023" s="11" t="s">
        <v>3204</v>
      </c>
      <c r="P1023" s="39">
        <v>6.5792420859227003E-4</v>
      </c>
      <c r="Q1023" s="39">
        <v>1.0504790314272295E-3</v>
      </c>
      <c r="R1023" s="26">
        <v>0.16448105214806752</v>
      </c>
      <c r="S1023" s="26">
        <v>3.1514370942816887E-2</v>
      </c>
      <c r="T1023" s="26">
        <v>0.19599542309088441</v>
      </c>
      <c r="U1023" s="11"/>
      <c r="V1023" s="28"/>
      <c r="W1023" s="28"/>
      <c r="X1023" s="29"/>
      <c r="Y1023" s="108" t="str">
        <f t="shared" si="121"/>
        <v>NO OFERTADO</v>
      </c>
      <c r="Z1023" s="108" t="str">
        <f t="shared" si="122"/>
        <v>CORRECTO</v>
      </c>
      <c r="AA1023" s="29">
        <f t="shared" si="123"/>
        <v>0</v>
      </c>
      <c r="AB1023" s="25">
        <v>5.9213178773304301E-2</v>
      </c>
      <c r="AC1023" s="26">
        <v>1.5757185471408443E-2</v>
      </c>
      <c r="AD1023" s="26">
        <v>7.4970364244712748E-2</v>
      </c>
      <c r="AE1023" s="28"/>
      <c r="AF1023" s="28"/>
      <c r="AG1023" s="28"/>
      <c r="AH1023" s="29"/>
      <c r="AI1023" s="108" t="str">
        <f t="shared" si="124"/>
        <v>NO OFERTADO</v>
      </c>
      <c r="AJ1023" s="108" t="str">
        <f t="shared" si="125"/>
        <v>CORRECTO</v>
      </c>
      <c r="AK1023" s="27">
        <v>3.9475452515536205E-2</v>
      </c>
      <c r="AL1023" s="26">
        <v>5.2523951571361478E-3</v>
      </c>
      <c r="AM1023" s="26">
        <v>4.472784767267235E-2</v>
      </c>
      <c r="AN1023" s="28"/>
      <c r="AO1023" s="28"/>
      <c r="AP1023" s="28"/>
      <c r="AQ1023" s="29"/>
      <c r="AR1023" s="108" t="str">
        <f t="shared" si="126"/>
        <v>NO OFERTADO</v>
      </c>
      <c r="AS1023" s="109" t="str">
        <f t="shared" si="127"/>
        <v>CORRECTO</v>
      </c>
    </row>
    <row r="1024" spans="1:45" ht="24" x14ac:dyDescent="0.25">
      <c r="A1024" s="134">
        <v>1021</v>
      </c>
      <c r="B1024" s="135">
        <v>1165</v>
      </c>
      <c r="C1024" s="10" t="s">
        <v>2180</v>
      </c>
      <c r="D1024" s="136" t="s">
        <v>644</v>
      </c>
      <c r="E1024" s="136" t="s">
        <v>1095</v>
      </c>
      <c r="F1024" s="136" t="s">
        <v>965</v>
      </c>
      <c r="G1024" s="136" t="s">
        <v>537</v>
      </c>
      <c r="H1024" s="136" t="s">
        <v>965</v>
      </c>
      <c r="I1024" s="137" t="s">
        <v>45</v>
      </c>
      <c r="J1024" s="8">
        <v>1</v>
      </c>
      <c r="K1024" s="8" t="s">
        <v>2181</v>
      </c>
      <c r="L1024" s="9">
        <v>30051.599999999999</v>
      </c>
      <c r="M1024" s="9">
        <v>47</v>
      </c>
      <c r="N1024" s="138">
        <f t="shared" si="120"/>
        <v>1412425.2</v>
      </c>
      <c r="O1024" s="11" t="s">
        <v>3204</v>
      </c>
      <c r="P1024" s="39">
        <v>4.2913738063014677E-5</v>
      </c>
      <c r="Q1024" s="39"/>
      <c r="R1024" s="26">
        <v>1.0728434515753669E-2</v>
      </c>
      <c r="S1024" s="7"/>
      <c r="T1024" s="26">
        <v>1.0728434515753669E-2</v>
      </c>
      <c r="U1024" s="11"/>
      <c r="V1024" s="28"/>
      <c r="W1024" s="28"/>
      <c r="X1024" s="29"/>
      <c r="Y1024" s="108" t="str">
        <f t="shared" si="121"/>
        <v>NO OFERTADO</v>
      </c>
      <c r="Z1024" s="108" t="str">
        <f t="shared" si="122"/>
        <v>CORRECTO</v>
      </c>
      <c r="AA1024" s="29">
        <f t="shared" si="123"/>
        <v>0</v>
      </c>
      <c r="AB1024" s="25">
        <v>3.8622364256713209E-3</v>
      </c>
      <c r="AC1024" s="7"/>
      <c r="AD1024" s="26">
        <v>3.8622364256713209E-3</v>
      </c>
      <c r="AE1024" s="28"/>
      <c r="AF1024" s="28"/>
      <c r="AG1024" s="28"/>
      <c r="AH1024" s="29"/>
      <c r="AI1024" s="108" t="str">
        <f t="shared" si="124"/>
        <v>NO OFERTADO</v>
      </c>
      <c r="AJ1024" s="108" t="str">
        <f t="shared" si="125"/>
        <v>CORRECTO</v>
      </c>
      <c r="AK1024" s="27">
        <v>2.5748242837808806E-3</v>
      </c>
      <c r="AL1024" s="7"/>
      <c r="AM1024" s="26">
        <v>2.5748242837808806E-3</v>
      </c>
      <c r="AN1024" s="28"/>
      <c r="AO1024" s="28"/>
      <c r="AP1024" s="28"/>
      <c r="AQ1024" s="29"/>
      <c r="AR1024" s="108" t="str">
        <f t="shared" si="126"/>
        <v>NO OFERTADO</v>
      </c>
      <c r="AS1024" s="109" t="str">
        <f t="shared" si="127"/>
        <v>CORRECTO</v>
      </c>
    </row>
    <row r="1025" spans="1:45" ht="24" x14ac:dyDescent="0.25">
      <c r="A1025" s="134">
        <v>1022</v>
      </c>
      <c r="B1025" s="135">
        <v>1838</v>
      </c>
      <c r="C1025" s="10" t="s">
        <v>2180</v>
      </c>
      <c r="D1025" s="136" t="s">
        <v>91</v>
      </c>
      <c r="E1025" s="136" t="s">
        <v>240</v>
      </c>
      <c r="F1025" s="136" t="s">
        <v>241</v>
      </c>
      <c r="G1025" s="136" t="s">
        <v>242</v>
      </c>
      <c r="H1025" s="136" t="s">
        <v>243</v>
      </c>
      <c r="I1025" s="137" t="s">
        <v>45</v>
      </c>
      <c r="J1025" s="8">
        <v>20</v>
      </c>
      <c r="K1025" s="8" t="s">
        <v>2181</v>
      </c>
      <c r="L1025" s="9">
        <v>299</v>
      </c>
      <c r="M1025" s="9">
        <v>20</v>
      </c>
      <c r="N1025" s="138">
        <f t="shared" si="120"/>
        <v>5980</v>
      </c>
      <c r="O1025" s="11" t="s">
        <v>3204</v>
      </c>
      <c r="P1025" s="39">
        <v>1.8169043827370663E-7</v>
      </c>
      <c r="Q1025" s="39"/>
      <c r="R1025" s="26">
        <v>4.5422609568426659E-5</v>
      </c>
      <c r="S1025" s="7"/>
      <c r="T1025" s="26">
        <v>4.5422609568426659E-5</v>
      </c>
      <c r="U1025" s="11"/>
      <c r="V1025" s="28"/>
      <c r="W1025" s="28"/>
      <c r="X1025" s="29"/>
      <c r="Y1025" s="108" t="str">
        <f t="shared" si="121"/>
        <v>NO OFERTADO</v>
      </c>
      <c r="Z1025" s="108" t="str">
        <f t="shared" si="122"/>
        <v>CORRECTO</v>
      </c>
      <c r="AA1025" s="29">
        <f t="shared" si="123"/>
        <v>0</v>
      </c>
      <c r="AB1025" s="25">
        <v>1.6352139444633597E-5</v>
      </c>
      <c r="AC1025" s="7"/>
      <c r="AD1025" s="26">
        <v>1.6352139444633597E-5</v>
      </c>
      <c r="AE1025" s="28"/>
      <c r="AF1025" s="28"/>
      <c r="AG1025" s="28"/>
      <c r="AH1025" s="29"/>
      <c r="AI1025" s="108" t="str">
        <f t="shared" si="124"/>
        <v>NO OFERTADO</v>
      </c>
      <c r="AJ1025" s="108" t="str">
        <f t="shared" si="125"/>
        <v>CORRECTO</v>
      </c>
      <c r="AK1025" s="27">
        <v>1.0901426296422398E-5</v>
      </c>
      <c r="AL1025" s="7"/>
      <c r="AM1025" s="26">
        <v>1.0901426296422398E-5</v>
      </c>
      <c r="AN1025" s="28"/>
      <c r="AO1025" s="28"/>
      <c r="AP1025" s="28"/>
      <c r="AQ1025" s="29"/>
      <c r="AR1025" s="108" t="str">
        <f t="shared" si="126"/>
        <v>NO OFERTADO</v>
      </c>
      <c r="AS1025" s="109" t="str">
        <f t="shared" si="127"/>
        <v>CORRECTO</v>
      </c>
    </row>
    <row r="1026" spans="1:45" ht="24" x14ac:dyDescent="0.25">
      <c r="A1026" s="134">
        <v>1023</v>
      </c>
      <c r="B1026" s="135">
        <v>382</v>
      </c>
      <c r="C1026" s="10" t="s">
        <v>947</v>
      </c>
      <c r="D1026" s="136" t="s">
        <v>948</v>
      </c>
      <c r="E1026" s="136" t="s">
        <v>6</v>
      </c>
      <c r="F1026" s="136" t="s">
        <v>7</v>
      </c>
      <c r="G1026" s="136" t="s">
        <v>8</v>
      </c>
      <c r="H1026" s="136" t="s">
        <v>7</v>
      </c>
      <c r="I1026" s="137" t="s">
        <v>45</v>
      </c>
      <c r="J1026" s="8">
        <v>1</v>
      </c>
      <c r="K1026" s="8" t="s">
        <v>949</v>
      </c>
      <c r="L1026" s="9">
        <v>1198.54</v>
      </c>
      <c r="M1026" s="9">
        <v>19617.538461538461</v>
      </c>
      <c r="N1026" s="138">
        <f t="shared" si="120"/>
        <v>23512404.547692306</v>
      </c>
      <c r="O1026" s="11" t="s">
        <v>3204</v>
      </c>
      <c r="P1026" s="39">
        <v>7.1437777376904827E-4</v>
      </c>
      <c r="Q1026" s="39"/>
      <c r="R1026" s="26">
        <v>0.17859444344226208</v>
      </c>
      <c r="S1026" s="7"/>
      <c r="T1026" s="26">
        <v>0.17859444344226208</v>
      </c>
      <c r="U1026" s="11"/>
      <c r="V1026" s="28"/>
      <c r="W1026" s="28"/>
      <c r="X1026" s="29"/>
      <c r="Y1026" s="108" t="str">
        <f t="shared" si="121"/>
        <v>NO OFERTADO</v>
      </c>
      <c r="Z1026" s="108" t="str">
        <f t="shared" si="122"/>
        <v>CORRECTO</v>
      </c>
      <c r="AA1026" s="29">
        <f t="shared" si="123"/>
        <v>0</v>
      </c>
      <c r="AB1026" s="25">
        <v>6.4293999639214339E-2</v>
      </c>
      <c r="AC1026" s="7"/>
      <c r="AD1026" s="26">
        <v>6.4293999639214339E-2</v>
      </c>
      <c r="AE1026" s="28"/>
      <c r="AF1026" s="28"/>
      <c r="AG1026" s="28"/>
      <c r="AH1026" s="29"/>
      <c r="AI1026" s="108" t="str">
        <f t="shared" si="124"/>
        <v>NO OFERTADO</v>
      </c>
      <c r="AJ1026" s="108" t="str">
        <f t="shared" si="125"/>
        <v>CORRECTO</v>
      </c>
      <c r="AK1026" s="27">
        <v>4.2862666426142899E-2</v>
      </c>
      <c r="AL1026" s="7"/>
      <c r="AM1026" s="26">
        <v>4.2862666426142899E-2</v>
      </c>
      <c r="AN1026" s="28"/>
      <c r="AO1026" s="28"/>
      <c r="AP1026" s="28"/>
      <c r="AQ1026" s="29"/>
      <c r="AR1026" s="108" t="str">
        <f t="shared" si="126"/>
        <v>NO OFERTADO</v>
      </c>
      <c r="AS1026" s="109" t="str">
        <f t="shared" si="127"/>
        <v>CORRECTO</v>
      </c>
    </row>
    <row r="1027" spans="1:45" ht="24" x14ac:dyDescent="0.25">
      <c r="A1027" s="134">
        <v>1024</v>
      </c>
      <c r="B1027" s="135">
        <v>849</v>
      </c>
      <c r="C1027" s="10" t="s">
        <v>1743</v>
      </c>
      <c r="D1027" s="136" t="s">
        <v>24</v>
      </c>
      <c r="E1027" s="136" t="s">
        <v>6</v>
      </c>
      <c r="F1027" s="136" t="s">
        <v>7</v>
      </c>
      <c r="G1027" s="136" t="s">
        <v>8</v>
      </c>
      <c r="H1027" s="136" t="s">
        <v>7</v>
      </c>
      <c r="I1027" s="137" t="s">
        <v>45</v>
      </c>
      <c r="J1027" s="8">
        <v>1</v>
      </c>
      <c r="K1027" s="8" t="s">
        <v>1744</v>
      </c>
      <c r="L1027" s="9">
        <v>2412.41</v>
      </c>
      <c r="M1027" s="9">
        <v>534.92307692307691</v>
      </c>
      <c r="N1027" s="138">
        <f t="shared" si="120"/>
        <v>1290453.7799999998</v>
      </c>
      <c r="O1027" s="11" t="s">
        <v>3204</v>
      </c>
      <c r="P1027" s="39">
        <v>3.920787840470926E-5</v>
      </c>
      <c r="Q1027" s="39"/>
      <c r="R1027" s="26">
        <v>9.8019696011773152E-3</v>
      </c>
      <c r="S1027" s="7"/>
      <c r="T1027" s="26">
        <v>9.8019696011773152E-3</v>
      </c>
      <c r="U1027" s="11"/>
      <c r="V1027" s="28"/>
      <c r="W1027" s="28"/>
      <c r="X1027" s="29"/>
      <c r="Y1027" s="108" t="str">
        <f t="shared" si="121"/>
        <v>NO OFERTADO</v>
      </c>
      <c r="Z1027" s="108" t="str">
        <f t="shared" si="122"/>
        <v>CORRECTO</v>
      </c>
      <c r="AA1027" s="29">
        <f t="shared" si="123"/>
        <v>0</v>
      </c>
      <c r="AB1027" s="25">
        <v>3.5287090564238336E-3</v>
      </c>
      <c r="AC1027" s="7"/>
      <c r="AD1027" s="26">
        <v>3.5287090564238336E-3</v>
      </c>
      <c r="AE1027" s="28"/>
      <c r="AF1027" s="28"/>
      <c r="AG1027" s="28"/>
      <c r="AH1027" s="29"/>
      <c r="AI1027" s="108" t="str">
        <f t="shared" si="124"/>
        <v>NO OFERTADO</v>
      </c>
      <c r="AJ1027" s="108" t="str">
        <f t="shared" si="125"/>
        <v>CORRECTO</v>
      </c>
      <c r="AK1027" s="27">
        <v>2.3524727042825554E-3</v>
      </c>
      <c r="AL1027" s="7"/>
      <c r="AM1027" s="26">
        <v>2.3524727042825554E-3</v>
      </c>
      <c r="AN1027" s="28"/>
      <c r="AO1027" s="28"/>
      <c r="AP1027" s="28"/>
      <c r="AQ1027" s="29"/>
      <c r="AR1027" s="108" t="str">
        <f t="shared" si="126"/>
        <v>NO OFERTADO</v>
      </c>
      <c r="AS1027" s="109" t="str">
        <f t="shared" si="127"/>
        <v>CORRECTO</v>
      </c>
    </row>
    <row r="1028" spans="1:45" ht="24" x14ac:dyDescent="0.25">
      <c r="A1028" s="134">
        <v>1025</v>
      </c>
      <c r="B1028" s="135">
        <v>1576</v>
      </c>
      <c r="C1028" s="10" t="s">
        <v>1743</v>
      </c>
      <c r="D1028" s="136" t="s">
        <v>69</v>
      </c>
      <c r="E1028" s="136" t="s">
        <v>6</v>
      </c>
      <c r="F1028" s="136" t="s">
        <v>7</v>
      </c>
      <c r="G1028" s="136" t="s">
        <v>8</v>
      </c>
      <c r="H1028" s="136" t="s">
        <v>7</v>
      </c>
      <c r="I1028" s="137" t="s">
        <v>45</v>
      </c>
      <c r="J1028" s="8">
        <v>1</v>
      </c>
      <c r="K1028" s="8" t="s">
        <v>1744</v>
      </c>
      <c r="L1028" s="9">
        <v>889</v>
      </c>
      <c r="M1028" s="9">
        <v>130.07692307692307</v>
      </c>
      <c r="N1028" s="138">
        <f t="shared" si="120"/>
        <v>115638.38461538461</v>
      </c>
      <c r="O1028" s="11" t="s">
        <v>3204</v>
      </c>
      <c r="P1028" s="39">
        <v>3.513442940139245E-6</v>
      </c>
      <c r="Q1028" s="39"/>
      <c r="R1028" s="26">
        <v>8.7836073503481124E-4</v>
      </c>
      <c r="S1028" s="7"/>
      <c r="T1028" s="26">
        <v>8.7836073503481124E-4</v>
      </c>
      <c r="U1028" s="11"/>
      <c r="V1028" s="28"/>
      <c r="W1028" s="28"/>
      <c r="X1028" s="29"/>
      <c r="Y1028" s="108" t="str">
        <f t="shared" si="121"/>
        <v>NO OFERTADO</v>
      </c>
      <c r="Z1028" s="108" t="str">
        <f t="shared" si="122"/>
        <v>CORRECTO</v>
      </c>
      <c r="AA1028" s="29">
        <f t="shared" si="123"/>
        <v>0</v>
      </c>
      <c r="AB1028" s="25">
        <v>3.1620986461253204E-4</v>
      </c>
      <c r="AC1028" s="7"/>
      <c r="AD1028" s="26">
        <v>3.1620986461253204E-4</v>
      </c>
      <c r="AE1028" s="28"/>
      <c r="AF1028" s="28"/>
      <c r="AG1028" s="28"/>
      <c r="AH1028" s="29"/>
      <c r="AI1028" s="108" t="str">
        <f t="shared" si="124"/>
        <v>NO OFERTADO</v>
      </c>
      <c r="AJ1028" s="108" t="str">
        <f t="shared" si="125"/>
        <v>CORRECTO</v>
      </c>
      <c r="AK1028" s="27">
        <v>2.1080657640835471E-4</v>
      </c>
      <c r="AL1028" s="7"/>
      <c r="AM1028" s="26">
        <v>2.1080657640835471E-4</v>
      </c>
      <c r="AN1028" s="28"/>
      <c r="AO1028" s="28"/>
      <c r="AP1028" s="28"/>
      <c r="AQ1028" s="29"/>
      <c r="AR1028" s="108" t="str">
        <f t="shared" si="126"/>
        <v>NO OFERTADO</v>
      </c>
      <c r="AS1028" s="109" t="str">
        <f t="shared" si="127"/>
        <v>CORRECTO</v>
      </c>
    </row>
    <row r="1029" spans="1:45" ht="24" x14ac:dyDescent="0.25">
      <c r="A1029" s="134">
        <v>1026</v>
      </c>
      <c r="B1029" s="135">
        <v>765</v>
      </c>
      <c r="C1029" s="10" t="s">
        <v>1611</v>
      </c>
      <c r="D1029" s="136" t="s">
        <v>66</v>
      </c>
      <c r="E1029" s="136" t="s">
        <v>6</v>
      </c>
      <c r="F1029" s="136" t="s">
        <v>7</v>
      </c>
      <c r="G1029" s="136" t="s">
        <v>1612</v>
      </c>
      <c r="H1029" s="136" t="s">
        <v>7</v>
      </c>
      <c r="I1029" s="137" t="s">
        <v>45</v>
      </c>
      <c r="J1029" s="8">
        <v>1</v>
      </c>
      <c r="K1029" s="8" t="s">
        <v>1613</v>
      </c>
      <c r="L1029" s="9">
        <v>1800</v>
      </c>
      <c r="M1029" s="9">
        <v>1934.25</v>
      </c>
      <c r="N1029" s="138">
        <f t="shared" si="120"/>
        <v>3481650</v>
      </c>
      <c r="O1029" s="11" t="s">
        <v>3204</v>
      </c>
      <c r="P1029" s="39">
        <v>1.0578302916649679E-4</v>
      </c>
      <c r="Q1029" s="39"/>
      <c r="R1029" s="26">
        <v>2.6445757291624197E-2</v>
      </c>
      <c r="S1029" s="7"/>
      <c r="T1029" s="26">
        <v>2.6445757291624197E-2</v>
      </c>
      <c r="U1029" s="11"/>
      <c r="V1029" s="28"/>
      <c r="W1029" s="28"/>
      <c r="X1029" s="29"/>
      <c r="Y1029" s="108" t="str">
        <f t="shared" si="121"/>
        <v>NO OFERTADO</v>
      </c>
      <c r="Z1029" s="108" t="str">
        <f t="shared" si="122"/>
        <v>CORRECTO</v>
      </c>
      <c r="AA1029" s="29">
        <f t="shared" si="123"/>
        <v>0</v>
      </c>
      <c r="AB1029" s="25">
        <v>9.5204726249847101E-3</v>
      </c>
      <c r="AC1029" s="7"/>
      <c r="AD1029" s="26">
        <v>9.5204726249847101E-3</v>
      </c>
      <c r="AE1029" s="28"/>
      <c r="AF1029" s="28"/>
      <c r="AG1029" s="28"/>
      <c r="AH1029" s="29"/>
      <c r="AI1029" s="108" t="str">
        <f t="shared" si="124"/>
        <v>NO OFERTADO</v>
      </c>
      <c r="AJ1029" s="108" t="str">
        <f t="shared" si="125"/>
        <v>CORRECTO</v>
      </c>
      <c r="AK1029" s="27">
        <v>6.346981749989807E-3</v>
      </c>
      <c r="AL1029" s="7"/>
      <c r="AM1029" s="26">
        <v>6.346981749989807E-3</v>
      </c>
      <c r="AN1029" s="28"/>
      <c r="AO1029" s="28"/>
      <c r="AP1029" s="28"/>
      <c r="AQ1029" s="29"/>
      <c r="AR1029" s="108" t="str">
        <f t="shared" si="126"/>
        <v>NO OFERTADO</v>
      </c>
      <c r="AS1029" s="109" t="str">
        <f t="shared" si="127"/>
        <v>CORRECTO</v>
      </c>
    </row>
    <row r="1030" spans="1:45" ht="24" x14ac:dyDescent="0.25">
      <c r="A1030" s="134">
        <v>1027</v>
      </c>
      <c r="B1030" s="135">
        <v>1642</v>
      </c>
      <c r="C1030" s="10" t="s">
        <v>1611</v>
      </c>
      <c r="D1030" s="136" t="s">
        <v>5</v>
      </c>
      <c r="E1030" s="136" t="s">
        <v>6</v>
      </c>
      <c r="F1030" s="136" t="s">
        <v>7</v>
      </c>
      <c r="G1030" s="136" t="s">
        <v>8</v>
      </c>
      <c r="H1030" s="136" t="s">
        <v>7</v>
      </c>
      <c r="I1030" s="137" t="s">
        <v>45</v>
      </c>
      <c r="J1030" s="8">
        <v>1</v>
      </c>
      <c r="K1030" s="8" t="s">
        <v>1613</v>
      </c>
      <c r="L1030" s="9">
        <v>72</v>
      </c>
      <c r="M1030" s="9">
        <v>3484.7692307692309</v>
      </c>
      <c r="N1030" s="138">
        <f t="shared" ref="N1030:N1093" si="128">M1030*L1030</f>
        <v>250903.38461538462</v>
      </c>
      <c r="O1030" s="11" t="s">
        <v>3204</v>
      </c>
      <c r="P1030" s="39">
        <v>7.6232016580477625E-6</v>
      </c>
      <c r="Q1030" s="39"/>
      <c r="R1030" s="26">
        <v>1.9058004145119406E-3</v>
      </c>
      <c r="S1030" s="7"/>
      <c r="T1030" s="26">
        <v>1.9058004145119406E-3</v>
      </c>
      <c r="U1030" s="11"/>
      <c r="V1030" s="28"/>
      <c r="W1030" s="28"/>
      <c r="X1030" s="29"/>
      <c r="Y1030" s="108" t="str">
        <f t="shared" ref="Y1030:Y1093" si="129">IF(U1030=0,"NO OFERTADO",IF(V1030=0,"NO OFERTADO",IF(W1030=0,"NO OFERTADO",IF(X1030&gt;0,"CORRECTO","NO OFERTADO"))))</f>
        <v>NO OFERTADO</v>
      </c>
      <c r="Z1030" s="108" t="str">
        <f t="shared" ref="Z1030:Z1093" si="130">IF(X1030=0,"CORRECTO",IF(X1030&gt;I1030,"SOBREPASA TECHO REGULADO","CORRECTO"))</f>
        <v>CORRECTO</v>
      </c>
      <c r="AA1030" s="29">
        <f t="shared" ref="AA1030:AA1093" si="131">IF(AND(Y1030="CORRECTO", Z1030="CORRECTO"), X1030*M1030, 0)</f>
        <v>0</v>
      </c>
      <c r="AB1030" s="25">
        <v>6.8608814922429867E-4</v>
      </c>
      <c r="AC1030" s="7"/>
      <c r="AD1030" s="26">
        <v>6.8608814922429867E-4</v>
      </c>
      <c r="AE1030" s="28"/>
      <c r="AF1030" s="28"/>
      <c r="AG1030" s="28"/>
      <c r="AH1030" s="29"/>
      <c r="AI1030" s="108" t="str">
        <f t="shared" ref="AI1030:AI1093" si="132">IF(AE1030=0,"NO OFERTADO",IF(AF1030=0,"NO OFERTADO",IF(AG1030=0,"NO OFERTADO",IF(AH1030&gt;0,"CORRECTO","NO OFERTADO"))))</f>
        <v>NO OFERTADO</v>
      </c>
      <c r="AJ1030" s="108" t="str">
        <f t="shared" ref="AJ1030:AJ1093" si="133">IF(AH1030=0,"CORRECTO",IF(AH1030&lt;X1030,"PRECIO OPCION 1 MAYOR QUE OPCION 2",IF(AH1030&gt;I1030,"SOBREPASA TECHO REGULADO","CORRECTO")))</f>
        <v>CORRECTO</v>
      </c>
      <c r="AK1030" s="27">
        <v>4.5739209948286573E-4</v>
      </c>
      <c r="AL1030" s="7"/>
      <c r="AM1030" s="26">
        <v>4.5739209948286573E-4</v>
      </c>
      <c r="AN1030" s="28"/>
      <c r="AO1030" s="28"/>
      <c r="AP1030" s="28"/>
      <c r="AQ1030" s="29"/>
      <c r="AR1030" s="108" t="str">
        <f t="shared" ref="AR1030:AR1093" si="134">IF(AN1030=0,"NO OFERTADO",IF(AO1030=0,"NO OFERTADO",IF(AP1030=0,"NO OFERTADO",IF(AQ1030&gt;0,"CORRECTO","NO OFERTADO"))))</f>
        <v>NO OFERTADO</v>
      </c>
      <c r="AS1030" s="109" t="str">
        <f t="shared" ref="AS1030:AS1093" si="135">IF(AQ1030=0,"CORRECTO",IF(AQ1030&lt;AH1030,"PRECIO OPCION 2 MAYOR QUE OPCION 3",IF(AQ1030&gt;I1030,"SOBREPASA TECHO REGULADO","CORRECTO")))</f>
        <v>CORRECTO</v>
      </c>
    </row>
    <row r="1031" spans="1:45" ht="24" x14ac:dyDescent="0.25">
      <c r="A1031" s="134">
        <v>1028</v>
      </c>
      <c r="B1031" s="135">
        <v>595</v>
      </c>
      <c r="C1031" s="10" t="s">
        <v>1347</v>
      </c>
      <c r="D1031" s="136" t="s">
        <v>136</v>
      </c>
      <c r="E1031" s="136" t="s">
        <v>6</v>
      </c>
      <c r="F1031" s="136" t="s">
        <v>7</v>
      </c>
      <c r="G1031" s="136" t="s">
        <v>8</v>
      </c>
      <c r="H1031" s="136" t="s">
        <v>7</v>
      </c>
      <c r="I1031" s="137" t="s">
        <v>45</v>
      </c>
      <c r="J1031" s="8">
        <v>1</v>
      </c>
      <c r="K1031" s="8" t="s">
        <v>1348</v>
      </c>
      <c r="L1031" s="9">
        <v>2028</v>
      </c>
      <c r="M1031" s="9">
        <v>3984.8461538461538</v>
      </c>
      <c r="N1031" s="138">
        <f t="shared" si="128"/>
        <v>8081268</v>
      </c>
      <c r="O1031" s="11" t="s">
        <v>3204</v>
      </c>
      <c r="P1031" s="39">
        <v>2.4553329844937804E-4</v>
      </c>
      <c r="Q1031" s="39"/>
      <c r="R1031" s="26">
        <v>6.1383324612344511E-2</v>
      </c>
      <c r="S1031" s="7"/>
      <c r="T1031" s="26">
        <v>6.1383324612344511E-2</v>
      </c>
      <c r="U1031" s="11"/>
      <c r="V1031" s="28"/>
      <c r="W1031" s="28"/>
      <c r="X1031" s="29"/>
      <c r="Y1031" s="108" t="str">
        <f t="shared" si="129"/>
        <v>NO OFERTADO</v>
      </c>
      <c r="Z1031" s="108" t="str">
        <f t="shared" si="130"/>
        <v>CORRECTO</v>
      </c>
      <c r="AA1031" s="29">
        <f t="shared" si="131"/>
        <v>0</v>
      </c>
      <c r="AB1031" s="25">
        <v>2.2097996860444023E-2</v>
      </c>
      <c r="AC1031" s="7"/>
      <c r="AD1031" s="26">
        <v>2.2097996860444023E-2</v>
      </c>
      <c r="AE1031" s="28"/>
      <c r="AF1031" s="28"/>
      <c r="AG1031" s="28"/>
      <c r="AH1031" s="29"/>
      <c r="AI1031" s="108" t="str">
        <f t="shared" si="132"/>
        <v>NO OFERTADO</v>
      </c>
      <c r="AJ1031" s="108" t="str">
        <f t="shared" si="133"/>
        <v>CORRECTO</v>
      </c>
      <c r="AK1031" s="27">
        <v>1.4731997906962682E-2</v>
      </c>
      <c r="AL1031" s="7"/>
      <c r="AM1031" s="26">
        <v>1.4731997906962682E-2</v>
      </c>
      <c r="AN1031" s="28"/>
      <c r="AO1031" s="28"/>
      <c r="AP1031" s="28"/>
      <c r="AQ1031" s="29"/>
      <c r="AR1031" s="108" t="str">
        <f t="shared" si="134"/>
        <v>NO OFERTADO</v>
      </c>
      <c r="AS1031" s="109" t="str">
        <f t="shared" si="135"/>
        <v>CORRECTO</v>
      </c>
    </row>
    <row r="1032" spans="1:45" ht="24" x14ac:dyDescent="0.25">
      <c r="A1032" s="134">
        <v>1029</v>
      </c>
      <c r="B1032" s="135">
        <v>735</v>
      </c>
      <c r="C1032" s="10" t="s">
        <v>1347</v>
      </c>
      <c r="D1032" s="136" t="s">
        <v>5</v>
      </c>
      <c r="E1032" s="136" t="s">
        <v>6</v>
      </c>
      <c r="F1032" s="136" t="s">
        <v>7</v>
      </c>
      <c r="G1032" s="136" t="s">
        <v>8</v>
      </c>
      <c r="H1032" s="136" t="s">
        <v>7</v>
      </c>
      <c r="I1032" s="137" t="s">
        <v>45</v>
      </c>
      <c r="J1032" s="8">
        <v>1</v>
      </c>
      <c r="K1032" s="8" t="s">
        <v>1348</v>
      </c>
      <c r="L1032" s="9">
        <v>1689</v>
      </c>
      <c r="M1032" s="9">
        <v>4369.2307692307695</v>
      </c>
      <c r="N1032" s="138">
        <f t="shared" si="128"/>
        <v>7379630.7692307699</v>
      </c>
      <c r="O1032" s="11" t="s">
        <v>3204</v>
      </c>
      <c r="P1032" s="39">
        <v>2.2421544293639957E-4</v>
      </c>
      <c r="Q1032" s="39"/>
      <c r="R1032" s="26">
        <v>5.6053860734099896E-2</v>
      </c>
      <c r="S1032" s="7"/>
      <c r="T1032" s="26">
        <v>5.6053860734099896E-2</v>
      </c>
      <c r="U1032" s="11"/>
      <c r="V1032" s="28"/>
      <c r="W1032" s="28"/>
      <c r="X1032" s="29"/>
      <c r="Y1032" s="108" t="str">
        <f t="shared" si="129"/>
        <v>NO OFERTADO</v>
      </c>
      <c r="Z1032" s="108" t="str">
        <f t="shared" si="130"/>
        <v>CORRECTO</v>
      </c>
      <c r="AA1032" s="29">
        <f t="shared" si="131"/>
        <v>0</v>
      </c>
      <c r="AB1032" s="25">
        <v>2.0179389864275962E-2</v>
      </c>
      <c r="AC1032" s="7"/>
      <c r="AD1032" s="26">
        <v>2.0179389864275962E-2</v>
      </c>
      <c r="AE1032" s="28"/>
      <c r="AF1032" s="28"/>
      <c r="AG1032" s="28"/>
      <c r="AH1032" s="29"/>
      <c r="AI1032" s="108" t="str">
        <f t="shared" si="132"/>
        <v>NO OFERTADO</v>
      </c>
      <c r="AJ1032" s="108" t="str">
        <f t="shared" si="133"/>
        <v>CORRECTO</v>
      </c>
      <c r="AK1032" s="27">
        <v>1.3452926576183974E-2</v>
      </c>
      <c r="AL1032" s="7"/>
      <c r="AM1032" s="26">
        <v>1.3452926576183974E-2</v>
      </c>
      <c r="AN1032" s="28"/>
      <c r="AO1032" s="28"/>
      <c r="AP1032" s="28"/>
      <c r="AQ1032" s="29"/>
      <c r="AR1032" s="108" t="str">
        <f t="shared" si="134"/>
        <v>NO OFERTADO</v>
      </c>
      <c r="AS1032" s="109" t="str">
        <f t="shared" si="135"/>
        <v>CORRECTO</v>
      </c>
    </row>
    <row r="1033" spans="1:45" ht="24" x14ac:dyDescent="0.25">
      <c r="A1033" s="134">
        <v>1030</v>
      </c>
      <c r="B1033" s="135">
        <v>78</v>
      </c>
      <c r="C1033" s="10" t="s">
        <v>249</v>
      </c>
      <c r="D1033" s="136" t="s">
        <v>250</v>
      </c>
      <c r="E1033" s="136" t="s">
        <v>251</v>
      </c>
      <c r="F1033" s="136" t="s">
        <v>230</v>
      </c>
      <c r="G1033" s="136" t="s">
        <v>8</v>
      </c>
      <c r="H1033" s="136" t="s">
        <v>231</v>
      </c>
      <c r="I1033" s="137" t="s">
        <v>45</v>
      </c>
      <c r="J1033" s="8">
        <v>1</v>
      </c>
      <c r="K1033" s="8" t="s">
        <v>252</v>
      </c>
      <c r="L1033" s="9">
        <v>1240.5</v>
      </c>
      <c r="M1033" s="9">
        <v>22401.615384615383</v>
      </c>
      <c r="N1033" s="138">
        <f t="shared" si="128"/>
        <v>27789203.884615384</v>
      </c>
      <c r="O1033" s="11" t="s">
        <v>3204</v>
      </c>
      <c r="P1033" s="39">
        <v>8.4431983830654859E-4</v>
      </c>
      <c r="Q1033" s="39"/>
      <c r="R1033" s="26">
        <v>0.21107995957663714</v>
      </c>
      <c r="S1033" s="7"/>
      <c r="T1033" s="26">
        <v>0.21107995957663714</v>
      </c>
      <c r="U1033" s="11"/>
      <c r="V1033" s="28"/>
      <c r="W1033" s="28"/>
      <c r="X1033" s="29"/>
      <c r="Y1033" s="108" t="str">
        <f t="shared" si="129"/>
        <v>NO OFERTADO</v>
      </c>
      <c r="Z1033" s="108" t="str">
        <f t="shared" si="130"/>
        <v>CORRECTO</v>
      </c>
      <c r="AA1033" s="29">
        <f t="shared" si="131"/>
        <v>0</v>
      </c>
      <c r="AB1033" s="25">
        <v>7.5988785447589371E-2</v>
      </c>
      <c r="AC1033" s="7"/>
      <c r="AD1033" s="26">
        <v>7.5988785447589371E-2</v>
      </c>
      <c r="AE1033" s="28"/>
      <c r="AF1033" s="28"/>
      <c r="AG1033" s="28"/>
      <c r="AH1033" s="29"/>
      <c r="AI1033" s="108" t="str">
        <f t="shared" si="132"/>
        <v>NO OFERTADO</v>
      </c>
      <c r="AJ1033" s="108" t="str">
        <f t="shared" si="133"/>
        <v>CORRECTO</v>
      </c>
      <c r="AK1033" s="27">
        <v>5.0659190298392914E-2</v>
      </c>
      <c r="AL1033" s="7"/>
      <c r="AM1033" s="26">
        <v>5.0659190298392914E-2</v>
      </c>
      <c r="AN1033" s="28"/>
      <c r="AO1033" s="28"/>
      <c r="AP1033" s="28"/>
      <c r="AQ1033" s="29"/>
      <c r="AR1033" s="108" t="str">
        <f t="shared" si="134"/>
        <v>NO OFERTADO</v>
      </c>
      <c r="AS1033" s="109" t="str">
        <f t="shared" si="135"/>
        <v>CORRECTO</v>
      </c>
    </row>
    <row r="1034" spans="1:45" ht="24" x14ac:dyDescent="0.25">
      <c r="A1034" s="134">
        <v>1031</v>
      </c>
      <c r="B1034" s="135">
        <v>1096</v>
      </c>
      <c r="C1034" s="10" t="s">
        <v>2085</v>
      </c>
      <c r="D1034" s="136" t="s">
        <v>69</v>
      </c>
      <c r="E1034" s="136" t="s">
        <v>6</v>
      </c>
      <c r="F1034" s="136" t="s">
        <v>7</v>
      </c>
      <c r="G1034" s="136" t="s">
        <v>8</v>
      </c>
      <c r="H1034" s="136" t="s">
        <v>7</v>
      </c>
      <c r="I1034" s="137">
        <v>2464</v>
      </c>
      <c r="J1034" s="8">
        <v>1</v>
      </c>
      <c r="K1034" s="8" t="s">
        <v>2086</v>
      </c>
      <c r="L1034" s="9">
        <v>1949.51</v>
      </c>
      <c r="M1034" s="9">
        <v>1177.3076923076924</v>
      </c>
      <c r="N1034" s="138">
        <f t="shared" si="128"/>
        <v>2295173.1192307696</v>
      </c>
      <c r="O1034" s="11" t="s">
        <v>3204</v>
      </c>
      <c r="P1034" s="39">
        <v>6.9734282599844289E-5</v>
      </c>
      <c r="Q1034" s="39">
        <v>1.113417027160259E-4</v>
      </c>
      <c r="R1034" s="26">
        <v>1.7433570649961073E-2</v>
      </c>
      <c r="S1034" s="26">
        <v>3.3402510814807772E-3</v>
      </c>
      <c r="T1034" s="26">
        <v>2.0773821731441849E-2</v>
      </c>
      <c r="U1034" s="11"/>
      <c r="V1034" s="28"/>
      <c r="W1034" s="28"/>
      <c r="X1034" s="29"/>
      <c r="Y1034" s="108" t="str">
        <f t="shared" si="129"/>
        <v>NO OFERTADO</v>
      </c>
      <c r="Z1034" s="108" t="str">
        <f t="shared" si="130"/>
        <v>CORRECTO</v>
      </c>
      <c r="AA1034" s="29">
        <f t="shared" si="131"/>
        <v>0</v>
      </c>
      <c r="AB1034" s="25">
        <v>6.2760854339859859E-3</v>
      </c>
      <c r="AC1034" s="26">
        <v>1.6701255407403886E-3</v>
      </c>
      <c r="AD1034" s="26">
        <v>7.9462109747263747E-3</v>
      </c>
      <c r="AE1034" s="28"/>
      <c r="AF1034" s="28"/>
      <c r="AG1034" s="28"/>
      <c r="AH1034" s="29"/>
      <c r="AI1034" s="108" t="str">
        <f t="shared" si="132"/>
        <v>NO OFERTADO</v>
      </c>
      <c r="AJ1034" s="108" t="str">
        <f t="shared" si="133"/>
        <v>CORRECTO</v>
      </c>
      <c r="AK1034" s="27">
        <v>4.1840569559906575E-3</v>
      </c>
      <c r="AL1034" s="26">
        <v>5.5670851358012954E-4</v>
      </c>
      <c r="AM1034" s="26">
        <v>4.7407654695707869E-3</v>
      </c>
      <c r="AN1034" s="28"/>
      <c r="AO1034" s="28"/>
      <c r="AP1034" s="28"/>
      <c r="AQ1034" s="29"/>
      <c r="AR1034" s="108" t="str">
        <f t="shared" si="134"/>
        <v>NO OFERTADO</v>
      </c>
      <c r="AS1034" s="109" t="str">
        <f t="shared" si="135"/>
        <v>CORRECTO</v>
      </c>
    </row>
    <row r="1035" spans="1:45" x14ac:dyDescent="0.25">
      <c r="A1035" s="134">
        <v>1032</v>
      </c>
      <c r="B1035" s="135">
        <v>1106</v>
      </c>
      <c r="C1035" s="10" t="s">
        <v>2085</v>
      </c>
      <c r="D1035" s="136" t="s">
        <v>305</v>
      </c>
      <c r="E1035" s="136" t="s">
        <v>165</v>
      </c>
      <c r="F1035" s="136" t="s">
        <v>166</v>
      </c>
      <c r="G1035" s="136" t="s">
        <v>8</v>
      </c>
      <c r="H1035" s="136" t="s">
        <v>81</v>
      </c>
      <c r="I1035" s="137">
        <v>1384.6000000000001</v>
      </c>
      <c r="J1035" s="8">
        <v>150</v>
      </c>
      <c r="K1035" s="8" t="s">
        <v>2086</v>
      </c>
      <c r="L1035" s="9">
        <v>1176</v>
      </c>
      <c r="M1035" s="9">
        <v>1487.5</v>
      </c>
      <c r="N1035" s="138">
        <f t="shared" si="128"/>
        <v>1749300</v>
      </c>
      <c r="O1035" s="11" t="s">
        <v>3204</v>
      </c>
      <c r="P1035" s="39">
        <v>5.3149010647524253E-5</v>
      </c>
      <c r="Q1035" s="39">
        <v>8.4860718753285836E-5</v>
      </c>
      <c r="R1035" s="26">
        <v>1.3287252661881063E-2</v>
      </c>
      <c r="S1035" s="26">
        <v>2.5458215625985751E-3</v>
      </c>
      <c r="T1035" s="26">
        <v>1.5833074224479639E-2</v>
      </c>
      <c r="U1035" s="11"/>
      <c r="V1035" s="28"/>
      <c r="W1035" s="28"/>
      <c r="X1035" s="29"/>
      <c r="Y1035" s="108" t="str">
        <f t="shared" si="129"/>
        <v>NO OFERTADO</v>
      </c>
      <c r="Z1035" s="108" t="str">
        <f t="shared" si="130"/>
        <v>CORRECTO</v>
      </c>
      <c r="AA1035" s="29">
        <f t="shared" si="131"/>
        <v>0</v>
      </c>
      <c r="AB1035" s="25">
        <v>4.7834109582771825E-3</v>
      </c>
      <c r="AC1035" s="26">
        <v>1.2729107812992876E-3</v>
      </c>
      <c r="AD1035" s="26">
        <v>6.0563217395764703E-3</v>
      </c>
      <c r="AE1035" s="28"/>
      <c r="AF1035" s="28"/>
      <c r="AG1035" s="28"/>
      <c r="AH1035" s="29"/>
      <c r="AI1035" s="108" t="str">
        <f t="shared" si="132"/>
        <v>NO OFERTADO</v>
      </c>
      <c r="AJ1035" s="108" t="str">
        <f t="shared" si="133"/>
        <v>CORRECTO</v>
      </c>
      <c r="AK1035" s="27">
        <v>3.1889406388514552E-3</v>
      </c>
      <c r="AL1035" s="26">
        <v>4.2430359376642915E-4</v>
      </c>
      <c r="AM1035" s="26">
        <v>3.6132442326178844E-3</v>
      </c>
      <c r="AN1035" s="28"/>
      <c r="AO1035" s="28"/>
      <c r="AP1035" s="28"/>
      <c r="AQ1035" s="29"/>
      <c r="AR1035" s="108" t="str">
        <f t="shared" si="134"/>
        <v>NO OFERTADO</v>
      </c>
      <c r="AS1035" s="109" t="str">
        <f t="shared" si="135"/>
        <v>CORRECTO</v>
      </c>
    </row>
    <row r="1036" spans="1:45" ht="24" x14ac:dyDescent="0.25">
      <c r="A1036" s="134">
        <v>1033</v>
      </c>
      <c r="B1036" s="135">
        <v>1781</v>
      </c>
      <c r="C1036" s="10" t="s">
        <v>3099</v>
      </c>
      <c r="D1036" s="136" t="s">
        <v>3100</v>
      </c>
      <c r="E1036" s="136" t="s">
        <v>6</v>
      </c>
      <c r="F1036" s="136" t="s">
        <v>101</v>
      </c>
      <c r="G1036" s="136" t="s">
        <v>8</v>
      </c>
      <c r="H1036" s="136" t="s">
        <v>7</v>
      </c>
      <c r="I1036" s="137" t="s">
        <v>45</v>
      </c>
      <c r="J1036" s="8">
        <v>1</v>
      </c>
      <c r="K1036" s="8" t="s">
        <v>3101</v>
      </c>
      <c r="L1036" s="9">
        <v>2206</v>
      </c>
      <c r="M1036" s="9">
        <v>25.2</v>
      </c>
      <c r="N1036" s="138">
        <f t="shared" si="128"/>
        <v>55591.199999999997</v>
      </c>
      <c r="O1036" s="11" t="s">
        <v>3204</v>
      </c>
      <c r="P1036" s="39">
        <v>1.6890283431707826E-6</v>
      </c>
      <c r="Q1036" s="39"/>
      <c r="R1036" s="26">
        <v>4.2225708579269564E-4</v>
      </c>
      <c r="S1036" s="7"/>
      <c r="T1036" s="26">
        <v>4.2225708579269564E-4</v>
      </c>
      <c r="U1036" s="11"/>
      <c r="V1036" s="28"/>
      <c r="W1036" s="28"/>
      <c r="X1036" s="29"/>
      <c r="Y1036" s="108" t="str">
        <f t="shared" si="129"/>
        <v>NO OFERTADO</v>
      </c>
      <c r="Z1036" s="108" t="str">
        <f t="shared" si="130"/>
        <v>CORRECTO</v>
      </c>
      <c r="AA1036" s="29">
        <f t="shared" si="131"/>
        <v>0</v>
      </c>
      <c r="AB1036" s="25">
        <v>1.5201255088537045E-4</v>
      </c>
      <c r="AC1036" s="7"/>
      <c r="AD1036" s="26">
        <v>1.5201255088537045E-4</v>
      </c>
      <c r="AE1036" s="28"/>
      <c r="AF1036" s="28"/>
      <c r="AG1036" s="28"/>
      <c r="AH1036" s="29"/>
      <c r="AI1036" s="108" t="str">
        <f t="shared" si="132"/>
        <v>NO OFERTADO</v>
      </c>
      <c r="AJ1036" s="108" t="str">
        <f t="shared" si="133"/>
        <v>CORRECTO</v>
      </c>
      <c r="AK1036" s="27">
        <v>1.0134170059024695E-4</v>
      </c>
      <c r="AL1036" s="7"/>
      <c r="AM1036" s="26">
        <v>1.0134170059024695E-4</v>
      </c>
      <c r="AN1036" s="28"/>
      <c r="AO1036" s="28"/>
      <c r="AP1036" s="28"/>
      <c r="AQ1036" s="29"/>
      <c r="AR1036" s="108" t="str">
        <f t="shared" si="134"/>
        <v>NO OFERTADO</v>
      </c>
      <c r="AS1036" s="109" t="str">
        <f t="shared" si="135"/>
        <v>CORRECTO</v>
      </c>
    </row>
    <row r="1037" spans="1:45" ht="24" x14ac:dyDescent="0.25">
      <c r="A1037" s="134">
        <v>1034</v>
      </c>
      <c r="B1037" s="135">
        <v>924</v>
      </c>
      <c r="C1037" s="10" t="s">
        <v>1853</v>
      </c>
      <c r="D1037" s="136" t="s">
        <v>66</v>
      </c>
      <c r="E1037" s="136" t="s">
        <v>6</v>
      </c>
      <c r="F1037" s="136" t="s">
        <v>7</v>
      </c>
      <c r="G1037" s="136" t="s">
        <v>8</v>
      </c>
      <c r="H1037" s="136" t="s">
        <v>7</v>
      </c>
      <c r="I1037" s="137">
        <v>1672.0500000000002</v>
      </c>
      <c r="J1037" s="8">
        <v>1</v>
      </c>
      <c r="K1037" s="8" t="s">
        <v>1854</v>
      </c>
      <c r="L1037" s="9">
        <v>1672.05</v>
      </c>
      <c r="M1037" s="9">
        <v>2367.1538461538462</v>
      </c>
      <c r="N1037" s="138">
        <f t="shared" si="128"/>
        <v>3957999.5884615383</v>
      </c>
      <c r="O1037" s="11" t="s">
        <v>3204</v>
      </c>
      <c r="P1037" s="39">
        <v>1.2025596654092432E-4</v>
      </c>
      <c r="Q1037" s="39">
        <v>1.920074829372067E-4</v>
      </c>
      <c r="R1037" s="26">
        <v>3.0063991635231078E-2</v>
      </c>
      <c r="S1037" s="26">
        <v>5.7602244881162007E-3</v>
      </c>
      <c r="T1037" s="26">
        <v>3.5824216123347276E-2</v>
      </c>
      <c r="U1037" s="11"/>
      <c r="V1037" s="28"/>
      <c r="W1037" s="28"/>
      <c r="X1037" s="29"/>
      <c r="Y1037" s="108" t="str">
        <f t="shared" si="129"/>
        <v>NO OFERTADO</v>
      </c>
      <c r="Z1037" s="108" t="str">
        <f t="shared" si="130"/>
        <v>CORRECTO</v>
      </c>
      <c r="AA1037" s="29">
        <f t="shared" si="131"/>
        <v>0</v>
      </c>
      <c r="AB1037" s="25">
        <v>1.0823036988683189E-2</v>
      </c>
      <c r="AC1037" s="26">
        <v>2.8801122440581003E-3</v>
      </c>
      <c r="AD1037" s="26">
        <v>1.3703149232741289E-2</v>
      </c>
      <c r="AE1037" s="28"/>
      <c r="AF1037" s="28"/>
      <c r="AG1037" s="28"/>
      <c r="AH1037" s="29"/>
      <c r="AI1037" s="108" t="str">
        <f t="shared" si="132"/>
        <v>NO OFERTADO</v>
      </c>
      <c r="AJ1037" s="108" t="str">
        <f t="shared" si="133"/>
        <v>CORRECTO</v>
      </c>
      <c r="AK1037" s="27">
        <v>7.2153579924554593E-3</v>
      </c>
      <c r="AL1037" s="26">
        <v>9.6003741468603352E-4</v>
      </c>
      <c r="AM1037" s="26">
        <v>8.1753954071414926E-3</v>
      </c>
      <c r="AN1037" s="28"/>
      <c r="AO1037" s="28"/>
      <c r="AP1037" s="28"/>
      <c r="AQ1037" s="29"/>
      <c r="AR1037" s="108" t="str">
        <f t="shared" si="134"/>
        <v>NO OFERTADO</v>
      </c>
      <c r="AS1037" s="109" t="str">
        <f t="shared" si="135"/>
        <v>CORRECTO</v>
      </c>
    </row>
    <row r="1038" spans="1:45" ht="24" x14ac:dyDescent="0.25">
      <c r="A1038" s="134">
        <v>1035</v>
      </c>
      <c r="B1038" s="135">
        <v>1076</v>
      </c>
      <c r="C1038" s="10" t="s">
        <v>1853</v>
      </c>
      <c r="D1038" s="136" t="s">
        <v>1748</v>
      </c>
      <c r="E1038" s="136" t="s">
        <v>6</v>
      </c>
      <c r="F1038" s="136" t="s">
        <v>7</v>
      </c>
      <c r="G1038" s="136" t="s">
        <v>8</v>
      </c>
      <c r="H1038" s="136" t="s">
        <v>7</v>
      </c>
      <c r="I1038" s="137">
        <v>2508.08</v>
      </c>
      <c r="J1038" s="8">
        <v>1</v>
      </c>
      <c r="K1038" s="8" t="s">
        <v>1854</v>
      </c>
      <c r="L1038" s="9">
        <v>2508.08</v>
      </c>
      <c r="M1038" s="9">
        <v>1264.8461538461538</v>
      </c>
      <c r="N1038" s="138">
        <f t="shared" si="128"/>
        <v>3172335.3415384614</v>
      </c>
      <c r="O1038" s="11" t="s">
        <v>3204</v>
      </c>
      <c r="P1038" s="39">
        <v>9.6385116815266207E-5</v>
      </c>
      <c r="Q1038" s="39">
        <v>1.5389393312147963E-4</v>
      </c>
      <c r="R1038" s="26">
        <v>2.4096279203816552E-2</v>
      </c>
      <c r="S1038" s="26">
        <v>4.6168179936443886E-3</v>
      </c>
      <c r="T1038" s="26">
        <v>2.871309719746094E-2</v>
      </c>
      <c r="U1038" s="11"/>
      <c r="V1038" s="28"/>
      <c r="W1038" s="28"/>
      <c r="X1038" s="29"/>
      <c r="Y1038" s="108" t="str">
        <f t="shared" si="129"/>
        <v>NO OFERTADO</v>
      </c>
      <c r="Z1038" s="108" t="str">
        <f t="shared" si="130"/>
        <v>CORRECTO</v>
      </c>
      <c r="AA1038" s="29">
        <f t="shared" si="131"/>
        <v>0</v>
      </c>
      <c r="AB1038" s="25">
        <v>8.6746605133739586E-3</v>
      </c>
      <c r="AC1038" s="26">
        <v>2.3084089968221943E-3</v>
      </c>
      <c r="AD1038" s="26">
        <v>1.0983069510196153E-2</v>
      </c>
      <c r="AE1038" s="28"/>
      <c r="AF1038" s="28"/>
      <c r="AG1038" s="28"/>
      <c r="AH1038" s="29"/>
      <c r="AI1038" s="108" t="str">
        <f t="shared" si="132"/>
        <v>NO OFERTADO</v>
      </c>
      <c r="AJ1038" s="108" t="str">
        <f t="shared" si="133"/>
        <v>CORRECTO</v>
      </c>
      <c r="AK1038" s="27">
        <v>5.7831070089159721E-3</v>
      </c>
      <c r="AL1038" s="26">
        <v>7.6946966560739814E-4</v>
      </c>
      <c r="AM1038" s="26">
        <v>6.5525766745233704E-3</v>
      </c>
      <c r="AN1038" s="28"/>
      <c r="AO1038" s="28"/>
      <c r="AP1038" s="28"/>
      <c r="AQ1038" s="29"/>
      <c r="AR1038" s="108" t="str">
        <f t="shared" si="134"/>
        <v>NO OFERTADO</v>
      </c>
      <c r="AS1038" s="109" t="str">
        <f t="shared" si="135"/>
        <v>CORRECTO</v>
      </c>
    </row>
    <row r="1039" spans="1:45" ht="24" x14ac:dyDescent="0.25">
      <c r="A1039" s="134">
        <v>1036</v>
      </c>
      <c r="B1039" s="135">
        <v>407</v>
      </c>
      <c r="C1039" s="10" t="s">
        <v>1000</v>
      </c>
      <c r="D1039" s="136" t="s">
        <v>1001</v>
      </c>
      <c r="E1039" s="136" t="s">
        <v>240</v>
      </c>
      <c r="F1039" s="136" t="s">
        <v>241</v>
      </c>
      <c r="G1039" s="136" t="s">
        <v>242</v>
      </c>
      <c r="H1039" s="136" t="s">
        <v>243</v>
      </c>
      <c r="I1039" s="137" t="s">
        <v>45</v>
      </c>
      <c r="J1039" s="8">
        <v>30</v>
      </c>
      <c r="K1039" s="8" t="s">
        <v>1002</v>
      </c>
      <c r="L1039" s="9">
        <v>4642.07</v>
      </c>
      <c r="M1039" s="9">
        <v>4013.0769230769233</v>
      </c>
      <c r="N1039" s="138">
        <f t="shared" si="128"/>
        <v>18628983.992307693</v>
      </c>
      <c r="O1039" s="11" t="s">
        <v>3204</v>
      </c>
      <c r="P1039" s="39">
        <v>5.6600472678198165E-4</v>
      </c>
      <c r="Q1039" s="39"/>
      <c r="R1039" s="26">
        <v>0.14150118169549541</v>
      </c>
      <c r="S1039" s="7"/>
      <c r="T1039" s="26">
        <v>0.14150118169549541</v>
      </c>
      <c r="U1039" s="11"/>
      <c r="V1039" s="28"/>
      <c r="W1039" s="28"/>
      <c r="X1039" s="29"/>
      <c r="Y1039" s="108" t="str">
        <f t="shared" si="129"/>
        <v>NO OFERTADO</v>
      </c>
      <c r="Z1039" s="108" t="str">
        <f t="shared" si="130"/>
        <v>CORRECTO</v>
      </c>
      <c r="AA1039" s="29">
        <f t="shared" si="131"/>
        <v>0</v>
      </c>
      <c r="AB1039" s="25">
        <v>5.0940425410378347E-2</v>
      </c>
      <c r="AC1039" s="7"/>
      <c r="AD1039" s="26">
        <v>5.0940425410378347E-2</v>
      </c>
      <c r="AE1039" s="28"/>
      <c r="AF1039" s="28"/>
      <c r="AG1039" s="28"/>
      <c r="AH1039" s="29"/>
      <c r="AI1039" s="108" t="str">
        <f t="shared" si="132"/>
        <v>NO OFERTADO</v>
      </c>
      <c r="AJ1039" s="108" t="str">
        <f t="shared" si="133"/>
        <v>CORRECTO</v>
      </c>
      <c r="AK1039" s="27">
        <v>3.3960283606918898E-2</v>
      </c>
      <c r="AL1039" s="7"/>
      <c r="AM1039" s="26">
        <v>3.3960283606918898E-2</v>
      </c>
      <c r="AN1039" s="28"/>
      <c r="AO1039" s="28"/>
      <c r="AP1039" s="28"/>
      <c r="AQ1039" s="29"/>
      <c r="AR1039" s="108" t="str">
        <f t="shared" si="134"/>
        <v>NO OFERTADO</v>
      </c>
      <c r="AS1039" s="109" t="str">
        <f t="shared" si="135"/>
        <v>CORRECTO</v>
      </c>
    </row>
    <row r="1040" spans="1:45" x14ac:dyDescent="0.25">
      <c r="A1040" s="134">
        <v>1037</v>
      </c>
      <c r="B1040" s="135">
        <v>1055</v>
      </c>
      <c r="C1040" s="10" t="s">
        <v>1000</v>
      </c>
      <c r="D1040" s="136" t="s">
        <v>1560</v>
      </c>
      <c r="E1040" s="136" t="s">
        <v>165</v>
      </c>
      <c r="F1040" s="136" t="s">
        <v>166</v>
      </c>
      <c r="G1040" s="136" t="s">
        <v>8</v>
      </c>
      <c r="H1040" s="136" t="s">
        <v>81</v>
      </c>
      <c r="I1040" s="137" t="s">
        <v>45</v>
      </c>
      <c r="J1040" s="8">
        <v>5</v>
      </c>
      <c r="K1040" s="8" t="s">
        <v>2032</v>
      </c>
      <c r="L1040" s="9">
        <v>646</v>
      </c>
      <c r="M1040" s="9">
        <v>3365.3846153846152</v>
      </c>
      <c r="N1040" s="138">
        <f t="shared" si="128"/>
        <v>2174038.4615384615</v>
      </c>
      <c r="O1040" s="11" t="s">
        <v>3204</v>
      </c>
      <c r="P1040" s="39">
        <v>6.6053846304484621E-5</v>
      </c>
      <c r="Q1040" s="39"/>
      <c r="R1040" s="26">
        <v>1.6513461576121154E-2</v>
      </c>
      <c r="S1040" s="7"/>
      <c r="T1040" s="26">
        <v>1.6513461576121154E-2</v>
      </c>
      <c r="U1040" s="11"/>
      <c r="V1040" s="28"/>
      <c r="W1040" s="28"/>
      <c r="X1040" s="29"/>
      <c r="Y1040" s="108" t="str">
        <f t="shared" si="129"/>
        <v>NO OFERTADO</v>
      </c>
      <c r="Z1040" s="108" t="str">
        <f t="shared" si="130"/>
        <v>CORRECTO</v>
      </c>
      <c r="AA1040" s="29">
        <f t="shared" si="131"/>
        <v>0</v>
      </c>
      <c r="AB1040" s="25">
        <v>5.9448461674036163E-3</v>
      </c>
      <c r="AC1040" s="7"/>
      <c r="AD1040" s="26">
        <v>5.9448461674036163E-3</v>
      </c>
      <c r="AE1040" s="28"/>
      <c r="AF1040" s="28"/>
      <c r="AG1040" s="28"/>
      <c r="AH1040" s="29"/>
      <c r="AI1040" s="108" t="str">
        <f t="shared" si="132"/>
        <v>NO OFERTADO</v>
      </c>
      <c r="AJ1040" s="108" t="str">
        <f t="shared" si="133"/>
        <v>CORRECTO</v>
      </c>
      <c r="AK1040" s="27">
        <v>3.9632307782690775E-3</v>
      </c>
      <c r="AL1040" s="7"/>
      <c r="AM1040" s="26">
        <v>3.9632307782690775E-3</v>
      </c>
      <c r="AN1040" s="28"/>
      <c r="AO1040" s="28"/>
      <c r="AP1040" s="28"/>
      <c r="AQ1040" s="29"/>
      <c r="AR1040" s="108" t="str">
        <f t="shared" si="134"/>
        <v>NO OFERTADO</v>
      </c>
      <c r="AS1040" s="109" t="str">
        <f t="shared" si="135"/>
        <v>CORRECTO</v>
      </c>
    </row>
    <row r="1041" spans="1:45" ht="24" x14ac:dyDescent="0.25">
      <c r="A1041" s="134">
        <v>1038</v>
      </c>
      <c r="B1041" s="135">
        <v>357</v>
      </c>
      <c r="C1041" s="10" t="s">
        <v>896</v>
      </c>
      <c r="D1041" s="136" t="s">
        <v>465</v>
      </c>
      <c r="E1041" s="136" t="s">
        <v>6</v>
      </c>
      <c r="F1041" s="136" t="s">
        <v>101</v>
      </c>
      <c r="G1041" s="136" t="s">
        <v>8</v>
      </c>
      <c r="H1041" s="136" t="s">
        <v>7</v>
      </c>
      <c r="I1041" s="137">
        <v>8683900.1199999992</v>
      </c>
      <c r="J1041" s="8">
        <v>1</v>
      </c>
      <c r="K1041" s="8" t="s">
        <v>897</v>
      </c>
      <c r="L1041" s="9">
        <v>8683900.1199999992</v>
      </c>
      <c r="M1041" s="9">
        <v>3</v>
      </c>
      <c r="N1041" s="138">
        <f t="shared" si="128"/>
        <v>26051700.359999999</v>
      </c>
      <c r="O1041" s="11" t="s">
        <v>3204</v>
      </c>
      <c r="P1041" s="39">
        <v>7.9152924016449519E-4</v>
      </c>
      <c r="Q1041" s="39">
        <v>1.2638003871804923E-3</v>
      </c>
      <c r="R1041" s="26">
        <v>0.1978823100411238</v>
      </c>
      <c r="S1041" s="26">
        <v>3.7914011615414772E-2</v>
      </c>
      <c r="T1041" s="26">
        <v>0.23579632165653858</v>
      </c>
      <c r="U1041" s="11"/>
      <c r="V1041" s="28"/>
      <c r="W1041" s="28"/>
      <c r="X1041" s="29"/>
      <c r="Y1041" s="108" t="str">
        <f t="shared" si="129"/>
        <v>NO OFERTADO</v>
      </c>
      <c r="Z1041" s="108" t="str">
        <f t="shared" si="130"/>
        <v>CORRECTO</v>
      </c>
      <c r="AA1041" s="29">
        <f t="shared" si="131"/>
        <v>0</v>
      </c>
      <c r="AB1041" s="25">
        <v>7.1237631614804564E-2</v>
      </c>
      <c r="AC1041" s="26">
        <v>1.8957005807707386E-2</v>
      </c>
      <c r="AD1041" s="26">
        <v>9.019463742251195E-2</v>
      </c>
      <c r="AE1041" s="28"/>
      <c r="AF1041" s="28"/>
      <c r="AG1041" s="28"/>
      <c r="AH1041" s="29"/>
      <c r="AI1041" s="108" t="str">
        <f t="shared" si="132"/>
        <v>NO OFERTADO</v>
      </c>
      <c r="AJ1041" s="108" t="str">
        <f t="shared" si="133"/>
        <v>CORRECTO</v>
      </c>
      <c r="AK1041" s="27">
        <v>4.7491754409869712E-2</v>
      </c>
      <c r="AL1041" s="26">
        <v>6.3190019359024617E-3</v>
      </c>
      <c r="AM1041" s="26">
        <v>5.3810756345772176E-2</v>
      </c>
      <c r="AN1041" s="28"/>
      <c r="AO1041" s="28"/>
      <c r="AP1041" s="28"/>
      <c r="AQ1041" s="29"/>
      <c r="AR1041" s="108" t="str">
        <f t="shared" si="134"/>
        <v>NO OFERTADO</v>
      </c>
      <c r="AS1041" s="109" t="str">
        <f t="shared" si="135"/>
        <v>CORRECTO</v>
      </c>
    </row>
    <row r="1042" spans="1:45" ht="24" x14ac:dyDescent="0.25">
      <c r="A1042" s="134">
        <v>1039</v>
      </c>
      <c r="B1042" s="135">
        <v>230</v>
      </c>
      <c r="C1042" s="10" t="s">
        <v>630</v>
      </c>
      <c r="D1042" s="136" t="s">
        <v>84</v>
      </c>
      <c r="E1042" s="136" t="s">
        <v>36</v>
      </c>
      <c r="F1042" s="136" t="s">
        <v>37</v>
      </c>
      <c r="G1042" s="136" t="s">
        <v>17</v>
      </c>
      <c r="H1042" s="136" t="s">
        <v>18</v>
      </c>
      <c r="I1042" s="137">
        <v>3788125.6</v>
      </c>
      <c r="J1042" s="8">
        <v>1</v>
      </c>
      <c r="K1042" s="8" t="s">
        <v>631</v>
      </c>
      <c r="L1042" s="9">
        <v>3788125.6</v>
      </c>
      <c r="M1042" s="9">
        <v>11.538461538461538</v>
      </c>
      <c r="N1042" s="138">
        <f t="shared" si="128"/>
        <v>43709141.538461536</v>
      </c>
      <c r="O1042" s="11" t="s">
        <v>3204</v>
      </c>
      <c r="P1042" s="39">
        <v>1.3280155656673165E-3</v>
      </c>
      <c r="Q1042" s="39">
        <v>2.1203848208100084E-3</v>
      </c>
      <c r="R1042" s="26">
        <v>0.33200389141682912</v>
      </c>
      <c r="S1042" s="26">
        <v>6.3611544624300256E-2</v>
      </c>
      <c r="T1042" s="26">
        <v>0.39561543604112936</v>
      </c>
      <c r="U1042" s="11"/>
      <c r="V1042" s="28"/>
      <c r="W1042" s="28"/>
      <c r="X1042" s="29"/>
      <c r="Y1042" s="108" t="str">
        <f t="shared" si="129"/>
        <v>NO OFERTADO</v>
      </c>
      <c r="Z1042" s="108" t="str">
        <f t="shared" si="130"/>
        <v>CORRECTO</v>
      </c>
      <c r="AA1042" s="29">
        <f t="shared" si="131"/>
        <v>0</v>
      </c>
      <c r="AB1042" s="25">
        <v>0.11952140091005849</v>
      </c>
      <c r="AC1042" s="26">
        <v>3.1805772312150128E-2</v>
      </c>
      <c r="AD1042" s="26">
        <v>0.15132717322220862</v>
      </c>
      <c r="AE1042" s="28"/>
      <c r="AF1042" s="28"/>
      <c r="AG1042" s="28"/>
      <c r="AH1042" s="29"/>
      <c r="AI1042" s="108" t="str">
        <f t="shared" si="132"/>
        <v>NO OFERTADO</v>
      </c>
      <c r="AJ1042" s="108" t="str">
        <f t="shared" si="133"/>
        <v>CORRECTO</v>
      </c>
      <c r="AK1042" s="27">
        <v>7.9680933940038987E-2</v>
      </c>
      <c r="AL1042" s="26">
        <v>1.0601924104050042E-2</v>
      </c>
      <c r="AM1042" s="26">
        <v>9.0282858044089032E-2</v>
      </c>
      <c r="AN1042" s="28"/>
      <c r="AO1042" s="28"/>
      <c r="AP1042" s="28"/>
      <c r="AQ1042" s="29"/>
      <c r="AR1042" s="108" t="str">
        <f t="shared" si="134"/>
        <v>NO OFERTADO</v>
      </c>
      <c r="AS1042" s="109" t="str">
        <f t="shared" si="135"/>
        <v>CORRECTO</v>
      </c>
    </row>
    <row r="1043" spans="1:45" x14ac:dyDescent="0.25">
      <c r="A1043" s="134">
        <v>1040</v>
      </c>
      <c r="B1043" s="135">
        <v>1260</v>
      </c>
      <c r="C1043" s="10" t="s">
        <v>2313</v>
      </c>
      <c r="D1043" s="136" t="s">
        <v>2280</v>
      </c>
      <c r="E1043" s="136" t="s">
        <v>36</v>
      </c>
      <c r="F1043" s="136" t="s">
        <v>16</v>
      </c>
      <c r="G1043" s="136" t="s">
        <v>17</v>
      </c>
      <c r="H1043" s="136" t="s">
        <v>36</v>
      </c>
      <c r="I1043" s="137" t="s">
        <v>45</v>
      </c>
      <c r="J1043" s="8">
        <v>1</v>
      </c>
      <c r="K1043" s="8" t="s">
        <v>2314</v>
      </c>
      <c r="L1043" s="9">
        <v>21349.95</v>
      </c>
      <c r="M1043" s="9">
        <v>62.384615384615387</v>
      </c>
      <c r="N1043" s="138">
        <f t="shared" si="128"/>
        <v>1331908.4192307694</v>
      </c>
      <c r="O1043" s="11" t="s">
        <v>3204</v>
      </c>
      <c r="P1043" s="39">
        <v>4.0467395389712091E-5</v>
      </c>
      <c r="Q1043" s="39"/>
      <c r="R1043" s="26">
        <v>1.0116848847428023E-2</v>
      </c>
      <c r="S1043" s="7"/>
      <c r="T1043" s="26">
        <v>1.0116848847428023E-2</v>
      </c>
      <c r="U1043" s="11"/>
      <c r="V1043" s="28"/>
      <c r="W1043" s="28"/>
      <c r="X1043" s="29"/>
      <c r="Y1043" s="108" t="str">
        <f t="shared" si="129"/>
        <v>NO OFERTADO</v>
      </c>
      <c r="Z1043" s="108" t="str">
        <f t="shared" si="130"/>
        <v>CORRECTO</v>
      </c>
      <c r="AA1043" s="29">
        <f t="shared" si="131"/>
        <v>0</v>
      </c>
      <c r="AB1043" s="25">
        <v>3.642065585074088E-3</v>
      </c>
      <c r="AC1043" s="7"/>
      <c r="AD1043" s="26">
        <v>3.642065585074088E-3</v>
      </c>
      <c r="AE1043" s="28"/>
      <c r="AF1043" s="28"/>
      <c r="AG1043" s="28"/>
      <c r="AH1043" s="29"/>
      <c r="AI1043" s="108" t="str">
        <f t="shared" si="132"/>
        <v>NO OFERTADO</v>
      </c>
      <c r="AJ1043" s="108" t="str">
        <f t="shared" si="133"/>
        <v>CORRECTO</v>
      </c>
      <c r="AK1043" s="27">
        <v>2.4280437233827256E-3</v>
      </c>
      <c r="AL1043" s="7"/>
      <c r="AM1043" s="26">
        <v>2.4280437233827256E-3</v>
      </c>
      <c r="AN1043" s="28"/>
      <c r="AO1043" s="28"/>
      <c r="AP1043" s="28"/>
      <c r="AQ1043" s="29"/>
      <c r="AR1043" s="108" t="str">
        <f t="shared" si="134"/>
        <v>NO OFERTADO</v>
      </c>
      <c r="AS1043" s="109" t="str">
        <f t="shared" si="135"/>
        <v>CORRECTO</v>
      </c>
    </row>
    <row r="1044" spans="1:45" x14ac:dyDescent="0.25">
      <c r="A1044" s="134">
        <v>1041</v>
      </c>
      <c r="B1044" s="135">
        <v>135</v>
      </c>
      <c r="C1044" s="10" t="s">
        <v>389</v>
      </c>
      <c r="D1044" s="136" t="s">
        <v>2719</v>
      </c>
      <c r="E1044" s="136" t="s">
        <v>390</v>
      </c>
      <c r="F1044" s="136" t="s">
        <v>166</v>
      </c>
      <c r="G1044" s="136" t="s">
        <v>242</v>
      </c>
      <c r="H1044" s="136" t="s">
        <v>81</v>
      </c>
      <c r="I1044" s="137" t="s">
        <v>45</v>
      </c>
      <c r="J1044" s="8">
        <v>100</v>
      </c>
      <c r="K1044" s="8" t="s">
        <v>391</v>
      </c>
      <c r="L1044" s="9">
        <v>172.36</v>
      </c>
      <c r="M1044" s="9">
        <v>244961.53846153847</v>
      </c>
      <c r="N1044" s="138">
        <f t="shared" si="128"/>
        <v>42221570.769230776</v>
      </c>
      <c r="O1044" s="11" t="s">
        <v>3204</v>
      </c>
      <c r="P1044" s="39">
        <v>1.2828186785394417E-3</v>
      </c>
      <c r="Q1044" s="39"/>
      <c r="R1044" s="26">
        <v>0.32070466963486044</v>
      </c>
      <c r="S1044" s="7"/>
      <c r="T1044" s="26">
        <v>0.32070466963486044</v>
      </c>
      <c r="U1044" s="11"/>
      <c r="V1044" s="28"/>
      <c r="W1044" s="28"/>
      <c r="X1044" s="29"/>
      <c r="Y1044" s="108" t="str">
        <f t="shared" si="129"/>
        <v>NO OFERTADO</v>
      </c>
      <c r="Z1044" s="108" t="str">
        <f t="shared" si="130"/>
        <v>CORRECTO</v>
      </c>
      <c r="AA1044" s="29">
        <f t="shared" si="131"/>
        <v>0</v>
      </c>
      <c r="AB1044" s="25">
        <v>0.11545368106854975</v>
      </c>
      <c r="AC1044" s="7"/>
      <c r="AD1044" s="26">
        <v>0.11545368106854975</v>
      </c>
      <c r="AE1044" s="28"/>
      <c r="AF1044" s="28"/>
      <c r="AG1044" s="28"/>
      <c r="AH1044" s="29"/>
      <c r="AI1044" s="108" t="str">
        <f t="shared" si="132"/>
        <v>NO OFERTADO</v>
      </c>
      <c r="AJ1044" s="108" t="str">
        <f t="shared" si="133"/>
        <v>CORRECTO</v>
      </c>
      <c r="AK1044" s="27">
        <v>7.6969120712366501E-2</v>
      </c>
      <c r="AL1044" s="7"/>
      <c r="AM1044" s="26">
        <v>7.6969120712366501E-2</v>
      </c>
      <c r="AN1044" s="28"/>
      <c r="AO1044" s="28"/>
      <c r="AP1044" s="28"/>
      <c r="AQ1044" s="29"/>
      <c r="AR1044" s="108" t="str">
        <f t="shared" si="134"/>
        <v>NO OFERTADO</v>
      </c>
      <c r="AS1044" s="109" t="str">
        <f t="shared" si="135"/>
        <v>CORRECTO</v>
      </c>
    </row>
    <row r="1045" spans="1:45" x14ac:dyDescent="0.25">
      <c r="A1045" s="134">
        <v>1042</v>
      </c>
      <c r="B1045" s="135">
        <v>793</v>
      </c>
      <c r="C1045" s="10" t="s">
        <v>389</v>
      </c>
      <c r="D1045" s="136" t="s">
        <v>2719</v>
      </c>
      <c r="E1045" s="136" t="s">
        <v>536</v>
      </c>
      <c r="F1045" s="136" t="s">
        <v>267</v>
      </c>
      <c r="G1045" s="136" t="s">
        <v>1653</v>
      </c>
      <c r="H1045" s="136" t="s">
        <v>267</v>
      </c>
      <c r="I1045" s="137" t="s">
        <v>45</v>
      </c>
      <c r="J1045" s="8">
        <v>1</v>
      </c>
      <c r="K1045" s="8" t="s">
        <v>391</v>
      </c>
      <c r="L1045" s="9">
        <v>6807.79</v>
      </c>
      <c r="M1045" s="9">
        <v>433.41666666666669</v>
      </c>
      <c r="N1045" s="138">
        <f t="shared" si="128"/>
        <v>2950609.6491666669</v>
      </c>
      <c r="O1045" s="11" t="s">
        <v>3204</v>
      </c>
      <c r="P1045" s="39">
        <v>8.964842146015377E-5</v>
      </c>
      <c r="Q1045" s="39"/>
      <c r="R1045" s="26">
        <v>2.2412105365038442E-2</v>
      </c>
      <c r="S1045" s="7"/>
      <c r="T1045" s="26">
        <v>2.2412105365038442E-2</v>
      </c>
      <c r="U1045" s="11"/>
      <c r="V1045" s="28"/>
      <c r="W1045" s="28"/>
      <c r="X1045" s="29"/>
      <c r="Y1045" s="108" t="str">
        <f t="shared" si="129"/>
        <v>NO OFERTADO</v>
      </c>
      <c r="Z1045" s="108" t="str">
        <f t="shared" si="130"/>
        <v>CORRECTO</v>
      </c>
      <c r="AA1045" s="29">
        <f t="shared" si="131"/>
        <v>0</v>
      </c>
      <c r="AB1045" s="25">
        <v>8.0683579314138401E-3</v>
      </c>
      <c r="AC1045" s="7"/>
      <c r="AD1045" s="26">
        <v>8.0683579314138401E-3</v>
      </c>
      <c r="AE1045" s="28"/>
      <c r="AF1045" s="28"/>
      <c r="AG1045" s="28"/>
      <c r="AH1045" s="29"/>
      <c r="AI1045" s="108" t="str">
        <f t="shared" si="132"/>
        <v>NO OFERTADO</v>
      </c>
      <c r="AJ1045" s="108" t="str">
        <f t="shared" si="133"/>
        <v>CORRECTO</v>
      </c>
      <c r="AK1045" s="27">
        <v>5.3789052876092262E-3</v>
      </c>
      <c r="AL1045" s="7"/>
      <c r="AM1045" s="26">
        <v>5.3789052876092262E-3</v>
      </c>
      <c r="AN1045" s="28"/>
      <c r="AO1045" s="28"/>
      <c r="AP1045" s="28"/>
      <c r="AQ1045" s="29"/>
      <c r="AR1045" s="108" t="str">
        <f t="shared" si="134"/>
        <v>NO OFERTADO</v>
      </c>
      <c r="AS1045" s="109" t="str">
        <f t="shared" si="135"/>
        <v>CORRECTO</v>
      </c>
    </row>
    <row r="1046" spans="1:45" ht="24" x14ac:dyDescent="0.25">
      <c r="A1046" s="134">
        <v>1043</v>
      </c>
      <c r="B1046" s="135">
        <v>1366</v>
      </c>
      <c r="C1046" s="10" t="s">
        <v>389</v>
      </c>
      <c r="D1046" s="136" t="s">
        <v>126</v>
      </c>
      <c r="E1046" s="136" t="s">
        <v>6</v>
      </c>
      <c r="F1046" s="136" t="s">
        <v>7</v>
      </c>
      <c r="G1046" s="136" t="s">
        <v>8</v>
      </c>
      <c r="H1046" s="136" t="s">
        <v>7</v>
      </c>
      <c r="I1046" s="137" t="s">
        <v>45</v>
      </c>
      <c r="J1046" s="8">
        <v>1</v>
      </c>
      <c r="K1046" s="8" t="s">
        <v>2482</v>
      </c>
      <c r="L1046" s="9">
        <v>275.83</v>
      </c>
      <c r="M1046" s="9">
        <v>2513.7692307692309</v>
      </c>
      <c r="N1046" s="138">
        <f t="shared" si="128"/>
        <v>693372.96692307689</v>
      </c>
      <c r="O1046" s="11" t="s">
        <v>3204</v>
      </c>
      <c r="P1046" s="39">
        <v>2.1066762248728117E-5</v>
      </c>
      <c r="Q1046" s="39"/>
      <c r="R1046" s="26">
        <v>5.2666905621820293E-3</v>
      </c>
      <c r="S1046" s="7"/>
      <c r="T1046" s="26">
        <v>5.2666905621820293E-3</v>
      </c>
      <c r="U1046" s="11"/>
      <c r="V1046" s="28"/>
      <c r="W1046" s="28"/>
      <c r="X1046" s="29"/>
      <c r="Y1046" s="108" t="str">
        <f t="shared" si="129"/>
        <v>NO OFERTADO</v>
      </c>
      <c r="Z1046" s="108" t="str">
        <f t="shared" si="130"/>
        <v>CORRECTO</v>
      </c>
      <c r="AA1046" s="29">
        <f t="shared" si="131"/>
        <v>0</v>
      </c>
      <c r="AB1046" s="25">
        <v>1.8960086023855306E-3</v>
      </c>
      <c r="AC1046" s="7"/>
      <c r="AD1046" s="26">
        <v>1.8960086023855306E-3</v>
      </c>
      <c r="AE1046" s="28"/>
      <c r="AF1046" s="28"/>
      <c r="AG1046" s="28"/>
      <c r="AH1046" s="29"/>
      <c r="AI1046" s="108" t="str">
        <f t="shared" si="132"/>
        <v>NO OFERTADO</v>
      </c>
      <c r="AJ1046" s="108" t="str">
        <f t="shared" si="133"/>
        <v>CORRECTO</v>
      </c>
      <c r="AK1046" s="27">
        <v>1.2640057349236869E-3</v>
      </c>
      <c r="AL1046" s="7"/>
      <c r="AM1046" s="26">
        <v>1.2640057349236869E-3</v>
      </c>
      <c r="AN1046" s="28"/>
      <c r="AO1046" s="28"/>
      <c r="AP1046" s="28"/>
      <c r="AQ1046" s="29"/>
      <c r="AR1046" s="108" t="str">
        <f t="shared" si="134"/>
        <v>NO OFERTADO</v>
      </c>
      <c r="AS1046" s="109" t="str">
        <f t="shared" si="135"/>
        <v>CORRECTO</v>
      </c>
    </row>
    <row r="1047" spans="1:45" ht="24" x14ac:dyDescent="0.25">
      <c r="A1047" s="134">
        <v>1044</v>
      </c>
      <c r="B1047" s="135">
        <v>2034</v>
      </c>
      <c r="C1047" s="10" t="s">
        <v>3537</v>
      </c>
      <c r="D1047" s="136" t="s">
        <v>3538</v>
      </c>
      <c r="E1047" s="136" t="s">
        <v>240</v>
      </c>
      <c r="F1047" s="136" t="s">
        <v>241</v>
      </c>
      <c r="G1047" s="136" t="s">
        <v>242</v>
      </c>
      <c r="H1047" s="136" t="s">
        <v>243</v>
      </c>
      <c r="I1047" s="137" t="s">
        <v>45</v>
      </c>
      <c r="J1047" s="8">
        <v>20</v>
      </c>
      <c r="K1047" s="8" t="s">
        <v>1954</v>
      </c>
      <c r="L1047" s="9">
        <v>1219</v>
      </c>
      <c r="M1047" s="138">
        <v>2166.67</v>
      </c>
      <c r="N1047" s="138">
        <f t="shared" si="128"/>
        <v>2641170.73</v>
      </c>
      <c r="O1047" s="11" t="s">
        <v>3204</v>
      </c>
      <c r="P1047" s="39">
        <v>8.0246733693877209E-5</v>
      </c>
      <c r="Q1047" s="39"/>
      <c r="R1047" s="26">
        <v>2.0061683423469302E-2</v>
      </c>
      <c r="S1047" s="7"/>
      <c r="T1047" s="26">
        <v>2.0061683423469302E-2</v>
      </c>
      <c r="U1047" s="11"/>
      <c r="V1047" s="28"/>
      <c r="W1047" s="28"/>
      <c r="X1047" s="29"/>
      <c r="Y1047" s="108" t="str">
        <f t="shared" si="129"/>
        <v>NO OFERTADO</v>
      </c>
      <c r="Z1047" s="108" t="str">
        <f t="shared" si="130"/>
        <v>CORRECTO</v>
      </c>
      <c r="AA1047" s="29">
        <f t="shared" si="131"/>
        <v>0</v>
      </c>
      <c r="AB1047" s="25">
        <v>7.222206032448949E-3</v>
      </c>
      <c r="AC1047" s="7"/>
      <c r="AD1047" s="26">
        <v>7.222206032448949E-3</v>
      </c>
      <c r="AE1047" s="28"/>
      <c r="AF1047" s="28"/>
      <c r="AG1047" s="28"/>
      <c r="AH1047" s="29"/>
      <c r="AI1047" s="108" t="str">
        <f t="shared" si="132"/>
        <v>NO OFERTADO</v>
      </c>
      <c r="AJ1047" s="108" t="str">
        <f t="shared" si="133"/>
        <v>CORRECTO</v>
      </c>
      <c r="AK1047" s="27">
        <v>4.8148040216326321E-3</v>
      </c>
      <c r="AL1047" s="7"/>
      <c r="AM1047" s="26">
        <v>4.8148040216326321E-3</v>
      </c>
      <c r="AN1047" s="28"/>
      <c r="AO1047" s="28"/>
      <c r="AP1047" s="28"/>
      <c r="AQ1047" s="29"/>
      <c r="AR1047" s="108" t="str">
        <f t="shared" si="134"/>
        <v>NO OFERTADO</v>
      </c>
      <c r="AS1047" s="109" t="str">
        <f t="shared" si="135"/>
        <v>CORRECTO</v>
      </c>
    </row>
    <row r="1048" spans="1:45" x14ac:dyDescent="0.25">
      <c r="A1048" s="134">
        <v>1045</v>
      </c>
      <c r="B1048" s="135">
        <v>337</v>
      </c>
      <c r="C1048" s="10" t="s">
        <v>852</v>
      </c>
      <c r="D1048" s="136" t="s">
        <v>853</v>
      </c>
      <c r="E1048" s="136" t="s">
        <v>726</v>
      </c>
      <c r="F1048" s="136" t="s">
        <v>241</v>
      </c>
      <c r="G1048" s="136" t="s">
        <v>242</v>
      </c>
      <c r="H1048" s="136" t="s">
        <v>243</v>
      </c>
      <c r="I1048" s="137" t="s">
        <v>45</v>
      </c>
      <c r="J1048" s="8">
        <v>60</v>
      </c>
      <c r="K1048" s="8" t="s">
        <v>854</v>
      </c>
      <c r="L1048" s="9">
        <v>121.75</v>
      </c>
      <c r="M1048" s="9">
        <v>312618.46153846156</v>
      </c>
      <c r="N1048" s="138">
        <f t="shared" si="128"/>
        <v>38061297.692307696</v>
      </c>
      <c r="O1048" s="11" t="s">
        <v>3204</v>
      </c>
      <c r="P1048" s="39">
        <v>1.1564170332744824E-3</v>
      </c>
      <c r="Q1048" s="39"/>
      <c r="R1048" s="26">
        <v>0.28910425831862063</v>
      </c>
      <c r="S1048" s="7"/>
      <c r="T1048" s="26">
        <v>0.28910425831862063</v>
      </c>
      <c r="U1048" s="11"/>
      <c r="V1048" s="28"/>
      <c r="W1048" s="28"/>
      <c r="X1048" s="29"/>
      <c r="Y1048" s="108" t="str">
        <f t="shared" si="129"/>
        <v>NO OFERTADO</v>
      </c>
      <c r="Z1048" s="108" t="str">
        <f t="shared" si="130"/>
        <v>CORRECTO</v>
      </c>
      <c r="AA1048" s="29">
        <f t="shared" si="131"/>
        <v>0</v>
      </c>
      <c r="AB1048" s="25">
        <v>0.10407753299470342</v>
      </c>
      <c r="AC1048" s="7"/>
      <c r="AD1048" s="26">
        <v>0.10407753299470342</v>
      </c>
      <c r="AE1048" s="28"/>
      <c r="AF1048" s="28"/>
      <c r="AG1048" s="28"/>
      <c r="AH1048" s="29"/>
      <c r="AI1048" s="108" t="str">
        <f t="shared" si="132"/>
        <v>NO OFERTADO</v>
      </c>
      <c r="AJ1048" s="108" t="str">
        <f t="shared" si="133"/>
        <v>CORRECTO</v>
      </c>
      <c r="AK1048" s="27">
        <v>6.938502199646894E-2</v>
      </c>
      <c r="AL1048" s="7"/>
      <c r="AM1048" s="26">
        <v>6.938502199646894E-2</v>
      </c>
      <c r="AN1048" s="28"/>
      <c r="AO1048" s="28"/>
      <c r="AP1048" s="28"/>
      <c r="AQ1048" s="29"/>
      <c r="AR1048" s="108" t="str">
        <f t="shared" si="134"/>
        <v>NO OFERTADO</v>
      </c>
      <c r="AS1048" s="109" t="str">
        <f t="shared" si="135"/>
        <v>CORRECTO</v>
      </c>
    </row>
    <row r="1049" spans="1:45" x14ac:dyDescent="0.25">
      <c r="A1049" s="134">
        <v>1046</v>
      </c>
      <c r="B1049" s="135">
        <v>901</v>
      </c>
      <c r="C1049" s="10" t="s">
        <v>852</v>
      </c>
      <c r="D1049" s="136" t="s">
        <v>69</v>
      </c>
      <c r="E1049" s="136" t="s">
        <v>36</v>
      </c>
      <c r="F1049" s="136" t="s">
        <v>16</v>
      </c>
      <c r="G1049" s="136" t="s">
        <v>17</v>
      </c>
      <c r="H1049" s="136" t="s">
        <v>36</v>
      </c>
      <c r="I1049" s="137" t="s">
        <v>45</v>
      </c>
      <c r="J1049" s="8">
        <v>1</v>
      </c>
      <c r="K1049" s="8" t="s">
        <v>1821</v>
      </c>
      <c r="L1049" s="9">
        <v>1842.93</v>
      </c>
      <c r="M1049" s="9">
        <v>1594.1538461538462</v>
      </c>
      <c r="N1049" s="138">
        <f t="shared" si="128"/>
        <v>2937913.9476923076</v>
      </c>
      <c r="O1049" s="11" t="s">
        <v>3204</v>
      </c>
      <c r="P1049" s="39">
        <v>8.9262687753620574E-5</v>
      </c>
      <c r="Q1049" s="39"/>
      <c r="R1049" s="26">
        <v>2.2315671938405144E-2</v>
      </c>
      <c r="S1049" s="7"/>
      <c r="T1049" s="26">
        <v>2.2315671938405144E-2</v>
      </c>
      <c r="U1049" s="11"/>
      <c r="V1049" s="28"/>
      <c r="W1049" s="28"/>
      <c r="X1049" s="29"/>
      <c r="Y1049" s="108" t="str">
        <f t="shared" si="129"/>
        <v>NO OFERTADO</v>
      </c>
      <c r="Z1049" s="108" t="str">
        <f t="shared" si="130"/>
        <v>CORRECTO</v>
      </c>
      <c r="AA1049" s="29">
        <f t="shared" si="131"/>
        <v>0</v>
      </c>
      <c r="AB1049" s="25">
        <v>8.0336418978258512E-3</v>
      </c>
      <c r="AC1049" s="7"/>
      <c r="AD1049" s="26">
        <v>8.0336418978258512E-3</v>
      </c>
      <c r="AE1049" s="28"/>
      <c r="AF1049" s="28"/>
      <c r="AG1049" s="28"/>
      <c r="AH1049" s="29"/>
      <c r="AI1049" s="108" t="str">
        <f t="shared" si="132"/>
        <v>NO OFERTADO</v>
      </c>
      <c r="AJ1049" s="108" t="str">
        <f t="shared" si="133"/>
        <v>CORRECTO</v>
      </c>
      <c r="AK1049" s="27">
        <v>5.3557612652172341E-3</v>
      </c>
      <c r="AL1049" s="7"/>
      <c r="AM1049" s="26">
        <v>5.3557612652172341E-3</v>
      </c>
      <c r="AN1049" s="28"/>
      <c r="AO1049" s="28"/>
      <c r="AP1049" s="28"/>
      <c r="AQ1049" s="29"/>
      <c r="AR1049" s="108" t="str">
        <f t="shared" si="134"/>
        <v>NO OFERTADO</v>
      </c>
      <c r="AS1049" s="109" t="str">
        <f t="shared" si="135"/>
        <v>CORRECTO</v>
      </c>
    </row>
    <row r="1050" spans="1:45" ht="24" x14ac:dyDescent="0.25">
      <c r="A1050" s="134">
        <v>1047</v>
      </c>
      <c r="B1050" s="135">
        <v>1837</v>
      </c>
      <c r="C1050" s="10" t="s">
        <v>852</v>
      </c>
      <c r="D1050" s="136" t="s">
        <v>69</v>
      </c>
      <c r="E1050" s="136" t="s">
        <v>6</v>
      </c>
      <c r="F1050" s="136" t="s">
        <v>7</v>
      </c>
      <c r="G1050" s="136" t="s">
        <v>8</v>
      </c>
      <c r="H1050" s="136" t="s">
        <v>7</v>
      </c>
      <c r="I1050" s="137" t="s">
        <v>45</v>
      </c>
      <c r="J1050" s="8">
        <v>1</v>
      </c>
      <c r="K1050" s="8" t="s">
        <v>1821</v>
      </c>
      <c r="L1050" s="9">
        <v>302.69</v>
      </c>
      <c r="M1050" s="9">
        <v>78.599999999999994</v>
      </c>
      <c r="N1050" s="138">
        <f t="shared" si="128"/>
        <v>23791.433999999997</v>
      </c>
      <c r="O1050" s="11" t="s">
        <v>3204</v>
      </c>
      <c r="P1050" s="39">
        <v>7.2285553020400761E-7</v>
      </c>
      <c r="Q1050" s="39"/>
      <c r="R1050" s="26">
        <v>1.8071388255100191E-4</v>
      </c>
      <c r="S1050" s="7"/>
      <c r="T1050" s="26">
        <v>1.8071388255100191E-4</v>
      </c>
      <c r="U1050" s="11"/>
      <c r="V1050" s="28"/>
      <c r="W1050" s="28"/>
      <c r="X1050" s="29"/>
      <c r="Y1050" s="108" t="str">
        <f t="shared" si="129"/>
        <v>NO OFERTADO</v>
      </c>
      <c r="Z1050" s="108" t="str">
        <f t="shared" si="130"/>
        <v>CORRECTO</v>
      </c>
      <c r="AA1050" s="29">
        <f t="shared" si="131"/>
        <v>0</v>
      </c>
      <c r="AB1050" s="25">
        <v>6.5056997718360683E-5</v>
      </c>
      <c r="AC1050" s="7"/>
      <c r="AD1050" s="26">
        <v>6.5056997718360683E-5</v>
      </c>
      <c r="AE1050" s="28"/>
      <c r="AF1050" s="28"/>
      <c r="AG1050" s="28"/>
      <c r="AH1050" s="29"/>
      <c r="AI1050" s="108" t="str">
        <f t="shared" si="132"/>
        <v>NO OFERTADO</v>
      </c>
      <c r="AJ1050" s="108" t="str">
        <f t="shared" si="133"/>
        <v>CORRECTO</v>
      </c>
      <c r="AK1050" s="27">
        <v>4.337133181224046E-5</v>
      </c>
      <c r="AL1050" s="7"/>
      <c r="AM1050" s="26">
        <v>4.337133181224046E-5</v>
      </c>
      <c r="AN1050" s="28"/>
      <c r="AO1050" s="28"/>
      <c r="AP1050" s="28"/>
      <c r="AQ1050" s="29"/>
      <c r="AR1050" s="108" t="str">
        <f t="shared" si="134"/>
        <v>NO OFERTADO</v>
      </c>
      <c r="AS1050" s="109" t="str">
        <f t="shared" si="135"/>
        <v>CORRECTO</v>
      </c>
    </row>
    <row r="1051" spans="1:45" x14ac:dyDescent="0.25">
      <c r="A1051" s="134">
        <v>1048</v>
      </c>
      <c r="B1051" s="135">
        <v>1310</v>
      </c>
      <c r="C1051" s="10" t="s">
        <v>2385</v>
      </c>
      <c r="D1051" s="136" t="s">
        <v>2386</v>
      </c>
      <c r="E1051" s="136" t="s">
        <v>36</v>
      </c>
      <c r="F1051" s="136" t="s">
        <v>36</v>
      </c>
      <c r="G1051" s="136" t="s">
        <v>17</v>
      </c>
      <c r="H1051" s="136" t="s">
        <v>36</v>
      </c>
      <c r="I1051" s="137" t="s">
        <v>45</v>
      </c>
      <c r="J1051" s="8">
        <v>1</v>
      </c>
      <c r="K1051" s="8" t="s">
        <v>2387</v>
      </c>
      <c r="L1051" s="9">
        <v>2021.29</v>
      </c>
      <c r="M1051" s="9">
        <v>443.875</v>
      </c>
      <c r="N1051" s="138">
        <f t="shared" si="128"/>
        <v>897200.09875</v>
      </c>
      <c r="O1051" s="11" t="s">
        <v>3204</v>
      </c>
      <c r="P1051" s="39">
        <v>2.7259645344665616E-5</v>
      </c>
      <c r="Q1051" s="39"/>
      <c r="R1051" s="26">
        <v>6.8149113361664045E-3</v>
      </c>
      <c r="S1051" s="7"/>
      <c r="T1051" s="26">
        <v>6.8149113361664045E-3</v>
      </c>
      <c r="U1051" s="11"/>
      <c r="V1051" s="28"/>
      <c r="W1051" s="28"/>
      <c r="X1051" s="29"/>
      <c r="Y1051" s="108" t="str">
        <f t="shared" si="129"/>
        <v>NO OFERTADO</v>
      </c>
      <c r="Z1051" s="108" t="str">
        <f t="shared" si="130"/>
        <v>CORRECTO</v>
      </c>
      <c r="AA1051" s="29">
        <f t="shared" si="131"/>
        <v>0</v>
      </c>
      <c r="AB1051" s="25">
        <v>2.4533680810199057E-3</v>
      </c>
      <c r="AC1051" s="7"/>
      <c r="AD1051" s="26">
        <v>2.4533680810199057E-3</v>
      </c>
      <c r="AE1051" s="28"/>
      <c r="AF1051" s="28"/>
      <c r="AG1051" s="28"/>
      <c r="AH1051" s="29"/>
      <c r="AI1051" s="108" t="str">
        <f t="shared" si="132"/>
        <v>NO OFERTADO</v>
      </c>
      <c r="AJ1051" s="108" t="str">
        <f t="shared" si="133"/>
        <v>CORRECTO</v>
      </c>
      <c r="AK1051" s="27">
        <v>1.6355787206799369E-3</v>
      </c>
      <c r="AL1051" s="7"/>
      <c r="AM1051" s="26">
        <v>1.6355787206799369E-3</v>
      </c>
      <c r="AN1051" s="28"/>
      <c r="AO1051" s="28"/>
      <c r="AP1051" s="28"/>
      <c r="AQ1051" s="29"/>
      <c r="AR1051" s="108" t="str">
        <f t="shared" si="134"/>
        <v>NO OFERTADO</v>
      </c>
      <c r="AS1051" s="109" t="str">
        <f t="shared" si="135"/>
        <v>CORRECTO</v>
      </c>
    </row>
    <row r="1052" spans="1:45" x14ac:dyDescent="0.25">
      <c r="A1052" s="134">
        <v>1049</v>
      </c>
      <c r="B1052" s="135">
        <v>1739</v>
      </c>
      <c r="C1052" s="10" t="s">
        <v>2385</v>
      </c>
      <c r="D1052" s="136" t="s">
        <v>465</v>
      </c>
      <c r="E1052" s="136" t="s">
        <v>524</v>
      </c>
      <c r="F1052" s="136" t="s">
        <v>166</v>
      </c>
      <c r="G1052" s="136" t="s">
        <v>167</v>
      </c>
      <c r="H1052" s="136" t="s">
        <v>81</v>
      </c>
      <c r="I1052" s="137" t="s">
        <v>45</v>
      </c>
      <c r="J1052" s="8">
        <v>5</v>
      </c>
      <c r="K1052" s="8" t="s">
        <v>2387</v>
      </c>
      <c r="L1052" s="9">
        <v>9475.4500000000007</v>
      </c>
      <c r="M1052" s="9">
        <v>14.5</v>
      </c>
      <c r="N1052" s="138">
        <f t="shared" si="128"/>
        <v>137394.02500000002</v>
      </c>
      <c r="O1052" s="11" t="s">
        <v>3204</v>
      </c>
      <c r="P1052" s="39">
        <v>4.1744449194713402E-6</v>
      </c>
      <c r="Q1052" s="39"/>
      <c r="R1052" s="26">
        <v>1.0436112298678351E-3</v>
      </c>
      <c r="S1052" s="7"/>
      <c r="T1052" s="26">
        <v>1.0436112298678351E-3</v>
      </c>
      <c r="U1052" s="11"/>
      <c r="V1052" s="28"/>
      <c r="W1052" s="28"/>
      <c r="X1052" s="29"/>
      <c r="Y1052" s="108" t="str">
        <f t="shared" si="129"/>
        <v>NO OFERTADO</v>
      </c>
      <c r="Z1052" s="108" t="str">
        <f t="shared" si="130"/>
        <v>CORRECTO</v>
      </c>
      <c r="AA1052" s="29">
        <f t="shared" si="131"/>
        <v>0</v>
      </c>
      <c r="AB1052" s="25">
        <v>3.7570004275242061E-4</v>
      </c>
      <c r="AC1052" s="7"/>
      <c r="AD1052" s="26">
        <v>3.7570004275242061E-4</v>
      </c>
      <c r="AE1052" s="28"/>
      <c r="AF1052" s="28"/>
      <c r="AG1052" s="28"/>
      <c r="AH1052" s="29"/>
      <c r="AI1052" s="108" t="str">
        <f t="shared" si="132"/>
        <v>NO OFERTADO</v>
      </c>
      <c r="AJ1052" s="108" t="str">
        <f t="shared" si="133"/>
        <v>CORRECTO</v>
      </c>
      <c r="AK1052" s="27">
        <v>2.5046669516828039E-4</v>
      </c>
      <c r="AL1052" s="7"/>
      <c r="AM1052" s="26">
        <v>2.5046669516828039E-4</v>
      </c>
      <c r="AN1052" s="28"/>
      <c r="AO1052" s="28"/>
      <c r="AP1052" s="28"/>
      <c r="AQ1052" s="29"/>
      <c r="AR1052" s="108" t="str">
        <f t="shared" si="134"/>
        <v>NO OFERTADO</v>
      </c>
      <c r="AS1052" s="109" t="str">
        <f t="shared" si="135"/>
        <v>CORRECTO</v>
      </c>
    </row>
    <row r="1053" spans="1:45" ht="24" x14ac:dyDescent="0.25">
      <c r="A1053" s="134">
        <v>1050</v>
      </c>
      <c r="B1053" s="135">
        <v>1817</v>
      </c>
      <c r="C1053" s="10" t="s">
        <v>3164</v>
      </c>
      <c r="D1053" s="136" t="s">
        <v>1137</v>
      </c>
      <c r="E1053" s="136" t="s">
        <v>6</v>
      </c>
      <c r="F1053" s="136" t="s">
        <v>7</v>
      </c>
      <c r="G1053" s="136" t="s">
        <v>8</v>
      </c>
      <c r="H1053" s="136" t="s">
        <v>7</v>
      </c>
      <c r="I1053" s="137" t="s">
        <v>45</v>
      </c>
      <c r="J1053" s="8">
        <v>1</v>
      </c>
      <c r="K1053" s="8" t="s">
        <v>3165</v>
      </c>
      <c r="L1053" s="9">
        <v>105.1</v>
      </c>
      <c r="M1053" s="9">
        <v>284.30769230769232</v>
      </c>
      <c r="N1053" s="138">
        <f t="shared" si="128"/>
        <v>29880.738461538462</v>
      </c>
      <c r="O1053" s="11" t="s">
        <v>3204</v>
      </c>
      <c r="P1053" s="39">
        <v>9.0786696772891743E-7</v>
      </c>
      <c r="Q1053" s="39"/>
      <c r="R1053" s="26">
        <v>2.2696674193222935E-4</v>
      </c>
      <c r="S1053" s="7"/>
      <c r="T1053" s="26">
        <v>2.2696674193222935E-4</v>
      </c>
      <c r="U1053" s="11"/>
      <c r="V1053" s="28"/>
      <c r="W1053" s="28"/>
      <c r="X1053" s="29"/>
      <c r="Y1053" s="108" t="str">
        <f t="shared" si="129"/>
        <v>NO OFERTADO</v>
      </c>
      <c r="Z1053" s="108" t="str">
        <f t="shared" si="130"/>
        <v>CORRECTO</v>
      </c>
      <c r="AA1053" s="29">
        <f t="shared" si="131"/>
        <v>0</v>
      </c>
      <c r="AB1053" s="25">
        <v>8.1708027095602574E-5</v>
      </c>
      <c r="AC1053" s="7"/>
      <c r="AD1053" s="26">
        <v>8.1708027095602574E-5</v>
      </c>
      <c r="AE1053" s="28"/>
      <c r="AF1053" s="28"/>
      <c r="AG1053" s="28"/>
      <c r="AH1053" s="29"/>
      <c r="AI1053" s="108" t="str">
        <f t="shared" si="132"/>
        <v>NO OFERTADO</v>
      </c>
      <c r="AJ1053" s="108" t="str">
        <f t="shared" si="133"/>
        <v>CORRECTO</v>
      </c>
      <c r="AK1053" s="27">
        <v>5.4472018063735047E-5</v>
      </c>
      <c r="AL1053" s="7"/>
      <c r="AM1053" s="26">
        <v>5.4472018063735047E-5</v>
      </c>
      <c r="AN1053" s="28"/>
      <c r="AO1053" s="28"/>
      <c r="AP1053" s="28"/>
      <c r="AQ1053" s="29"/>
      <c r="AR1053" s="108" t="str">
        <f t="shared" si="134"/>
        <v>NO OFERTADO</v>
      </c>
      <c r="AS1053" s="109" t="str">
        <f t="shared" si="135"/>
        <v>CORRECTO</v>
      </c>
    </row>
    <row r="1054" spans="1:45" x14ac:dyDescent="0.25">
      <c r="A1054" s="134">
        <v>1051</v>
      </c>
      <c r="B1054" s="135">
        <v>1459</v>
      </c>
      <c r="C1054" s="10" t="s">
        <v>2607</v>
      </c>
      <c r="D1054" s="136" t="s">
        <v>355</v>
      </c>
      <c r="E1054" s="136" t="s">
        <v>2608</v>
      </c>
      <c r="F1054" s="136" t="s">
        <v>267</v>
      </c>
      <c r="G1054" s="136" t="s">
        <v>167</v>
      </c>
      <c r="H1054" s="136" t="s">
        <v>552</v>
      </c>
      <c r="I1054" s="137" t="s">
        <v>45</v>
      </c>
      <c r="J1054" s="8">
        <v>1</v>
      </c>
      <c r="K1054" s="8" t="s">
        <v>2609</v>
      </c>
      <c r="L1054" s="9">
        <v>25822.76</v>
      </c>
      <c r="M1054" s="9">
        <v>47</v>
      </c>
      <c r="N1054" s="138">
        <f t="shared" si="128"/>
        <v>1213669.72</v>
      </c>
      <c r="O1054" s="11" t="s">
        <v>3204</v>
      </c>
      <c r="P1054" s="39">
        <v>3.6874947047880743E-5</v>
      </c>
      <c r="Q1054" s="39"/>
      <c r="R1054" s="26">
        <v>9.2187367619701865E-3</v>
      </c>
      <c r="S1054" s="7"/>
      <c r="T1054" s="26">
        <v>9.2187367619701865E-3</v>
      </c>
      <c r="U1054" s="11"/>
      <c r="V1054" s="28"/>
      <c r="W1054" s="28"/>
      <c r="X1054" s="29"/>
      <c r="Y1054" s="108" t="str">
        <f t="shared" si="129"/>
        <v>NO OFERTADO</v>
      </c>
      <c r="Z1054" s="108" t="str">
        <f t="shared" si="130"/>
        <v>CORRECTO</v>
      </c>
      <c r="AA1054" s="29">
        <f t="shared" si="131"/>
        <v>0</v>
      </c>
      <c r="AB1054" s="25">
        <v>3.318745234309267E-3</v>
      </c>
      <c r="AC1054" s="7"/>
      <c r="AD1054" s="26">
        <v>3.318745234309267E-3</v>
      </c>
      <c r="AE1054" s="28"/>
      <c r="AF1054" s="28"/>
      <c r="AG1054" s="28"/>
      <c r="AH1054" s="29"/>
      <c r="AI1054" s="108" t="str">
        <f t="shared" si="132"/>
        <v>NO OFERTADO</v>
      </c>
      <c r="AJ1054" s="108" t="str">
        <f t="shared" si="133"/>
        <v>CORRECTO</v>
      </c>
      <c r="AK1054" s="27">
        <v>2.2124968228728445E-3</v>
      </c>
      <c r="AL1054" s="7"/>
      <c r="AM1054" s="26">
        <v>2.2124968228728445E-3</v>
      </c>
      <c r="AN1054" s="28"/>
      <c r="AO1054" s="28"/>
      <c r="AP1054" s="28"/>
      <c r="AQ1054" s="29"/>
      <c r="AR1054" s="108" t="str">
        <f t="shared" si="134"/>
        <v>NO OFERTADO</v>
      </c>
      <c r="AS1054" s="109" t="str">
        <f t="shared" si="135"/>
        <v>CORRECTO</v>
      </c>
    </row>
    <row r="1055" spans="1:45" x14ac:dyDescent="0.25">
      <c r="A1055" s="134">
        <v>1052</v>
      </c>
      <c r="B1055" s="135">
        <v>2590</v>
      </c>
      <c r="C1055" s="10" t="s">
        <v>4358</v>
      </c>
      <c r="D1055" s="136" t="s">
        <v>4359</v>
      </c>
      <c r="E1055" s="136" t="s">
        <v>2974</v>
      </c>
      <c r="F1055" s="136" t="s">
        <v>267</v>
      </c>
      <c r="G1055" s="136" t="s">
        <v>8</v>
      </c>
      <c r="H1055" s="136" t="s">
        <v>81</v>
      </c>
      <c r="I1055" s="137" t="s">
        <v>45</v>
      </c>
      <c r="J1055" s="8">
        <v>1</v>
      </c>
      <c r="K1055" s="8" t="s">
        <v>3165</v>
      </c>
      <c r="L1055" s="9">
        <v>3100.45</v>
      </c>
      <c r="M1055" s="9">
        <v>152</v>
      </c>
      <c r="N1055" s="138">
        <f t="shared" si="128"/>
        <v>471268.39999999997</v>
      </c>
      <c r="O1055" s="11" t="s">
        <v>4504</v>
      </c>
      <c r="P1055" s="39">
        <v>1.431855554189774E-5</v>
      </c>
      <c r="Q1055" s="39"/>
      <c r="R1055" s="26">
        <v>3.5796388854744351E-3</v>
      </c>
      <c r="S1055" s="7"/>
      <c r="T1055" s="26">
        <v>3.5796388854744351E-3</v>
      </c>
      <c r="U1055" s="11"/>
      <c r="V1055" s="28"/>
      <c r="W1055" s="28"/>
      <c r="X1055" s="29"/>
      <c r="Y1055" s="108" t="str">
        <f t="shared" si="129"/>
        <v>NO OFERTADO</v>
      </c>
      <c r="Z1055" s="108" t="str">
        <f t="shared" si="130"/>
        <v>CORRECTO</v>
      </c>
      <c r="AA1055" s="29">
        <f t="shared" si="131"/>
        <v>0</v>
      </c>
      <c r="AB1055" s="25">
        <v>1.2886699987707966E-3</v>
      </c>
      <c r="AC1055" s="7"/>
      <c r="AD1055" s="26">
        <v>1.2886699987707966E-3</v>
      </c>
      <c r="AE1055" s="28"/>
      <c r="AF1055" s="28"/>
      <c r="AG1055" s="28"/>
      <c r="AH1055" s="29"/>
      <c r="AI1055" s="108" t="str">
        <f t="shared" si="132"/>
        <v>NO OFERTADO</v>
      </c>
      <c r="AJ1055" s="108" t="str">
        <f t="shared" si="133"/>
        <v>CORRECTO</v>
      </c>
      <c r="AK1055" s="27">
        <v>8.5911333251386442E-4</v>
      </c>
      <c r="AL1055" s="7"/>
      <c r="AM1055" s="26">
        <v>8.5911333251386442E-4</v>
      </c>
      <c r="AN1055" s="28"/>
      <c r="AO1055" s="28"/>
      <c r="AP1055" s="28"/>
      <c r="AQ1055" s="29"/>
      <c r="AR1055" s="108" t="str">
        <f t="shared" si="134"/>
        <v>NO OFERTADO</v>
      </c>
      <c r="AS1055" s="109" t="str">
        <f t="shared" si="135"/>
        <v>CORRECTO</v>
      </c>
    </row>
    <row r="1056" spans="1:45" x14ac:dyDescent="0.25">
      <c r="A1056" s="134">
        <v>1053</v>
      </c>
      <c r="B1056" s="135">
        <v>1493</v>
      </c>
      <c r="C1056" s="10" t="s">
        <v>2663</v>
      </c>
      <c r="D1056" s="136" t="s">
        <v>1868</v>
      </c>
      <c r="E1056" s="136" t="s">
        <v>165</v>
      </c>
      <c r="F1056" s="136" t="s">
        <v>166</v>
      </c>
      <c r="G1056" s="136" t="s">
        <v>167</v>
      </c>
      <c r="H1056" s="136" t="s">
        <v>81</v>
      </c>
      <c r="I1056" s="137" t="s">
        <v>45</v>
      </c>
      <c r="J1056" s="8">
        <v>5</v>
      </c>
      <c r="K1056" s="8" t="s">
        <v>2609</v>
      </c>
      <c r="L1056" s="9">
        <v>2028.43</v>
      </c>
      <c r="M1056" s="9">
        <v>334.61538461538458</v>
      </c>
      <c r="N1056" s="138">
        <f t="shared" si="128"/>
        <v>678743.88461538462</v>
      </c>
      <c r="O1056" s="11" t="s">
        <v>3204</v>
      </c>
      <c r="P1056" s="39">
        <v>2.0622286600563113E-5</v>
      </c>
      <c r="Q1056" s="39"/>
      <c r="R1056" s="26">
        <v>5.1555716501407783E-3</v>
      </c>
      <c r="S1056" s="7"/>
      <c r="T1056" s="26">
        <v>5.1555716501407783E-3</v>
      </c>
      <c r="U1056" s="11"/>
      <c r="V1056" s="28"/>
      <c r="W1056" s="28"/>
      <c r="X1056" s="29"/>
      <c r="Y1056" s="108" t="str">
        <f t="shared" si="129"/>
        <v>NO OFERTADO</v>
      </c>
      <c r="Z1056" s="108" t="str">
        <f t="shared" si="130"/>
        <v>CORRECTO</v>
      </c>
      <c r="AA1056" s="29">
        <f t="shared" si="131"/>
        <v>0</v>
      </c>
      <c r="AB1056" s="25">
        <v>1.8560057940506802E-3</v>
      </c>
      <c r="AC1056" s="7"/>
      <c r="AD1056" s="26">
        <v>1.8560057940506802E-3</v>
      </c>
      <c r="AE1056" s="28"/>
      <c r="AF1056" s="28"/>
      <c r="AG1056" s="28"/>
      <c r="AH1056" s="29"/>
      <c r="AI1056" s="108" t="str">
        <f t="shared" si="132"/>
        <v>NO OFERTADO</v>
      </c>
      <c r="AJ1056" s="108" t="str">
        <f t="shared" si="133"/>
        <v>CORRECTO</v>
      </c>
      <c r="AK1056" s="27">
        <v>1.2373371960337867E-3</v>
      </c>
      <c r="AL1056" s="7"/>
      <c r="AM1056" s="26">
        <v>1.2373371960337867E-3</v>
      </c>
      <c r="AN1056" s="28"/>
      <c r="AO1056" s="28"/>
      <c r="AP1056" s="28"/>
      <c r="AQ1056" s="29"/>
      <c r="AR1056" s="108" t="str">
        <f t="shared" si="134"/>
        <v>NO OFERTADO</v>
      </c>
      <c r="AS1056" s="109" t="str">
        <f t="shared" si="135"/>
        <v>CORRECTO</v>
      </c>
    </row>
    <row r="1057" spans="1:45" x14ac:dyDescent="0.25">
      <c r="A1057" s="134">
        <v>1054</v>
      </c>
      <c r="B1057" s="135">
        <v>1511</v>
      </c>
      <c r="C1057" s="10" t="s">
        <v>2699</v>
      </c>
      <c r="D1057" s="136" t="s">
        <v>2700</v>
      </c>
      <c r="E1057" s="136" t="s">
        <v>36</v>
      </c>
      <c r="F1057" s="136" t="s">
        <v>16</v>
      </c>
      <c r="G1057" s="136" t="s">
        <v>17</v>
      </c>
      <c r="H1057" s="136" t="s">
        <v>36</v>
      </c>
      <c r="I1057" s="137">
        <v>18387</v>
      </c>
      <c r="J1057" s="8">
        <v>1</v>
      </c>
      <c r="K1057" s="8" t="s">
        <v>2701</v>
      </c>
      <c r="L1057" s="9">
        <v>18387</v>
      </c>
      <c r="M1057" s="9">
        <v>35.384615384615387</v>
      </c>
      <c r="N1057" s="138">
        <f t="shared" si="128"/>
        <v>650616.92307692312</v>
      </c>
      <c r="O1057" s="11" t="s">
        <v>3204</v>
      </c>
      <c r="P1057" s="39">
        <v>1.9767704665909139E-5</v>
      </c>
      <c r="Q1057" s="39">
        <v>3.1562236166100138E-5</v>
      </c>
      <c r="R1057" s="26">
        <v>4.9419261664772843E-3</v>
      </c>
      <c r="S1057" s="26">
        <v>9.4686708498300414E-4</v>
      </c>
      <c r="T1057" s="26">
        <v>5.8887932514602882E-3</v>
      </c>
      <c r="U1057" s="11"/>
      <c r="V1057" s="28"/>
      <c r="W1057" s="28"/>
      <c r="X1057" s="29"/>
      <c r="Y1057" s="108" t="str">
        <f t="shared" si="129"/>
        <v>NO OFERTADO</v>
      </c>
      <c r="Z1057" s="108" t="str">
        <f t="shared" si="130"/>
        <v>CORRECTO</v>
      </c>
      <c r="AA1057" s="29">
        <f t="shared" si="131"/>
        <v>0</v>
      </c>
      <c r="AB1057" s="25">
        <v>1.7790934199318224E-3</v>
      </c>
      <c r="AC1057" s="26">
        <v>4.7343354249150207E-4</v>
      </c>
      <c r="AD1057" s="26">
        <v>2.2525269624233245E-3</v>
      </c>
      <c r="AE1057" s="28"/>
      <c r="AF1057" s="28"/>
      <c r="AG1057" s="28"/>
      <c r="AH1057" s="29"/>
      <c r="AI1057" s="108" t="str">
        <f t="shared" si="132"/>
        <v>NO OFERTADO</v>
      </c>
      <c r="AJ1057" s="108" t="str">
        <f t="shared" si="133"/>
        <v>CORRECTO</v>
      </c>
      <c r="AK1057" s="27">
        <v>1.1860622799545484E-3</v>
      </c>
      <c r="AL1057" s="26">
        <v>1.5781118083050069E-4</v>
      </c>
      <c r="AM1057" s="26">
        <v>1.343873460785049E-3</v>
      </c>
      <c r="AN1057" s="28"/>
      <c r="AO1057" s="28"/>
      <c r="AP1057" s="28"/>
      <c r="AQ1057" s="29"/>
      <c r="AR1057" s="108" t="str">
        <f t="shared" si="134"/>
        <v>NO OFERTADO</v>
      </c>
      <c r="AS1057" s="109" t="str">
        <f t="shared" si="135"/>
        <v>CORRECTO</v>
      </c>
    </row>
    <row r="1058" spans="1:45" ht="24" x14ac:dyDescent="0.25">
      <c r="A1058" s="134">
        <v>1055</v>
      </c>
      <c r="B1058" s="135">
        <v>265</v>
      </c>
      <c r="C1058" s="10" t="s">
        <v>469</v>
      </c>
      <c r="D1058" s="136" t="s">
        <v>700</v>
      </c>
      <c r="E1058" s="136" t="s">
        <v>6</v>
      </c>
      <c r="F1058" s="136" t="s">
        <v>7</v>
      </c>
      <c r="G1058" s="136" t="s">
        <v>8</v>
      </c>
      <c r="H1058" s="136" t="s">
        <v>7</v>
      </c>
      <c r="I1058" s="137">
        <v>10158</v>
      </c>
      <c r="J1058" s="8">
        <v>1</v>
      </c>
      <c r="K1058" s="8" t="s">
        <v>470</v>
      </c>
      <c r="L1058" s="9">
        <v>4179.26</v>
      </c>
      <c r="M1058" s="9">
        <v>9689.3076923076915</v>
      </c>
      <c r="N1058" s="138">
        <f t="shared" si="128"/>
        <v>40494136.066153847</v>
      </c>
      <c r="O1058" s="11" t="s">
        <v>3204</v>
      </c>
      <c r="P1058" s="39">
        <v>1.2303340015676594E-3</v>
      </c>
      <c r="Q1058" s="39">
        <v>1.9644209065724401E-3</v>
      </c>
      <c r="R1058" s="26">
        <v>0.30758350039191484</v>
      </c>
      <c r="S1058" s="26">
        <v>5.8932627197173203E-2</v>
      </c>
      <c r="T1058" s="26">
        <v>0.36651612758908803</v>
      </c>
      <c r="U1058" s="11"/>
      <c r="V1058" s="28"/>
      <c r="W1058" s="28"/>
      <c r="X1058" s="29"/>
      <c r="Y1058" s="108" t="str">
        <f t="shared" si="129"/>
        <v>NO OFERTADO</v>
      </c>
      <c r="Z1058" s="108" t="str">
        <f t="shared" si="130"/>
        <v>CORRECTO</v>
      </c>
      <c r="AA1058" s="29">
        <f t="shared" si="131"/>
        <v>0</v>
      </c>
      <c r="AB1058" s="25">
        <v>0.11073006014108935</v>
      </c>
      <c r="AC1058" s="26">
        <v>2.9466313598586601E-2</v>
      </c>
      <c r="AD1058" s="26">
        <v>0.14019637373967594</v>
      </c>
      <c r="AE1058" s="28"/>
      <c r="AF1058" s="28"/>
      <c r="AG1058" s="28"/>
      <c r="AH1058" s="29"/>
      <c r="AI1058" s="108" t="str">
        <f t="shared" si="132"/>
        <v>NO OFERTADO</v>
      </c>
      <c r="AJ1058" s="108" t="str">
        <f t="shared" si="133"/>
        <v>CORRECTO</v>
      </c>
      <c r="AK1058" s="27">
        <v>7.3820040094059569E-2</v>
      </c>
      <c r="AL1058" s="26">
        <v>9.8221045328622004E-3</v>
      </c>
      <c r="AM1058" s="26">
        <v>8.3642144626921766E-2</v>
      </c>
      <c r="AN1058" s="28"/>
      <c r="AO1058" s="28"/>
      <c r="AP1058" s="28"/>
      <c r="AQ1058" s="29"/>
      <c r="AR1058" s="108" t="str">
        <f t="shared" si="134"/>
        <v>NO OFERTADO</v>
      </c>
      <c r="AS1058" s="109" t="str">
        <f t="shared" si="135"/>
        <v>CORRECTO</v>
      </c>
    </row>
    <row r="1059" spans="1:45" ht="24" x14ac:dyDescent="0.25">
      <c r="A1059" s="134">
        <v>1056</v>
      </c>
      <c r="B1059" s="135">
        <v>243</v>
      </c>
      <c r="C1059" s="10" t="s">
        <v>469</v>
      </c>
      <c r="D1059" s="136" t="s">
        <v>69</v>
      </c>
      <c r="E1059" s="136" t="s">
        <v>6</v>
      </c>
      <c r="F1059" s="136" t="s">
        <v>7</v>
      </c>
      <c r="G1059" s="136" t="s">
        <v>8</v>
      </c>
      <c r="H1059" s="136" t="s">
        <v>7</v>
      </c>
      <c r="I1059" s="137">
        <v>5079</v>
      </c>
      <c r="J1059" s="8">
        <v>1</v>
      </c>
      <c r="K1059" s="8" t="s">
        <v>470</v>
      </c>
      <c r="L1059" s="9">
        <v>2121.44</v>
      </c>
      <c r="M1059" s="9">
        <v>16050.307692307691</v>
      </c>
      <c r="N1059" s="138">
        <f t="shared" si="128"/>
        <v>34049764.750769228</v>
      </c>
      <c r="O1059" s="11" t="s">
        <v>3204</v>
      </c>
      <c r="P1059" s="39">
        <v>1.0345345619872689E-3</v>
      </c>
      <c r="Q1059" s="39">
        <v>1.6517964386500732E-3</v>
      </c>
      <c r="R1059" s="26">
        <v>0.25863364049681725</v>
      </c>
      <c r="S1059" s="26">
        <v>4.9553893159502198E-2</v>
      </c>
      <c r="T1059" s="26">
        <v>0.30818753365631946</v>
      </c>
      <c r="U1059" s="11"/>
      <c r="V1059" s="28"/>
      <c r="W1059" s="28"/>
      <c r="X1059" s="29"/>
      <c r="Y1059" s="108" t="str">
        <f t="shared" si="129"/>
        <v>NO OFERTADO</v>
      </c>
      <c r="Z1059" s="108" t="str">
        <f t="shared" si="130"/>
        <v>CORRECTO</v>
      </c>
      <c r="AA1059" s="29">
        <f t="shared" si="131"/>
        <v>0</v>
      </c>
      <c r="AB1059" s="25">
        <v>9.3108110578854208E-2</v>
      </c>
      <c r="AC1059" s="26">
        <v>2.4776946579751099E-2</v>
      </c>
      <c r="AD1059" s="26">
        <v>0.11788505715860531</v>
      </c>
      <c r="AE1059" s="28"/>
      <c r="AF1059" s="28"/>
      <c r="AG1059" s="28"/>
      <c r="AH1059" s="29"/>
      <c r="AI1059" s="108" t="str">
        <f t="shared" si="132"/>
        <v>NO OFERTADO</v>
      </c>
      <c r="AJ1059" s="108" t="str">
        <f t="shared" si="133"/>
        <v>CORRECTO</v>
      </c>
      <c r="AK1059" s="27">
        <v>6.2072073719236134E-2</v>
      </c>
      <c r="AL1059" s="26">
        <v>8.2589821932503651E-3</v>
      </c>
      <c r="AM1059" s="26">
        <v>7.0331055912486506E-2</v>
      </c>
      <c r="AN1059" s="28"/>
      <c r="AO1059" s="28"/>
      <c r="AP1059" s="28"/>
      <c r="AQ1059" s="29"/>
      <c r="AR1059" s="108" t="str">
        <f t="shared" si="134"/>
        <v>NO OFERTADO</v>
      </c>
      <c r="AS1059" s="109" t="str">
        <f t="shared" si="135"/>
        <v>CORRECTO</v>
      </c>
    </row>
    <row r="1060" spans="1:45" x14ac:dyDescent="0.25">
      <c r="A1060" s="134">
        <v>1057</v>
      </c>
      <c r="B1060" s="135">
        <v>167</v>
      </c>
      <c r="C1060" s="10" t="s">
        <v>469</v>
      </c>
      <c r="D1060" s="136" t="s">
        <v>126</v>
      </c>
      <c r="E1060" s="136" t="s">
        <v>36</v>
      </c>
      <c r="F1060" s="136" t="s">
        <v>16</v>
      </c>
      <c r="G1060" s="136" t="s">
        <v>17</v>
      </c>
      <c r="H1060" s="136" t="s">
        <v>18</v>
      </c>
      <c r="I1060" s="137" t="s">
        <v>45</v>
      </c>
      <c r="J1060" s="8">
        <v>1</v>
      </c>
      <c r="K1060" s="8" t="s">
        <v>470</v>
      </c>
      <c r="L1060" s="9">
        <v>356685.96</v>
      </c>
      <c r="M1060" s="9">
        <v>81.07692307692308</v>
      </c>
      <c r="N1060" s="138">
        <f t="shared" si="128"/>
        <v>28919000.141538464</v>
      </c>
      <c r="O1060" s="11" t="s">
        <v>3204</v>
      </c>
      <c r="P1060" s="39">
        <v>8.7864645654740932E-4</v>
      </c>
      <c r="Q1060" s="39"/>
      <c r="R1060" s="26">
        <v>0.21966161413685234</v>
      </c>
      <c r="S1060" s="7"/>
      <c r="T1060" s="26">
        <v>0.21966161413685234</v>
      </c>
      <c r="U1060" s="11"/>
      <c r="V1060" s="28"/>
      <c r="W1060" s="28"/>
      <c r="X1060" s="29"/>
      <c r="Y1060" s="108" t="str">
        <f t="shared" si="129"/>
        <v>NO OFERTADO</v>
      </c>
      <c r="Z1060" s="108" t="str">
        <f t="shared" si="130"/>
        <v>CORRECTO</v>
      </c>
      <c r="AA1060" s="29">
        <f t="shared" si="131"/>
        <v>0</v>
      </c>
      <c r="AB1060" s="25">
        <v>7.9078181089266841E-2</v>
      </c>
      <c r="AC1060" s="7"/>
      <c r="AD1060" s="26">
        <v>7.9078181089266841E-2</v>
      </c>
      <c r="AE1060" s="28"/>
      <c r="AF1060" s="28"/>
      <c r="AG1060" s="28"/>
      <c r="AH1060" s="29"/>
      <c r="AI1060" s="108" t="str">
        <f t="shared" si="132"/>
        <v>NO OFERTADO</v>
      </c>
      <c r="AJ1060" s="108" t="str">
        <f t="shared" si="133"/>
        <v>CORRECTO</v>
      </c>
      <c r="AK1060" s="27">
        <v>5.2718787392844559E-2</v>
      </c>
      <c r="AL1060" s="7"/>
      <c r="AM1060" s="26">
        <v>5.2718787392844559E-2</v>
      </c>
      <c r="AN1060" s="28"/>
      <c r="AO1060" s="28"/>
      <c r="AP1060" s="28"/>
      <c r="AQ1060" s="29"/>
      <c r="AR1060" s="108" t="str">
        <f t="shared" si="134"/>
        <v>NO OFERTADO</v>
      </c>
      <c r="AS1060" s="109" t="str">
        <f t="shared" si="135"/>
        <v>CORRECTO</v>
      </c>
    </row>
    <row r="1061" spans="1:45" x14ac:dyDescent="0.25">
      <c r="A1061" s="134">
        <v>1058</v>
      </c>
      <c r="B1061" s="135">
        <v>261</v>
      </c>
      <c r="C1061" s="10" t="s">
        <v>469</v>
      </c>
      <c r="D1061" s="136" t="s">
        <v>91</v>
      </c>
      <c r="E1061" s="136" t="s">
        <v>165</v>
      </c>
      <c r="F1061" s="136" t="s">
        <v>166</v>
      </c>
      <c r="G1061" s="136" t="s">
        <v>8</v>
      </c>
      <c r="H1061" s="136" t="s">
        <v>81</v>
      </c>
      <c r="I1061" s="137" t="s">
        <v>45</v>
      </c>
      <c r="J1061" s="8">
        <v>200</v>
      </c>
      <c r="K1061" s="8" t="s">
        <v>470</v>
      </c>
      <c r="L1061" s="9">
        <v>1451.68</v>
      </c>
      <c r="M1061" s="9">
        <v>13615.384615384615</v>
      </c>
      <c r="N1061" s="138">
        <f t="shared" si="128"/>
        <v>19765181.53846154</v>
      </c>
      <c r="O1061" s="11" t="s">
        <v>3204</v>
      </c>
      <c r="P1061" s="39">
        <v>6.0052583549873788E-4</v>
      </c>
      <c r="Q1061" s="39"/>
      <c r="R1061" s="26">
        <v>0.15013145887468446</v>
      </c>
      <c r="S1061" s="7"/>
      <c r="T1061" s="26">
        <v>0.15013145887468446</v>
      </c>
      <c r="U1061" s="11"/>
      <c r="V1061" s="28"/>
      <c r="W1061" s="28"/>
      <c r="X1061" s="29"/>
      <c r="Y1061" s="108" t="str">
        <f t="shared" si="129"/>
        <v>NO OFERTADO</v>
      </c>
      <c r="Z1061" s="108" t="str">
        <f t="shared" si="130"/>
        <v>CORRECTO</v>
      </c>
      <c r="AA1061" s="29">
        <f t="shared" si="131"/>
        <v>0</v>
      </c>
      <c r="AB1061" s="25">
        <v>5.4047325194886406E-2</v>
      </c>
      <c r="AC1061" s="7"/>
      <c r="AD1061" s="26">
        <v>5.4047325194886406E-2</v>
      </c>
      <c r="AE1061" s="28"/>
      <c r="AF1061" s="28"/>
      <c r="AG1061" s="28"/>
      <c r="AH1061" s="29"/>
      <c r="AI1061" s="108" t="str">
        <f t="shared" si="132"/>
        <v>NO OFERTADO</v>
      </c>
      <c r="AJ1061" s="108" t="str">
        <f t="shared" si="133"/>
        <v>CORRECTO</v>
      </c>
      <c r="AK1061" s="27">
        <v>3.6031550129924275E-2</v>
      </c>
      <c r="AL1061" s="7"/>
      <c r="AM1061" s="26">
        <v>3.6031550129924275E-2</v>
      </c>
      <c r="AN1061" s="28"/>
      <c r="AO1061" s="28"/>
      <c r="AP1061" s="28"/>
      <c r="AQ1061" s="29"/>
      <c r="AR1061" s="108" t="str">
        <f t="shared" si="134"/>
        <v>NO OFERTADO</v>
      </c>
      <c r="AS1061" s="109" t="str">
        <f t="shared" si="135"/>
        <v>CORRECTO</v>
      </c>
    </row>
    <row r="1062" spans="1:45" ht="24" x14ac:dyDescent="0.25">
      <c r="A1062" s="134">
        <v>1059</v>
      </c>
      <c r="B1062" s="135">
        <v>880</v>
      </c>
      <c r="C1062" s="10" t="s">
        <v>469</v>
      </c>
      <c r="D1062" s="136" t="s">
        <v>51</v>
      </c>
      <c r="E1062" s="136" t="s">
        <v>6</v>
      </c>
      <c r="F1062" s="136" t="s">
        <v>7</v>
      </c>
      <c r="G1062" s="136" t="s">
        <v>8</v>
      </c>
      <c r="H1062" s="136" t="s">
        <v>7</v>
      </c>
      <c r="I1062" s="137">
        <v>2539.5</v>
      </c>
      <c r="J1062" s="8">
        <v>1</v>
      </c>
      <c r="K1062" s="8" t="s">
        <v>470</v>
      </c>
      <c r="L1062" s="9">
        <v>945.9</v>
      </c>
      <c r="M1062" s="9">
        <v>3861.8461538461538</v>
      </c>
      <c r="N1062" s="138">
        <f t="shared" si="128"/>
        <v>3652920.2769230767</v>
      </c>
      <c r="O1062" s="11" t="s">
        <v>3204</v>
      </c>
      <c r="P1062" s="39">
        <v>1.1098673680486015E-4</v>
      </c>
      <c r="Q1062" s="39">
        <v>1.7720770608137208E-4</v>
      </c>
      <c r="R1062" s="26">
        <v>2.7746684201215038E-2</v>
      </c>
      <c r="S1062" s="26">
        <v>5.3162311824411623E-3</v>
      </c>
      <c r="T1062" s="26">
        <v>3.3062915383656202E-2</v>
      </c>
      <c r="U1062" s="11"/>
      <c r="V1062" s="28"/>
      <c r="W1062" s="28"/>
      <c r="X1062" s="29"/>
      <c r="Y1062" s="108" t="str">
        <f t="shared" si="129"/>
        <v>NO OFERTADO</v>
      </c>
      <c r="Z1062" s="108" t="str">
        <f t="shared" si="130"/>
        <v>CORRECTO</v>
      </c>
      <c r="AA1062" s="29">
        <f t="shared" si="131"/>
        <v>0</v>
      </c>
      <c r="AB1062" s="25">
        <v>9.9888063124374139E-3</v>
      </c>
      <c r="AC1062" s="26">
        <v>2.6581155912205811E-3</v>
      </c>
      <c r="AD1062" s="26">
        <v>1.2646921903657994E-2</v>
      </c>
      <c r="AE1062" s="28"/>
      <c r="AF1062" s="28"/>
      <c r="AG1062" s="28"/>
      <c r="AH1062" s="29"/>
      <c r="AI1062" s="108" t="str">
        <f t="shared" si="132"/>
        <v>NO OFERTADO</v>
      </c>
      <c r="AJ1062" s="108" t="str">
        <f t="shared" si="133"/>
        <v>CORRECTO</v>
      </c>
      <c r="AK1062" s="27">
        <v>6.659204208291609E-3</v>
      </c>
      <c r="AL1062" s="26">
        <v>8.8603853040686038E-4</v>
      </c>
      <c r="AM1062" s="26">
        <v>7.5452427386984693E-3</v>
      </c>
      <c r="AN1062" s="28"/>
      <c r="AO1062" s="28"/>
      <c r="AP1062" s="28"/>
      <c r="AQ1062" s="29"/>
      <c r="AR1062" s="108" t="str">
        <f t="shared" si="134"/>
        <v>NO OFERTADO</v>
      </c>
      <c r="AS1062" s="109" t="str">
        <f t="shared" si="135"/>
        <v>CORRECTO</v>
      </c>
    </row>
    <row r="1063" spans="1:45" ht="24" x14ac:dyDescent="0.25">
      <c r="A1063" s="134">
        <v>1060</v>
      </c>
      <c r="B1063" s="135">
        <v>1415</v>
      </c>
      <c r="C1063" s="10" t="s">
        <v>469</v>
      </c>
      <c r="D1063" s="136" t="s">
        <v>108</v>
      </c>
      <c r="E1063" s="136" t="s">
        <v>6</v>
      </c>
      <c r="F1063" s="136" t="s">
        <v>7</v>
      </c>
      <c r="G1063" s="136" t="s">
        <v>8</v>
      </c>
      <c r="H1063" s="136" t="s">
        <v>7</v>
      </c>
      <c r="I1063" s="137">
        <v>7618.5</v>
      </c>
      <c r="J1063" s="8">
        <v>1</v>
      </c>
      <c r="K1063" s="8" t="s">
        <v>470</v>
      </c>
      <c r="L1063" s="9">
        <v>1948</v>
      </c>
      <c r="M1063" s="9">
        <v>422.8</v>
      </c>
      <c r="N1063" s="138">
        <f t="shared" si="128"/>
        <v>823614.4</v>
      </c>
      <c r="O1063" s="11" t="s">
        <v>3204</v>
      </c>
      <c r="P1063" s="39">
        <v>2.5023889850256845E-5</v>
      </c>
      <c r="Q1063" s="39">
        <v>3.9954558943323765E-5</v>
      </c>
      <c r="R1063" s="26">
        <v>6.2559724625642112E-3</v>
      </c>
      <c r="S1063" s="26">
        <v>1.198636768299713E-3</v>
      </c>
      <c r="T1063" s="26">
        <v>7.4546092308639244E-3</v>
      </c>
      <c r="U1063" s="11"/>
      <c r="V1063" s="28"/>
      <c r="W1063" s="28"/>
      <c r="X1063" s="29"/>
      <c r="Y1063" s="108" t="str">
        <f t="shared" si="129"/>
        <v>NO OFERTADO</v>
      </c>
      <c r="Z1063" s="108" t="str">
        <f t="shared" si="130"/>
        <v>CORRECTO</v>
      </c>
      <c r="AA1063" s="29">
        <f t="shared" si="131"/>
        <v>0</v>
      </c>
      <c r="AB1063" s="25">
        <v>2.252150086523116E-3</v>
      </c>
      <c r="AC1063" s="26">
        <v>5.9931838414985651E-4</v>
      </c>
      <c r="AD1063" s="26">
        <v>2.8514684706729726E-3</v>
      </c>
      <c r="AE1063" s="28"/>
      <c r="AF1063" s="28"/>
      <c r="AG1063" s="28"/>
      <c r="AH1063" s="29"/>
      <c r="AI1063" s="108" t="str">
        <f t="shared" si="132"/>
        <v>NO OFERTADO</v>
      </c>
      <c r="AJ1063" s="108" t="str">
        <f t="shared" si="133"/>
        <v>CORRECTO</v>
      </c>
      <c r="AK1063" s="27">
        <v>1.5014333910154107E-3</v>
      </c>
      <c r="AL1063" s="26">
        <v>1.9977279471661882E-4</v>
      </c>
      <c r="AM1063" s="26">
        <v>1.7012061857320296E-3</v>
      </c>
      <c r="AN1063" s="28"/>
      <c r="AO1063" s="28"/>
      <c r="AP1063" s="28"/>
      <c r="AQ1063" s="29"/>
      <c r="AR1063" s="108" t="str">
        <f t="shared" si="134"/>
        <v>NO OFERTADO</v>
      </c>
      <c r="AS1063" s="109" t="str">
        <f t="shared" si="135"/>
        <v>CORRECTO</v>
      </c>
    </row>
    <row r="1064" spans="1:45" ht="24" x14ac:dyDescent="0.25">
      <c r="A1064" s="134">
        <v>1061</v>
      </c>
      <c r="B1064" s="135">
        <v>2501</v>
      </c>
      <c r="C1064" s="141" t="s">
        <v>4202</v>
      </c>
      <c r="D1064" s="145" t="s">
        <v>69</v>
      </c>
      <c r="E1064" s="145" t="s">
        <v>6</v>
      </c>
      <c r="F1064" s="145" t="s">
        <v>7</v>
      </c>
      <c r="G1064" s="136" t="s">
        <v>8</v>
      </c>
      <c r="H1064" s="145" t="s">
        <v>7</v>
      </c>
      <c r="I1064" s="137">
        <v>5079</v>
      </c>
      <c r="J1064" s="8">
        <v>1</v>
      </c>
      <c r="K1064" s="8" t="s">
        <v>4203</v>
      </c>
      <c r="L1064" s="9">
        <v>1726.38</v>
      </c>
      <c r="M1064" s="9">
        <v>8648</v>
      </c>
      <c r="N1064" s="138">
        <f t="shared" si="128"/>
        <v>14929734.24</v>
      </c>
      <c r="O1064" s="11" t="s">
        <v>4504</v>
      </c>
      <c r="P1064" s="39">
        <v>4.5361036076514461E-4</v>
      </c>
      <c r="Q1064" s="39">
        <v>7.2425997736348343E-4</v>
      </c>
      <c r="R1064" s="26">
        <v>0.11340259019128615</v>
      </c>
      <c r="S1064" s="26">
        <v>2.1727799320904503E-2</v>
      </c>
      <c r="T1064" s="26">
        <v>0.13513038951219064</v>
      </c>
      <c r="U1064" s="11"/>
      <c r="V1064" s="28"/>
      <c r="W1064" s="28"/>
      <c r="X1064" s="29"/>
      <c r="Y1064" s="108" t="str">
        <f t="shared" si="129"/>
        <v>NO OFERTADO</v>
      </c>
      <c r="Z1064" s="108" t="str">
        <f t="shared" si="130"/>
        <v>CORRECTO</v>
      </c>
      <c r="AA1064" s="29">
        <f t="shared" si="131"/>
        <v>0</v>
      </c>
      <c r="AB1064" s="25">
        <v>4.0824932468863012E-2</v>
      </c>
      <c r="AC1064" s="26">
        <v>1.0863899660452252E-2</v>
      </c>
      <c r="AD1064" s="26">
        <v>5.1688832129315264E-2</v>
      </c>
      <c r="AE1064" s="28"/>
      <c r="AF1064" s="28"/>
      <c r="AG1064" s="28"/>
      <c r="AH1064" s="29"/>
      <c r="AI1064" s="108" t="str">
        <f t="shared" si="132"/>
        <v>NO OFERTADO</v>
      </c>
      <c r="AJ1064" s="108" t="str">
        <f t="shared" si="133"/>
        <v>CORRECTO</v>
      </c>
      <c r="AK1064" s="27">
        <v>2.7216621645908677E-2</v>
      </c>
      <c r="AL1064" s="26">
        <v>3.6212998868174169E-3</v>
      </c>
      <c r="AM1064" s="26">
        <v>3.0837921532726093E-2</v>
      </c>
      <c r="AN1064" s="28"/>
      <c r="AO1064" s="28"/>
      <c r="AP1064" s="28"/>
      <c r="AQ1064" s="29"/>
      <c r="AR1064" s="108" t="str">
        <f t="shared" si="134"/>
        <v>NO OFERTADO</v>
      </c>
      <c r="AS1064" s="109" t="str">
        <f t="shared" si="135"/>
        <v>CORRECTO</v>
      </c>
    </row>
    <row r="1065" spans="1:45" ht="24" x14ac:dyDescent="0.25">
      <c r="A1065" s="134">
        <v>1062</v>
      </c>
      <c r="B1065" s="135">
        <v>2619</v>
      </c>
      <c r="C1065" s="141" t="s">
        <v>4202</v>
      </c>
      <c r="D1065" s="145" t="s">
        <v>700</v>
      </c>
      <c r="E1065" s="145" t="s">
        <v>6</v>
      </c>
      <c r="F1065" s="145" t="s">
        <v>7</v>
      </c>
      <c r="G1065" s="136" t="s">
        <v>8</v>
      </c>
      <c r="H1065" s="145" t="s">
        <v>7</v>
      </c>
      <c r="I1065" s="137">
        <v>10158</v>
      </c>
      <c r="J1065" s="8">
        <v>1</v>
      </c>
      <c r="K1065" s="8" t="s">
        <v>4410</v>
      </c>
      <c r="L1065" s="9">
        <v>3144.75</v>
      </c>
      <c r="M1065" s="9">
        <v>56</v>
      </c>
      <c r="N1065" s="138">
        <f t="shared" si="128"/>
        <v>176106</v>
      </c>
      <c r="O1065" s="11" t="s">
        <v>4504</v>
      </c>
      <c r="P1065" s="39">
        <v>5.3506314920784924E-6</v>
      </c>
      <c r="Q1065" s="39">
        <v>8.5431210980198677E-6</v>
      </c>
      <c r="R1065" s="26">
        <v>1.3376578730196231E-3</v>
      </c>
      <c r="S1065" s="26">
        <v>2.5629363294059603E-4</v>
      </c>
      <c r="T1065" s="26">
        <v>1.5939515059602192E-3</v>
      </c>
      <c r="U1065" s="11"/>
      <c r="V1065" s="28"/>
      <c r="W1065" s="28"/>
      <c r="X1065" s="29"/>
      <c r="Y1065" s="108" t="str">
        <f t="shared" si="129"/>
        <v>NO OFERTADO</v>
      </c>
      <c r="Z1065" s="108" t="str">
        <f t="shared" si="130"/>
        <v>CORRECTO</v>
      </c>
      <c r="AA1065" s="29">
        <f t="shared" si="131"/>
        <v>0</v>
      </c>
      <c r="AB1065" s="25">
        <v>4.815568342870643E-4</v>
      </c>
      <c r="AC1065" s="26">
        <v>1.2814681647029802E-4</v>
      </c>
      <c r="AD1065" s="26">
        <v>6.0970365075736234E-4</v>
      </c>
      <c r="AE1065" s="28"/>
      <c r="AF1065" s="28"/>
      <c r="AG1065" s="28"/>
      <c r="AH1065" s="29"/>
      <c r="AI1065" s="108" t="str">
        <f t="shared" si="132"/>
        <v>NO OFERTADO</v>
      </c>
      <c r="AJ1065" s="108" t="str">
        <f t="shared" si="133"/>
        <v>CORRECTO</v>
      </c>
      <c r="AK1065" s="27">
        <v>3.2103788952470957E-4</v>
      </c>
      <c r="AL1065" s="26">
        <v>4.2715605490099337E-5</v>
      </c>
      <c r="AM1065" s="26">
        <v>3.637534950148089E-4</v>
      </c>
      <c r="AN1065" s="28"/>
      <c r="AO1065" s="28"/>
      <c r="AP1065" s="28"/>
      <c r="AQ1065" s="29"/>
      <c r="AR1065" s="108" t="str">
        <f t="shared" si="134"/>
        <v>NO OFERTADO</v>
      </c>
      <c r="AS1065" s="109" t="str">
        <f t="shared" si="135"/>
        <v>CORRECTO</v>
      </c>
    </row>
    <row r="1066" spans="1:45" ht="24" x14ac:dyDescent="0.25">
      <c r="A1066" s="134">
        <v>1063</v>
      </c>
      <c r="B1066" s="135">
        <v>2512</v>
      </c>
      <c r="C1066" s="141" t="s">
        <v>4222</v>
      </c>
      <c r="D1066" s="145" t="s">
        <v>700</v>
      </c>
      <c r="E1066" s="145" t="s">
        <v>6</v>
      </c>
      <c r="F1066" s="145" t="s">
        <v>7</v>
      </c>
      <c r="G1066" s="136" t="s">
        <v>8</v>
      </c>
      <c r="H1066" s="145" t="s">
        <v>7</v>
      </c>
      <c r="I1066" s="137">
        <v>10158</v>
      </c>
      <c r="J1066" s="8">
        <v>1</v>
      </c>
      <c r="K1066" s="8" t="s">
        <v>4223</v>
      </c>
      <c r="L1066" s="9">
        <v>10158</v>
      </c>
      <c r="M1066" s="9">
        <v>1490.4615384615386</v>
      </c>
      <c r="N1066" s="138">
        <f t="shared" si="128"/>
        <v>15140108.307692308</v>
      </c>
      <c r="O1066" s="11" t="s">
        <v>4504</v>
      </c>
      <c r="P1066" s="39">
        <v>4.6000215952107066E-4</v>
      </c>
      <c r="Q1066" s="39">
        <v>7.3446548504736936E-4</v>
      </c>
      <c r="R1066" s="26">
        <v>0.11500053988026766</v>
      </c>
      <c r="S1066" s="26">
        <v>2.2033964551421082E-2</v>
      </c>
      <c r="T1066" s="26">
        <v>0.13703450443168874</v>
      </c>
      <c r="U1066" s="11"/>
      <c r="V1066" s="28"/>
      <c r="W1066" s="28"/>
      <c r="X1066" s="29"/>
      <c r="Y1066" s="108" t="str">
        <f t="shared" si="129"/>
        <v>NO OFERTADO</v>
      </c>
      <c r="Z1066" s="108" t="str">
        <f t="shared" si="130"/>
        <v>CORRECTO</v>
      </c>
      <c r="AA1066" s="29">
        <f t="shared" si="131"/>
        <v>0</v>
      </c>
      <c r="AB1066" s="25">
        <v>4.1400194356896361E-2</v>
      </c>
      <c r="AC1066" s="26">
        <v>1.1016982275710541E-2</v>
      </c>
      <c r="AD1066" s="26">
        <v>5.24171766326069E-2</v>
      </c>
      <c r="AE1066" s="28"/>
      <c r="AF1066" s="28"/>
      <c r="AG1066" s="28"/>
      <c r="AH1066" s="29"/>
      <c r="AI1066" s="108" t="str">
        <f t="shared" si="132"/>
        <v>NO OFERTADO</v>
      </c>
      <c r="AJ1066" s="108" t="str">
        <f t="shared" si="133"/>
        <v>CORRECTO</v>
      </c>
      <c r="AK1066" s="27">
        <v>2.7600129571264238E-2</v>
      </c>
      <c r="AL1066" s="26">
        <v>3.672327425236847E-3</v>
      </c>
      <c r="AM1066" s="26">
        <v>3.1272456996501087E-2</v>
      </c>
      <c r="AN1066" s="28"/>
      <c r="AO1066" s="28"/>
      <c r="AP1066" s="28"/>
      <c r="AQ1066" s="29"/>
      <c r="AR1066" s="108" t="str">
        <f t="shared" si="134"/>
        <v>NO OFERTADO</v>
      </c>
      <c r="AS1066" s="109" t="str">
        <f t="shared" si="135"/>
        <v>CORRECTO</v>
      </c>
    </row>
    <row r="1067" spans="1:45" ht="24" x14ac:dyDescent="0.25">
      <c r="A1067" s="134">
        <v>1064</v>
      </c>
      <c r="B1067" s="135">
        <v>2525</v>
      </c>
      <c r="C1067" s="141" t="s">
        <v>4222</v>
      </c>
      <c r="D1067" s="145" t="s">
        <v>69</v>
      </c>
      <c r="E1067" s="145" t="s">
        <v>6</v>
      </c>
      <c r="F1067" s="145" t="s">
        <v>7</v>
      </c>
      <c r="G1067" s="136" t="s">
        <v>8</v>
      </c>
      <c r="H1067" s="145" t="s">
        <v>7</v>
      </c>
      <c r="I1067" s="137">
        <v>5079</v>
      </c>
      <c r="J1067" s="8">
        <v>1</v>
      </c>
      <c r="K1067" s="8" t="s">
        <v>4237</v>
      </c>
      <c r="L1067" s="9">
        <v>3927.5</v>
      </c>
      <c r="M1067" s="9">
        <v>1145.8461538461538</v>
      </c>
      <c r="N1067" s="138">
        <f t="shared" si="128"/>
        <v>4500310.769230769</v>
      </c>
      <c r="O1067" s="11" t="s">
        <v>4504</v>
      </c>
      <c r="P1067" s="39">
        <v>1.3673301605843149E-4</v>
      </c>
      <c r="Q1067" s="39">
        <v>2.1831567283489149E-4</v>
      </c>
      <c r="R1067" s="26">
        <v>3.4183254014607874E-2</v>
      </c>
      <c r="S1067" s="26">
        <v>6.5494701850467452E-3</v>
      </c>
      <c r="T1067" s="26">
        <v>4.0732724199654617E-2</v>
      </c>
      <c r="U1067" s="11"/>
      <c r="V1067" s="28"/>
      <c r="W1067" s="28"/>
      <c r="X1067" s="29"/>
      <c r="Y1067" s="108" t="str">
        <f t="shared" si="129"/>
        <v>NO OFERTADO</v>
      </c>
      <c r="Z1067" s="108" t="str">
        <f t="shared" si="130"/>
        <v>CORRECTO</v>
      </c>
      <c r="AA1067" s="29">
        <f t="shared" si="131"/>
        <v>0</v>
      </c>
      <c r="AB1067" s="25">
        <v>1.2305971445258834E-2</v>
      </c>
      <c r="AC1067" s="26">
        <v>3.2747350925233726E-3</v>
      </c>
      <c r="AD1067" s="26">
        <v>1.5580706537782207E-2</v>
      </c>
      <c r="AE1067" s="28"/>
      <c r="AF1067" s="28"/>
      <c r="AG1067" s="28"/>
      <c r="AH1067" s="29"/>
      <c r="AI1067" s="108" t="str">
        <f t="shared" si="132"/>
        <v>NO OFERTADO</v>
      </c>
      <c r="AJ1067" s="108" t="str">
        <f t="shared" si="133"/>
        <v>CORRECTO</v>
      </c>
      <c r="AK1067" s="27">
        <v>8.2039809635058893E-3</v>
      </c>
      <c r="AL1067" s="26">
        <v>1.0915783641744575E-3</v>
      </c>
      <c r="AM1067" s="26">
        <v>9.2955593276803465E-3</v>
      </c>
      <c r="AN1067" s="28"/>
      <c r="AO1067" s="28"/>
      <c r="AP1067" s="28"/>
      <c r="AQ1067" s="29"/>
      <c r="AR1067" s="108" t="str">
        <f t="shared" si="134"/>
        <v>NO OFERTADO</v>
      </c>
      <c r="AS1067" s="109" t="str">
        <f t="shared" si="135"/>
        <v>CORRECTO</v>
      </c>
    </row>
    <row r="1068" spans="1:45" ht="24" x14ac:dyDescent="0.25">
      <c r="A1068" s="134">
        <v>1065</v>
      </c>
      <c r="B1068" s="135">
        <v>2581</v>
      </c>
      <c r="C1068" s="141" t="s">
        <v>4222</v>
      </c>
      <c r="D1068" s="145" t="s">
        <v>108</v>
      </c>
      <c r="E1068" s="145" t="s">
        <v>6</v>
      </c>
      <c r="F1068" s="145" t="s">
        <v>7</v>
      </c>
      <c r="G1068" s="136" t="s">
        <v>8</v>
      </c>
      <c r="H1068" s="145" t="s">
        <v>7</v>
      </c>
      <c r="I1068" s="137">
        <v>7618.5</v>
      </c>
      <c r="J1068" s="8">
        <v>1</v>
      </c>
      <c r="K1068" s="8" t="s">
        <v>4341</v>
      </c>
      <c r="L1068" s="9">
        <v>7618.5</v>
      </c>
      <c r="M1068" s="9">
        <v>88.666666666666671</v>
      </c>
      <c r="N1068" s="138">
        <f t="shared" si="128"/>
        <v>675507</v>
      </c>
      <c r="O1068" s="11" t="s">
        <v>4504</v>
      </c>
      <c r="P1068" s="39">
        <v>2.0523940282099791E-5</v>
      </c>
      <c r="Q1068" s="39">
        <v>3.2769684755545564E-5</v>
      </c>
      <c r="R1068" s="26">
        <v>5.1309850705249481E-3</v>
      </c>
      <c r="S1068" s="26">
        <v>9.8309054266636697E-4</v>
      </c>
      <c r="T1068" s="26">
        <v>6.1140756131913155E-3</v>
      </c>
      <c r="U1068" s="11"/>
      <c r="V1068" s="28"/>
      <c r="W1068" s="28"/>
      <c r="X1068" s="29"/>
      <c r="Y1068" s="108" t="str">
        <f t="shared" si="129"/>
        <v>NO OFERTADO</v>
      </c>
      <c r="Z1068" s="108" t="str">
        <f t="shared" si="130"/>
        <v>CORRECTO</v>
      </c>
      <c r="AA1068" s="29">
        <f t="shared" si="131"/>
        <v>0</v>
      </c>
      <c r="AB1068" s="25">
        <v>1.8471546253889812E-3</v>
      </c>
      <c r="AC1068" s="26">
        <v>4.9154527133318348E-4</v>
      </c>
      <c r="AD1068" s="26">
        <v>2.3386998967221649E-3</v>
      </c>
      <c r="AE1068" s="28"/>
      <c r="AF1068" s="28"/>
      <c r="AG1068" s="28"/>
      <c r="AH1068" s="29"/>
      <c r="AI1068" s="108" t="str">
        <f t="shared" si="132"/>
        <v>NO OFERTADO</v>
      </c>
      <c r="AJ1068" s="108" t="str">
        <f t="shared" si="133"/>
        <v>CORRECTO</v>
      </c>
      <c r="AK1068" s="27">
        <v>1.2314364169259875E-3</v>
      </c>
      <c r="AL1068" s="26">
        <v>1.6384842377772783E-4</v>
      </c>
      <c r="AM1068" s="26">
        <v>1.3952848407037153E-3</v>
      </c>
      <c r="AN1068" s="28"/>
      <c r="AO1068" s="28"/>
      <c r="AP1068" s="28"/>
      <c r="AQ1068" s="29"/>
      <c r="AR1068" s="108" t="str">
        <f t="shared" si="134"/>
        <v>NO OFERTADO</v>
      </c>
      <c r="AS1068" s="109" t="str">
        <f t="shared" si="135"/>
        <v>CORRECTO</v>
      </c>
    </row>
    <row r="1069" spans="1:45" ht="24" x14ac:dyDescent="0.25">
      <c r="A1069" s="134">
        <v>1066</v>
      </c>
      <c r="B1069" s="135">
        <v>2599</v>
      </c>
      <c r="C1069" s="141" t="s">
        <v>4222</v>
      </c>
      <c r="D1069" s="145" t="s">
        <v>51</v>
      </c>
      <c r="E1069" s="145" t="s">
        <v>6</v>
      </c>
      <c r="F1069" s="145" t="s">
        <v>7</v>
      </c>
      <c r="G1069" s="136" t="s">
        <v>8</v>
      </c>
      <c r="H1069" s="145" t="s">
        <v>7</v>
      </c>
      <c r="I1069" s="137">
        <v>2539.5</v>
      </c>
      <c r="J1069" s="8">
        <v>1</v>
      </c>
      <c r="K1069" s="8" t="s">
        <v>4373</v>
      </c>
      <c r="L1069" s="9">
        <v>2539.5</v>
      </c>
      <c r="M1069" s="9">
        <v>219.33333333333334</v>
      </c>
      <c r="N1069" s="138">
        <f t="shared" si="128"/>
        <v>556997</v>
      </c>
      <c r="O1069" s="11" t="s">
        <v>4504</v>
      </c>
      <c r="P1069" s="39">
        <v>1.6923249004538424E-5</v>
      </c>
      <c r="Q1069" s="39">
        <v>2.7020617254572655E-5</v>
      </c>
      <c r="R1069" s="26">
        <v>4.2308122511346058E-3</v>
      </c>
      <c r="S1069" s="26">
        <v>8.1061851763717969E-4</v>
      </c>
      <c r="T1069" s="26">
        <v>5.0414307687717853E-3</v>
      </c>
      <c r="U1069" s="11"/>
      <c r="V1069" s="28"/>
      <c r="W1069" s="28"/>
      <c r="X1069" s="29"/>
      <c r="Y1069" s="108" t="str">
        <f t="shared" si="129"/>
        <v>NO OFERTADO</v>
      </c>
      <c r="Z1069" s="108" t="str">
        <f t="shared" si="130"/>
        <v>CORRECTO</v>
      </c>
      <c r="AA1069" s="29">
        <f t="shared" si="131"/>
        <v>0</v>
      </c>
      <c r="AB1069" s="25">
        <v>1.5230924104084583E-3</v>
      </c>
      <c r="AC1069" s="26">
        <v>4.0530925881858984E-4</v>
      </c>
      <c r="AD1069" s="26">
        <v>1.9284016692270481E-3</v>
      </c>
      <c r="AE1069" s="28"/>
      <c r="AF1069" s="28"/>
      <c r="AG1069" s="28"/>
      <c r="AH1069" s="29"/>
      <c r="AI1069" s="108" t="str">
        <f t="shared" si="132"/>
        <v>NO OFERTADO</v>
      </c>
      <c r="AJ1069" s="108" t="str">
        <f t="shared" si="133"/>
        <v>CORRECTO</v>
      </c>
      <c r="AK1069" s="27">
        <v>1.0153949402723055E-3</v>
      </c>
      <c r="AL1069" s="26">
        <v>1.3510308627286328E-4</v>
      </c>
      <c r="AM1069" s="26">
        <v>1.1504980265451689E-3</v>
      </c>
      <c r="AN1069" s="28"/>
      <c r="AO1069" s="28"/>
      <c r="AP1069" s="28"/>
      <c r="AQ1069" s="29"/>
      <c r="AR1069" s="108" t="str">
        <f t="shared" si="134"/>
        <v>NO OFERTADO</v>
      </c>
      <c r="AS1069" s="109" t="str">
        <f t="shared" si="135"/>
        <v>CORRECTO</v>
      </c>
    </row>
    <row r="1070" spans="1:45" x14ac:dyDescent="0.25">
      <c r="A1070" s="134">
        <v>1067</v>
      </c>
      <c r="B1070" s="135">
        <v>202</v>
      </c>
      <c r="C1070" s="10" t="s">
        <v>561</v>
      </c>
      <c r="D1070" s="136" t="s">
        <v>562</v>
      </c>
      <c r="E1070" s="136" t="s">
        <v>787</v>
      </c>
      <c r="F1070" s="136" t="s">
        <v>420</v>
      </c>
      <c r="G1070" s="136" t="s">
        <v>17</v>
      </c>
      <c r="H1070" s="136" t="s">
        <v>316</v>
      </c>
      <c r="I1070" s="137" t="s">
        <v>45</v>
      </c>
      <c r="J1070" s="8">
        <v>1</v>
      </c>
      <c r="K1070" s="8" t="s">
        <v>563</v>
      </c>
      <c r="L1070" s="9">
        <v>3421.01</v>
      </c>
      <c r="M1070" s="9">
        <v>11873.615384615385</v>
      </c>
      <c r="N1070" s="138">
        <f t="shared" si="128"/>
        <v>40619756.96692308</v>
      </c>
      <c r="O1070" s="11" t="s">
        <v>3204</v>
      </c>
      <c r="P1070" s="39">
        <v>1.2341507434601511E-3</v>
      </c>
      <c r="Q1070" s="39"/>
      <c r="R1070" s="26">
        <v>0.30853768586503777</v>
      </c>
      <c r="S1070" s="7"/>
      <c r="T1070" s="26">
        <v>0.30853768586503777</v>
      </c>
      <c r="U1070" s="11"/>
      <c r="V1070" s="28"/>
      <c r="W1070" s="28"/>
      <c r="X1070" s="29"/>
      <c r="Y1070" s="108" t="str">
        <f t="shared" si="129"/>
        <v>NO OFERTADO</v>
      </c>
      <c r="Z1070" s="108" t="str">
        <f t="shared" si="130"/>
        <v>CORRECTO</v>
      </c>
      <c r="AA1070" s="29">
        <f t="shared" si="131"/>
        <v>0</v>
      </c>
      <c r="AB1070" s="25">
        <v>0.1110735669114136</v>
      </c>
      <c r="AC1070" s="7"/>
      <c r="AD1070" s="26">
        <v>0.1110735669114136</v>
      </c>
      <c r="AE1070" s="28"/>
      <c r="AF1070" s="28"/>
      <c r="AG1070" s="28"/>
      <c r="AH1070" s="29"/>
      <c r="AI1070" s="108" t="str">
        <f t="shared" si="132"/>
        <v>NO OFERTADO</v>
      </c>
      <c r="AJ1070" s="108" t="str">
        <f t="shared" si="133"/>
        <v>CORRECTO</v>
      </c>
      <c r="AK1070" s="27">
        <v>7.4049044607609069E-2</v>
      </c>
      <c r="AL1070" s="7"/>
      <c r="AM1070" s="26">
        <v>7.4049044607609069E-2</v>
      </c>
      <c r="AN1070" s="28"/>
      <c r="AO1070" s="28"/>
      <c r="AP1070" s="28"/>
      <c r="AQ1070" s="29"/>
      <c r="AR1070" s="108" t="str">
        <f t="shared" si="134"/>
        <v>NO OFERTADO</v>
      </c>
      <c r="AS1070" s="109" t="str">
        <f t="shared" si="135"/>
        <v>CORRECTO</v>
      </c>
    </row>
    <row r="1071" spans="1:45" x14ac:dyDescent="0.25">
      <c r="A1071" s="134">
        <v>1068</v>
      </c>
      <c r="B1071" s="135">
        <v>432</v>
      </c>
      <c r="C1071" s="10" t="s">
        <v>561</v>
      </c>
      <c r="D1071" s="136" t="s">
        <v>562</v>
      </c>
      <c r="E1071" s="136" t="s">
        <v>1056</v>
      </c>
      <c r="F1071" s="136" t="s">
        <v>1057</v>
      </c>
      <c r="G1071" s="136" t="s">
        <v>17</v>
      </c>
      <c r="H1071" s="136" t="s">
        <v>1056</v>
      </c>
      <c r="I1071" s="137" t="s">
        <v>45</v>
      </c>
      <c r="J1071" s="8">
        <v>1</v>
      </c>
      <c r="K1071" s="8" t="s">
        <v>563</v>
      </c>
      <c r="L1071" s="9">
        <v>27489.01</v>
      </c>
      <c r="M1071" s="9">
        <v>467.07692307692309</v>
      </c>
      <c r="N1071" s="138">
        <f t="shared" si="128"/>
        <v>12839482.209230769</v>
      </c>
      <c r="O1071" s="11" t="s">
        <v>3204</v>
      </c>
      <c r="P1071" s="39">
        <v>3.9010219896364512E-4</v>
      </c>
      <c r="Q1071" s="39"/>
      <c r="R1071" s="26">
        <v>9.752554974091128E-2</v>
      </c>
      <c r="S1071" s="7"/>
      <c r="T1071" s="26">
        <v>9.752554974091128E-2</v>
      </c>
      <c r="U1071" s="11"/>
      <c r="V1071" s="28"/>
      <c r="W1071" s="28"/>
      <c r="X1071" s="29"/>
      <c r="Y1071" s="108" t="str">
        <f t="shared" si="129"/>
        <v>NO OFERTADO</v>
      </c>
      <c r="Z1071" s="108" t="str">
        <f t="shared" si="130"/>
        <v>CORRECTO</v>
      </c>
      <c r="AA1071" s="29">
        <f t="shared" si="131"/>
        <v>0</v>
      </c>
      <c r="AB1071" s="25">
        <v>3.5109197906728062E-2</v>
      </c>
      <c r="AC1071" s="7"/>
      <c r="AD1071" s="26">
        <v>3.5109197906728062E-2</v>
      </c>
      <c r="AE1071" s="28"/>
      <c r="AF1071" s="28"/>
      <c r="AG1071" s="28"/>
      <c r="AH1071" s="29"/>
      <c r="AI1071" s="108" t="str">
        <f t="shared" si="132"/>
        <v>NO OFERTADO</v>
      </c>
      <c r="AJ1071" s="108" t="str">
        <f t="shared" si="133"/>
        <v>CORRECTO</v>
      </c>
      <c r="AK1071" s="27">
        <v>2.3406131937818708E-2</v>
      </c>
      <c r="AL1071" s="7"/>
      <c r="AM1071" s="26">
        <v>2.3406131937818708E-2</v>
      </c>
      <c r="AN1071" s="28"/>
      <c r="AO1071" s="28"/>
      <c r="AP1071" s="28"/>
      <c r="AQ1071" s="29"/>
      <c r="AR1071" s="108" t="str">
        <f t="shared" si="134"/>
        <v>NO OFERTADO</v>
      </c>
      <c r="AS1071" s="109" t="str">
        <f t="shared" si="135"/>
        <v>CORRECTO</v>
      </c>
    </row>
    <row r="1072" spans="1:45" x14ac:dyDescent="0.25">
      <c r="A1072" s="134">
        <v>1069</v>
      </c>
      <c r="B1072" s="135">
        <v>1545</v>
      </c>
      <c r="C1072" s="10" t="s">
        <v>561</v>
      </c>
      <c r="D1072" s="136" t="s">
        <v>562</v>
      </c>
      <c r="E1072" s="136" t="s">
        <v>1056</v>
      </c>
      <c r="F1072" s="136" t="s">
        <v>2746</v>
      </c>
      <c r="G1072" s="136" t="s">
        <v>17</v>
      </c>
      <c r="H1072" s="136" t="s">
        <v>1056</v>
      </c>
      <c r="I1072" s="137" t="s">
        <v>45</v>
      </c>
      <c r="J1072" s="8">
        <v>1</v>
      </c>
      <c r="K1072" s="8" t="s">
        <v>563</v>
      </c>
      <c r="L1072" s="9">
        <v>5806.78</v>
      </c>
      <c r="M1072" s="9">
        <v>71.84615384615384</v>
      </c>
      <c r="N1072" s="138">
        <f t="shared" si="128"/>
        <v>417194.80923076917</v>
      </c>
      <c r="O1072" s="11" t="s">
        <v>3204</v>
      </c>
      <c r="P1072" s="39">
        <v>1.2675636744925398E-5</v>
      </c>
      <c r="Q1072" s="39"/>
      <c r="R1072" s="26">
        <v>3.1689091862313495E-3</v>
      </c>
      <c r="S1072" s="7"/>
      <c r="T1072" s="26">
        <v>3.1689091862313495E-3</v>
      </c>
      <c r="U1072" s="11"/>
      <c r="V1072" s="28"/>
      <c r="W1072" s="28"/>
      <c r="X1072" s="29"/>
      <c r="Y1072" s="108" t="str">
        <f t="shared" si="129"/>
        <v>NO OFERTADO</v>
      </c>
      <c r="Z1072" s="108" t="str">
        <f t="shared" si="130"/>
        <v>CORRECTO</v>
      </c>
      <c r="AA1072" s="29">
        <f t="shared" si="131"/>
        <v>0</v>
      </c>
      <c r="AB1072" s="25">
        <v>1.140807307043286E-3</v>
      </c>
      <c r="AC1072" s="7"/>
      <c r="AD1072" s="26">
        <v>1.140807307043286E-3</v>
      </c>
      <c r="AE1072" s="28"/>
      <c r="AF1072" s="28"/>
      <c r="AG1072" s="28"/>
      <c r="AH1072" s="29"/>
      <c r="AI1072" s="108" t="str">
        <f t="shared" si="132"/>
        <v>NO OFERTADO</v>
      </c>
      <c r="AJ1072" s="108" t="str">
        <f t="shared" si="133"/>
        <v>CORRECTO</v>
      </c>
      <c r="AK1072" s="27">
        <v>7.6053820469552393E-4</v>
      </c>
      <c r="AL1072" s="7"/>
      <c r="AM1072" s="26">
        <v>7.6053820469552393E-4</v>
      </c>
      <c r="AN1072" s="28"/>
      <c r="AO1072" s="28"/>
      <c r="AP1072" s="28"/>
      <c r="AQ1072" s="29"/>
      <c r="AR1072" s="108" t="str">
        <f t="shared" si="134"/>
        <v>NO OFERTADO</v>
      </c>
      <c r="AS1072" s="109" t="str">
        <f t="shared" si="135"/>
        <v>CORRECTO</v>
      </c>
    </row>
    <row r="1073" spans="1:45" x14ac:dyDescent="0.25">
      <c r="A1073" s="134">
        <v>1070</v>
      </c>
      <c r="B1073" s="135">
        <v>1694</v>
      </c>
      <c r="C1073" s="10" t="s">
        <v>2960</v>
      </c>
      <c r="D1073" s="136" t="s">
        <v>2961</v>
      </c>
      <c r="E1073" s="136" t="s">
        <v>230</v>
      </c>
      <c r="F1073" s="136" t="s">
        <v>230</v>
      </c>
      <c r="G1073" s="136" t="s">
        <v>8</v>
      </c>
      <c r="H1073" s="136" t="s">
        <v>231</v>
      </c>
      <c r="I1073" s="137" t="s">
        <v>45</v>
      </c>
      <c r="J1073" s="8">
        <v>1</v>
      </c>
      <c r="K1073" s="8" t="s">
        <v>526</v>
      </c>
      <c r="L1073" s="9">
        <v>8648.42</v>
      </c>
      <c r="M1073" s="9">
        <v>49.5</v>
      </c>
      <c r="N1073" s="138">
        <f t="shared" si="128"/>
        <v>428096.79</v>
      </c>
      <c r="O1073" s="11" t="s">
        <v>3204</v>
      </c>
      <c r="P1073" s="39">
        <v>1.3006871805797149E-5</v>
      </c>
      <c r="Q1073" s="39"/>
      <c r="R1073" s="26">
        <v>3.2517179514492873E-3</v>
      </c>
      <c r="S1073" s="7"/>
      <c r="T1073" s="26">
        <v>3.2517179514492873E-3</v>
      </c>
      <c r="U1073" s="11"/>
      <c r="V1073" s="28"/>
      <c r="W1073" s="28"/>
      <c r="X1073" s="29"/>
      <c r="Y1073" s="108" t="str">
        <f t="shared" si="129"/>
        <v>NO OFERTADO</v>
      </c>
      <c r="Z1073" s="108" t="str">
        <f t="shared" si="130"/>
        <v>CORRECTO</v>
      </c>
      <c r="AA1073" s="29">
        <f t="shared" si="131"/>
        <v>0</v>
      </c>
      <c r="AB1073" s="25">
        <v>1.1706184625217434E-3</v>
      </c>
      <c r="AC1073" s="7"/>
      <c r="AD1073" s="26">
        <v>1.1706184625217434E-3</v>
      </c>
      <c r="AE1073" s="28"/>
      <c r="AF1073" s="28"/>
      <c r="AG1073" s="28"/>
      <c r="AH1073" s="29"/>
      <c r="AI1073" s="108" t="str">
        <f t="shared" si="132"/>
        <v>NO OFERTADO</v>
      </c>
      <c r="AJ1073" s="108" t="str">
        <f t="shared" si="133"/>
        <v>CORRECTO</v>
      </c>
      <c r="AK1073" s="27">
        <v>7.804123083478289E-4</v>
      </c>
      <c r="AL1073" s="7"/>
      <c r="AM1073" s="26">
        <v>7.804123083478289E-4</v>
      </c>
      <c r="AN1073" s="28"/>
      <c r="AO1073" s="28"/>
      <c r="AP1073" s="28"/>
      <c r="AQ1073" s="29"/>
      <c r="AR1073" s="108" t="str">
        <f t="shared" si="134"/>
        <v>NO OFERTADO</v>
      </c>
      <c r="AS1073" s="109" t="str">
        <f t="shared" si="135"/>
        <v>CORRECTO</v>
      </c>
    </row>
    <row r="1074" spans="1:45" x14ac:dyDescent="0.25">
      <c r="A1074" s="134">
        <v>1071</v>
      </c>
      <c r="B1074" s="135">
        <v>692</v>
      </c>
      <c r="C1074" s="10" t="s">
        <v>1495</v>
      </c>
      <c r="D1074" s="136" t="s">
        <v>562</v>
      </c>
      <c r="E1074" s="136" t="s">
        <v>230</v>
      </c>
      <c r="F1074" s="136" t="s">
        <v>230</v>
      </c>
      <c r="G1074" s="136" t="s">
        <v>8</v>
      </c>
      <c r="H1074" s="136" t="s">
        <v>231</v>
      </c>
      <c r="I1074" s="137" t="s">
        <v>45</v>
      </c>
      <c r="J1074" s="8">
        <v>1</v>
      </c>
      <c r="K1074" s="8" t="s">
        <v>526</v>
      </c>
      <c r="L1074" s="9">
        <v>5709.93</v>
      </c>
      <c r="M1074" s="9">
        <v>2063.2307692307691</v>
      </c>
      <c r="N1074" s="138">
        <f t="shared" si="128"/>
        <v>11780903.266153846</v>
      </c>
      <c r="O1074" s="11" t="s">
        <v>3204</v>
      </c>
      <c r="P1074" s="39">
        <v>3.5793937753973818E-4</v>
      </c>
      <c r="Q1074" s="39"/>
      <c r="R1074" s="26">
        <v>8.948484438493455E-2</v>
      </c>
      <c r="S1074" s="7"/>
      <c r="T1074" s="26">
        <v>8.948484438493455E-2</v>
      </c>
      <c r="U1074" s="11"/>
      <c r="V1074" s="28"/>
      <c r="W1074" s="28"/>
      <c r="X1074" s="29"/>
      <c r="Y1074" s="108" t="str">
        <f t="shared" si="129"/>
        <v>NO OFERTADO</v>
      </c>
      <c r="Z1074" s="108" t="str">
        <f t="shared" si="130"/>
        <v>CORRECTO</v>
      </c>
      <c r="AA1074" s="29">
        <f t="shared" si="131"/>
        <v>0</v>
      </c>
      <c r="AB1074" s="25">
        <v>3.2214543978576433E-2</v>
      </c>
      <c r="AC1074" s="7"/>
      <c r="AD1074" s="26">
        <v>3.2214543978576433E-2</v>
      </c>
      <c r="AE1074" s="28"/>
      <c r="AF1074" s="28"/>
      <c r="AG1074" s="28"/>
      <c r="AH1074" s="29"/>
      <c r="AI1074" s="108" t="str">
        <f t="shared" si="132"/>
        <v>NO OFERTADO</v>
      </c>
      <c r="AJ1074" s="108" t="str">
        <f t="shared" si="133"/>
        <v>CORRECTO</v>
      </c>
      <c r="AK1074" s="27">
        <v>2.1476362652384291E-2</v>
      </c>
      <c r="AL1074" s="7"/>
      <c r="AM1074" s="26">
        <v>2.1476362652384291E-2</v>
      </c>
      <c r="AN1074" s="28"/>
      <c r="AO1074" s="28"/>
      <c r="AP1074" s="28"/>
      <c r="AQ1074" s="29"/>
      <c r="AR1074" s="108" t="str">
        <f t="shared" si="134"/>
        <v>NO OFERTADO</v>
      </c>
      <c r="AS1074" s="109" t="str">
        <f t="shared" si="135"/>
        <v>CORRECTO</v>
      </c>
    </row>
    <row r="1075" spans="1:45" x14ac:dyDescent="0.25">
      <c r="A1075" s="134">
        <v>1072</v>
      </c>
      <c r="B1075" s="135">
        <v>693</v>
      </c>
      <c r="C1075" s="10" t="s">
        <v>4593</v>
      </c>
      <c r="D1075" s="136" t="s">
        <v>562</v>
      </c>
      <c r="E1075" s="136" t="s">
        <v>1496</v>
      </c>
      <c r="F1075" s="136" t="s">
        <v>230</v>
      </c>
      <c r="G1075" s="136" t="s">
        <v>8</v>
      </c>
      <c r="H1075" s="136" t="s">
        <v>231</v>
      </c>
      <c r="I1075" s="137" t="s">
        <v>45</v>
      </c>
      <c r="J1075" s="8">
        <v>1</v>
      </c>
      <c r="K1075" s="8" t="s">
        <v>526</v>
      </c>
      <c r="L1075" s="9">
        <v>9003.92</v>
      </c>
      <c r="M1075" s="9">
        <v>2063.2307692307691</v>
      </c>
      <c r="N1075" s="138">
        <f t="shared" si="128"/>
        <v>18577164.787692305</v>
      </c>
      <c r="O1075" s="11" t="s">
        <v>4504</v>
      </c>
      <c r="P1075" s="39">
        <v>5.6443030303656946E-4</v>
      </c>
      <c r="Q1075" s="39"/>
      <c r="R1075" s="26">
        <v>0.14110757575914237</v>
      </c>
      <c r="S1075" s="7"/>
      <c r="T1075" s="26">
        <v>0.14110757575914237</v>
      </c>
      <c r="U1075" s="11"/>
      <c r="V1075" s="28"/>
      <c r="W1075" s="28"/>
      <c r="X1075" s="29"/>
      <c r="Y1075" s="108" t="str">
        <f t="shared" si="129"/>
        <v>NO OFERTADO</v>
      </c>
      <c r="Z1075" s="108" t="str">
        <f t="shared" si="130"/>
        <v>CORRECTO</v>
      </c>
      <c r="AA1075" s="29">
        <f t="shared" si="131"/>
        <v>0</v>
      </c>
      <c r="AB1075" s="25">
        <v>5.0798727273291253E-2</v>
      </c>
      <c r="AC1075" s="7"/>
      <c r="AD1075" s="26">
        <v>5.0798727273291253E-2</v>
      </c>
      <c r="AE1075" s="28"/>
      <c r="AF1075" s="28"/>
      <c r="AG1075" s="28"/>
      <c r="AH1075" s="29"/>
      <c r="AI1075" s="108" t="str">
        <f t="shared" si="132"/>
        <v>NO OFERTADO</v>
      </c>
      <c r="AJ1075" s="108" t="str">
        <f t="shared" si="133"/>
        <v>CORRECTO</v>
      </c>
      <c r="AK1075" s="27">
        <v>3.3865818182194168E-2</v>
      </c>
      <c r="AL1075" s="7"/>
      <c r="AM1075" s="26">
        <v>3.3865818182194168E-2</v>
      </c>
      <c r="AN1075" s="28"/>
      <c r="AO1075" s="28"/>
      <c r="AP1075" s="28"/>
      <c r="AQ1075" s="29"/>
      <c r="AR1075" s="108" t="str">
        <f t="shared" si="134"/>
        <v>NO OFERTADO</v>
      </c>
      <c r="AS1075" s="109" t="str">
        <f t="shared" si="135"/>
        <v>CORRECTO</v>
      </c>
    </row>
    <row r="1076" spans="1:45" x14ac:dyDescent="0.25">
      <c r="A1076" s="134">
        <v>1073</v>
      </c>
      <c r="B1076" s="135">
        <v>141</v>
      </c>
      <c r="C1076" s="10" t="s">
        <v>407</v>
      </c>
      <c r="D1076" s="136" t="s">
        <v>408</v>
      </c>
      <c r="E1076" s="136" t="s">
        <v>165</v>
      </c>
      <c r="F1076" s="136" t="s">
        <v>230</v>
      </c>
      <c r="G1076" s="136" t="s">
        <v>8</v>
      </c>
      <c r="H1076" s="136" t="s">
        <v>230</v>
      </c>
      <c r="I1076" s="137" t="s">
        <v>45</v>
      </c>
      <c r="J1076" s="8">
        <v>1</v>
      </c>
      <c r="K1076" s="8" t="s">
        <v>409</v>
      </c>
      <c r="L1076" s="9">
        <v>2588</v>
      </c>
      <c r="M1076" s="9">
        <v>26247.76923076923</v>
      </c>
      <c r="N1076" s="138">
        <f t="shared" si="128"/>
        <v>67929226.769230768</v>
      </c>
      <c r="O1076" s="11" t="s">
        <v>3204</v>
      </c>
      <c r="P1076" s="39">
        <v>2.0638948132601243E-3</v>
      </c>
      <c r="Q1076" s="39"/>
      <c r="R1076" s="26">
        <v>0.51597370331503112</v>
      </c>
      <c r="S1076" s="7"/>
      <c r="T1076" s="26">
        <v>0.51597370331503112</v>
      </c>
      <c r="U1076" s="11"/>
      <c r="V1076" s="28"/>
      <c r="W1076" s="28"/>
      <c r="X1076" s="29"/>
      <c r="Y1076" s="108" t="str">
        <f t="shared" si="129"/>
        <v>NO OFERTADO</v>
      </c>
      <c r="Z1076" s="108" t="str">
        <f t="shared" si="130"/>
        <v>CORRECTO</v>
      </c>
      <c r="AA1076" s="29">
        <f t="shared" si="131"/>
        <v>0</v>
      </c>
      <c r="AB1076" s="25">
        <v>0.1857505331934112</v>
      </c>
      <c r="AC1076" s="7"/>
      <c r="AD1076" s="26">
        <v>0.1857505331934112</v>
      </c>
      <c r="AE1076" s="28"/>
      <c r="AF1076" s="28"/>
      <c r="AG1076" s="28"/>
      <c r="AH1076" s="29"/>
      <c r="AI1076" s="108" t="str">
        <f t="shared" si="132"/>
        <v>NO OFERTADO</v>
      </c>
      <c r="AJ1076" s="108" t="str">
        <f t="shared" si="133"/>
        <v>CORRECTO</v>
      </c>
      <c r="AK1076" s="27">
        <v>0.12383368879560747</v>
      </c>
      <c r="AL1076" s="7"/>
      <c r="AM1076" s="26">
        <v>0.12383368879560747</v>
      </c>
      <c r="AN1076" s="28"/>
      <c r="AO1076" s="28"/>
      <c r="AP1076" s="28"/>
      <c r="AQ1076" s="29"/>
      <c r="AR1076" s="108" t="str">
        <f t="shared" si="134"/>
        <v>NO OFERTADO</v>
      </c>
      <c r="AS1076" s="109" t="str">
        <f t="shared" si="135"/>
        <v>CORRECTO</v>
      </c>
    </row>
    <row r="1077" spans="1:45" ht="24" x14ac:dyDescent="0.25">
      <c r="A1077" s="134">
        <v>1074</v>
      </c>
      <c r="B1077" s="135">
        <v>1741</v>
      </c>
      <c r="C1077" s="10" t="s">
        <v>3043</v>
      </c>
      <c r="D1077" s="136" t="s">
        <v>108</v>
      </c>
      <c r="E1077" s="136" t="s">
        <v>6</v>
      </c>
      <c r="F1077" s="136" t="s">
        <v>7</v>
      </c>
      <c r="G1077" s="136" t="s">
        <v>8</v>
      </c>
      <c r="H1077" s="136" t="s">
        <v>7</v>
      </c>
      <c r="I1077" s="137" t="s">
        <v>45</v>
      </c>
      <c r="J1077" s="8">
        <v>1</v>
      </c>
      <c r="K1077" s="8" t="s">
        <v>3003</v>
      </c>
      <c r="L1077" s="9">
        <v>1432.51</v>
      </c>
      <c r="M1077" s="9">
        <v>60</v>
      </c>
      <c r="N1077" s="138">
        <f t="shared" si="128"/>
        <v>85950.6</v>
      </c>
      <c r="O1077" s="11" t="s">
        <v>3204</v>
      </c>
      <c r="P1077" s="39">
        <v>2.611438492288972E-6</v>
      </c>
      <c r="Q1077" s="39"/>
      <c r="R1077" s="26">
        <v>6.5285962307224299E-4</v>
      </c>
      <c r="S1077" s="7"/>
      <c r="T1077" s="26">
        <v>6.5285962307224299E-4</v>
      </c>
      <c r="U1077" s="11"/>
      <c r="V1077" s="28"/>
      <c r="W1077" s="28"/>
      <c r="X1077" s="29"/>
      <c r="Y1077" s="108" t="str">
        <f t="shared" si="129"/>
        <v>NO OFERTADO</v>
      </c>
      <c r="Z1077" s="108" t="str">
        <f t="shared" si="130"/>
        <v>CORRECTO</v>
      </c>
      <c r="AA1077" s="29">
        <f t="shared" si="131"/>
        <v>0</v>
      </c>
      <c r="AB1077" s="25">
        <v>2.3502946430600748E-4</v>
      </c>
      <c r="AC1077" s="7"/>
      <c r="AD1077" s="26">
        <v>2.3502946430600748E-4</v>
      </c>
      <c r="AE1077" s="28"/>
      <c r="AF1077" s="28"/>
      <c r="AG1077" s="28"/>
      <c r="AH1077" s="29"/>
      <c r="AI1077" s="108" t="str">
        <f t="shared" si="132"/>
        <v>NO OFERTADO</v>
      </c>
      <c r="AJ1077" s="108" t="str">
        <f t="shared" si="133"/>
        <v>CORRECTO</v>
      </c>
      <c r="AK1077" s="27">
        <v>1.5668630953733832E-4</v>
      </c>
      <c r="AL1077" s="7"/>
      <c r="AM1077" s="26">
        <v>1.5668630953733832E-4</v>
      </c>
      <c r="AN1077" s="28"/>
      <c r="AO1077" s="28"/>
      <c r="AP1077" s="28"/>
      <c r="AQ1077" s="29"/>
      <c r="AR1077" s="108" t="str">
        <f t="shared" si="134"/>
        <v>NO OFERTADO</v>
      </c>
      <c r="AS1077" s="109" t="str">
        <f t="shared" si="135"/>
        <v>CORRECTO</v>
      </c>
    </row>
    <row r="1078" spans="1:45" x14ac:dyDescent="0.25">
      <c r="A1078" s="134">
        <v>1075</v>
      </c>
      <c r="B1078" s="135">
        <v>1717</v>
      </c>
      <c r="C1078" s="10" t="s">
        <v>3002</v>
      </c>
      <c r="D1078" s="136" t="s">
        <v>91</v>
      </c>
      <c r="E1078" s="136" t="s">
        <v>165</v>
      </c>
      <c r="F1078" s="136" t="s">
        <v>166</v>
      </c>
      <c r="G1078" s="136" t="s">
        <v>8</v>
      </c>
      <c r="H1078" s="136" t="s">
        <v>81</v>
      </c>
      <c r="I1078" s="137" t="s">
        <v>45</v>
      </c>
      <c r="J1078" s="8">
        <v>240</v>
      </c>
      <c r="K1078" s="8" t="s">
        <v>3003</v>
      </c>
      <c r="L1078" s="9">
        <v>154.44</v>
      </c>
      <c r="M1078" s="9">
        <v>960</v>
      </c>
      <c r="N1078" s="138">
        <f t="shared" si="128"/>
        <v>148262.39999999999</v>
      </c>
      <c r="O1078" s="11" t="s">
        <v>3204</v>
      </c>
      <c r="P1078" s="39">
        <v>4.5046589357042817E-6</v>
      </c>
      <c r="Q1078" s="39"/>
      <c r="R1078" s="26">
        <v>1.1261647339260703E-3</v>
      </c>
      <c r="S1078" s="7"/>
      <c r="T1078" s="26">
        <v>1.1261647339260703E-3</v>
      </c>
      <c r="U1078" s="11"/>
      <c r="V1078" s="28"/>
      <c r="W1078" s="28"/>
      <c r="X1078" s="29"/>
      <c r="Y1078" s="108" t="str">
        <f t="shared" si="129"/>
        <v>NO OFERTADO</v>
      </c>
      <c r="Z1078" s="108" t="str">
        <f t="shared" si="130"/>
        <v>CORRECTO</v>
      </c>
      <c r="AA1078" s="29">
        <f t="shared" si="131"/>
        <v>0</v>
      </c>
      <c r="AB1078" s="25">
        <v>4.0541930421338535E-4</v>
      </c>
      <c r="AC1078" s="7"/>
      <c r="AD1078" s="26">
        <v>4.0541930421338535E-4</v>
      </c>
      <c r="AE1078" s="28"/>
      <c r="AF1078" s="28"/>
      <c r="AG1078" s="28"/>
      <c r="AH1078" s="29"/>
      <c r="AI1078" s="108" t="str">
        <f t="shared" si="132"/>
        <v>NO OFERTADO</v>
      </c>
      <c r="AJ1078" s="108" t="str">
        <f t="shared" si="133"/>
        <v>CORRECTO</v>
      </c>
      <c r="AK1078" s="27">
        <v>2.702795361422569E-4</v>
      </c>
      <c r="AL1078" s="7"/>
      <c r="AM1078" s="26">
        <v>2.702795361422569E-4</v>
      </c>
      <c r="AN1078" s="28"/>
      <c r="AO1078" s="28"/>
      <c r="AP1078" s="28"/>
      <c r="AQ1078" s="29"/>
      <c r="AR1078" s="108" t="str">
        <f t="shared" si="134"/>
        <v>NO OFERTADO</v>
      </c>
      <c r="AS1078" s="109" t="str">
        <f t="shared" si="135"/>
        <v>CORRECTO</v>
      </c>
    </row>
    <row r="1079" spans="1:45" ht="24" x14ac:dyDescent="0.25">
      <c r="A1079" s="134">
        <v>1076</v>
      </c>
      <c r="B1079" s="135">
        <v>477</v>
      </c>
      <c r="C1079" s="10" t="s">
        <v>1133</v>
      </c>
      <c r="D1079" s="136" t="s">
        <v>69</v>
      </c>
      <c r="E1079" s="136" t="s">
        <v>1134</v>
      </c>
      <c r="F1079" s="136" t="s">
        <v>7</v>
      </c>
      <c r="G1079" s="136" t="s">
        <v>8</v>
      </c>
      <c r="H1079" s="136" t="s">
        <v>7</v>
      </c>
      <c r="I1079" s="137">
        <v>1627</v>
      </c>
      <c r="J1079" s="8">
        <v>1</v>
      </c>
      <c r="K1079" s="8" t="s">
        <v>1135</v>
      </c>
      <c r="L1079" s="9">
        <v>639.22</v>
      </c>
      <c r="M1079" s="9">
        <v>16690</v>
      </c>
      <c r="N1079" s="138">
        <f t="shared" si="128"/>
        <v>10668581.800000001</v>
      </c>
      <c r="O1079" s="11" t="s">
        <v>3204</v>
      </c>
      <c r="P1079" s="39">
        <v>3.2414369615399501E-4</v>
      </c>
      <c r="Q1079" s="39">
        <v>5.1754617254114448E-4</v>
      </c>
      <c r="R1079" s="26">
        <v>8.1035924038498755E-2</v>
      </c>
      <c r="S1079" s="26">
        <v>1.5526385176234335E-2</v>
      </c>
      <c r="T1079" s="26">
        <v>9.6562309214733091E-2</v>
      </c>
      <c r="U1079" s="11"/>
      <c r="V1079" s="28"/>
      <c r="W1079" s="28"/>
      <c r="X1079" s="29"/>
      <c r="Y1079" s="108" t="str">
        <f t="shared" si="129"/>
        <v>NO OFERTADO</v>
      </c>
      <c r="Z1079" s="108" t="str">
        <f t="shared" si="130"/>
        <v>CORRECTO</v>
      </c>
      <c r="AA1079" s="29">
        <f t="shared" si="131"/>
        <v>0</v>
      </c>
      <c r="AB1079" s="25">
        <v>2.9172932653859552E-2</v>
      </c>
      <c r="AC1079" s="26">
        <v>7.7631925881171673E-3</v>
      </c>
      <c r="AD1079" s="26">
        <v>3.6936125241976717E-2</v>
      </c>
      <c r="AE1079" s="28"/>
      <c r="AF1079" s="28"/>
      <c r="AG1079" s="28"/>
      <c r="AH1079" s="29"/>
      <c r="AI1079" s="108" t="str">
        <f t="shared" si="132"/>
        <v>NO OFERTADO</v>
      </c>
      <c r="AJ1079" s="108" t="str">
        <f t="shared" si="133"/>
        <v>CORRECTO</v>
      </c>
      <c r="AK1079" s="27">
        <v>1.9448621769239699E-2</v>
      </c>
      <c r="AL1079" s="26">
        <v>2.5877308627057223E-3</v>
      </c>
      <c r="AM1079" s="26">
        <v>2.2036352631945422E-2</v>
      </c>
      <c r="AN1079" s="28"/>
      <c r="AO1079" s="28"/>
      <c r="AP1079" s="28"/>
      <c r="AQ1079" s="29"/>
      <c r="AR1079" s="108" t="str">
        <f t="shared" si="134"/>
        <v>NO OFERTADO</v>
      </c>
      <c r="AS1079" s="109" t="str">
        <f t="shared" si="135"/>
        <v>CORRECTO</v>
      </c>
    </row>
    <row r="1080" spans="1:45" ht="24" x14ac:dyDescent="0.25">
      <c r="A1080" s="134">
        <v>1077</v>
      </c>
      <c r="B1080" s="135">
        <v>520</v>
      </c>
      <c r="C1080" s="10" t="s">
        <v>1133</v>
      </c>
      <c r="D1080" s="136" t="s">
        <v>126</v>
      </c>
      <c r="E1080" s="136" t="s">
        <v>1134</v>
      </c>
      <c r="F1080" s="136" t="s">
        <v>7</v>
      </c>
      <c r="G1080" s="136" t="s">
        <v>8</v>
      </c>
      <c r="H1080" s="136" t="s">
        <v>7</v>
      </c>
      <c r="I1080" s="137">
        <v>3254</v>
      </c>
      <c r="J1080" s="8">
        <v>1</v>
      </c>
      <c r="K1080" s="8" t="s">
        <v>1135</v>
      </c>
      <c r="L1080" s="9">
        <v>978.48</v>
      </c>
      <c r="M1080" s="9">
        <v>3242</v>
      </c>
      <c r="N1080" s="138">
        <f t="shared" si="128"/>
        <v>3172232.16</v>
      </c>
      <c r="O1080" s="11" t="s">
        <v>3204</v>
      </c>
      <c r="P1080" s="39">
        <v>9.6381981848887483E-5</v>
      </c>
      <c r="Q1080" s="39">
        <v>1.5388892765671322E-4</v>
      </c>
      <c r="R1080" s="26">
        <v>2.409549546222187E-2</v>
      </c>
      <c r="S1080" s="26">
        <v>4.6166678297013966E-3</v>
      </c>
      <c r="T1080" s="26">
        <v>2.8712163291923266E-2</v>
      </c>
      <c r="U1080" s="11"/>
      <c r="V1080" s="28"/>
      <c r="W1080" s="28"/>
      <c r="X1080" s="29"/>
      <c r="Y1080" s="108" t="str">
        <f t="shared" si="129"/>
        <v>NO OFERTADO</v>
      </c>
      <c r="Z1080" s="108" t="str">
        <f t="shared" si="130"/>
        <v>CORRECTO</v>
      </c>
      <c r="AA1080" s="29">
        <f t="shared" si="131"/>
        <v>0</v>
      </c>
      <c r="AB1080" s="25">
        <v>8.6743783663998739E-3</v>
      </c>
      <c r="AC1080" s="26">
        <v>2.3083339148506983E-3</v>
      </c>
      <c r="AD1080" s="26">
        <v>1.0982712281250572E-2</v>
      </c>
      <c r="AE1080" s="28"/>
      <c r="AF1080" s="28"/>
      <c r="AG1080" s="28"/>
      <c r="AH1080" s="29"/>
      <c r="AI1080" s="108" t="str">
        <f t="shared" si="132"/>
        <v>NO OFERTADO</v>
      </c>
      <c r="AJ1080" s="108" t="str">
        <f t="shared" si="133"/>
        <v>CORRECTO</v>
      </c>
      <c r="AK1080" s="27">
        <v>5.7829189109332487E-3</v>
      </c>
      <c r="AL1080" s="26">
        <v>7.6944463828356607E-4</v>
      </c>
      <c r="AM1080" s="26">
        <v>6.5523635492168147E-3</v>
      </c>
      <c r="AN1080" s="28"/>
      <c r="AO1080" s="28"/>
      <c r="AP1080" s="28"/>
      <c r="AQ1080" s="29"/>
      <c r="AR1080" s="108" t="str">
        <f t="shared" si="134"/>
        <v>NO OFERTADO</v>
      </c>
      <c r="AS1080" s="109" t="str">
        <f t="shared" si="135"/>
        <v>CORRECTO</v>
      </c>
    </row>
    <row r="1081" spans="1:45" ht="24" x14ac:dyDescent="0.25">
      <c r="A1081" s="134">
        <v>1078</v>
      </c>
      <c r="B1081" s="135">
        <v>790</v>
      </c>
      <c r="C1081" s="10" t="s">
        <v>1133</v>
      </c>
      <c r="D1081" s="136" t="s">
        <v>51</v>
      </c>
      <c r="E1081" s="136" t="s">
        <v>1134</v>
      </c>
      <c r="F1081" s="136" t="s">
        <v>7</v>
      </c>
      <c r="G1081" s="136" t="s">
        <v>8</v>
      </c>
      <c r="H1081" s="136" t="s">
        <v>7</v>
      </c>
      <c r="I1081" s="137">
        <v>813.5</v>
      </c>
      <c r="J1081" s="8">
        <v>1</v>
      </c>
      <c r="K1081" s="8" t="s">
        <v>1135</v>
      </c>
      <c r="L1081" s="9">
        <v>269</v>
      </c>
      <c r="M1081" s="9">
        <v>11281.538461538461</v>
      </c>
      <c r="N1081" s="138">
        <f t="shared" si="128"/>
        <v>3034733.846153846</v>
      </c>
      <c r="O1081" s="11" t="s">
        <v>3204</v>
      </c>
      <c r="P1081" s="39">
        <v>9.2204368319689581E-5</v>
      </c>
      <c r="Q1081" s="39">
        <v>1.4721871343368142E-4</v>
      </c>
      <c r="R1081" s="26">
        <v>2.3051092079922394E-2</v>
      </c>
      <c r="S1081" s="26">
        <v>4.416561403010443E-3</v>
      </c>
      <c r="T1081" s="26">
        <v>2.7467653482932838E-2</v>
      </c>
      <c r="U1081" s="11"/>
      <c r="V1081" s="28"/>
      <c r="W1081" s="28"/>
      <c r="X1081" s="29"/>
      <c r="Y1081" s="108" t="str">
        <f t="shared" si="129"/>
        <v>NO OFERTADO</v>
      </c>
      <c r="Z1081" s="108" t="str">
        <f t="shared" si="130"/>
        <v>CORRECTO</v>
      </c>
      <c r="AA1081" s="29">
        <f t="shared" si="131"/>
        <v>0</v>
      </c>
      <c r="AB1081" s="25">
        <v>8.2983931487720618E-3</v>
      </c>
      <c r="AC1081" s="26">
        <v>2.2082807015052215E-3</v>
      </c>
      <c r="AD1081" s="26">
        <v>1.0506673850277284E-2</v>
      </c>
      <c r="AE1081" s="28"/>
      <c r="AF1081" s="28"/>
      <c r="AG1081" s="28"/>
      <c r="AH1081" s="29"/>
      <c r="AI1081" s="108" t="str">
        <f t="shared" si="132"/>
        <v>NO OFERTADO</v>
      </c>
      <c r="AJ1081" s="108" t="str">
        <f t="shared" si="133"/>
        <v>CORRECTO</v>
      </c>
      <c r="AK1081" s="27">
        <v>5.5322620991813745E-3</v>
      </c>
      <c r="AL1081" s="26">
        <v>7.3609356716840713E-4</v>
      </c>
      <c r="AM1081" s="26">
        <v>6.2683556663497815E-3</v>
      </c>
      <c r="AN1081" s="28"/>
      <c r="AO1081" s="28"/>
      <c r="AP1081" s="28"/>
      <c r="AQ1081" s="29"/>
      <c r="AR1081" s="108" t="str">
        <f t="shared" si="134"/>
        <v>NO OFERTADO</v>
      </c>
      <c r="AS1081" s="109" t="str">
        <f t="shared" si="135"/>
        <v>CORRECTO</v>
      </c>
    </row>
    <row r="1082" spans="1:45" ht="24" x14ac:dyDescent="0.25">
      <c r="A1082" s="134">
        <v>1079</v>
      </c>
      <c r="B1082" s="135">
        <v>1552</v>
      </c>
      <c r="C1082" s="10" t="s">
        <v>1133</v>
      </c>
      <c r="D1082" s="136" t="s">
        <v>148</v>
      </c>
      <c r="E1082" s="136" t="s">
        <v>1134</v>
      </c>
      <c r="F1082" s="136" t="s">
        <v>7</v>
      </c>
      <c r="G1082" s="136" t="s">
        <v>8</v>
      </c>
      <c r="H1082" s="136" t="s">
        <v>7</v>
      </c>
      <c r="I1082" s="137">
        <v>406.75</v>
      </c>
      <c r="J1082" s="8">
        <v>1</v>
      </c>
      <c r="K1082" s="8" t="s">
        <v>1135</v>
      </c>
      <c r="L1082" s="9">
        <v>350.51</v>
      </c>
      <c r="M1082" s="9">
        <v>1041</v>
      </c>
      <c r="N1082" s="138">
        <f t="shared" si="128"/>
        <v>364880.91</v>
      </c>
      <c r="O1082" s="11" t="s">
        <v>3204</v>
      </c>
      <c r="P1082" s="39">
        <v>1.1086182684884432E-5</v>
      </c>
      <c r="Q1082" s="39">
        <v>1.77008267775413E-5</v>
      </c>
      <c r="R1082" s="26">
        <v>2.771545671221108E-3</v>
      </c>
      <c r="S1082" s="26">
        <v>5.3102480332623903E-4</v>
      </c>
      <c r="T1082" s="26">
        <v>3.3025704745473471E-3</v>
      </c>
      <c r="U1082" s="11"/>
      <c r="V1082" s="28"/>
      <c r="W1082" s="28"/>
      <c r="X1082" s="29"/>
      <c r="Y1082" s="108" t="str">
        <f t="shared" si="129"/>
        <v>NO OFERTADO</v>
      </c>
      <c r="Z1082" s="108" t="str">
        <f t="shared" si="130"/>
        <v>CORRECTO</v>
      </c>
      <c r="AA1082" s="29">
        <f t="shared" si="131"/>
        <v>0</v>
      </c>
      <c r="AB1082" s="25">
        <v>9.9775644163959884E-4</v>
      </c>
      <c r="AC1082" s="26">
        <v>2.6551240166311951E-4</v>
      </c>
      <c r="AD1082" s="26">
        <v>1.2632688433027184E-3</v>
      </c>
      <c r="AE1082" s="28"/>
      <c r="AF1082" s="28"/>
      <c r="AG1082" s="28"/>
      <c r="AH1082" s="29"/>
      <c r="AI1082" s="108" t="str">
        <f t="shared" si="132"/>
        <v>NO OFERTADO</v>
      </c>
      <c r="AJ1082" s="108" t="str">
        <f t="shared" si="133"/>
        <v>CORRECTO</v>
      </c>
      <c r="AK1082" s="27">
        <v>6.6517096109306589E-4</v>
      </c>
      <c r="AL1082" s="26">
        <v>8.8504133887706496E-5</v>
      </c>
      <c r="AM1082" s="26">
        <v>7.5367509498077236E-4</v>
      </c>
      <c r="AN1082" s="28"/>
      <c r="AO1082" s="28"/>
      <c r="AP1082" s="28"/>
      <c r="AQ1082" s="29"/>
      <c r="AR1082" s="108" t="str">
        <f t="shared" si="134"/>
        <v>NO OFERTADO</v>
      </c>
      <c r="AS1082" s="109" t="str">
        <f t="shared" si="135"/>
        <v>CORRECTO</v>
      </c>
    </row>
    <row r="1083" spans="1:45" ht="24" x14ac:dyDescent="0.25">
      <c r="A1083" s="134">
        <v>1080</v>
      </c>
      <c r="B1083" s="135">
        <v>2563</v>
      </c>
      <c r="C1083" s="141" t="s">
        <v>4309</v>
      </c>
      <c r="D1083" s="145" t="s">
        <v>69</v>
      </c>
      <c r="E1083" s="145" t="s">
        <v>1134</v>
      </c>
      <c r="F1083" s="145" t="s">
        <v>7</v>
      </c>
      <c r="G1083" s="136" t="s">
        <v>8</v>
      </c>
      <c r="H1083" s="145" t="s">
        <v>7</v>
      </c>
      <c r="I1083" s="137">
        <v>1627</v>
      </c>
      <c r="J1083" s="8">
        <v>1</v>
      </c>
      <c r="K1083" s="8" t="s">
        <v>4310</v>
      </c>
      <c r="L1083" s="9">
        <v>800.83</v>
      </c>
      <c r="M1083" s="9">
        <v>1306.1538461538462</v>
      </c>
      <c r="N1083" s="138">
        <f t="shared" si="128"/>
        <v>1046007.1846153847</v>
      </c>
      <c r="O1083" s="11" t="s">
        <v>4504</v>
      </c>
      <c r="P1083" s="39">
        <v>3.1780853479969103E-5</v>
      </c>
      <c r="Q1083" s="39">
        <v>5.0743109533849247E-5</v>
      </c>
      <c r="R1083" s="26">
        <v>7.945213369992276E-3</v>
      </c>
      <c r="S1083" s="26">
        <v>1.5222932860154774E-3</v>
      </c>
      <c r="T1083" s="26">
        <v>9.4675066560077539E-3</v>
      </c>
      <c r="U1083" s="11"/>
      <c r="V1083" s="28"/>
      <c r="W1083" s="28"/>
      <c r="X1083" s="29"/>
      <c r="Y1083" s="108" t="str">
        <f t="shared" si="129"/>
        <v>NO OFERTADO</v>
      </c>
      <c r="Z1083" s="108" t="str">
        <f t="shared" si="130"/>
        <v>CORRECTO</v>
      </c>
      <c r="AA1083" s="29">
        <f t="shared" si="131"/>
        <v>0</v>
      </c>
      <c r="AB1083" s="25">
        <v>2.8602768131972193E-3</v>
      </c>
      <c r="AC1083" s="26">
        <v>7.6114664300773872E-4</v>
      </c>
      <c r="AD1083" s="26">
        <v>3.6214234562049578E-3</v>
      </c>
      <c r="AE1083" s="28"/>
      <c r="AF1083" s="28"/>
      <c r="AG1083" s="28"/>
      <c r="AH1083" s="29"/>
      <c r="AI1083" s="108" t="str">
        <f t="shared" si="132"/>
        <v>NO OFERTADO</v>
      </c>
      <c r="AJ1083" s="108" t="str">
        <f t="shared" si="133"/>
        <v>CORRECTO</v>
      </c>
      <c r="AK1083" s="27">
        <v>1.9068512087981461E-3</v>
      </c>
      <c r="AL1083" s="26">
        <v>2.5371554766924622E-4</v>
      </c>
      <c r="AM1083" s="26">
        <v>2.1605667564673922E-3</v>
      </c>
      <c r="AN1083" s="28"/>
      <c r="AO1083" s="28"/>
      <c r="AP1083" s="28"/>
      <c r="AQ1083" s="29"/>
      <c r="AR1083" s="108" t="str">
        <f t="shared" si="134"/>
        <v>NO OFERTADO</v>
      </c>
      <c r="AS1083" s="109" t="str">
        <f t="shared" si="135"/>
        <v>CORRECTO</v>
      </c>
    </row>
    <row r="1084" spans="1:45" ht="24" x14ac:dyDescent="0.25">
      <c r="A1084" s="134">
        <v>1081</v>
      </c>
      <c r="B1084" s="135">
        <v>2639</v>
      </c>
      <c r="C1084" s="141" t="s">
        <v>4309</v>
      </c>
      <c r="D1084" s="145" t="s">
        <v>51</v>
      </c>
      <c r="E1084" s="145" t="s">
        <v>1134</v>
      </c>
      <c r="F1084" s="145" t="s">
        <v>7</v>
      </c>
      <c r="G1084" s="136" t="s">
        <v>8</v>
      </c>
      <c r="H1084" s="145" t="s">
        <v>7</v>
      </c>
      <c r="I1084" s="137">
        <v>813.5</v>
      </c>
      <c r="J1084" s="8">
        <v>1</v>
      </c>
      <c r="K1084" s="8" t="s">
        <v>4439</v>
      </c>
      <c r="L1084" s="9">
        <v>518.78</v>
      </c>
      <c r="M1084" s="9">
        <v>402.5</v>
      </c>
      <c r="N1084" s="138">
        <f t="shared" si="128"/>
        <v>208808.94999999998</v>
      </c>
      <c r="O1084" s="11" t="s">
        <v>4504</v>
      </c>
      <c r="P1084" s="39">
        <v>6.344245759359949E-6</v>
      </c>
      <c r="Q1084" s="39">
        <v>1.0129581877961998E-5</v>
      </c>
      <c r="R1084" s="26">
        <v>1.5860614398399873E-3</v>
      </c>
      <c r="S1084" s="26">
        <v>3.0388745633885996E-4</v>
      </c>
      <c r="T1084" s="26">
        <v>1.8899488961788473E-3</v>
      </c>
      <c r="U1084" s="11"/>
      <c r="V1084" s="28"/>
      <c r="W1084" s="28"/>
      <c r="X1084" s="29"/>
      <c r="Y1084" s="108" t="str">
        <f t="shared" si="129"/>
        <v>NO OFERTADO</v>
      </c>
      <c r="Z1084" s="108" t="str">
        <f t="shared" si="130"/>
        <v>CORRECTO</v>
      </c>
      <c r="AA1084" s="29">
        <f t="shared" si="131"/>
        <v>0</v>
      </c>
      <c r="AB1084" s="25">
        <v>5.7098211834239539E-4</v>
      </c>
      <c r="AC1084" s="26">
        <v>1.5194372816942998E-4</v>
      </c>
      <c r="AD1084" s="26">
        <v>7.2292584651182539E-4</v>
      </c>
      <c r="AE1084" s="28"/>
      <c r="AF1084" s="28"/>
      <c r="AG1084" s="28"/>
      <c r="AH1084" s="29"/>
      <c r="AI1084" s="108" t="str">
        <f t="shared" si="132"/>
        <v>NO OFERTADO</v>
      </c>
      <c r="AJ1084" s="108" t="str">
        <f t="shared" si="133"/>
        <v>CORRECTO</v>
      </c>
      <c r="AK1084" s="27">
        <v>3.8065474556159696E-4</v>
      </c>
      <c r="AL1084" s="26">
        <v>5.0647909389809988E-5</v>
      </c>
      <c r="AM1084" s="26">
        <v>4.3130265495140696E-4</v>
      </c>
      <c r="AN1084" s="28"/>
      <c r="AO1084" s="28"/>
      <c r="AP1084" s="28"/>
      <c r="AQ1084" s="29"/>
      <c r="AR1084" s="108" t="str">
        <f t="shared" si="134"/>
        <v>NO OFERTADO</v>
      </c>
      <c r="AS1084" s="109" t="str">
        <f t="shared" si="135"/>
        <v>CORRECTO</v>
      </c>
    </row>
    <row r="1085" spans="1:45" ht="24" x14ac:dyDescent="0.25">
      <c r="A1085" s="134">
        <v>1082</v>
      </c>
      <c r="B1085" s="135">
        <v>2675</v>
      </c>
      <c r="C1085" s="10" t="s">
        <v>4309</v>
      </c>
      <c r="D1085" s="136" t="s">
        <v>66</v>
      </c>
      <c r="E1085" s="145" t="s">
        <v>1134</v>
      </c>
      <c r="F1085" s="136" t="s">
        <v>7</v>
      </c>
      <c r="G1085" s="136" t="s">
        <v>8</v>
      </c>
      <c r="H1085" s="136" t="s">
        <v>7</v>
      </c>
      <c r="I1085" s="137">
        <v>81.349999999999994</v>
      </c>
      <c r="J1085" s="8">
        <v>1</v>
      </c>
      <c r="K1085" s="160" t="s">
        <v>4503</v>
      </c>
      <c r="L1085" s="9">
        <v>81.349999999999994</v>
      </c>
      <c r="M1085" s="9">
        <v>3</v>
      </c>
      <c r="N1085" s="138">
        <f t="shared" si="128"/>
        <v>244.04999999999998</v>
      </c>
      <c r="O1085" s="11" t="s">
        <v>4504</v>
      </c>
      <c r="P1085" s="39">
        <v>7.4149751606518571E-9</v>
      </c>
      <c r="Q1085" s="39">
        <v>1.1839169045755105E-8</v>
      </c>
      <c r="R1085" s="26">
        <v>1.8537437901629642E-6</v>
      </c>
      <c r="S1085" s="26">
        <v>3.5517507137265315E-7</v>
      </c>
      <c r="T1085" s="26">
        <v>2.2089188615356173E-6</v>
      </c>
      <c r="U1085" s="11"/>
      <c r="V1085" s="28"/>
      <c r="W1085" s="28"/>
      <c r="X1085" s="29"/>
      <c r="Y1085" s="108" t="str">
        <f t="shared" si="129"/>
        <v>NO OFERTADO</v>
      </c>
      <c r="Z1085" s="108" t="str">
        <f t="shared" si="130"/>
        <v>CORRECTO</v>
      </c>
      <c r="AA1085" s="29">
        <f t="shared" si="131"/>
        <v>0</v>
      </c>
      <c r="AB1085" s="25">
        <v>6.6734776445866717E-7</v>
      </c>
      <c r="AC1085" s="26">
        <v>1.7758753568632657E-7</v>
      </c>
      <c r="AD1085" s="26">
        <v>8.4493530014499372E-7</v>
      </c>
      <c r="AE1085" s="28"/>
      <c r="AF1085" s="28"/>
      <c r="AG1085" s="28"/>
      <c r="AH1085" s="29"/>
      <c r="AI1085" s="108" t="str">
        <f t="shared" si="132"/>
        <v>NO OFERTADO</v>
      </c>
      <c r="AJ1085" s="108" t="str">
        <f t="shared" si="133"/>
        <v>CORRECTO</v>
      </c>
      <c r="AK1085" s="27">
        <v>4.4489850963911141E-7</v>
      </c>
      <c r="AL1085" s="26">
        <v>5.9195845228775529E-8</v>
      </c>
      <c r="AM1085" s="26">
        <v>5.0409435486788693E-7</v>
      </c>
      <c r="AN1085" s="28"/>
      <c r="AO1085" s="28"/>
      <c r="AP1085" s="28"/>
      <c r="AQ1085" s="29"/>
      <c r="AR1085" s="108" t="str">
        <f t="shared" si="134"/>
        <v>NO OFERTADO</v>
      </c>
      <c r="AS1085" s="109" t="str">
        <f t="shared" si="135"/>
        <v>CORRECTO</v>
      </c>
    </row>
    <row r="1086" spans="1:45" ht="24" x14ac:dyDescent="0.25">
      <c r="A1086" s="134">
        <v>1083</v>
      </c>
      <c r="B1086" s="135">
        <v>2486</v>
      </c>
      <c r="C1086" s="10" t="s">
        <v>4172</v>
      </c>
      <c r="D1086" s="136" t="s">
        <v>254</v>
      </c>
      <c r="E1086" s="136" t="s">
        <v>36</v>
      </c>
      <c r="F1086" s="136" t="s">
        <v>36</v>
      </c>
      <c r="G1086" s="136" t="s">
        <v>17</v>
      </c>
      <c r="H1086" s="136" t="s">
        <v>36</v>
      </c>
      <c r="I1086" s="137">
        <v>34451856</v>
      </c>
      <c r="J1086" s="8">
        <v>1</v>
      </c>
      <c r="K1086" s="8" t="s">
        <v>4173</v>
      </c>
      <c r="L1086" s="9">
        <v>34451856</v>
      </c>
      <c r="M1086" s="9">
        <v>1.6666666666666667</v>
      </c>
      <c r="N1086" s="138">
        <f t="shared" si="128"/>
        <v>57419760</v>
      </c>
      <c r="O1086" s="11" t="s">
        <v>4504</v>
      </c>
      <c r="P1086" s="39">
        <v>1.7445855117008446E-3</v>
      </c>
      <c r="Q1086" s="39">
        <v>2.7855039754422751E-3</v>
      </c>
      <c r="R1086" s="26">
        <v>0.43614637792521116</v>
      </c>
      <c r="S1086" s="26">
        <v>8.3565119263268248E-2</v>
      </c>
      <c r="T1086" s="26">
        <v>0.51971149718847942</v>
      </c>
      <c r="U1086" s="11"/>
      <c r="V1086" s="28"/>
      <c r="W1086" s="28"/>
      <c r="X1086" s="29"/>
      <c r="Y1086" s="108" t="str">
        <f t="shared" si="129"/>
        <v>NO OFERTADO</v>
      </c>
      <c r="Z1086" s="108" t="str">
        <f t="shared" si="130"/>
        <v>CORRECTO</v>
      </c>
      <c r="AA1086" s="29">
        <f t="shared" si="131"/>
        <v>0</v>
      </c>
      <c r="AB1086" s="25">
        <v>0.15701269605307602</v>
      </c>
      <c r="AC1086" s="26">
        <v>4.1782559631634124E-2</v>
      </c>
      <c r="AD1086" s="26">
        <v>0.19879525568471015</v>
      </c>
      <c r="AE1086" s="28"/>
      <c r="AF1086" s="28"/>
      <c r="AG1086" s="28"/>
      <c r="AH1086" s="29"/>
      <c r="AI1086" s="108" t="str">
        <f t="shared" si="132"/>
        <v>NO OFERTADO</v>
      </c>
      <c r="AJ1086" s="108" t="str">
        <f t="shared" si="133"/>
        <v>CORRECTO</v>
      </c>
      <c r="AK1086" s="27">
        <v>0.10467513070205067</v>
      </c>
      <c r="AL1086" s="26">
        <v>1.3927519877211376E-2</v>
      </c>
      <c r="AM1086" s="26">
        <v>0.11860265057926205</v>
      </c>
      <c r="AN1086" s="28"/>
      <c r="AO1086" s="28"/>
      <c r="AP1086" s="28"/>
      <c r="AQ1086" s="29"/>
      <c r="AR1086" s="108" t="str">
        <f t="shared" si="134"/>
        <v>NO OFERTADO</v>
      </c>
      <c r="AS1086" s="109" t="str">
        <f t="shared" si="135"/>
        <v>CORRECTO</v>
      </c>
    </row>
    <row r="1087" spans="1:45" x14ac:dyDescent="0.25">
      <c r="A1087" s="134">
        <v>1084</v>
      </c>
      <c r="B1087" s="135">
        <v>181</v>
      </c>
      <c r="C1087" s="10" t="s">
        <v>508</v>
      </c>
      <c r="D1087" s="136" t="s">
        <v>425</v>
      </c>
      <c r="E1087" s="136" t="s">
        <v>36</v>
      </c>
      <c r="F1087" s="136" t="s">
        <v>16</v>
      </c>
      <c r="G1087" s="136" t="s">
        <v>17</v>
      </c>
      <c r="H1087" s="136" t="s">
        <v>36</v>
      </c>
      <c r="I1087" s="137">
        <v>4165327.1999999997</v>
      </c>
      <c r="J1087" s="8">
        <v>1</v>
      </c>
      <c r="K1087" s="8" t="s">
        <v>509</v>
      </c>
      <c r="L1087" s="9">
        <v>4165327.2</v>
      </c>
      <c r="M1087" s="9">
        <v>11.692307692307692</v>
      </c>
      <c r="N1087" s="138">
        <f t="shared" si="128"/>
        <v>48702287.261538461</v>
      </c>
      <c r="O1087" s="11" t="s">
        <v>3204</v>
      </c>
      <c r="P1087" s="39">
        <v>1.4797223942275724E-3</v>
      </c>
      <c r="Q1087" s="39">
        <v>2.3626085302367521E-3</v>
      </c>
      <c r="R1087" s="26">
        <v>0.36993059855689309</v>
      </c>
      <c r="S1087" s="26">
        <v>7.0878255907102561E-2</v>
      </c>
      <c r="T1087" s="26">
        <v>0.44080885446399565</v>
      </c>
      <c r="U1087" s="11"/>
      <c r="V1087" s="28"/>
      <c r="W1087" s="28"/>
      <c r="X1087" s="29"/>
      <c r="Y1087" s="108" t="str">
        <f t="shared" si="129"/>
        <v>NO OFERTADO</v>
      </c>
      <c r="Z1087" s="108" t="str">
        <f t="shared" si="130"/>
        <v>CORRECTO</v>
      </c>
      <c r="AA1087" s="29">
        <f t="shared" si="131"/>
        <v>0</v>
      </c>
      <c r="AB1087" s="25">
        <v>0.13317501548048152</v>
      </c>
      <c r="AC1087" s="26">
        <v>3.543912795355128E-2</v>
      </c>
      <c r="AD1087" s="26">
        <v>0.1686141434340328</v>
      </c>
      <c r="AE1087" s="28"/>
      <c r="AF1087" s="28"/>
      <c r="AG1087" s="28"/>
      <c r="AH1087" s="29"/>
      <c r="AI1087" s="108" t="str">
        <f t="shared" si="132"/>
        <v>NO OFERTADO</v>
      </c>
      <c r="AJ1087" s="108" t="str">
        <f t="shared" si="133"/>
        <v>CORRECTO</v>
      </c>
      <c r="AK1087" s="27">
        <v>8.878334365365434E-2</v>
      </c>
      <c r="AL1087" s="26">
        <v>1.1813042651183761E-2</v>
      </c>
      <c r="AM1087" s="26">
        <v>0.1005963863048381</v>
      </c>
      <c r="AN1087" s="28"/>
      <c r="AO1087" s="28"/>
      <c r="AP1087" s="28"/>
      <c r="AQ1087" s="29"/>
      <c r="AR1087" s="108" t="str">
        <f t="shared" si="134"/>
        <v>NO OFERTADO</v>
      </c>
      <c r="AS1087" s="109" t="str">
        <f t="shared" si="135"/>
        <v>CORRECTO</v>
      </c>
    </row>
    <row r="1088" spans="1:45" ht="24" x14ac:dyDescent="0.25">
      <c r="A1088" s="134">
        <v>1085</v>
      </c>
      <c r="B1088" s="135">
        <v>788</v>
      </c>
      <c r="C1088" s="10" t="s">
        <v>508</v>
      </c>
      <c r="D1088" s="136" t="s">
        <v>32</v>
      </c>
      <c r="E1088" s="136" t="s">
        <v>88</v>
      </c>
      <c r="F1088" s="136" t="s">
        <v>37</v>
      </c>
      <c r="G1088" s="136" t="s">
        <v>17</v>
      </c>
      <c r="H1088" s="136" t="s">
        <v>18</v>
      </c>
      <c r="I1088" s="137">
        <v>2082663.5999999999</v>
      </c>
      <c r="J1088" s="8">
        <v>1</v>
      </c>
      <c r="K1088" s="8" t="s">
        <v>509</v>
      </c>
      <c r="L1088" s="9">
        <v>2082663.6</v>
      </c>
      <c r="M1088" s="9">
        <v>3.6923076923076925</v>
      </c>
      <c r="N1088" s="138">
        <f t="shared" si="128"/>
        <v>7689834.8307692315</v>
      </c>
      <c r="O1088" s="11" t="s">
        <v>3204</v>
      </c>
      <c r="P1088" s="39">
        <v>2.3364037803593252E-4</v>
      </c>
      <c r="Q1088" s="39">
        <v>3.7304345214264509E-4</v>
      </c>
      <c r="R1088" s="26">
        <v>5.8410094508983129E-2</v>
      </c>
      <c r="S1088" s="26">
        <v>1.1191303564279352E-2</v>
      </c>
      <c r="T1088" s="26">
        <v>6.9601398073262488E-2</v>
      </c>
      <c r="U1088" s="11"/>
      <c r="V1088" s="28"/>
      <c r="W1088" s="28"/>
      <c r="X1088" s="29"/>
      <c r="Y1088" s="108" t="str">
        <f t="shared" si="129"/>
        <v>NO OFERTADO</v>
      </c>
      <c r="Z1088" s="108" t="str">
        <f t="shared" si="130"/>
        <v>CORRECTO</v>
      </c>
      <c r="AA1088" s="29">
        <f t="shared" si="131"/>
        <v>0</v>
      </c>
      <c r="AB1088" s="25">
        <v>2.1027634023233925E-2</v>
      </c>
      <c r="AC1088" s="26">
        <v>5.595651782139676E-3</v>
      </c>
      <c r="AD1088" s="26">
        <v>2.6623285805373601E-2</v>
      </c>
      <c r="AE1088" s="28"/>
      <c r="AF1088" s="28"/>
      <c r="AG1088" s="28"/>
      <c r="AH1088" s="29"/>
      <c r="AI1088" s="108" t="str">
        <f t="shared" si="132"/>
        <v>NO OFERTADO</v>
      </c>
      <c r="AJ1088" s="108" t="str">
        <f t="shared" si="133"/>
        <v>CORRECTO</v>
      </c>
      <c r="AK1088" s="27">
        <v>1.4018422682155951E-2</v>
      </c>
      <c r="AL1088" s="26">
        <v>1.8652172607132255E-3</v>
      </c>
      <c r="AM1088" s="26">
        <v>1.5883639942869177E-2</v>
      </c>
      <c r="AN1088" s="28"/>
      <c r="AO1088" s="28"/>
      <c r="AP1088" s="28"/>
      <c r="AQ1088" s="29"/>
      <c r="AR1088" s="108" t="str">
        <f t="shared" si="134"/>
        <v>NO OFERTADO</v>
      </c>
      <c r="AS1088" s="109" t="str">
        <f t="shared" si="135"/>
        <v>CORRECTO</v>
      </c>
    </row>
    <row r="1089" spans="1:45" ht="36" x14ac:dyDescent="0.25">
      <c r="A1089" s="134">
        <v>1086</v>
      </c>
      <c r="B1089" s="135">
        <v>229</v>
      </c>
      <c r="C1089" s="10" t="s">
        <v>628</v>
      </c>
      <c r="D1089" s="136" t="s">
        <v>411</v>
      </c>
      <c r="E1089" s="136" t="s">
        <v>171</v>
      </c>
      <c r="F1089" s="136" t="s">
        <v>7</v>
      </c>
      <c r="G1089" s="136" t="s">
        <v>8</v>
      </c>
      <c r="H1089" s="136" t="s">
        <v>7</v>
      </c>
      <c r="I1089" s="137">
        <v>768</v>
      </c>
      <c r="J1089" s="8">
        <v>1</v>
      </c>
      <c r="K1089" s="8" t="s">
        <v>629</v>
      </c>
      <c r="L1089" s="9">
        <v>211.93</v>
      </c>
      <c r="M1089" s="9">
        <v>111689</v>
      </c>
      <c r="N1089" s="138">
        <f t="shared" si="128"/>
        <v>23670249.77</v>
      </c>
      <c r="O1089" s="11" t="s">
        <v>3204</v>
      </c>
      <c r="P1089" s="39">
        <v>7.1917358775240863E-4</v>
      </c>
      <c r="Q1089" s="39">
        <v>1.1482732570468179E-3</v>
      </c>
      <c r="R1089" s="26">
        <v>0.17979339693810215</v>
      </c>
      <c r="S1089" s="26">
        <v>3.4448197711404532E-2</v>
      </c>
      <c r="T1089" s="26">
        <v>0.21424159464950668</v>
      </c>
      <c r="U1089" s="11"/>
      <c r="V1089" s="28"/>
      <c r="W1089" s="28"/>
      <c r="X1089" s="29"/>
      <c r="Y1089" s="108" t="str">
        <f t="shared" si="129"/>
        <v>NO OFERTADO</v>
      </c>
      <c r="Z1089" s="108" t="str">
        <f t="shared" si="130"/>
        <v>CORRECTO</v>
      </c>
      <c r="AA1089" s="29">
        <f t="shared" si="131"/>
        <v>0</v>
      </c>
      <c r="AB1089" s="25">
        <v>6.4725622897716772E-2</v>
      </c>
      <c r="AC1089" s="26">
        <v>1.7224098855702266E-2</v>
      </c>
      <c r="AD1089" s="26">
        <v>8.1949721753419039E-2</v>
      </c>
      <c r="AE1089" s="28"/>
      <c r="AF1089" s="28"/>
      <c r="AG1089" s="28"/>
      <c r="AH1089" s="29"/>
      <c r="AI1089" s="108" t="str">
        <f t="shared" si="132"/>
        <v>NO OFERTADO</v>
      </c>
      <c r="AJ1089" s="108" t="str">
        <f t="shared" si="133"/>
        <v>CORRECTO</v>
      </c>
      <c r="AK1089" s="27">
        <v>4.3150415265144515E-2</v>
      </c>
      <c r="AL1089" s="26">
        <v>5.7413662852340893E-3</v>
      </c>
      <c r="AM1089" s="26">
        <v>4.8891781550378606E-2</v>
      </c>
      <c r="AN1089" s="28"/>
      <c r="AO1089" s="28"/>
      <c r="AP1089" s="28"/>
      <c r="AQ1089" s="29"/>
      <c r="AR1089" s="108" t="str">
        <f t="shared" si="134"/>
        <v>NO OFERTADO</v>
      </c>
      <c r="AS1089" s="109" t="str">
        <f t="shared" si="135"/>
        <v>CORRECTO</v>
      </c>
    </row>
    <row r="1090" spans="1:45" ht="36" x14ac:dyDescent="0.25">
      <c r="A1090" s="134">
        <v>1087</v>
      </c>
      <c r="B1090" s="135">
        <v>1573</v>
      </c>
      <c r="C1090" s="10" t="s">
        <v>628</v>
      </c>
      <c r="D1090" s="136" t="s">
        <v>660</v>
      </c>
      <c r="E1090" s="136" t="s">
        <v>205</v>
      </c>
      <c r="F1090" s="136" t="s">
        <v>101</v>
      </c>
      <c r="G1090" s="136" t="s">
        <v>8</v>
      </c>
      <c r="H1090" s="136" t="s">
        <v>7</v>
      </c>
      <c r="I1090" s="137">
        <v>384</v>
      </c>
      <c r="J1090" s="8">
        <v>1</v>
      </c>
      <c r="K1090" s="8" t="s">
        <v>629</v>
      </c>
      <c r="L1090" s="9">
        <v>360.09</v>
      </c>
      <c r="M1090" s="9">
        <v>4929.416666666667</v>
      </c>
      <c r="N1090" s="138">
        <f t="shared" si="128"/>
        <v>1775033.6475</v>
      </c>
      <c r="O1090" s="11" t="s">
        <v>3204</v>
      </c>
      <c r="P1090" s="39">
        <v>5.3930876482416573E-5</v>
      </c>
      <c r="Q1090" s="39">
        <v>8.6109090000638315E-5</v>
      </c>
      <c r="R1090" s="26">
        <v>1.3482719120604144E-2</v>
      </c>
      <c r="S1090" s="26">
        <v>2.5832727000191496E-3</v>
      </c>
      <c r="T1090" s="26">
        <v>1.6065991820623293E-2</v>
      </c>
      <c r="U1090" s="11"/>
      <c r="V1090" s="28"/>
      <c r="W1090" s="28"/>
      <c r="X1090" s="29"/>
      <c r="Y1090" s="108" t="str">
        <f t="shared" si="129"/>
        <v>NO OFERTADO</v>
      </c>
      <c r="Z1090" s="108" t="str">
        <f t="shared" si="130"/>
        <v>CORRECTO</v>
      </c>
      <c r="AA1090" s="29">
        <f t="shared" si="131"/>
        <v>0</v>
      </c>
      <c r="AB1090" s="25">
        <v>4.8537788834174915E-3</v>
      </c>
      <c r="AC1090" s="26">
        <v>1.2916363500095748E-3</v>
      </c>
      <c r="AD1090" s="26">
        <v>6.1454152334270663E-3</v>
      </c>
      <c r="AE1090" s="28"/>
      <c r="AF1090" s="28"/>
      <c r="AG1090" s="28"/>
      <c r="AH1090" s="29"/>
      <c r="AI1090" s="108" t="str">
        <f t="shared" si="132"/>
        <v>NO OFERTADO</v>
      </c>
      <c r="AJ1090" s="108" t="str">
        <f t="shared" si="133"/>
        <v>CORRECTO</v>
      </c>
      <c r="AK1090" s="27">
        <v>3.2358525889449943E-3</v>
      </c>
      <c r="AL1090" s="26">
        <v>4.3054545000319156E-4</v>
      </c>
      <c r="AM1090" s="26">
        <v>3.6663980389481858E-3</v>
      </c>
      <c r="AN1090" s="28"/>
      <c r="AO1090" s="28"/>
      <c r="AP1090" s="28"/>
      <c r="AQ1090" s="29"/>
      <c r="AR1090" s="108" t="str">
        <f t="shared" si="134"/>
        <v>NO OFERTADO</v>
      </c>
      <c r="AS1090" s="109" t="str">
        <f t="shared" si="135"/>
        <v>CORRECTO</v>
      </c>
    </row>
    <row r="1091" spans="1:45" ht="24" x14ac:dyDescent="0.25">
      <c r="A1091" s="134">
        <v>1088</v>
      </c>
      <c r="B1091" s="135">
        <v>654</v>
      </c>
      <c r="C1091" s="10" t="s">
        <v>1421</v>
      </c>
      <c r="D1091" s="136" t="s">
        <v>403</v>
      </c>
      <c r="E1091" s="136" t="s">
        <v>6</v>
      </c>
      <c r="F1091" s="136" t="s">
        <v>7</v>
      </c>
      <c r="G1091" s="136" t="s">
        <v>8</v>
      </c>
      <c r="H1091" s="136" t="s">
        <v>7</v>
      </c>
      <c r="I1091" s="137">
        <v>47107.5</v>
      </c>
      <c r="J1091" s="8">
        <v>1</v>
      </c>
      <c r="K1091" s="8" t="s">
        <v>1422</v>
      </c>
      <c r="L1091" s="9">
        <v>47107.5</v>
      </c>
      <c r="M1091" s="9">
        <v>219.36363636363637</v>
      </c>
      <c r="N1091" s="138">
        <f t="shared" si="128"/>
        <v>10333672.5</v>
      </c>
      <c r="O1091" s="11" t="s">
        <v>3204</v>
      </c>
      <c r="P1091" s="39">
        <v>3.1396814138828593E-4</v>
      </c>
      <c r="Q1091" s="39">
        <v>5.0129930584294523E-4</v>
      </c>
      <c r="R1091" s="26">
        <v>7.8492035347071484E-2</v>
      </c>
      <c r="S1091" s="26">
        <v>1.5038979175288358E-2</v>
      </c>
      <c r="T1091" s="26">
        <v>9.3531014522359845E-2</v>
      </c>
      <c r="U1091" s="11"/>
      <c r="V1091" s="28"/>
      <c r="W1091" s="28"/>
      <c r="X1091" s="29"/>
      <c r="Y1091" s="108" t="str">
        <f t="shared" si="129"/>
        <v>NO OFERTADO</v>
      </c>
      <c r="Z1091" s="108" t="str">
        <f t="shared" si="130"/>
        <v>CORRECTO</v>
      </c>
      <c r="AA1091" s="29">
        <f t="shared" si="131"/>
        <v>0</v>
      </c>
      <c r="AB1091" s="25">
        <v>2.8257132724945733E-2</v>
      </c>
      <c r="AC1091" s="26">
        <v>7.5194895876441788E-3</v>
      </c>
      <c r="AD1091" s="26">
        <v>3.5776622312589913E-2</v>
      </c>
      <c r="AE1091" s="28"/>
      <c r="AF1091" s="28"/>
      <c r="AG1091" s="28"/>
      <c r="AH1091" s="29"/>
      <c r="AI1091" s="108" t="str">
        <f t="shared" si="132"/>
        <v>NO OFERTADO</v>
      </c>
      <c r="AJ1091" s="108" t="str">
        <f t="shared" si="133"/>
        <v>CORRECTO</v>
      </c>
      <c r="AK1091" s="27">
        <v>1.8838088483297155E-2</v>
      </c>
      <c r="AL1091" s="26">
        <v>2.5064965292147263E-3</v>
      </c>
      <c r="AM1091" s="26">
        <v>2.134458501251188E-2</v>
      </c>
      <c r="AN1091" s="28"/>
      <c r="AO1091" s="28"/>
      <c r="AP1091" s="28"/>
      <c r="AQ1091" s="29"/>
      <c r="AR1091" s="108" t="str">
        <f t="shared" si="134"/>
        <v>NO OFERTADO</v>
      </c>
      <c r="AS1091" s="109" t="str">
        <f t="shared" si="135"/>
        <v>CORRECTO</v>
      </c>
    </row>
    <row r="1092" spans="1:45" x14ac:dyDescent="0.25">
      <c r="A1092" s="134">
        <v>1089</v>
      </c>
      <c r="B1092" s="135">
        <v>2532</v>
      </c>
      <c r="C1092" s="10" t="s">
        <v>4250</v>
      </c>
      <c r="D1092" s="136" t="s">
        <v>3487</v>
      </c>
      <c r="E1092" s="136" t="s">
        <v>1496</v>
      </c>
      <c r="F1092" s="136" t="s">
        <v>230</v>
      </c>
      <c r="G1092" s="136" t="s">
        <v>4251</v>
      </c>
      <c r="H1092" s="136" t="s">
        <v>4252</v>
      </c>
      <c r="I1092" s="137" t="s">
        <v>45</v>
      </c>
      <c r="J1092" s="8">
        <v>1</v>
      </c>
      <c r="K1092" s="8" t="s">
        <v>562</v>
      </c>
      <c r="L1092" s="9">
        <v>57495.65</v>
      </c>
      <c r="M1092" s="9">
        <v>134.5</v>
      </c>
      <c r="N1092" s="138">
        <f t="shared" si="128"/>
        <v>7733164.9249999998</v>
      </c>
      <c r="O1092" s="11" t="s">
        <v>4504</v>
      </c>
      <c r="P1092" s="39">
        <v>2.3495687700102102E-4</v>
      </c>
      <c r="Q1092" s="39"/>
      <c r="R1092" s="26">
        <v>5.8739219250255256E-2</v>
      </c>
      <c r="S1092" s="7"/>
      <c r="T1092" s="26">
        <v>5.8739219250255256E-2</v>
      </c>
      <c r="U1092" s="11"/>
      <c r="V1092" s="28"/>
      <c r="W1092" s="28"/>
      <c r="X1092" s="29"/>
      <c r="Y1092" s="108" t="str">
        <f t="shared" si="129"/>
        <v>NO OFERTADO</v>
      </c>
      <c r="Z1092" s="108" t="str">
        <f t="shared" si="130"/>
        <v>CORRECTO</v>
      </c>
      <c r="AA1092" s="29">
        <f t="shared" si="131"/>
        <v>0</v>
      </c>
      <c r="AB1092" s="25">
        <v>2.1146118930091891E-2</v>
      </c>
      <c r="AC1092" s="7"/>
      <c r="AD1092" s="26">
        <v>2.1146118930091891E-2</v>
      </c>
      <c r="AE1092" s="28"/>
      <c r="AF1092" s="28"/>
      <c r="AG1092" s="28"/>
      <c r="AH1092" s="29"/>
      <c r="AI1092" s="108" t="str">
        <f t="shared" si="132"/>
        <v>NO OFERTADO</v>
      </c>
      <c r="AJ1092" s="108" t="str">
        <f t="shared" si="133"/>
        <v>CORRECTO</v>
      </c>
      <c r="AK1092" s="27">
        <v>1.4097412620061261E-2</v>
      </c>
      <c r="AL1092" s="7"/>
      <c r="AM1092" s="26">
        <v>1.4097412620061261E-2</v>
      </c>
      <c r="AN1092" s="28"/>
      <c r="AO1092" s="28"/>
      <c r="AP1092" s="28"/>
      <c r="AQ1092" s="29"/>
      <c r="AR1092" s="108" t="str">
        <f t="shared" si="134"/>
        <v>NO OFERTADO</v>
      </c>
      <c r="AS1092" s="109" t="str">
        <f t="shared" si="135"/>
        <v>CORRECTO</v>
      </c>
    </row>
    <row r="1093" spans="1:45" x14ac:dyDescent="0.25">
      <c r="A1093" s="134">
        <v>1090</v>
      </c>
      <c r="B1093" s="135">
        <v>356</v>
      </c>
      <c r="C1093" s="10" t="s">
        <v>893</v>
      </c>
      <c r="D1093" s="136" t="s">
        <v>894</v>
      </c>
      <c r="E1093" s="136" t="s">
        <v>16</v>
      </c>
      <c r="F1093" s="136" t="s">
        <v>16</v>
      </c>
      <c r="G1093" s="136" t="s">
        <v>17</v>
      </c>
      <c r="H1093" s="136" t="s">
        <v>16</v>
      </c>
      <c r="I1093" s="137">
        <v>1457809.85</v>
      </c>
      <c r="J1093" s="8">
        <v>1</v>
      </c>
      <c r="K1093" s="8" t="s">
        <v>895</v>
      </c>
      <c r="L1093" s="9">
        <v>1457809.85</v>
      </c>
      <c r="M1093" s="9">
        <v>16</v>
      </c>
      <c r="N1093" s="138">
        <f t="shared" si="128"/>
        <v>23324957.600000001</v>
      </c>
      <c r="O1093" s="11" t="s">
        <v>3204</v>
      </c>
      <c r="P1093" s="39">
        <v>7.0868257007686037E-4</v>
      </c>
      <c r="Q1093" s="39">
        <v>1.1315227044108598E-3</v>
      </c>
      <c r="R1093" s="26">
        <v>0.1771706425192151</v>
      </c>
      <c r="S1093" s="26">
        <v>3.3945681132325795E-2</v>
      </c>
      <c r="T1093" s="26">
        <v>0.2111163236515409</v>
      </c>
      <c r="U1093" s="11"/>
      <c r="V1093" s="28"/>
      <c r="W1093" s="28"/>
      <c r="X1093" s="29"/>
      <c r="Y1093" s="108" t="str">
        <f t="shared" si="129"/>
        <v>NO OFERTADO</v>
      </c>
      <c r="Z1093" s="108" t="str">
        <f t="shared" si="130"/>
        <v>CORRECTO</v>
      </c>
      <c r="AA1093" s="29">
        <f t="shared" si="131"/>
        <v>0</v>
      </c>
      <c r="AB1093" s="25">
        <v>6.3781431306917435E-2</v>
      </c>
      <c r="AC1093" s="26">
        <v>1.6972840566162897E-2</v>
      </c>
      <c r="AD1093" s="26">
        <v>8.0754271873080333E-2</v>
      </c>
      <c r="AE1093" s="28"/>
      <c r="AF1093" s="28"/>
      <c r="AG1093" s="28"/>
      <c r="AH1093" s="29"/>
      <c r="AI1093" s="108" t="str">
        <f t="shared" si="132"/>
        <v>NO OFERTADO</v>
      </c>
      <c r="AJ1093" s="108" t="str">
        <f t="shared" si="133"/>
        <v>CORRECTO</v>
      </c>
      <c r="AK1093" s="27">
        <v>4.2520954204611619E-2</v>
      </c>
      <c r="AL1093" s="26">
        <v>5.6576135220542988E-3</v>
      </c>
      <c r="AM1093" s="26">
        <v>4.817856772666592E-2</v>
      </c>
      <c r="AN1093" s="28"/>
      <c r="AO1093" s="28"/>
      <c r="AP1093" s="28"/>
      <c r="AQ1093" s="29"/>
      <c r="AR1093" s="108" t="str">
        <f t="shared" si="134"/>
        <v>NO OFERTADO</v>
      </c>
      <c r="AS1093" s="109" t="str">
        <f t="shared" si="135"/>
        <v>CORRECTO</v>
      </c>
    </row>
    <row r="1094" spans="1:45" x14ac:dyDescent="0.25">
      <c r="A1094" s="134">
        <v>1091</v>
      </c>
      <c r="B1094" s="135">
        <v>323</v>
      </c>
      <c r="C1094" s="10" t="s">
        <v>822</v>
      </c>
      <c r="D1094" s="136" t="s">
        <v>823</v>
      </c>
      <c r="E1094" s="136" t="s">
        <v>165</v>
      </c>
      <c r="F1094" s="136" t="s">
        <v>166</v>
      </c>
      <c r="G1094" s="136" t="s">
        <v>167</v>
      </c>
      <c r="H1094" s="136" t="s">
        <v>81</v>
      </c>
      <c r="I1094" s="137">
        <v>7654.3185000000003</v>
      </c>
      <c r="J1094" s="8">
        <v>5</v>
      </c>
      <c r="K1094" s="8" t="s">
        <v>824</v>
      </c>
      <c r="L1094" s="9">
        <v>6396.39</v>
      </c>
      <c r="M1094" s="9">
        <v>7328.0769230769229</v>
      </c>
      <c r="N1094" s="138">
        <f t="shared" ref="N1094:N1157" si="136">M1094*L1094</f>
        <v>46873237.950000003</v>
      </c>
      <c r="O1094" s="11" t="s">
        <v>3204</v>
      </c>
      <c r="P1094" s="39">
        <v>1.4241503589369966E-3</v>
      </c>
      <c r="Q1094" s="39">
        <v>2.2738790731897298E-3</v>
      </c>
      <c r="R1094" s="26">
        <v>0.35603758973424915</v>
      </c>
      <c r="S1094" s="26">
        <v>6.8216372195691891E-2</v>
      </c>
      <c r="T1094" s="26">
        <v>0.42425396192994103</v>
      </c>
      <c r="U1094" s="11"/>
      <c r="V1094" s="28"/>
      <c r="W1094" s="28"/>
      <c r="X1094" s="29"/>
      <c r="Y1094" s="108" t="str">
        <f t="shared" ref="Y1094:Y1157" si="137">IF(U1094=0,"NO OFERTADO",IF(V1094=0,"NO OFERTADO",IF(W1094=0,"NO OFERTADO",IF(X1094&gt;0,"CORRECTO","NO OFERTADO"))))</f>
        <v>NO OFERTADO</v>
      </c>
      <c r="Z1094" s="108" t="str">
        <f t="shared" ref="Z1094:Z1157" si="138">IF(X1094=0,"CORRECTO",IF(X1094&gt;I1094,"SOBREPASA TECHO REGULADO","CORRECTO"))</f>
        <v>CORRECTO</v>
      </c>
      <c r="AA1094" s="29">
        <f t="shared" ref="AA1094:AA1157" si="139">IF(AND(Y1094="CORRECTO", Z1094="CORRECTO"), X1094*M1094, 0)</f>
        <v>0</v>
      </c>
      <c r="AB1094" s="25">
        <v>0.12817353230432968</v>
      </c>
      <c r="AC1094" s="26">
        <v>3.4108186097845945E-2</v>
      </c>
      <c r="AD1094" s="26">
        <v>0.16228171840217562</v>
      </c>
      <c r="AE1094" s="28"/>
      <c r="AF1094" s="28"/>
      <c r="AG1094" s="28"/>
      <c r="AH1094" s="29"/>
      <c r="AI1094" s="108" t="str">
        <f t="shared" ref="AI1094:AI1157" si="140">IF(AE1094=0,"NO OFERTADO",IF(AF1094=0,"NO OFERTADO",IF(AG1094=0,"NO OFERTADO",IF(AH1094&gt;0,"CORRECTO","NO OFERTADO"))))</f>
        <v>NO OFERTADO</v>
      </c>
      <c r="AJ1094" s="108" t="str">
        <f t="shared" ref="AJ1094:AJ1157" si="141">IF(AH1094=0,"CORRECTO",IF(AH1094&lt;X1094,"PRECIO OPCION 1 MAYOR QUE OPCION 2",IF(AH1094&gt;I1094,"SOBREPASA TECHO REGULADO","CORRECTO")))</f>
        <v>CORRECTO</v>
      </c>
      <c r="AK1094" s="27">
        <v>8.5449021536219791E-2</v>
      </c>
      <c r="AL1094" s="26">
        <v>1.1369395365948649E-2</v>
      </c>
      <c r="AM1094" s="26">
        <v>9.6818416902168442E-2</v>
      </c>
      <c r="AN1094" s="28"/>
      <c r="AO1094" s="28"/>
      <c r="AP1094" s="28"/>
      <c r="AQ1094" s="29"/>
      <c r="AR1094" s="108" t="str">
        <f t="shared" ref="AR1094:AR1157" si="142">IF(AN1094=0,"NO OFERTADO",IF(AO1094=0,"NO OFERTADO",IF(AP1094=0,"NO OFERTADO",IF(AQ1094&gt;0,"CORRECTO","NO OFERTADO"))))</f>
        <v>NO OFERTADO</v>
      </c>
      <c r="AS1094" s="109" t="str">
        <f t="shared" ref="AS1094:AS1157" si="143">IF(AQ1094=0,"CORRECTO",IF(AQ1094&lt;AH1094,"PRECIO OPCION 2 MAYOR QUE OPCION 3",IF(AQ1094&gt;I1094,"SOBREPASA TECHO REGULADO","CORRECTO")))</f>
        <v>CORRECTO</v>
      </c>
    </row>
    <row r="1095" spans="1:45" x14ac:dyDescent="0.25">
      <c r="A1095" s="134">
        <v>1092</v>
      </c>
      <c r="B1095" s="135">
        <v>2505</v>
      </c>
      <c r="C1095" s="141" t="s">
        <v>4212</v>
      </c>
      <c r="D1095" s="145" t="s">
        <v>823</v>
      </c>
      <c r="E1095" s="145" t="s">
        <v>165</v>
      </c>
      <c r="F1095" s="145" t="s">
        <v>166</v>
      </c>
      <c r="G1095" s="136" t="s">
        <v>167</v>
      </c>
      <c r="H1095" s="145" t="s">
        <v>81</v>
      </c>
      <c r="I1095" s="137">
        <v>7654.32</v>
      </c>
      <c r="J1095" s="8">
        <v>2.5</v>
      </c>
      <c r="K1095" s="145" t="s">
        <v>4213</v>
      </c>
      <c r="L1095" s="9">
        <v>7654.32</v>
      </c>
      <c r="M1095" s="9">
        <v>2113.0769230769233</v>
      </c>
      <c r="N1095" s="138">
        <f t="shared" si="136"/>
        <v>16174166.953846155</v>
      </c>
      <c r="O1095" s="11" t="s">
        <v>4504</v>
      </c>
      <c r="P1095" s="39">
        <v>4.9141998036060378E-4</v>
      </c>
      <c r="Q1095" s="39">
        <v>7.8462895611903518E-4</v>
      </c>
      <c r="R1095" s="26">
        <v>0.12285499509015095</v>
      </c>
      <c r="S1095" s="26">
        <v>2.3538868683571055E-2</v>
      </c>
      <c r="T1095" s="26">
        <v>0.14639386377372202</v>
      </c>
      <c r="U1095" s="11"/>
      <c r="V1095" s="28"/>
      <c r="W1095" s="28"/>
      <c r="X1095" s="29"/>
      <c r="Y1095" s="108" t="str">
        <f t="shared" si="137"/>
        <v>NO OFERTADO</v>
      </c>
      <c r="Z1095" s="108" t="str">
        <f t="shared" si="138"/>
        <v>CORRECTO</v>
      </c>
      <c r="AA1095" s="29">
        <f t="shared" si="139"/>
        <v>0</v>
      </c>
      <c r="AB1095" s="25">
        <v>4.4227798232454339E-2</v>
      </c>
      <c r="AC1095" s="26">
        <v>1.1769434341785527E-2</v>
      </c>
      <c r="AD1095" s="26">
        <v>5.5997232574239865E-2</v>
      </c>
      <c r="AE1095" s="28"/>
      <c r="AF1095" s="28"/>
      <c r="AG1095" s="28"/>
      <c r="AH1095" s="29"/>
      <c r="AI1095" s="108" t="str">
        <f t="shared" si="140"/>
        <v>NO OFERTADO</v>
      </c>
      <c r="AJ1095" s="108" t="str">
        <f t="shared" si="141"/>
        <v>CORRECTO</v>
      </c>
      <c r="AK1095" s="27">
        <v>2.9485198821636228E-2</v>
      </c>
      <c r="AL1095" s="26">
        <v>3.9231447805951761E-3</v>
      </c>
      <c r="AM1095" s="26">
        <v>3.3408343602231404E-2</v>
      </c>
      <c r="AN1095" s="28"/>
      <c r="AO1095" s="28"/>
      <c r="AP1095" s="28"/>
      <c r="AQ1095" s="29"/>
      <c r="AR1095" s="108" t="str">
        <f t="shared" si="142"/>
        <v>NO OFERTADO</v>
      </c>
      <c r="AS1095" s="109" t="str">
        <f t="shared" si="143"/>
        <v>CORRECTO</v>
      </c>
    </row>
    <row r="1096" spans="1:45" ht="24" x14ac:dyDescent="0.25">
      <c r="A1096" s="134">
        <v>1093</v>
      </c>
      <c r="B1096" s="135">
        <v>2654</v>
      </c>
      <c r="C1096" s="11" t="s">
        <v>3965</v>
      </c>
      <c r="D1096" s="145" t="s">
        <v>1102</v>
      </c>
      <c r="E1096" s="145" t="s">
        <v>6</v>
      </c>
      <c r="F1096" s="145" t="s">
        <v>7</v>
      </c>
      <c r="G1096" s="136" t="s">
        <v>8</v>
      </c>
      <c r="H1096" s="145" t="s">
        <v>7</v>
      </c>
      <c r="I1096" s="137" t="s">
        <v>45</v>
      </c>
      <c r="J1096" s="8">
        <v>1</v>
      </c>
      <c r="K1096" s="8" t="s">
        <v>562</v>
      </c>
      <c r="L1096" s="9">
        <v>702.57</v>
      </c>
      <c r="M1096" s="9">
        <v>100</v>
      </c>
      <c r="N1096" s="138">
        <f t="shared" si="136"/>
        <v>70257</v>
      </c>
      <c r="O1096" s="11" t="s">
        <v>4504</v>
      </c>
      <c r="P1096" s="39">
        <v>2.1346195855845832E-6</v>
      </c>
      <c r="Q1096" s="39"/>
      <c r="R1096" s="26">
        <v>5.3365489639614584E-4</v>
      </c>
      <c r="S1096" s="7"/>
      <c r="T1096" s="26">
        <v>5.3365489639614584E-4</v>
      </c>
      <c r="U1096" s="11"/>
      <c r="V1096" s="28"/>
      <c r="W1096" s="28"/>
      <c r="X1096" s="29"/>
      <c r="Y1096" s="108" t="str">
        <f t="shared" si="137"/>
        <v>NO OFERTADO</v>
      </c>
      <c r="Z1096" s="108" t="str">
        <f t="shared" si="138"/>
        <v>CORRECTO</v>
      </c>
      <c r="AA1096" s="29">
        <f t="shared" si="139"/>
        <v>0</v>
      </c>
      <c r="AB1096" s="25">
        <v>1.9211576270261249E-4</v>
      </c>
      <c r="AC1096" s="7"/>
      <c r="AD1096" s="26">
        <v>1.9211576270261249E-4</v>
      </c>
      <c r="AE1096" s="28"/>
      <c r="AF1096" s="28"/>
      <c r="AG1096" s="28"/>
      <c r="AH1096" s="29"/>
      <c r="AI1096" s="108" t="str">
        <f t="shared" si="140"/>
        <v>NO OFERTADO</v>
      </c>
      <c r="AJ1096" s="108" t="str">
        <f t="shared" si="141"/>
        <v>CORRECTO</v>
      </c>
      <c r="AK1096" s="27">
        <v>1.2807717513507499E-4</v>
      </c>
      <c r="AL1096" s="7"/>
      <c r="AM1096" s="26">
        <v>1.2807717513507499E-4</v>
      </c>
      <c r="AN1096" s="28"/>
      <c r="AO1096" s="28"/>
      <c r="AP1096" s="28"/>
      <c r="AQ1096" s="29"/>
      <c r="AR1096" s="108" t="str">
        <f t="shared" si="142"/>
        <v>NO OFERTADO</v>
      </c>
      <c r="AS1096" s="109" t="str">
        <f t="shared" si="143"/>
        <v>CORRECTO</v>
      </c>
    </row>
    <row r="1097" spans="1:45" ht="24" x14ac:dyDescent="0.25">
      <c r="A1097" s="134">
        <v>1094</v>
      </c>
      <c r="B1097" s="135">
        <v>446</v>
      </c>
      <c r="C1097" s="10" t="s">
        <v>1083</v>
      </c>
      <c r="D1097" s="136" t="s">
        <v>136</v>
      </c>
      <c r="E1097" s="136" t="s">
        <v>6</v>
      </c>
      <c r="F1097" s="136" t="s">
        <v>7</v>
      </c>
      <c r="G1097" s="136" t="s">
        <v>8</v>
      </c>
      <c r="H1097" s="136" t="s">
        <v>7</v>
      </c>
      <c r="I1097" s="137">
        <v>5973.6</v>
      </c>
      <c r="J1097" s="8">
        <v>1</v>
      </c>
      <c r="K1097" s="8" t="s">
        <v>1084</v>
      </c>
      <c r="L1097" s="9">
        <v>763.09</v>
      </c>
      <c r="M1097" s="9">
        <v>15939.923076923076</v>
      </c>
      <c r="N1097" s="138">
        <f t="shared" si="136"/>
        <v>12163595.90076923</v>
      </c>
      <c r="O1097" s="11" t="s">
        <v>3204</v>
      </c>
      <c r="P1097" s="39">
        <v>3.6956673414632494E-4</v>
      </c>
      <c r="Q1097" s="39">
        <v>5.9007116604573148E-4</v>
      </c>
      <c r="R1097" s="26">
        <v>9.239168353658124E-2</v>
      </c>
      <c r="S1097" s="26">
        <v>1.7702134981371943E-2</v>
      </c>
      <c r="T1097" s="26">
        <v>0.11009381851795319</v>
      </c>
      <c r="U1097" s="11"/>
      <c r="V1097" s="28"/>
      <c r="W1097" s="28"/>
      <c r="X1097" s="29"/>
      <c r="Y1097" s="108" t="str">
        <f t="shared" si="137"/>
        <v>NO OFERTADO</v>
      </c>
      <c r="Z1097" s="108" t="str">
        <f t="shared" si="138"/>
        <v>CORRECTO</v>
      </c>
      <c r="AA1097" s="29">
        <f t="shared" si="139"/>
        <v>0</v>
      </c>
      <c r="AB1097" s="25">
        <v>3.3261006073169244E-2</v>
      </c>
      <c r="AC1097" s="26">
        <v>8.8510674906859717E-3</v>
      </c>
      <c r="AD1097" s="26">
        <v>4.2112073563855212E-2</v>
      </c>
      <c r="AE1097" s="28"/>
      <c r="AF1097" s="28"/>
      <c r="AG1097" s="28"/>
      <c r="AH1097" s="29"/>
      <c r="AI1097" s="108" t="str">
        <f t="shared" si="140"/>
        <v>NO OFERTADO</v>
      </c>
      <c r="AJ1097" s="108" t="str">
        <f t="shared" si="141"/>
        <v>CORRECTO</v>
      </c>
      <c r="AK1097" s="27">
        <v>2.2174004048779495E-2</v>
      </c>
      <c r="AL1097" s="26">
        <v>2.9503558302286575E-3</v>
      </c>
      <c r="AM1097" s="26">
        <v>2.5124359879008153E-2</v>
      </c>
      <c r="AN1097" s="28"/>
      <c r="AO1097" s="28"/>
      <c r="AP1097" s="28"/>
      <c r="AQ1097" s="29"/>
      <c r="AR1097" s="108" t="str">
        <f t="shared" si="142"/>
        <v>NO OFERTADO</v>
      </c>
      <c r="AS1097" s="109" t="str">
        <f t="shared" si="143"/>
        <v>CORRECTO</v>
      </c>
    </row>
    <row r="1098" spans="1:45" ht="24" x14ac:dyDescent="0.25">
      <c r="A1098" s="134">
        <v>1095</v>
      </c>
      <c r="B1098" s="135">
        <v>1239</v>
      </c>
      <c r="C1098" s="10" t="s">
        <v>1083</v>
      </c>
      <c r="D1098" s="136" t="s">
        <v>69</v>
      </c>
      <c r="E1098" s="136" t="s">
        <v>6</v>
      </c>
      <c r="F1098" s="136" t="s">
        <v>7</v>
      </c>
      <c r="G1098" s="136" t="s">
        <v>8</v>
      </c>
      <c r="H1098" s="136" t="s">
        <v>7</v>
      </c>
      <c r="I1098" s="137">
        <v>29868</v>
      </c>
      <c r="J1098" s="8">
        <v>1</v>
      </c>
      <c r="K1098" s="8" t="s">
        <v>1084</v>
      </c>
      <c r="L1098" s="9">
        <v>16609</v>
      </c>
      <c r="M1098" s="9">
        <v>26.666666666666668</v>
      </c>
      <c r="N1098" s="138">
        <f t="shared" si="136"/>
        <v>442906.66666666669</v>
      </c>
      <c r="O1098" s="11" t="s">
        <v>3204</v>
      </c>
      <c r="P1098" s="39">
        <v>1.3456840531942001E-5</v>
      </c>
      <c r="Q1098" s="39">
        <v>2.1485953280715323E-5</v>
      </c>
      <c r="R1098" s="26">
        <v>3.3642101329855001E-3</v>
      </c>
      <c r="S1098" s="26">
        <v>6.4457859842145966E-4</v>
      </c>
      <c r="T1098" s="26">
        <v>4.0087887314069594E-3</v>
      </c>
      <c r="U1098" s="11"/>
      <c r="V1098" s="28"/>
      <c r="W1098" s="28"/>
      <c r="X1098" s="29"/>
      <c r="Y1098" s="108" t="str">
        <f t="shared" si="137"/>
        <v>NO OFERTADO</v>
      </c>
      <c r="Z1098" s="108" t="str">
        <f t="shared" si="138"/>
        <v>CORRECTO</v>
      </c>
      <c r="AA1098" s="29">
        <f t="shared" si="139"/>
        <v>0</v>
      </c>
      <c r="AB1098" s="25">
        <v>1.2111156478747801E-3</v>
      </c>
      <c r="AC1098" s="26">
        <v>3.2228929921072983E-4</v>
      </c>
      <c r="AD1098" s="26">
        <v>1.53340494708551E-3</v>
      </c>
      <c r="AE1098" s="28"/>
      <c r="AF1098" s="28"/>
      <c r="AG1098" s="28"/>
      <c r="AH1098" s="29"/>
      <c r="AI1098" s="108" t="str">
        <f t="shared" si="140"/>
        <v>NO OFERTADO</v>
      </c>
      <c r="AJ1098" s="108" t="str">
        <f t="shared" si="141"/>
        <v>CORRECTO</v>
      </c>
      <c r="AK1098" s="27">
        <v>8.0741043191652007E-4</v>
      </c>
      <c r="AL1098" s="26">
        <v>1.0742976640357662E-4</v>
      </c>
      <c r="AM1098" s="26">
        <v>9.1484019832009666E-4</v>
      </c>
      <c r="AN1098" s="28"/>
      <c r="AO1098" s="28"/>
      <c r="AP1098" s="28"/>
      <c r="AQ1098" s="29"/>
      <c r="AR1098" s="108" t="str">
        <f t="shared" si="142"/>
        <v>NO OFERTADO</v>
      </c>
      <c r="AS1098" s="109" t="str">
        <f t="shared" si="143"/>
        <v>CORRECTO</v>
      </c>
    </row>
    <row r="1099" spans="1:45" ht="24" x14ac:dyDescent="0.25">
      <c r="A1099" s="134">
        <v>1096</v>
      </c>
      <c r="B1099" s="135">
        <v>85</v>
      </c>
      <c r="C1099" s="10" t="s">
        <v>260</v>
      </c>
      <c r="D1099" s="136" t="s">
        <v>148</v>
      </c>
      <c r="E1099" s="136" t="s">
        <v>6</v>
      </c>
      <c r="F1099" s="136" t="s">
        <v>7</v>
      </c>
      <c r="G1099" s="136" t="s">
        <v>8</v>
      </c>
      <c r="H1099" s="136" t="s">
        <v>7</v>
      </c>
      <c r="I1099" s="137">
        <v>327651.75</v>
      </c>
      <c r="J1099" s="8">
        <v>1</v>
      </c>
      <c r="K1099" s="8" t="s">
        <v>261</v>
      </c>
      <c r="L1099" s="9">
        <v>22890.38</v>
      </c>
      <c r="M1099" s="9">
        <v>318.38461538461536</v>
      </c>
      <c r="N1099" s="138">
        <f t="shared" si="136"/>
        <v>7287944.8323076917</v>
      </c>
      <c r="O1099" s="11" t="s">
        <v>3204</v>
      </c>
      <c r="P1099" s="39">
        <v>2.2142974760812375E-4</v>
      </c>
      <c r="Q1099" s="39">
        <v>3.535472684524815E-4</v>
      </c>
      <c r="R1099" s="26">
        <v>5.5357436902030939E-2</v>
      </c>
      <c r="S1099" s="26">
        <v>1.0606418053574445E-2</v>
      </c>
      <c r="T1099" s="26">
        <v>6.5963854955605389E-2</v>
      </c>
      <c r="U1099" s="11"/>
      <c r="V1099" s="28"/>
      <c r="W1099" s="28"/>
      <c r="X1099" s="29"/>
      <c r="Y1099" s="108" t="str">
        <f t="shared" si="137"/>
        <v>NO OFERTADO</v>
      </c>
      <c r="Z1099" s="108" t="str">
        <f t="shared" si="138"/>
        <v>CORRECTO</v>
      </c>
      <c r="AA1099" s="29">
        <f t="shared" si="139"/>
        <v>0</v>
      </c>
      <c r="AB1099" s="25">
        <v>1.9928677284731137E-2</v>
      </c>
      <c r="AC1099" s="26">
        <v>5.3032090267872223E-3</v>
      </c>
      <c r="AD1099" s="26">
        <v>2.5231886311518358E-2</v>
      </c>
      <c r="AE1099" s="28"/>
      <c r="AF1099" s="28"/>
      <c r="AG1099" s="28"/>
      <c r="AH1099" s="29"/>
      <c r="AI1099" s="108" t="str">
        <f t="shared" si="140"/>
        <v>NO OFERTADO</v>
      </c>
      <c r="AJ1099" s="108" t="str">
        <f t="shared" si="141"/>
        <v>CORRECTO</v>
      </c>
      <c r="AK1099" s="27">
        <v>1.3285784856487425E-2</v>
      </c>
      <c r="AL1099" s="26">
        <v>1.7677363422624074E-3</v>
      </c>
      <c r="AM1099" s="26">
        <v>1.5053521198749833E-2</v>
      </c>
      <c r="AN1099" s="28"/>
      <c r="AO1099" s="28"/>
      <c r="AP1099" s="28"/>
      <c r="AQ1099" s="29"/>
      <c r="AR1099" s="108" t="str">
        <f t="shared" si="142"/>
        <v>NO OFERTADO</v>
      </c>
      <c r="AS1099" s="109" t="str">
        <f t="shared" si="143"/>
        <v>CORRECTO</v>
      </c>
    </row>
    <row r="1100" spans="1:45" ht="24" x14ac:dyDescent="0.25">
      <c r="A1100" s="134">
        <v>1097</v>
      </c>
      <c r="B1100" s="135">
        <v>81</v>
      </c>
      <c r="C1100" s="10" t="s">
        <v>260</v>
      </c>
      <c r="D1100" s="136" t="s">
        <v>5</v>
      </c>
      <c r="E1100" s="136" t="s">
        <v>6</v>
      </c>
      <c r="F1100" s="136" t="s">
        <v>7</v>
      </c>
      <c r="G1100" s="136" t="s">
        <v>8</v>
      </c>
      <c r="H1100" s="136" t="s">
        <v>7</v>
      </c>
      <c r="I1100" s="137">
        <v>272530.2</v>
      </c>
      <c r="J1100" s="8">
        <v>1</v>
      </c>
      <c r="K1100" s="8" t="s">
        <v>261</v>
      </c>
      <c r="L1100" s="9">
        <v>23120.9</v>
      </c>
      <c r="M1100" s="9">
        <v>258.76923076923077</v>
      </c>
      <c r="N1100" s="138">
        <f t="shared" si="136"/>
        <v>5982977.5076923082</v>
      </c>
      <c r="O1100" s="11" t="s">
        <v>3204</v>
      </c>
      <c r="P1100" s="39">
        <v>1.817809039388536E-4</v>
      </c>
      <c r="Q1100" s="39">
        <v>2.9024168043646716E-4</v>
      </c>
      <c r="R1100" s="26">
        <v>4.54452259847134E-2</v>
      </c>
      <c r="S1100" s="26">
        <v>8.7072504130940153E-3</v>
      </c>
      <c r="T1100" s="26">
        <v>5.4152476397807417E-2</v>
      </c>
      <c r="U1100" s="11"/>
      <c r="V1100" s="28"/>
      <c r="W1100" s="28"/>
      <c r="X1100" s="29"/>
      <c r="Y1100" s="108" t="str">
        <f t="shared" si="137"/>
        <v>NO OFERTADO</v>
      </c>
      <c r="Z1100" s="108" t="str">
        <f t="shared" si="138"/>
        <v>CORRECTO</v>
      </c>
      <c r="AA1100" s="29">
        <f t="shared" si="139"/>
        <v>0</v>
      </c>
      <c r="AB1100" s="25">
        <v>1.6360281354496825E-2</v>
      </c>
      <c r="AC1100" s="26">
        <v>4.3536252065470077E-3</v>
      </c>
      <c r="AD1100" s="26">
        <v>2.0713906561043834E-2</v>
      </c>
      <c r="AE1100" s="28"/>
      <c r="AF1100" s="28"/>
      <c r="AG1100" s="28"/>
      <c r="AH1100" s="29"/>
      <c r="AI1100" s="108" t="str">
        <f t="shared" si="140"/>
        <v>NO OFERTADO</v>
      </c>
      <c r="AJ1100" s="108" t="str">
        <f t="shared" si="141"/>
        <v>CORRECTO</v>
      </c>
      <c r="AK1100" s="27">
        <v>1.0906854236331216E-2</v>
      </c>
      <c r="AL1100" s="26">
        <v>1.4512084021823359E-3</v>
      </c>
      <c r="AM1100" s="26">
        <v>1.2358062638513551E-2</v>
      </c>
      <c r="AN1100" s="28"/>
      <c r="AO1100" s="28"/>
      <c r="AP1100" s="28"/>
      <c r="AQ1100" s="29"/>
      <c r="AR1100" s="108" t="str">
        <f t="shared" si="142"/>
        <v>NO OFERTADO</v>
      </c>
      <c r="AS1100" s="109" t="str">
        <f t="shared" si="143"/>
        <v>CORRECTO</v>
      </c>
    </row>
    <row r="1101" spans="1:45" ht="24" x14ac:dyDescent="0.25">
      <c r="A1101" s="134">
        <v>1098</v>
      </c>
      <c r="B1101" s="135">
        <v>115</v>
      </c>
      <c r="C1101" s="10" t="s">
        <v>260</v>
      </c>
      <c r="D1101" s="136" t="s">
        <v>66</v>
      </c>
      <c r="E1101" s="136" t="s">
        <v>6</v>
      </c>
      <c r="F1101" s="136" t="s">
        <v>7</v>
      </c>
      <c r="G1101" s="136" t="s">
        <v>8</v>
      </c>
      <c r="H1101" s="136" t="s">
        <v>7</v>
      </c>
      <c r="I1101" s="137">
        <v>237172.90000000002</v>
      </c>
      <c r="J1101" s="8">
        <v>1</v>
      </c>
      <c r="K1101" s="8" t="s">
        <v>261</v>
      </c>
      <c r="L1101" s="9">
        <v>48520.86</v>
      </c>
      <c r="M1101" s="9">
        <v>92.769230769230774</v>
      </c>
      <c r="N1101" s="138">
        <f t="shared" si="136"/>
        <v>4501242.8584615383</v>
      </c>
      <c r="O1101" s="11" t="s">
        <v>3204</v>
      </c>
      <c r="P1101" s="39">
        <v>1.3676133574084767E-4</v>
      </c>
      <c r="Q1101" s="39">
        <v>2.1836088964279481E-4</v>
      </c>
      <c r="R1101" s="26">
        <v>3.4190333935211918E-2</v>
      </c>
      <c r="S1101" s="26">
        <v>6.5508266892838445E-3</v>
      </c>
      <c r="T1101" s="26">
        <v>4.0741160624495759E-2</v>
      </c>
      <c r="U1101" s="11"/>
      <c r="V1101" s="28"/>
      <c r="W1101" s="28"/>
      <c r="X1101" s="29"/>
      <c r="Y1101" s="108" t="str">
        <f t="shared" si="137"/>
        <v>NO OFERTADO</v>
      </c>
      <c r="Z1101" s="108" t="str">
        <f t="shared" si="138"/>
        <v>CORRECTO</v>
      </c>
      <c r="AA1101" s="29">
        <f t="shared" si="139"/>
        <v>0</v>
      </c>
      <c r="AB1101" s="25">
        <v>1.230852021667629E-2</v>
      </c>
      <c r="AC1101" s="26">
        <v>3.2754133446419222E-3</v>
      </c>
      <c r="AD1101" s="26">
        <v>1.5583933561318212E-2</v>
      </c>
      <c r="AE1101" s="28"/>
      <c r="AF1101" s="28"/>
      <c r="AG1101" s="28"/>
      <c r="AH1101" s="29"/>
      <c r="AI1101" s="108" t="str">
        <f t="shared" si="140"/>
        <v>NO OFERTADO</v>
      </c>
      <c r="AJ1101" s="108" t="str">
        <f t="shared" si="141"/>
        <v>CORRECTO</v>
      </c>
      <c r="AK1101" s="27">
        <v>8.2056801444508609E-3</v>
      </c>
      <c r="AL1101" s="26">
        <v>1.091804448213974E-3</v>
      </c>
      <c r="AM1101" s="26">
        <v>9.2974845926648356E-3</v>
      </c>
      <c r="AN1101" s="28"/>
      <c r="AO1101" s="28"/>
      <c r="AP1101" s="28"/>
      <c r="AQ1101" s="29"/>
      <c r="AR1101" s="108" t="str">
        <f t="shared" si="142"/>
        <v>NO OFERTADO</v>
      </c>
      <c r="AS1101" s="109" t="str">
        <f t="shared" si="143"/>
        <v>CORRECTO</v>
      </c>
    </row>
    <row r="1102" spans="1:45" ht="24" x14ac:dyDescent="0.25">
      <c r="A1102" s="134">
        <v>1099</v>
      </c>
      <c r="B1102" s="135">
        <v>469</v>
      </c>
      <c r="C1102" s="10" t="s">
        <v>260</v>
      </c>
      <c r="D1102" s="136" t="s">
        <v>660</v>
      </c>
      <c r="E1102" s="136" t="s">
        <v>6</v>
      </c>
      <c r="F1102" s="136" t="s">
        <v>7</v>
      </c>
      <c r="G1102" s="136" t="s">
        <v>8</v>
      </c>
      <c r="H1102" s="136" t="s">
        <v>7</v>
      </c>
      <c r="I1102" s="137">
        <v>272175.44999999995</v>
      </c>
      <c r="J1102" s="8">
        <v>1</v>
      </c>
      <c r="K1102" s="8" t="s">
        <v>261</v>
      </c>
      <c r="L1102" s="9">
        <v>34905</v>
      </c>
      <c r="M1102" s="9">
        <v>64.615384615384613</v>
      </c>
      <c r="N1102" s="138">
        <f t="shared" si="136"/>
        <v>2255400</v>
      </c>
      <c r="O1102" s="11" t="s">
        <v>3204</v>
      </c>
      <c r="P1102" s="39">
        <v>6.8525855264635113E-5</v>
      </c>
      <c r="Q1102" s="39">
        <v>1.0941225923292795E-4</v>
      </c>
      <c r="R1102" s="26">
        <v>1.7131463816158779E-2</v>
      </c>
      <c r="S1102" s="26">
        <v>3.2823677769878382E-3</v>
      </c>
      <c r="T1102" s="26">
        <v>2.0413831593146615E-2</v>
      </c>
      <c r="U1102" s="11"/>
      <c r="V1102" s="28"/>
      <c r="W1102" s="28"/>
      <c r="X1102" s="29"/>
      <c r="Y1102" s="108" t="str">
        <f t="shared" si="137"/>
        <v>NO OFERTADO</v>
      </c>
      <c r="Z1102" s="108" t="str">
        <f t="shared" si="138"/>
        <v>CORRECTO</v>
      </c>
      <c r="AA1102" s="29">
        <f t="shared" si="139"/>
        <v>0</v>
      </c>
      <c r="AB1102" s="25">
        <v>6.1673269738171605E-3</v>
      </c>
      <c r="AC1102" s="26">
        <v>1.6411838884939191E-3</v>
      </c>
      <c r="AD1102" s="26">
        <v>7.8085108623110796E-3</v>
      </c>
      <c r="AE1102" s="28"/>
      <c r="AF1102" s="28"/>
      <c r="AG1102" s="28"/>
      <c r="AH1102" s="29"/>
      <c r="AI1102" s="108" t="str">
        <f t="shared" si="140"/>
        <v>NO OFERTADO</v>
      </c>
      <c r="AJ1102" s="108" t="str">
        <f t="shared" si="141"/>
        <v>CORRECTO</v>
      </c>
      <c r="AK1102" s="27">
        <v>4.1115513158781064E-3</v>
      </c>
      <c r="AL1102" s="26">
        <v>5.4706129616463974E-4</v>
      </c>
      <c r="AM1102" s="26">
        <v>4.6586126120427458E-3</v>
      </c>
      <c r="AN1102" s="28"/>
      <c r="AO1102" s="28"/>
      <c r="AP1102" s="28"/>
      <c r="AQ1102" s="29"/>
      <c r="AR1102" s="108" t="str">
        <f t="shared" si="142"/>
        <v>NO OFERTADO</v>
      </c>
      <c r="AS1102" s="109" t="str">
        <f t="shared" si="143"/>
        <v>CORRECTO</v>
      </c>
    </row>
    <row r="1103" spans="1:45" ht="24" x14ac:dyDescent="0.25">
      <c r="A1103" s="134">
        <v>1100</v>
      </c>
      <c r="B1103" s="135">
        <v>128</v>
      </c>
      <c r="C1103" s="10" t="s">
        <v>373</v>
      </c>
      <c r="D1103" s="136" t="s">
        <v>100</v>
      </c>
      <c r="E1103" s="136" t="s">
        <v>7</v>
      </c>
      <c r="F1103" s="136" t="s">
        <v>7</v>
      </c>
      <c r="G1103" s="136" t="s">
        <v>8</v>
      </c>
      <c r="H1103" s="136" t="s">
        <v>7</v>
      </c>
      <c r="I1103" s="137">
        <v>227154.3</v>
      </c>
      <c r="J1103" s="8">
        <v>1</v>
      </c>
      <c r="K1103" s="8" t="s">
        <v>374</v>
      </c>
      <c r="L1103" s="9">
        <v>227154.3</v>
      </c>
      <c r="M1103" s="9">
        <v>253.84615384615384</v>
      </c>
      <c r="N1103" s="138">
        <f t="shared" si="136"/>
        <v>57662245.384615377</v>
      </c>
      <c r="O1103" s="11" t="s">
        <v>3204</v>
      </c>
      <c r="P1103" s="39">
        <v>1.7519529491265529E-3</v>
      </c>
      <c r="Q1103" s="39">
        <v>2.7972672430496767E-3</v>
      </c>
      <c r="R1103" s="26">
        <v>0.43798823728163822</v>
      </c>
      <c r="S1103" s="26">
        <v>8.3918017291490302E-2</v>
      </c>
      <c r="T1103" s="26">
        <v>0.52190625457312856</v>
      </c>
      <c r="U1103" s="11"/>
      <c r="V1103" s="28"/>
      <c r="W1103" s="28"/>
      <c r="X1103" s="29"/>
      <c r="Y1103" s="108" t="str">
        <f t="shared" si="137"/>
        <v>NO OFERTADO</v>
      </c>
      <c r="Z1103" s="108" t="str">
        <f t="shared" si="138"/>
        <v>CORRECTO</v>
      </c>
      <c r="AA1103" s="29">
        <f t="shared" si="139"/>
        <v>0</v>
      </c>
      <c r="AB1103" s="25">
        <v>0.15767576542138975</v>
      </c>
      <c r="AC1103" s="26">
        <v>4.1959008645745151E-2</v>
      </c>
      <c r="AD1103" s="26">
        <v>0.1996347740671349</v>
      </c>
      <c r="AE1103" s="28"/>
      <c r="AF1103" s="28"/>
      <c r="AG1103" s="28"/>
      <c r="AH1103" s="29"/>
      <c r="AI1103" s="108" t="str">
        <f t="shared" si="140"/>
        <v>NO OFERTADO</v>
      </c>
      <c r="AJ1103" s="108" t="str">
        <f t="shared" si="141"/>
        <v>CORRECTO</v>
      </c>
      <c r="AK1103" s="27">
        <v>0.10511717694759318</v>
      </c>
      <c r="AL1103" s="26">
        <v>1.3986336215248384E-2</v>
      </c>
      <c r="AM1103" s="26">
        <v>0.11910351316284157</v>
      </c>
      <c r="AN1103" s="28"/>
      <c r="AO1103" s="28"/>
      <c r="AP1103" s="28"/>
      <c r="AQ1103" s="29"/>
      <c r="AR1103" s="108" t="str">
        <f t="shared" si="142"/>
        <v>NO OFERTADO</v>
      </c>
      <c r="AS1103" s="109" t="str">
        <f t="shared" si="143"/>
        <v>CORRECTO</v>
      </c>
    </row>
    <row r="1104" spans="1:45" ht="24" x14ac:dyDescent="0.25">
      <c r="A1104" s="134">
        <v>1101</v>
      </c>
      <c r="B1104" s="135">
        <v>560</v>
      </c>
      <c r="C1104" s="10" t="s">
        <v>373</v>
      </c>
      <c r="D1104" s="136" t="s">
        <v>462</v>
      </c>
      <c r="E1104" s="136" t="s">
        <v>7</v>
      </c>
      <c r="F1104" s="136" t="s">
        <v>7</v>
      </c>
      <c r="G1104" s="136" t="s">
        <v>8</v>
      </c>
      <c r="H1104" s="136" t="s">
        <v>7</v>
      </c>
      <c r="I1104" s="137">
        <v>90861.72</v>
      </c>
      <c r="J1104" s="8">
        <v>1</v>
      </c>
      <c r="K1104" s="8" t="s">
        <v>374</v>
      </c>
      <c r="L1104" s="9">
        <v>90861.72</v>
      </c>
      <c r="M1104" s="9">
        <v>72.857142857142861</v>
      </c>
      <c r="N1104" s="138">
        <f t="shared" si="136"/>
        <v>6619925.3142857151</v>
      </c>
      <c r="O1104" s="11" t="s">
        <v>3204</v>
      </c>
      <c r="P1104" s="39">
        <v>2.0113329961400951E-4</v>
      </c>
      <c r="Q1104" s="39">
        <v>3.211408107605084E-4</v>
      </c>
      <c r="R1104" s="26">
        <v>5.0283324903502374E-2</v>
      </c>
      <c r="S1104" s="26">
        <v>9.6342243228152522E-3</v>
      </c>
      <c r="T1104" s="26">
        <v>5.9917549226317625E-2</v>
      </c>
      <c r="U1104" s="11"/>
      <c r="V1104" s="28"/>
      <c r="W1104" s="28"/>
      <c r="X1104" s="29"/>
      <c r="Y1104" s="108" t="str">
        <f t="shared" si="137"/>
        <v>NO OFERTADO</v>
      </c>
      <c r="Z1104" s="108" t="str">
        <f t="shared" si="138"/>
        <v>CORRECTO</v>
      </c>
      <c r="AA1104" s="29">
        <f t="shared" si="139"/>
        <v>0</v>
      </c>
      <c r="AB1104" s="25">
        <v>1.8101996965260856E-2</v>
      </c>
      <c r="AC1104" s="26">
        <v>4.8171121614076261E-3</v>
      </c>
      <c r="AD1104" s="26">
        <v>2.2919109126668481E-2</v>
      </c>
      <c r="AE1104" s="28"/>
      <c r="AF1104" s="28"/>
      <c r="AG1104" s="28"/>
      <c r="AH1104" s="29"/>
      <c r="AI1104" s="108" t="str">
        <f t="shared" si="140"/>
        <v>NO OFERTADO</v>
      </c>
      <c r="AJ1104" s="108" t="str">
        <f t="shared" si="141"/>
        <v>CORRECTO</v>
      </c>
      <c r="AK1104" s="27">
        <v>1.2067997976840571E-2</v>
      </c>
      <c r="AL1104" s="26">
        <v>1.605704053802542E-3</v>
      </c>
      <c r="AM1104" s="26">
        <v>1.3673702030643112E-2</v>
      </c>
      <c r="AN1104" s="28"/>
      <c r="AO1104" s="28"/>
      <c r="AP1104" s="28"/>
      <c r="AQ1104" s="29"/>
      <c r="AR1104" s="108" t="str">
        <f t="shared" si="142"/>
        <v>NO OFERTADO</v>
      </c>
      <c r="AS1104" s="109" t="str">
        <f t="shared" si="143"/>
        <v>CORRECTO</v>
      </c>
    </row>
    <row r="1105" spans="1:45" ht="24" x14ac:dyDescent="0.25">
      <c r="A1105" s="134">
        <v>1102</v>
      </c>
      <c r="B1105" s="135">
        <v>1003</v>
      </c>
      <c r="C1105" s="10" t="s">
        <v>1960</v>
      </c>
      <c r="D1105" s="136" t="s">
        <v>130</v>
      </c>
      <c r="E1105" s="136" t="s">
        <v>6</v>
      </c>
      <c r="F1105" s="136" t="s">
        <v>7</v>
      </c>
      <c r="G1105" s="136" t="s">
        <v>8</v>
      </c>
      <c r="H1105" s="136" t="s">
        <v>7</v>
      </c>
      <c r="I1105" s="137">
        <v>4527.9000000000005</v>
      </c>
      <c r="J1105" s="8">
        <v>1</v>
      </c>
      <c r="K1105" s="8" t="s">
        <v>1961</v>
      </c>
      <c r="L1105" s="9">
        <v>705.22</v>
      </c>
      <c r="M1105" s="9">
        <v>4120.1538461538457</v>
      </c>
      <c r="N1105" s="138">
        <f t="shared" si="136"/>
        <v>2905614.8953846153</v>
      </c>
      <c r="O1105" s="11" t="s">
        <v>3204</v>
      </c>
      <c r="P1105" s="39">
        <v>8.8281345116562041E-5</v>
      </c>
      <c r="Q1105" s="39">
        <v>1.4095499253563817E-4</v>
      </c>
      <c r="R1105" s="26">
        <v>2.2070336279140509E-2</v>
      </c>
      <c r="S1105" s="26">
        <v>4.2286497760691448E-3</v>
      </c>
      <c r="T1105" s="26">
        <v>2.6298986055209653E-2</v>
      </c>
      <c r="U1105" s="11"/>
      <c r="V1105" s="28"/>
      <c r="W1105" s="28"/>
      <c r="X1105" s="29"/>
      <c r="Y1105" s="108" t="str">
        <f t="shared" si="137"/>
        <v>NO OFERTADO</v>
      </c>
      <c r="Z1105" s="108" t="str">
        <f t="shared" si="138"/>
        <v>CORRECTO</v>
      </c>
      <c r="AA1105" s="29">
        <f t="shared" si="139"/>
        <v>0</v>
      </c>
      <c r="AB1105" s="25">
        <v>7.945321060490583E-3</v>
      </c>
      <c r="AC1105" s="26">
        <v>2.1143248880345724E-3</v>
      </c>
      <c r="AD1105" s="26">
        <v>1.0059645948525155E-2</v>
      </c>
      <c r="AE1105" s="28"/>
      <c r="AF1105" s="28"/>
      <c r="AG1105" s="28"/>
      <c r="AH1105" s="29"/>
      <c r="AI1105" s="108" t="str">
        <f t="shared" si="140"/>
        <v>NO OFERTADO</v>
      </c>
      <c r="AJ1105" s="108" t="str">
        <f t="shared" si="141"/>
        <v>CORRECTO</v>
      </c>
      <c r="AK1105" s="27">
        <v>5.2968807069937226E-3</v>
      </c>
      <c r="AL1105" s="26">
        <v>7.0477496267819088E-4</v>
      </c>
      <c r="AM1105" s="26">
        <v>6.0016556696719132E-3</v>
      </c>
      <c r="AN1105" s="28"/>
      <c r="AO1105" s="28"/>
      <c r="AP1105" s="28"/>
      <c r="AQ1105" s="29"/>
      <c r="AR1105" s="108" t="str">
        <f t="shared" si="142"/>
        <v>NO OFERTADO</v>
      </c>
      <c r="AS1105" s="109" t="str">
        <f t="shared" si="143"/>
        <v>CORRECTO</v>
      </c>
    </row>
    <row r="1106" spans="1:45" ht="24" x14ac:dyDescent="0.25">
      <c r="A1106" s="134">
        <v>1103</v>
      </c>
      <c r="B1106" s="135">
        <v>349</v>
      </c>
      <c r="C1106" s="10" t="s">
        <v>690</v>
      </c>
      <c r="D1106" s="136" t="s">
        <v>333</v>
      </c>
      <c r="E1106" s="136" t="s">
        <v>6</v>
      </c>
      <c r="F1106" s="136" t="s">
        <v>7</v>
      </c>
      <c r="G1106" s="136" t="s">
        <v>8</v>
      </c>
      <c r="H1106" s="136" t="s">
        <v>7</v>
      </c>
      <c r="I1106" s="137">
        <v>2720</v>
      </c>
      <c r="J1106" s="8">
        <v>1</v>
      </c>
      <c r="K1106" s="8" t="s">
        <v>691</v>
      </c>
      <c r="L1106" s="9">
        <v>1066.77</v>
      </c>
      <c r="M1106" s="9">
        <v>22518.076923076922</v>
      </c>
      <c r="N1106" s="138">
        <f t="shared" si="136"/>
        <v>24021608.919230767</v>
      </c>
      <c r="O1106" s="11" t="s">
        <v>3204</v>
      </c>
      <c r="P1106" s="39">
        <v>7.2984893855762849E-4</v>
      </c>
      <c r="Q1106" s="39">
        <v>1.165318126391279E-3</v>
      </c>
      <c r="R1106" s="26">
        <v>0.18246223463940711</v>
      </c>
      <c r="S1106" s="26">
        <v>3.4959543791738372E-2</v>
      </c>
      <c r="T1106" s="26">
        <v>0.21742177843114549</v>
      </c>
      <c r="U1106" s="11"/>
      <c r="V1106" s="28"/>
      <c r="W1106" s="28"/>
      <c r="X1106" s="29"/>
      <c r="Y1106" s="108" t="str">
        <f t="shared" si="137"/>
        <v>NO OFERTADO</v>
      </c>
      <c r="Z1106" s="108" t="str">
        <f t="shared" si="138"/>
        <v>CORRECTO</v>
      </c>
      <c r="AA1106" s="29">
        <f t="shared" si="139"/>
        <v>0</v>
      </c>
      <c r="AB1106" s="25">
        <v>6.568640447018656E-2</v>
      </c>
      <c r="AC1106" s="26">
        <v>1.7479771895869186E-2</v>
      </c>
      <c r="AD1106" s="26">
        <v>8.316617636605575E-2</v>
      </c>
      <c r="AE1106" s="28"/>
      <c r="AF1106" s="28"/>
      <c r="AG1106" s="28"/>
      <c r="AH1106" s="29"/>
      <c r="AI1106" s="108" t="str">
        <f t="shared" si="140"/>
        <v>NO OFERTADO</v>
      </c>
      <c r="AJ1106" s="108" t="str">
        <f t="shared" si="141"/>
        <v>CORRECTO</v>
      </c>
      <c r="AK1106" s="27">
        <v>4.3790936313457707E-2</v>
      </c>
      <c r="AL1106" s="26">
        <v>5.8265906319563947E-3</v>
      </c>
      <c r="AM1106" s="26">
        <v>4.9617526945414103E-2</v>
      </c>
      <c r="AN1106" s="28"/>
      <c r="AO1106" s="28"/>
      <c r="AP1106" s="28"/>
      <c r="AQ1106" s="29"/>
      <c r="AR1106" s="108" t="str">
        <f t="shared" si="142"/>
        <v>NO OFERTADO</v>
      </c>
      <c r="AS1106" s="109" t="str">
        <f t="shared" si="143"/>
        <v>CORRECTO</v>
      </c>
    </row>
    <row r="1107" spans="1:45" x14ac:dyDescent="0.25">
      <c r="A1107" s="134">
        <v>1104</v>
      </c>
      <c r="B1107" s="135">
        <v>447</v>
      </c>
      <c r="C1107" s="10" t="s">
        <v>690</v>
      </c>
      <c r="D1107" s="136" t="s">
        <v>494</v>
      </c>
      <c r="E1107" s="136" t="s">
        <v>36</v>
      </c>
      <c r="F1107" s="136" t="s">
        <v>16</v>
      </c>
      <c r="G1107" s="136" t="s">
        <v>17</v>
      </c>
      <c r="H1107" s="136" t="s">
        <v>18</v>
      </c>
      <c r="I1107" s="137">
        <v>33170</v>
      </c>
      <c r="J1107" s="8">
        <v>1</v>
      </c>
      <c r="K1107" s="8" t="s">
        <v>691</v>
      </c>
      <c r="L1107" s="9">
        <v>31606.38</v>
      </c>
      <c r="M1107" s="9">
        <v>518.23076923076928</v>
      </c>
      <c r="N1107" s="138">
        <f t="shared" si="136"/>
        <v>16379398.620000003</v>
      </c>
      <c r="O1107" s="11" t="s">
        <v>3204</v>
      </c>
      <c r="P1107" s="39">
        <v>4.9765553744607794E-4</v>
      </c>
      <c r="Q1107" s="39">
        <v>7.9458499950824807E-4</v>
      </c>
      <c r="R1107" s="26">
        <v>0.12441388436151948</v>
      </c>
      <c r="S1107" s="26">
        <v>2.3837549985247442E-2</v>
      </c>
      <c r="T1107" s="26">
        <v>0.14825143434676694</v>
      </c>
      <c r="U1107" s="11"/>
      <c r="V1107" s="28"/>
      <c r="W1107" s="28"/>
      <c r="X1107" s="29"/>
      <c r="Y1107" s="108" t="str">
        <f t="shared" si="137"/>
        <v>NO OFERTADO</v>
      </c>
      <c r="Z1107" s="108" t="str">
        <f t="shared" si="138"/>
        <v>CORRECTO</v>
      </c>
      <c r="AA1107" s="29">
        <f t="shared" si="139"/>
        <v>0</v>
      </c>
      <c r="AB1107" s="25">
        <v>4.4788998370147014E-2</v>
      </c>
      <c r="AC1107" s="26">
        <v>1.1918774992623721E-2</v>
      </c>
      <c r="AD1107" s="26">
        <v>5.6707773362770733E-2</v>
      </c>
      <c r="AE1107" s="28"/>
      <c r="AF1107" s="28"/>
      <c r="AG1107" s="28"/>
      <c r="AH1107" s="29"/>
      <c r="AI1107" s="108" t="str">
        <f t="shared" si="140"/>
        <v>NO OFERTADO</v>
      </c>
      <c r="AJ1107" s="108" t="str">
        <f t="shared" si="141"/>
        <v>CORRECTO</v>
      </c>
      <c r="AK1107" s="27">
        <v>2.9859332246764677E-2</v>
      </c>
      <c r="AL1107" s="26">
        <v>3.9729249975412407E-3</v>
      </c>
      <c r="AM1107" s="26">
        <v>3.383225724430592E-2</v>
      </c>
      <c r="AN1107" s="28"/>
      <c r="AO1107" s="28"/>
      <c r="AP1107" s="28"/>
      <c r="AQ1107" s="29"/>
      <c r="AR1107" s="108" t="str">
        <f t="shared" si="142"/>
        <v>NO OFERTADO</v>
      </c>
      <c r="AS1107" s="109" t="str">
        <f t="shared" si="143"/>
        <v>CORRECTO</v>
      </c>
    </row>
    <row r="1108" spans="1:45" ht="24" x14ac:dyDescent="0.25">
      <c r="A1108" s="134">
        <v>1105</v>
      </c>
      <c r="B1108" s="135">
        <v>259</v>
      </c>
      <c r="C1108" s="10" t="s">
        <v>690</v>
      </c>
      <c r="D1108" s="136" t="s">
        <v>494</v>
      </c>
      <c r="E1108" s="136" t="s">
        <v>6</v>
      </c>
      <c r="F1108" s="136" t="s">
        <v>7</v>
      </c>
      <c r="G1108" s="136" t="s">
        <v>8</v>
      </c>
      <c r="H1108" s="136" t="s">
        <v>7</v>
      </c>
      <c r="I1108" s="137">
        <v>1360</v>
      </c>
      <c r="J1108" s="8">
        <v>1</v>
      </c>
      <c r="K1108" s="8" t="s">
        <v>691</v>
      </c>
      <c r="L1108" s="9">
        <v>800</v>
      </c>
      <c r="M1108" s="9">
        <v>25248.846153846152</v>
      </c>
      <c r="N1108" s="138">
        <f t="shared" si="136"/>
        <v>20199076.92307692</v>
      </c>
      <c r="O1108" s="11" t="s">
        <v>3204</v>
      </c>
      <c r="P1108" s="39">
        <v>6.1370888610002671E-4</v>
      </c>
      <c r="Q1108" s="39">
        <v>9.7988234484949212E-4</v>
      </c>
      <c r="R1108" s="26">
        <v>0.15342722152500668</v>
      </c>
      <c r="S1108" s="26">
        <v>2.9396470345484763E-2</v>
      </c>
      <c r="T1108" s="26">
        <v>0.18282369187049144</v>
      </c>
      <c r="U1108" s="11"/>
      <c r="V1108" s="28"/>
      <c r="W1108" s="28"/>
      <c r="X1108" s="29"/>
      <c r="Y1108" s="108" t="str">
        <f t="shared" si="137"/>
        <v>NO OFERTADO</v>
      </c>
      <c r="Z1108" s="108" t="str">
        <f t="shared" si="138"/>
        <v>CORRECTO</v>
      </c>
      <c r="AA1108" s="29">
        <f t="shared" si="139"/>
        <v>0</v>
      </c>
      <c r="AB1108" s="25">
        <v>5.5233799749002402E-2</v>
      </c>
      <c r="AC1108" s="26">
        <v>1.4698235172742382E-2</v>
      </c>
      <c r="AD1108" s="26">
        <v>6.9932034921744782E-2</v>
      </c>
      <c r="AE1108" s="28"/>
      <c r="AF1108" s="28"/>
      <c r="AG1108" s="28"/>
      <c r="AH1108" s="29"/>
      <c r="AI1108" s="108" t="str">
        <f t="shared" si="140"/>
        <v>NO OFERTADO</v>
      </c>
      <c r="AJ1108" s="108" t="str">
        <f t="shared" si="141"/>
        <v>CORRECTO</v>
      </c>
      <c r="AK1108" s="27">
        <v>3.6822533166001606E-2</v>
      </c>
      <c r="AL1108" s="26">
        <v>4.8994117242474608E-3</v>
      </c>
      <c r="AM1108" s="26">
        <v>4.1721944890249066E-2</v>
      </c>
      <c r="AN1108" s="28"/>
      <c r="AO1108" s="28"/>
      <c r="AP1108" s="28"/>
      <c r="AQ1108" s="29"/>
      <c r="AR1108" s="108" t="str">
        <f t="shared" si="142"/>
        <v>NO OFERTADO</v>
      </c>
      <c r="AS1108" s="109" t="str">
        <f t="shared" si="143"/>
        <v>CORRECTO</v>
      </c>
    </row>
    <row r="1109" spans="1:45" x14ac:dyDescent="0.25">
      <c r="A1109" s="134">
        <v>1106</v>
      </c>
      <c r="B1109" s="135">
        <v>494</v>
      </c>
      <c r="C1109" s="10" t="s">
        <v>690</v>
      </c>
      <c r="D1109" s="136" t="s">
        <v>1168</v>
      </c>
      <c r="E1109" s="136" t="s">
        <v>165</v>
      </c>
      <c r="F1109" s="136" t="s">
        <v>166</v>
      </c>
      <c r="G1109" s="136" t="s">
        <v>8</v>
      </c>
      <c r="H1109" s="136" t="s">
        <v>81</v>
      </c>
      <c r="I1109" s="137">
        <v>352</v>
      </c>
      <c r="J1109" s="8">
        <v>300</v>
      </c>
      <c r="K1109" s="8" t="s">
        <v>691</v>
      </c>
      <c r="L1109" s="9">
        <v>200.12</v>
      </c>
      <c r="M1109" s="9">
        <v>62676.923076923078</v>
      </c>
      <c r="N1109" s="138">
        <f t="shared" si="136"/>
        <v>12542905.846153846</v>
      </c>
      <c r="O1109" s="11" t="s">
        <v>3204</v>
      </c>
      <c r="P1109" s="39">
        <v>3.8109131445042302E-4</v>
      </c>
      <c r="Q1109" s="39">
        <v>6.084719632763998E-4</v>
      </c>
      <c r="R1109" s="26">
        <v>9.5272828612605748E-2</v>
      </c>
      <c r="S1109" s="26">
        <v>1.8254158898291996E-2</v>
      </c>
      <c r="T1109" s="26">
        <v>0.11352698751089774</v>
      </c>
      <c r="U1109" s="11"/>
      <c r="V1109" s="28"/>
      <c r="W1109" s="28"/>
      <c r="X1109" s="29"/>
      <c r="Y1109" s="108" t="str">
        <f t="shared" si="137"/>
        <v>NO OFERTADO</v>
      </c>
      <c r="Z1109" s="108" t="str">
        <f t="shared" si="138"/>
        <v>CORRECTO</v>
      </c>
      <c r="AA1109" s="29">
        <f t="shared" si="139"/>
        <v>0</v>
      </c>
      <c r="AB1109" s="25">
        <v>3.4298218300538072E-2</v>
      </c>
      <c r="AC1109" s="26">
        <v>9.1270794491459979E-3</v>
      </c>
      <c r="AD1109" s="26">
        <v>4.3425297749684066E-2</v>
      </c>
      <c r="AE1109" s="28"/>
      <c r="AF1109" s="28"/>
      <c r="AG1109" s="28"/>
      <c r="AH1109" s="29"/>
      <c r="AI1109" s="108" t="str">
        <f t="shared" si="140"/>
        <v>NO OFERTADO</v>
      </c>
      <c r="AJ1109" s="108" t="str">
        <f t="shared" si="141"/>
        <v>CORRECTO</v>
      </c>
      <c r="AK1109" s="27">
        <v>2.286547886702538E-2</v>
      </c>
      <c r="AL1109" s="26">
        <v>3.042359816381999E-3</v>
      </c>
      <c r="AM1109" s="26">
        <v>2.5907838683407378E-2</v>
      </c>
      <c r="AN1109" s="28"/>
      <c r="AO1109" s="28"/>
      <c r="AP1109" s="28"/>
      <c r="AQ1109" s="29"/>
      <c r="AR1109" s="108" t="str">
        <f t="shared" si="142"/>
        <v>NO OFERTADO</v>
      </c>
      <c r="AS1109" s="109" t="str">
        <f t="shared" si="143"/>
        <v>CORRECTO</v>
      </c>
    </row>
    <row r="1110" spans="1:45" ht="24" x14ac:dyDescent="0.25">
      <c r="A1110" s="134">
        <v>1107</v>
      </c>
      <c r="B1110" s="135">
        <v>2511</v>
      </c>
      <c r="C1110" s="10" t="s">
        <v>4221</v>
      </c>
      <c r="D1110" s="136" t="s">
        <v>3767</v>
      </c>
      <c r="E1110" s="136" t="s">
        <v>7</v>
      </c>
      <c r="F1110" s="136" t="s">
        <v>7</v>
      </c>
      <c r="G1110" s="136" t="s">
        <v>8</v>
      </c>
      <c r="H1110" s="136" t="s">
        <v>7</v>
      </c>
      <c r="I1110" s="137">
        <v>2720</v>
      </c>
      <c r="J1110" s="8">
        <v>1</v>
      </c>
      <c r="K1110" s="8" t="s">
        <v>691</v>
      </c>
      <c r="L1110" s="9">
        <v>2612.79</v>
      </c>
      <c r="M1110" s="9">
        <v>6763.5384615384619</v>
      </c>
      <c r="N1110" s="138">
        <f t="shared" si="136"/>
        <v>17671705.656923078</v>
      </c>
      <c r="O1110" s="11" t="s">
        <v>4504</v>
      </c>
      <c r="P1110" s="39">
        <v>5.3691972338633701E-4</v>
      </c>
      <c r="Q1110" s="39">
        <v>8.5727642122163127E-4</v>
      </c>
      <c r="R1110" s="26">
        <v>0.13422993084658424</v>
      </c>
      <c r="S1110" s="26">
        <v>2.5718292636648939E-2</v>
      </c>
      <c r="T1110" s="26">
        <v>0.15994822348323318</v>
      </c>
      <c r="U1110" s="11"/>
      <c r="V1110" s="28"/>
      <c r="W1110" s="28"/>
      <c r="X1110" s="29"/>
      <c r="Y1110" s="108" t="str">
        <f t="shared" si="137"/>
        <v>NO OFERTADO</v>
      </c>
      <c r="Z1110" s="108" t="str">
        <f t="shared" si="138"/>
        <v>CORRECTO</v>
      </c>
      <c r="AA1110" s="29">
        <f t="shared" si="139"/>
        <v>0</v>
      </c>
      <c r="AB1110" s="25">
        <v>4.832277510477033E-2</v>
      </c>
      <c r="AC1110" s="26">
        <v>1.2859146318324469E-2</v>
      </c>
      <c r="AD1110" s="26">
        <v>6.1181921423094796E-2</v>
      </c>
      <c r="AE1110" s="28"/>
      <c r="AF1110" s="28"/>
      <c r="AG1110" s="28"/>
      <c r="AH1110" s="29"/>
      <c r="AI1110" s="108" t="str">
        <f t="shared" si="140"/>
        <v>NO OFERTADO</v>
      </c>
      <c r="AJ1110" s="108" t="str">
        <f t="shared" si="141"/>
        <v>CORRECTO</v>
      </c>
      <c r="AK1110" s="27">
        <v>3.221518340318022E-2</v>
      </c>
      <c r="AL1110" s="26">
        <v>4.2863821061081562E-3</v>
      </c>
      <c r="AM1110" s="26">
        <v>3.6501565509288375E-2</v>
      </c>
      <c r="AN1110" s="28"/>
      <c r="AO1110" s="28"/>
      <c r="AP1110" s="28"/>
      <c r="AQ1110" s="29"/>
      <c r="AR1110" s="108" t="str">
        <f t="shared" si="142"/>
        <v>NO OFERTADO</v>
      </c>
      <c r="AS1110" s="109" t="str">
        <f t="shared" si="143"/>
        <v>CORRECTO</v>
      </c>
    </row>
    <row r="1111" spans="1:45" x14ac:dyDescent="0.25">
      <c r="A1111" s="134">
        <v>1108</v>
      </c>
      <c r="B1111" s="135">
        <v>2530</v>
      </c>
      <c r="C1111" s="141" t="s">
        <v>4221</v>
      </c>
      <c r="D1111" s="145" t="s">
        <v>1168</v>
      </c>
      <c r="E1111" s="145" t="s">
        <v>165</v>
      </c>
      <c r="F1111" s="145" t="s">
        <v>166</v>
      </c>
      <c r="G1111" s="136" t="s">
        <v>8</v>
      </c>
      <c r="H1111" s="145" t="s">
        <v>4246</v>
      </c>
      <c r="I1111" s="137">
        <v>352</v>
      </c>
      <c r="J1111" s="8">
        <v>300</v>
      </c>
      <c r="K1111" s="160" t="s">
        <v>4247</v>
      </c>
      <c r="L1111" s="9">
        <v>352</v>
      </c>
      <c r="M1111" s="9">
        <v>14630.76923076923</v>
      </c>
      <c r="N1111" s="138">
        <f t="shared" si="136"/>
        <v>5150030.769230769</v>
      </c>
      <c r="O1111" s="11" t="s">
        <v>4504</v>
      </c>
      <c r="P1111" s="39">
        <v>1.5647346949575468E-4</v>
      </c>
      <c r="Q1111" s="39">
        <v>2.4983439814695052E-4</v>
      </c>
      <c r="R1111" s="26">
        <v>3.9118367373938673E-2</v>
      </c>
      <c r="S1111" s="26">
        <v>7.4950319444085159E-3</v>
      </c>
      <c r="T1111" s="26">
        <v>4.6613399318347189E-2</v>
      </c>
      <c r="U1111" s="11"/>
      <c r="V1111" s="28"/>
      <c r="W1111" s="28"/>
      <c r="X1111" s="29"/>
      <c r="Y1111" s="108" t="str">
        <f t="shared" si="137"/>
        <v>NO OFERTADO</v>
      </c>
      <c r="Z1111" s="108" t="str">
        <f t="shared" si="138"/>
        <v>CORRECTO</v>
      </c>
      <c r="AA1111" s="29">
        <f t="shared" si="139"/>
        <v>0</v>
      </c>
      <c r="AB1111" s="25">
        <v>1.4082612254617922E-2</v>
      </c>
      <c r="AC1111" s="26">
        <v>3.7475159722042579E-3</v>
      </c>
      <c r="AD1111" s="26">
        <v>1.783012822682218E-2</v>
      </c>
      <c r="AE1111" s="28"/>
      <c r="AF1111" s="28"/>
      <c r="AG1111" s="28"/>
      <c r="AH1111" s="29"/>
      <c r="AI1111" s="108" t="str">
        <f t="shared" si="140"/>
        <v>NO OFERTADO</v>
      </c>
      <c r="AJ1111" s="108" t="str">
        <f t="shared" si="141"/>
        <v>CORRECTO</v>
      </c>
      <c r="AK1111" s="27">
        <v>9.3884081697452812E-3</v>
      </c>
      <c r="AL1111" s="26">
        <v>1.2491719907347526E-3</v>
      </c>
      <c r="AM1111" s="26">
        <v>1.0637580160480034E-2</v>
      </c>
      <c r="AN1111" s="28"/>
      <c r="AO1111" s="28"/>
      <c r="AP1111" s="28"/>
      <c r="AQ1111" s="29"/>
      <c r="AR1111" s="108" t="str">
        <f t="shared" si="142"/>
        <v>NO OFERTADO</v>
      </c>
      <c r="AS1111" s="109" t="str">
        <f t="shared" si="143"/>
        <v>CORRECTO</v>
      </c>
    </row>
    <row r="1112" spans="1:45" ht="24" x14ac:dyDescent="0.25">
      <c r="A1112" s="134">
        <v>1109</v>
      </c>
      <c r="B1112" s="135">
        <v>2526</v>
      </c>
      <c r="C1112" s="10" t="s">
        <v>4221</v>
      </c>
      <c r="D1112" s="136" t="s">
        <v>494</v>
      </c>
      <c r="E1112" s="136" t="s">
        <v>7</v>
      </c>
      <c r="F1112" s="136" t="s">
        <v>7</v>
      </c>
      <c r="G1112" s="136" t="s">
        <v>8</v>
      </c>
      <c r="H1112" s="136" t="s">
        <v>7</v>
      </c>
      <c r="I1112" s="137">
        <v>1360</v>
      </c>
      <c r="J1112" s="8">
        <v>1</v>
      </c>
      <c r="K1112" s="8" t="s">
        <v>691</v>
      </c>
      <c r="L1112" s="9">
        <v>1306.3900000000001</v>
      </c>
      <c r="M1112" s="9">
        <v>2097</v>
      </c>
      <c r="N1112" s="138">
        <f t="shared" si="136"/>
        <v>2739499.83</v>
      </c>
      <c r="O1112" s="11" t="s">
        <v>4504</v>
      </c>
      <c r="P1112" s="39">
        <v>8.3234268355091115E-5</v>
      </c>
      <c r="Q1112" s="39">
        <v>1.328965441023863E-4</v>
      </c>
      <c r="R1112" s="26">
        <v>2.0808567088772777E-2</v>
      </c>
      <c r="S1112" s="26">
        <v>3.9868963230715888E-3</v>
      </c>
      <c r="T1112" s="26">
        <v>2.4795463411844368E-2</v>
      </c>
      <c r="U1112" s="11"/>
      <c r="V1112" s="28"/>
      <c r="W1112" s="28"/>
      <c r="X1112" s="29"/>
      <c r="Y1112" s="108" t="str">
        <f t="shared" si="137"/>
        <v>NO OFERTADO</v>
      </c>
      <c r="Z1112" s="108" t="str">
        <f t="shared" si="138"/>
        <v>CORRECTO</v>
      </c>
      <c r="AA1112" s="29">
        <f t="shared" si="139"/>
        <v>0</v>
      </c>
      <c r="AB1112" s="25">
        <v>7.4910841519582006E-3</v>
      </c>
      <c r="AC1112" s="26">
        <v>1.9934481615357944E-3</v>
      </c>
      <c r="AD1112" s="26">
        <v>9.484532313493995E-3</v>
      </c>
      <c r="AE1112" s="28"/>
      <c r="AF1112" s="28"/>
      <c r="AG1112" s="28"/>
      <c r="AH1112" s="29"/>
      <c r="AI1112" s="108" t="str">
        <f t="shared" si="140"/>
        <v>NO OFERTADO</v>
      </c>
      <c r="AJ1112" s="108" t="str">
        <f t="shared" si="141"/>
        <v>CORRECTO</v>
      </c>
      <c r="AK1112" s="27">
        <v>4.9940561013054668E-3</v>
      </c>
      <c r="AL1112" s="26">
        <v>6.6448272051193146E-4</v>
      </c>
      <c r="AM1112" s="26">
        <v>5.6585388218173983E-3</v>
      </c>
      <c r="AN1112" s="28"/>
      <c r="AO1112" s="28"/>
      <c r="AP1112" s="28"/>
      <c r="AQ1112" s="29"/>
      <c r="AR1112" s="108" t="str">
        <f t="shared" si="142"/>
        <v>NO OFERTADO</v>
      </c>
      <c r="AS1112" s="109" t="str">
        <f t="shared" si="143"/>
        <v>CORRECTO</v>
      </c>
    </row>
    <row r="1113" spans="1:45" ht="24" x14ac:dyDescent="0.25">
      <c r="A1113" s="134">
        <v>1110</v>
      </c>
      <c r="B1113" s="135">
        <v>2518</v>
      </c>
      <c r="C1113" s="141" t="s">
        <v>4227</v>
      </c>
      <c r="D1113" s="145" t="s">
        <v>333</v>
      </c>
      <c r="E1113" s="145" t="s">
        <v>6</v>
      </c>
      <c r="F1113" s="145" t="s">
        <v>7</v>
      </c>
      <c r="G1113" s="136" t="s">
        <v>8</v>
      </c>
      <c r="H1113" s="145" t="s">
        <v>7</v>
      </c>
      <c r="I1113" s="137">
        <v>2720</v>
      </c>
      <c r="J1113" s="8">
        <v>1</v>
      </c>
      <c r="K1113" s="8" t="s">
        <v>4228</v>
      </c>
      <c r="L1113" s="9">
        <v>1248.3399999999999</v>
      </c>
      <c r="M1113" s="9">
        <v>1119.0999999999999</v>
      </c>
      <c r="N1113" s="138">
        <f t="shared" si="136"/>
        <v>1397017.2939999998</v>
      </c>
      <c r="O1113" s="11" t="s">
        <v>4504</v>
      </c>
      <c r="P1113" s="39">
        <v>4.24455994018073E-5</v>
      </c>
      <c r="Q1113" s="39">
        <v>6.7771046521243006E-5</v>
      </c>
      <c r="R1113" s="26">
        <v>1.0611399850451826E-2</v>
      </c>
      <c r="S1113" s="26">
        <v>2.0331313956372904E-3</v>
      </c>
      <c r="T1113" s="26">
        <v>1.2644531246089117E-2</v>
      </c>
      <c r="U1113" s="11"/>
      <c r="V1113" s="28"/>
      <c r="W1113" s="28"/>
      <c r="X1113" s="29"/>
      <c r="Y1113" s="108" t="str">
        <f t="shared" si="137"/>
        <v>NO OFERTADO</v>
      </c>
      <c r="Z1113" s="108" t="str">
        <f t="shared" si="138"/>
        <v>CORRECTO</v>
      </c>
      <c r="AA1113" s="29">
        <f t="shared" si="139"/>
        <v>0</v>
      </c>
      <c r="AB1113" s="25">
        <v>3.8201039461626569E-3</v>
      </c>
      <c r="AC1113" s="26">
        <v>1.0165656978186452E-3</v>
      </c>
      <c r="AD1113" s="26">
        <v>4.8366696439813023E-3</v>
      </c>
      <c r="AE1113" s="28"/>
      <c r="AF1113" s="28"/>
      <c r="AG1113" s="28"/>
      <c r="AH1113" s="29"/>
      <c r="AI1113" s="108" t="str">
        <f t="shared" si="140"/>
        <v>NO OFERTADO</v>
      </c>
      <c r="AJ1113" s="108" t="str">
        <f t="shared" si="141"/>
        <v>CORRECTO</v>
      </c>
      <c r="AK1113" s="27">
        <v>2.5467359641084381E-3</v>
      </c>
      <c r="AL1113" s="26">
        <v>3.3885523260621504E-4</v>
      </c>
      <c r="AM1113" s="26">
        <v>2.8855911967146531E-3</v>
      </c>
      <c r="AN1113" s="28"/>
      <c r="AO1113" s="28"/>
      <c r="AP1113" s="28"/>
      <c r="AQ1113" s="29"/>
      <c r="AR1113" s="108" t="str">
        <f t="shared" si="142"/>
        <v>NO OFERTADO</v>
      </c>
      <c r="AS1113" s="109" t="str">
        <f t="shared" si="143"/>
        <v>CORRECTO</v>
      </c>
    </row>
    <row r="1114" spans="1:45" ht="24" x14ac:dyDescent="0.25">
      <c r="A1114" s="134">
        <v>1111</v>
      </c>
      <c r="B1114" s="135">
        <v>406</v>
      </c>
      <c r="C1114" s="10" t="s">
        <v>998</v>
      </c>
      <c r="D1114" s="136" t="s">
        <v>130</v>
      </c>
      <c r="E1114" s="136" t="s">
        <v>6</v>
      </c>
      <c r="F1114" s="136" t="s">
        <v>101</v>
      </c>
      <c r="G1114" s="136" t="s">
        <v>8</v>
      </c>
      <c r="H1114" s="136" t="s">
        <v>7</v>
      </c>
      <c r="I1114" s="137" t="s">
        <v>45</v>
      </c>
      <c r="J1114" s="8">
        <v>1</v>
      </c>
      <c r="K1114" s="8" t="s">
        <v>999</v>
      </c>
      <c r="L1114" s="9">
        <v>2829</v>
      </c>
      <c r="M1114" s="9">
        <v>7720.3846153846152</v>
      </c>
      <c r="N1114" s="138">
        <f t="shared" si="136"/>
        <v>21840968.076923076</v>
      </c>
      <c r="O1114" s="11" t="s">
        <v>3204</v>
      </c>
      <c r="P1114" s="39">
        <v>6.6359449200973069E-4</v>
      </c>
      <c r="Q1114" s="39"/>
      <c r="R1114" s="26">
        <v>0.16589862300243266</v>
      </c>
      <c r="S1114" s="7"/>
      <c r="T1114" s="26">
        <v>0.16589862300243266</v>
      </c>
      <c r="U1114" s="11"/>
      <c r="V1114" s="28"/>
      <c r="W1114" s="28"/>
      <c r="X1114" s="29"/>
      <c r="Y1114" s="108" t="str">
        <f t="shared" si="137"/>
        <v>NO OFERTADO</v>
      </c>
      <c r="Z1114" s="108" t="str">
        <f t="shared" si="138"/>
        <v>CORRECTO</v>
      </c>
      <c r="AA1114" s="29">
        <f t="shared" si="139"/>
        <v>0</v>
      </c>
      <c r="AB1114" s="25">
        <v>5.9723504280875764E-2</v>
      </c>
      <c r="AC1114" s="7"/>
      <c r="AD1114" s="26">
        <v>5.9723504280875764E-2</v>
      </c>
      <c r="AE1114" s="28"/>
      <c r="AF1114" s="28"/>
      <c r="AG1114" s="28"/>
      <c r="AH1114" s="29"/>
      <c r="AI1114" s="108" t="str">
        <f t="shared" si="140"/>
        <v>NO OFERTADO</v>
      </c>
      <c r="AJ1114" s="108" t="str">
        <f t="shared" si="141"/>
        <v>CORRECTO</v>
      </c>
      <c r="AK1114" s="27">
        <v>3.9815669520583838E-2</v>
      </c>
      <c r="AL1114" s="7"/>
      <c r="AM1114" s="26">
        <v>3.9815669520583838E-2</v>
      </c>
      <c r="AN1114" s="28"/>
      <c r="AO1114" s="28"/>
      <c r="AP1114" s="28"/>
      <c r="AQ1114" s="29"/>
      <c r="AR1114" s="108" t="str">
        <f t="shared" si="142"/>
        <v>NO OFERTADO</v>
      </c>
      <c r="AS1114" s="109" t="str">
        <f t="shared" si="143"/>
        <v>CORRECTO</v>
      </c>
    </row>
    <row r="1115" spans="1:45" ht="24" x14ac:dyDescent="0.25">
      <c r="A1115" s="134">
        <v>1112</v>
      </c>
      <c r="B1115" s="135">
        <v>404</v>
      </c>
      <c r="C1115" s="10" t="s">
        <v>993</v>
      </c>
      <c r="D1115" s="136" t="s">
        <v>66</v>
      </c>
      <c r="E1115" s="136" t="s">
        <v>6</v>
      </c>
      <c r="F1115" s="136" t="s">
        <v>7</v>
      </c>
      <c r="G1115" s="136" t="s">
        <v>8</v>
      </c>
      <c r="H1115" s="136" t="s">
        <v>7</v>
      </c>
      <c r="I1115" s="137" t="s">
        <v>45</v>
      </c>
      <c r="J1115" s="8">
        <v>1</v>
      </c>
      <c r="K1115" s="8" t="s">
        <v>994</v>
      </c>
      <c r="L1115" s="9">
        <v>291</v>
      </c>
      <c r="M1115" s="9">
        <v>41354</v>
      </c>
      <c r="N1115" s="138">
        <f t="shared" si="136"/>
        <v>12034014</v>
      </c>
      <c r="O1115" s="11" t="s">
        <v>3204</v>
      </c>
      <c r="P1115" s="39">
        <v>3.6562964512573942E-4</v>
      </c>
      <c r="Q1115" s="39"/>
      <c r="R1115" s="26">
        <v>9.1407411281434855E-2</v>
      </c>
      <c r="S1115" s="7"/>
      <c r="T1115" s="26">
        <v>9.1407411281434855E-2</v>
      </c>
      <c r="U1115" s="11"/>
      <c r="V1115" s="28"/>
      <c r="W1115" s="28"/>
      <c r="X1115" s="29"/>
      <c r="Y1115" s="108" t="str">
        <f t="shared" si="137"/>
        <v>NO OFERTADO</v>
      </c>
      <c r="Z1115" s="108" t="str">
        <f t="shared" si="138"/>
        <v>CORRECTO</v>
      </c>
      <c r="AA1115" s="29">
        <f t="shared" si="139"/>
        <v>0</v>
      </c>
      <c r="AB1115" s="25">
        <v>3.2906668061316549E-2</v>
      </c>
      <c r="AC1115" s="7"/>
      <c r="AD1115" s="26">
        <v>3.2906668061316549E-2</v>
      </c>
      <c r="AE1115" s="28"/>
      <c r="AF1115" s="28"/>
      <c r="AG1115" s="28"/>
      <c r="AH1115" s="29"/>
      <c r="AI1115" s="108" t="str">
        <f t="shared" si="140"/>
        <v>NO OFERTADO</v>
      </c>
      <c r="AJ1115" s="108" t="str">
        <f t="shared" si="141"/>
        <v>CORRECTO</v>
      </c>
      <c r="AK1115" s="27">
        <v>2.1937778707544365E-2</v>
      </c>
      <c r="AL1115" s="7"/>
      <c r="AM1115" s="26">
        <v>2.1937778707544365E-2</v>
      </c>
      <c r="AN1115" s="28"/>
      <c r="AO1115" s="28"/>
      <c r="AP1115" s="28"/>
      <c r="AQ1115" s="29"/>
      <c r="AR1115" s="108" t="str">
        <f t="shared" si="142"/>
        <v>NO OFERTADO</v>
      </c>
      <c r="AS1115" s="109" t="str">
        <f t="shared" si="143"/>
        <v>CORRECTO</v>
      </c>
    </row>
    <row r="1116" spans="1:45" x14ac:dyDescent="0.25">
      <c r="A1116" s="134">
        <v>1113</v>
      </c>
      <c r="B1116" s="135">
        <v>1103</v>
      </c>
      <c r="C1116" s="10" t="s">
        <v>993</v>
      </c>
      <c r="D1116" s="136" t="s">
        <v>1450</v>
      </c>
      <c r="E1116" s="136" t="s">
        <v>748</v>
      </c>
      <c r="F1116" s="136" t="s">
        <v>166</v>
      </c>
      <c r="G1116" s="136" t="s">
        <v>8</v>
      </c>
      <c r="H1116" s="136" t="s">
        <v>81</v>
      </c>
      <c r="I1116" s="137" t="s">
        <v>45</v>
      </c>
      <c r="J1116" s="8">
        <v>120</v>
      </c>
      <c r="K1116" s="8" t="s">
        <v>994</v>
      </c>
      <c r="L1116" s="9">
        <v>216.66</v>
      </c>
      <c r="M1116" s="9">
        <v>25523.076923076922</v>
      </c>
      <c r="N1116" s="138">
        <f t="shared" si="136"/>
        <v>5529829.846153846</v>
      </c>
      <c r="O1116" s="11" t="s">
        <v>3204</v>
      </c>
      <c r="P1116" s="39">
        <v>1.6801291109142408E-4</v>
      </c>
      <c r="Q1116" s="39"/>
      <c r="R1116" s="26">
        <v>4.2003227772856019E-2</v>
      </c>
      <c r="S1116" s="7"/>
      <c r="T1116" s="26">
        <v>4.2003227772856019E-2</v>
      </c>
      <c r="U1116" s="11"/>
      <c r="V1116" s="28"/>
      <c r="W1116" s="28"/>
      <c r="X1116" s="29"/>
      <c r="Y1116" s="108" t="str">
        <f t="shared" si="137"/>
        <v>NO OFERTADO</v>
      </c>
      <c r="Z1116" s="108" t="str">
        <f t="shared" si="138"/>
        <v>CORRECTO</v>
      </c>
      <c r="AA1116" s="29">
        <f t="shared" si="139"/>
        <v>0</v>
      </c>
      <c r="AB1116" s="25">
        <v>1.5121161998228168E-2</v>
      </c>
      <c r="AC1116" s="7"/>
      <c r="AD1116" s="26">
        <v>1.5121161998228168E-2</v>
      </c>
      <c r="AE1116" s="28"/>
      <c r="AF1116" s="28"/>
      <c r="AG1116" s="28"/>
      <c r="AH1116" s="29"/>
      <c r="AI1116" s="108" t="str">
        <f t="shared" si="140"/>
        <v>NO OFERTADO</v>
      </c>
      <c r="AJ1116" s="108" t="str">
        <f t="shared" si="141"/>
        <v>CORRECTO</v>
      </c>
      <c r="AK1116" s="27">
        <v>1.0080774665485445E-2</v>
      </c>
      <c r="AL1116" s="7"/>
      <c r="AM1116" s="26">
        <v>1.0080774665485445E-2</v>
      </c>
      <c r="AN1116" s="28"/>
      <c r="AO1116" s="28"/>
      <c r="AP1116" s="28"/>
      <c r="AQ1116" s="29"/>
      <c r="AR1116" s="108" t="str">
        <f t="shared" si="142"/>
        <v>NO OFERTADO</v>
      </c>
      <c r="AS1116" s="109" t="str">
        <f t="shared" si="143"/>
        <v>CORRECTO</v>
      </c>
    </row>
    <row r="1117" spans="1:45" x14ac:dyDescent="0.25">
      <c r="A1117" s="134">
        <v>1114</v>
      </c>
      <c r="B1117" s="135">
        <v>690</v>
      </c>
      <c r="C1117" s="10" t="s">
        <v>993</v>
      </c>
      <c r="D1117" s="136" t="s">
        <v>1019</v>
      </c>
      <c r="E1117" s="136" t="s">
        <v>748</v>
      </c>
      <c r="F1117" s="136" t="s">
        <v>166</v>
      </c>
      <c r="G1117" s="136" t="s">
        <v>8</v>
      </c>
      <c r="H1117" s="136" t="s">
        <v>81</v>
      </c>
      <c r="I1117" s="137" t="s">
        <v>45</v>
      </c>
      <c r="J1117" s="8">
        <v>60</v>
      </c>
      <c r="K1117" s="8" t="s">
        <v>994</v>
      </c>
      <c r="L1117" s="9">
        <v>612</v>
      </c>
      <c r="M1117" s="9">
        <v>7941.818181818182</v>
      </c>
      <c r="N1117" s="138">
        <f t="shared" si="136"/>
        <v>4860392.7272727275</v>
      </c>
      <c r="O1117" s="11" t="s">
        <v>3204</v>
      </c>
      <c r="P1117" s="39">
        <v>1.4767339210711007E-4</v>
      </c>
      <c r="Q1117" s="39"/>
      <c r="R1117" s="26">
        <v>3.6918348026777514E-2</v>
      </c>
      <c r="S1117" s="7"/>
      <c r="T1117" s="26">
        <v>3.6918348026777514E-2</v>
      </c>
      <c r="U1117" s="11"/>
      <c r="V1117" s="28"/>
      <c r="W1117" s="28"/>
      <c r="X1117" s="29"/>
      <c r="Y1117" s="108" t="str">
        <f t="shared" si="137"/>
        <v>NO OFERTADO</v>
      </c>
      <c r="Z1117" s="108" t="str">
        <f t="shared" si="138"/>
        <v>CORRECTO</v>
      </c>
      <c r="AA1117" s="29">
        <f t="shared" si="139"/>
        <v>0</v>
      </c>
      <c r="AB1117" s="25">
        <v>1.3290605289639906E-2</v>
      </c>
      <c r="AC1117" s="7"/>
      <c r="AD1117" s="26">
        <v>1.3290605289639906E-2</v>
      </c>
      <c r="AE1117" s="28"/>
      <c r="AF1117" s="28"/>
      <c r="AG1117" s="28"/>
      <c r="AH1117" s="29"/>
      <c r="AI1117" s="108" t="str">
        <f t="shared" si="140"/>
        <v>NO OFERTADO</v>
      </c>
      <c r="AJ1117" s="108" t="str">
        <f t="shared" si="141"/>
        <v>CORRECTO</v>
      </c>
      <c r="AK1117" s="27">
        <v>8.8604035264266048E-3</v>
      </c>
      <c r="AL1117" s="7"/>
      <c r="AM1117" s="26">
        <v>8.8604035264266048E-3</v>
      </c>
      <c r="AN1117" s="28"/>
      <c r="AO1117" s="28"/>
      <c r="AP1117" s="28"/>
      <c r="AQ1117" s="29"/>
      <c r="AR1117" s="108" t="str">
        <f t="shared" si="142"/>
        <v>NO OFERTADO</v>
      </c>
      <c r="AS1117" s="109" t="str">
        <f t="shared" si="143"/>
        <v>CORRECTO</v>
      </c>
    </row>
    <row r="1118" spans="1:45" ht="24" x14ac:dyDescent="0.25">
      <c r="A1118" s="134">
        <v>1115</v>
      </c>
      <c r="B1118" s="135">
        <v>2584</v>
      </c>
      <c r="C1118" s="141" t="s">
        <v>4346</v>
      </c>
      <c r="D1118" s="145" t="s">
        <v>66</v>
      </c>
      <c r="E1118" s="145" t="s">
        <v>6</v>
      </c>
      <c r="F1118" s="145" t="s">
        <v>7</v>
      </c>
      <c r="G1118" s="136" t="s">
        <v>8</v>
      </c>
      <c r="H1118" s="145" t="s">
        <v>7</v>
      </c>
      <c r="I1118" s="137" t="s">
        <v>45</v>
      </c>
      <c r="J1118" s="8">
        <v>1</v>
      </c>
      <c r="K1118" s="8" t="s">
        <v>4347</v>
      </c>
      <c r="L1118" s="9">
        <v>811.65</v>
      </c>
      <c r="M1118" s="9">
        <v>51.81818181818182</v>
      </c>
      <c r="N1118" s="138">
        <f t="shared" si="136"/>
        <v>42058.227272727272</v>
      </c>
      <c r="O1118" s="11" t="s">
        <v>4504</v>
      </c>
      <c r="P1118" s="39">
        <v>1.2778558104008328E-6</v>
      </c>
      <c r="Q1118" s="39"/>
      <c r="R1118" s="26">
        <v>3.1946395260020822E-4</v>
      </c>
      <c r="S1118" s="7"/>
      <c r="T1118" s="26">
        <v>3.1946395260020822E-4</v>
      </c>
      <c r="U1118" s="11"/>
      <c r="V1118" s="28"/>
      <c r="W1118" s="28"/>
      <c r="X1118" s="29"/>
      <c r="Y1118" s="108" t="str">
        <f t="shared" si="137"/>
        <v>NO OFERTADO</v>
      </c>
      <c r="Z1118" s="108" t="str">
        <f t="shared" si="138"/>
        <v>CORRECTO</v>
      </c>
      <c r="AA1118" s="29">
        <f t="shared" si="139"/>
        <v>0</v>
      </c>
      <c r="AB1118" s="25">
        <v>1.1500702293607495E-4</v>
      </c>
      <c r="AC1118" s="7"/>
      <c r="AD1118" s="26">
        <v>1.1500702293607495E-4</v>
      </c>
      <c r="AE1118" s="28"/>
      <c r="AF1118" s="28"/>
      <c r="AG1118" s="28"/>
      <c r="AH1118" s="29"/>
      <c r="AI1118" s="108" t="str">
        <f t="shared" si="140"/>
        <v>NO OFERTADO</v>
      </c>
      <c r="AJ1118" s="108" t="str">
        <f t="shared" si="141"/>
        <v>CORRECTO</v>
      </c>
      <c r="AK1118" s="27">
        <v>7.6671348624049969E-5</v>
      </c>
      <c r="AL1118" s="7"/>
      <c r="AM1118" s="26">
        <v>7.6671348624049969E-5</v>
      </c>
      <c r="AN1118" s="28"/>
      <c r="AO1118" s="28"/>
      <c r="AP1118" s="28"/>
      <c r="AQ1118" s="29"/>
      <c r="AR1118" s="108" t="str">
        <f t="shared" si="142"/>
        <v>NO OFERTADO</v>
      </c>
      <c r="AS1118" s="109" t="str">
        <f t="shared" si="143"/>
        <v>CORRECTO</v>
      </c>
    </row>
    <row r="1119" spans="1:45" ht="24" x14ac:dyDescent="0.25">
      <c r="A1119" s="134">
        <v>1116</v>
      </c>
      <c r="B1119" s="135">
        <v>2554</v>
      </c>
      <c r="C1119" s="10" t="s">
        <v>4293</v>
      </c>
      <c r="D1119" s="136" t="s">
        <v>4294</v>
      </c>
      <c r="E1119" s="136" t="s">
        <v>2974</v>
      </c>
      <c r="F1119" s="136" t="s">
        <v>166</v>
      </c>
      <c r="G1119" s="136" t="s">
        <v>8</v>
      </c>
      <c r="H1119" s="136" t="s">
        <v>81</v>
      </c>
      <c r="I1119" s="137" t="s">
        <v>45</v>
      </c>
      <c r="J1119" s="8">
        <v>120</v>
      </c>
      <c r="K1119" s="8" t="s">
        <v>994</v>
      </c>
      <c r="L1119" s="9">
        <v>217.08</v>
      </c>
      <c r="M1119" s="9">
        <v>25523.076923076922</v>
      </c>
      <c r="N1119" s="138">
        <f t="shared" si="136"/>
        <v>5540549.538461539</v>
      </c>
      <c r="O1119" s="11" t="s">
        <v>4504</v>
      </c>
      <c r="P1119" s="39">
        <v>1.6833860767897325E-4</v>
      </c>
      <c r="Q1119" s="39"/>
      <c r="R1119" s="26">
        <v>4.208465191974331E-2</v>
      </c>
      <c r="S1119" s="7"/>
      <c r="T1119" s="26">
        <v>4.208465191974331E-2</v>
      </c>
      <c r="U1119" s="11"/>
      <c r="V1119" s="28"/>
      <c r="W1119" s="28"/>
      <c r="X1119" s="29"/>
      <c r="Y1119" s="108" t="str">
        <f t="shared" si="137"/>
        <v>NO OFERTADO</v>
      </c>
      <c r="Z1119" s="108" t="str">
        <f t="shared" si="138"/>
        <v>CORRECTO</v>
      </c>
      <c r="AA1119" s="29">
        <f t="shared" si="139"/>
        <v>0</v>
      </c>
      <c r="AB1119" s="25">
        <v>1.5150474691107592E-2</v>
      </c>
      <c r="AC1119" s="7"/>
      <c r="AD1119" s="26">
        <v>1.5150474691107592E-2</v>
      </c>
      <c r="AE1119" s="28"/>
      <c r="AF1119" s="28"/>
      <c r="AG1119" s="28"/>
      <c r="AH1119" s="29"/>
      <c r="AI1119" s="108" t="str">
        <f t="shared" si="140"/>
        <v>NO OFERTADO</v>
      </c>
      <c r="AJ1119" s="108" t="str">
        <f t="shared" si="141"/>
        <v>CORRECTO</v>
      </c>
      <c r="AK1119" s="27">
        <v>1.0100316460738395E-2</v>
      </c>
      <c r="AL1119" s="7"/>
      <c r="AM1119" s="26">
        <v>1.0100316460738395E-2</v>
      </c>
      <c r="AN1119" s="28"/>
      <c r="AO1119" s="28"/>
      <c r="AP1119" s="28"/>
      <c r="AQ1119" s="29"/>
      <c r="AR1119" s="108" t="str">
        <f t="shared" si="142"/>
        <v>NO OFERTADO</v>
      </c>
      <c r="AS1119" s="109" t="str">
        <f t="shared" si="143"/>
        <v>CORRECTO</v>
      </c>
    </row>
    <row r="1120" spans="1:45" ht="24" x14ac:dyDescent="0.25">
      <c r="A1120" s="134">
        <v>1117</v>
      </c>
      <c r="B1120" s="135">
        <v>334</v>
      </c>
      <c r="C1120" s="10" t="s">
        <v>845</v>
      </c>
      <c r="D1120" s="136" t="s">
        <v>846</v>
      </c>
      <c r="E1120" s="136" t="s">
        <v>6</v>
      </c>
      <c r="F1120" s="136" t="s">
        <v>7</v>
      </c>
      <c r="G1120" s="136" t="s">
        <v>8</v>
      </c>
      <c r="H1120" s="136" t="s">
        <v>7</v>
      </c>
      <c r="I1120" s="137" t="s">
        <v>45</v>
      </c>
      <c r="J1120" s="8">
        <v>1</v>
      </c>
      <c r="K1120" s="8" t="s">
        <v>847</v>
      </c>
      <c r="L1120" s="9">
        <v>701.02</v>
      </c>
      <c r="M1120" s="9">
        <v>19593.23076923077</v>
      </c>
      <c r="N1120" s="138">
        <f t="shared" si="136"/>
        <v>13735246.633846154</v>
      </c>
      <c r="O1120" s="11" t="s">
        <v>3204</v>
      </c>
      <c r="P1120" s="39">
        <v>4.1731822419748525E-4</v>
      </c>
      <c r="Q1120" s="39"/>
      <c r="R1120" s="26">
        <v>0.10432955604937132</v>
      </c>
      <c r="S1120" s="7"/>
      <c r="T1120" s="26">
        <v>0.10432955604937132</v>
      </c>
      <c r="U1120" s="11"/>
      <c r="V1120" s="28"/>
      <c r="W1120" s="28"/>
      <c r="X1120" s="29"/>
      <c r="Y1120" s="108" t="str">
        <f t="shared" si="137"/>
        <v>NO OFERTADO</v>
      </c>
      <c r="Z1120" s="108" t="str">
        <f t="shared" si="138"/>
        <v>CORRECTO</v>
      </c>
      <c r="AA1120" s="29">
        <f t="shared" si="139"/>
        <v>0</v>
      </c>
      <c r="AB1120" s="25">
        <v>3.7558640177773675E-2</v>
      </c>
      <c r="AC1120" s="7"/>
      <c r="AD1120" s="26">
        <v>3.7558640177773675E-2</v>
      </c>
      <c r="AE1120" s="28"/>
      <c r="AF1120" s="28"/>
      <c r="AG1120" s="28"/>
      <c r="AH1120" s="29"/>
      <c r="AI1120" s="108" t="str">
        <f t="shared" si="140"/>
        <v>NO OFERTADO</v>
      </c>
      <c r="AJ1120" s="108" t="str">
        <f t="shared" si="141"/>
        <v>CORRECTO</v>
      </c>
      <c r="AK1120" s="27">
        <v>2.5039093451849116E-2</v>
      </c>
      <c r="AL1120" s="7"/>
      <c r="AM1120" s="26">
        <v>2.5039093451849116E-2</v>
      </c>
      <c r="AN1120" s="28"/>
      <c r="AO1120" s="28"/>
      <c r="AP1120" s="28"/>
      <c r="AQ1120" s="29"/>
      <c r="AR1120" s="108" t="str">
        <f t="shared" si="142"/>
        <v>NO OFERTADO</v>
      </c>
      <c r="AS1120" s="109" t="str">
        <f t="shared" si="143"/>
        <v>CORRECTO</v>
      </c>
    </row>
    <row r="1121" spans="1:45" ht="24" x14ac:dyDescent="0.25">
      <c r="A1121" s="134">
        <v>1118</v>
      </c>
      <c r="B1121" s="135">
        <v>512</v>
      </c>
      <c r="C1121" s="10" t="s">
        <v>845</v>
      </c>
      <c r="D1121" s="136" t="s">
        <v>1198</v>
      </c>
      <c r="E1121" s="136" t="s">
        <v>6</v>
      </c>
      <c r="F1121" s="136" t="s">
        <v>7</v>
      </c>
      <c r="G1121" s="136" t="s">
        <v>8</v>
      </c>
      <c r="H1121" s="136" t="s">
        <v>7</v>
      </c>
      <c r="I1121" s="137" t="s">
        <v>45</v>
      </c>
      <c r="J1121" s="8">
        <v>1</v>
      </c>
      <c r="K1121" s="8" t="s">
        <v>847</v>
      </c>
      <c r="L1121" s="9">
        <v>457.19</v>
      </c>
      <c r="M1121" s="9">
        <v>27692</v>
      </c>
      <c r="N1121" s="138">
        <f t="shared" si="136"/>
        <v>12660505.48</v>
      </c>
      <c r="O1121" s="11" t="s">
        <v>3204</v>
      </c>
      <c r="P1121" s="39">
        <v>3.8466434605817138E-4</v>
      </c>
      <c r="Q1121" s="39"/>
      <c r="R1121" s="26">
        <v>9.6166086514542851E-2</v>
      </c>
      <c r="S1121" s="7"/>
      <c r="T1121" s="26">
        <v>9.6166086514542851E-2</v>
      </c>
      <c r="U1121" s="11"/>
      <c r="V1121" s="28"/>
      <c r="W1121" s="28"/>
      <c r="X1121" s="29"/>
      <c r="Y1121" s="108" t="str">
        <f t="shared" si="137"/>
        <v>NO OFERTADO</v>
      </c>
      <c r="Z1121" s="108" t="str">
        <f t="shared" si="138"/>
        <v>CORRECTO</v>
      </c>
      <c r="AA1121" s="29">
        <f t="shared" si="139"/>
        <v>0</v>
      </c>
      <c r="AB1121" s="25">
        <v>3.4619791145235425E-2</v>
      </c>
      <c r="AC1121" s="7"/>
      <c r="AD1121" s="26">
        <v>3.4619791145235425E-2</v>
      </c>
      <c r="AE1121" s="28"/>
      <c r="AF1121" s="28"/>
      <c r="AG1121" s="28"/>
      <c r="AH1121" s="29"/>
      <c r="AI1121" s="108" t="str">
        <f t="shared" si="140"/>
        <v>NO OFERTADO</v>
      </c>
      <c r="AJ1121" s="108" t="str">
        <f t="shared" si="141"/>
        <v>CORRECTO</v>
      </c>
      <c r="AK1121" s="27">
        <v>2.3079860763490282E-2</v>
      </c>
      <c r="AL1121" s="7"/>
      <c r="AM1121" s="26">
        <v>2.3079860763490282E-2</v>
      </c>
      <c r="AN1121" s="28"/>
      <c r="AO1121" s="28"/>
      <c r="AP1121" s="28"/>
      <c r="AQ1121" s="29"/>
      <c r="AR1121" s="108" t="str">
        <f t="shared" si="142"/>
        <v>NO OFERTADO</v>
      </c>
      <c r="AS1121" s="109" t="str">
        <f t="shared" si="143"/>
        <v>CORRECTO</v>
      </c>
    </row>
    <row r="1122" spans="1:45" x14ac:dyDescent="0.25">
      <c r="A1122" s="134">
        <v>1119</v>
      </c>
      <c r="B1122" s="135">
        <v>1031</v>
      </c>
      <c r="C1122" s="10" t="s">
        <v>1992</v>
      </c>
      <c r="D1122" s="136" t="s">
        <v>1993</v>
      </c>
      <c r="E1122" s="136" t="s">
        <v>165</v>
      </c>
      <c r="F1122" s="136" t="s">
        <v>166</v>
      </c>
      <c r="G1122" s="136" t="s">
        <v>8</v>
      </c>
      <c r="H1122" s="136" t="s">
        <v>81</v>
      </c>
      <c r="I1122" s="137" t="s">
        <v>45</v>
      </c>
      <c r="J1122" s="8">
        <v>120</v>
      </c>
      <c r="K1122" s="8" t="s">
        <v>1994</v>
      </c>
      <c r="L1122" s="9">
        <v>482.08</v>
      </c>
      <c r="M1122" s="9">
        <v>6572.3076923076924</v>
      </c>
      <c r="N1122" s="138">
        <f t="shared" si="136"/>
        <v>3168378.0923076924</v>
      </c>
      <c r="O1122" s="11" t="s">
        <v>3204</v>
      </c>
      <c r="P1122" s="39">
        <v>9.6264883646855379E-5</v>
      </c>
      <c r="Q1122" s="39"/>
      <c r="R1122" s="26">
        <v>2.4066220911713846E-2</v>
      </c>
      <c r="S1122" s="7"/>
      <c r="T1122" s="26">
        <v>2.4066220911713846E-2</v>
      </c>
      <c r="U1122" s="11"/>
      <c r="V1122" s="28"/>
      <c r="W1122" s="28"/>
      <c r="X1122" s="29"/>
      <c r="Y1122" s="108" t="str">
        <f t="shared" si="137"/>
        <v>NO OFERTADO</v>
      </c>
      <c r="Z1122" s="108" t="str">
        <f t="shared" si="138"/>
        <v>CORRECTO</v>
      </c>
      <c r="AA1122" s="29">
        <f t="shared" si="139"/>
        <v>0</v>
      </c>
      <c r="AB1122" s="25">
        <v>8.6638395282169836E-3</v>
      </c>
      <c r="AC1122" s="7"/>
      <c r="AD1122" s="26">
        <v>8.6638395282169836E-3</v>
      </c>
      <c r="AE1122" s="28"/>
      <c r="AF1122" s="28"/>
      <c r="AG1122" s="28"/>
      <c r="AH1122" s="29"/>
      <c r="AI1122" s="108" t="str">
        <f t="shared" si="140"/>
        <v>NO OFERTADO</v>
      </c>
      <c r="AJ1122" s="108" t="str">
        <f t="shared" si="141"/>
        <v>CORRECTO</v>
      </c>
      <c r="AK1122" s="27">
        <v>5.775893018811323E-3</v>
      </c>
      <c r="AL1122" s="7"/>
      <c r="AM1122" s="26">
        <v>5.775893018811323E-3</v>
      </c>
      <c r="AN1122" s="28"/>
      <c r="AO1122" s="28"/>
      <c r="AP1122" s="28"/>
      <c r="AQ1122" s="29"/>
      <c r="AR1122" s="108" t="str">
        <f t="shared" si="142"/>
        <v>NO OFERTADO</v>
      </c>
      <c r="AS1122" s="109" t="str">
        <f t="shared" si="143"/>
        <v>CORRECTO</v>
      </c>
    </row>
    <row r="1123" spans="1:45" ht="24" x14ac:dyDescent="0.25">
      <c r="A1123" s="134">
        <v>1120</v>
      </c>
      <c r="B1123" s="135">
        <v>1099</v>
      </c>
      <c r="C1123" s="10" t="s">
        <v>2087</v>
      </c>
      <c r="D1123" s="136" t="s">
        <v>494</v>
      </c>
      <c r="E1123" s="136" t="s">
        <v>6</v>
      </c>
      <c r="F1123" s="136" t="s">
        <v>7</v>
      </c>
      <c r="G1123" s="136" t="s">
        <v>8</v>
      </c>
      <c r="H1123" s="136" t="s">
        <v>7</v>
      </c>
      <c r="I1123" s="137" t="s">
        <v>45</v>
      </c>
      <c r="J1123" s="8">
        <v>1</v>
      </c>
      <c r="K1123" s="8" t="s">
        <v>2088</v>
      </c>
      <c r="L1123" s="9">
        <v>1475.08</v>
      </c>
      <c r="M1123" s="9">
        <v>1782.3</v>
      </c>
      <c r="N1123" s="138">
        <f t="shared" si="136"/>
        <v>2629035.0839999998</v>
      </c>
      <c r="O1123" s="11" t="s">
        <v>3204</v>
      </c>
      <c r="P1123" s="39">
        <v>7.9878016162025274E-5</v>
      </c>
      <c r="Q1123" s="39"/>
      <c r="R1123" s="26">
        <v>1.996950404050632E-2</v>
      </c>
      <c r="S1123" s="7"/>
      <c r="T1123" s="26">
        <v>1.996950404050632E-2</v>
      </c>
      <c r="U1123" s="11"/>
      <c r="V1123" s="28"/>
      <c r="W1123" s="28"/>
      <c r="X1123" s="29"/>
      <c r="Y1123" s="108" t="str">
        <f t="shared" si="137"/>
        <v>NO OFERTADO</v>
      </c>
      <c r="Z1123" s="108" t="str">
        <f t="shared" si="138"/>
        <v>CORRECTO</v>
      </c>
      <c r="AA1123" s="29">
        <f t="shared" si="139"/>
        <v>0</v>
      </c>
      <c r="AB1123" s="25">
        <v>7.1890214545822749E-3</v>
      </c>
      <c r="AC1123" s="7"/>
      <c r="AD1123" s="26">
        <v>7.1890214545822749E-3</v>
      </c>
      <c r="AE1123" s="28"/>
      <c r="AF1123" s="28"/>
      <c r="AG1123" s="28"/>
      <c r="AH1123" s="29"/>
      <c r="AI1123" s="108" t="str">
        <f t="shared" si="140"/>
        <v>NO OFERTADO</v>
      </c>
      <c r="AJ1123" s="108" t="str">
        <f t="shared" si="141"/>
        <v>CORRECTO</v>
      </c>
      <c r="AK1123" s="27">
        <v>4.7926809697215163E-3</v>
      </c>
      <c r="AL1123" s="7"/>
      <c r="AM1123" s="26">
        <v>4.7926809697215163E-3</v>
      </c>
      <c r="AN1123" s="28"/>
      <c r="AO1123" s="28"/>
      <c r="AP1123" s="28"/>
      <c r="AQ1123" s="29"/>
      <c r="AR1123" s="108" t="str">
        <f t="shared" si="142"/>
        <v>NO OFERTADO</v>
      </c>
      <c r="AS1123" s="109" t="str">
        <f t="shared" si="143"/>
        <v>CORRECTO</v>
      </c>
    </row>
    <row r="1124" spans="1:45" ht="24" x14ac:dyDescent="0.25">
      <c r="A1124" s="134">
        <v>1121</v>
      </c>
      <c r="B1124" s="135">
        <v>1097</v>
      </c>
      <c r="C1124" s="10" t="s">
        <v>2087</v>
      </c>
      <c r="D1124" s="136" t="s">
        <v>204</v>
      </c>
      <c r="E1124" s="136" t="s">
        <v>6</v>
      </c>
      <c r="F1124" s="136" t="s">
        <v>7</v>
      </c>
      <c r="G1124" s="136" t="s">
        <v>8</v>
      </c>
      <c r="H1124" s="136" t="s">
        <v>7</v>
      </c>
      <c r="I1124" s="137" t="s">
        <v>45</v>
      </c>
      <c r="J1124" s="8">
        <v>1</v>
      </c>
      <c r="K1124" s="8" t="s">
        <v>2088</v>
      </c>
      <c r="L1124" s="9">
        <v>1515</v>
      </c>
      <c r="M1124" s="9">
        <v>935.38461538461536</v>
      </c>
      <c r="N1124" s="138">
        <f t="shared" si="136"/>
        <v>1417107.6923076923</v>
      </c>
      <c r="O1124" s="11" t="s">
        <v>3204</v>
      </c>
      <c r="P1124" s="39">
        <v>4.3056006303750107E-5</v>
      </c>
      <c r="Q1124" s="39"/>
      <c r="R1124" s="26">
        <v>1.0764001575937527E-2</v>
      </c>
      <c r="S1124" s="7"/>
      <c r="T1124" s="26">
        <v>1.0764001575937527E-2</v>
      </c>
      <c r="U1124" s="11"/>
      <c r="V1124" s="28"/>
      <c r="W1124" s="28"/>
      <c r="X1124" s="29"/>
      <c r="Y1124" s="108" t="str">
        <f t="shared" si="137"/>
        <v>NO OFERTADO</v>
      </c>
      <c r="Z1124" s="108" t="str">
        <f t="shared" si="138"/>
        <v>CORRECTO</v>
      </c>
      <c r="AA1124" s="29">
        <f t="shared" si="139"/>
        <v>0</v>
      </c>
      <c r="AB1124" s="25">
        <v>3.8750405673375096E-3</v>
      </c>
      <c r="AC1124" s="7"/>
      <c r="AD1124" s="26">
        <v>3.8750405673375096E-3</v>
      </c>
      <c r="AE1124" s="28"/>
      <c r="AF1124" s="28"/>
      <c r="AG1124" s="28"/>
      <c r="AH1124" s="29"/>
      <c r="AI1124" s="108" t="str">
        <f t="shared" si="140"/>
        <v>NO OFERTADO</v>
      </c>
      <c r="AJ1124" s="108" t="str">
        <f t="shared" si="141"/>
        <v>CORRECTO</v>
      </c>
      <c r="AK1124" s="27">
        <v>2.5833603782250063E-3</v>
      </c>
      <c r="AL1124" s="7"/>
      <c r="AM1124" s="26">
        <v>2.5833603782250063E-3</v>
      </c>
      <c r="AN1124" s="28"/>
      <c r="AO1124" s="28"/>
      <c r="AP1124" s="28"/>
      <c r="AQ1124" s="29"/>
      <c r="AR1124" s="108" t="str">
        <f t="shared" si="142"/>
        <v>NO OFERTADO</v>
      </c>
      <c r="AS1124" s="109" t="str">
        <f t="shared" si="143"/>
        <v>CORRECTO</v>
      </c>
    </row>
    <row r="1125" spans="1:45" x14ac:dyDescent="0.25">
      <c r="A1125" s="134">
        <v>1122</v>
      </c>
      <c r="B1125" s="135">
        <v>2662</v>
      </c>
      <c r="C1125" s="11" t="s">
        <v>4479</v>
      </c>
      <c r="D1125" s="145" t="s">
        <v>4480</v>
      </c>
      <c r="E1125" s="145" t="s">
        <v>3502</v>
      </c>
      <c r="F1125" s="145" t="s">
        <v>81</v>
      </c>
      <c r="G1125" s="136" t="s">
        <v>8</v>
      </c>
      <c r="H1125" s="145" t="s">
        <v>552</v>
      </c>
      <c r="I1125" s="137" t="s">
        <v>45</v>
      </c>
      <c r="J1125" s="8">
        <v>1</v>
      </c>
      <c r="K1125" s="8"/>
      <c r="L1125" s="9">
        <v>27083</v>
      </c>
      <c r="M1125" s="9">
        <v>5.666666666666667</v>
      </c>
      <c r="N1125" s="138">
        <f t="shared" si="136"/>
        <v>153470.33333333334</v>
      </c>
      <c r="O1125" s="11" t="s">
        <v>4504</v>
      </c>
      <c r="P1125" s="39">
        <v>4.66289165975672E-6</v>
      </c>
      <c r="Q1125" s="39"/>
      <c r="R1125" s="26">
        <v>1.1657229149391801E-3</v>
      </c>
      <c r="S1125" s="7"/>
      <c r="T1125" s="26">
        <v>1.1657229149391801E-3</v>
      </c>
      <c r="U1125" s="11"/>
      <c r="V1125" s="28"/>
      <c r="W1125" s="28"/>
      <c r="X1125" s="29"/>
      <c r="Y1125" s="108" t="str">
        <f t="shared" si="137"/>
        <v>NO OFERTADO</v>
      </c>
      <c r="Z1125" s="108" t="str">
        <f t="shared" si="138"/>
        <v>CORRECTO</v>
      </c>
      <c r="AA1125" s="29">
        <f t="shared" si="139"/>
        <v>0</v>
      </c>
      <c r="AB1125" s="25">
        <v>4.1966024937810479E-4</v>
      </c>
      <c r="AC1125" s="7"/>
      <c r="AD1125" s="26">
        <v>4.1966024937810479E-4</v>
      </c>
      <c r="AE1125" s="28"/>
      <c r="AF1125" s="28"/>
      <c r="AG1125" s="28"/>
      <c r="AH1125" s="29"/>
      <c r="AI1125" s="108" t="str">
        <f t="shared" si="140"/>
        <v>NO OFERTADO</v>
      </c>
      <c r="AJ1125" s="108" t="str">
        <f t="shared" si="141"/>
        <v>CORRECTO</v>
      </c>
      <c r="AK1125" s="27">
        <v>2.7977349958540319E-4</v>
      </c>
      <c r="AL1125" s="7"/>
      <c r="AM1125" s="26">
        <v>2.7977349958540319E-4</v>
      </c>
      <c r="AN1125" s="28"/>
      <c r="AO1125" s="28"/>
      <c r="AP1125" s="28"/>
      <c r="AQ1125" s="29"/>
      <c r="AR1125" s="108" t="str">
        <f t="shared" si="142"/>
        <v>NO OFERTADO</v>
      </c>
      <c r="AS1125" s="109" t="str">
        <f t="shared" si="143"/>
        <v>CORRECTO</v>
      </c>
    </row>
    <row r="1126" spans="1:45" x14ac:dyDescent="0.25">
      <c r="A1126" s="134">
        <v>1123</v>
      </c>
      <c r="B1126" s="135">
        <v>555</v>
      </c>
      <c r="C1126" s="10" t="s">
        <v>1285</v>
      </c>
      <c r="D1126" s="136" t="s">
        <v>1286</v>
      </c>
      <c r="E1126" s="136" t="s">
        <v>165</v>
      </c>
      <c r="F1126" s="136" t="s">
        <v>81</v>
      </c>
      <c r="G1126" s="136" t="s">
        <v>8</v>
      </c>
      <c r="H1126" s="136" t="s">
        <v>81</v>
      </c>
      <c r="I1126" s="137" t="s">
        <v>45</v>
      </c>
      <c r="J1126" s="8">
        <v>1</v>
      </c>
      <c r="K1126" s="8" t="s">
        <v>1287</v>
      </c>
      <c r="L1126" s="9">
        <v>11839.57</v>
      </c>
      <c r="M1126" s="9">
        <v>722.76923076923072</v>
      </c>
      <c r="N1126" s="138">
        <f t="shared" si="136"/>
        <v>8557276.9015384614</v>
      </c>
      <c r="O1126" s="11" t="s">
        <v>3204</v>
      </c>
      <c r="P1126" s="39">
        <v>2.59995884727423E-4</v>
      </c>
      <c r="Q1126" s="39"/>
      <c r="R1126" s="26">
        <v>6.4998971181855755E-2</v>
      </c>
      <c r="S1126" s="7"/>
      <c r="T1126" s="26">
        <v>6.4998971181855755E-2</v>
      </c>
      <c r="U1126" s="11"/>
      <c r="V1126" s="28"/>
      <c r="W1126" s="28"/>
      <c r="X1126" s="29"/>
      <c r="Y1126" s="108" t="str">
        <f t="shared" si="137"/>
        <v>NO OFERTADO</v>
      </c>
      <c r="Z1126" s="108" t="str">
        <f t="shared" si="138"/>
        <v>CORRECTO</v>
      </c>
      <c r="AA1126" s="29">
        <f t="shared" si="139"/>
        <v>0</v>
      </c>
      <c r="AB1126" s="25">
        <v>2.3399629625468071E-2</v>
      </c>
      <c r="AC1126" s="7"/>
      <c r="AD1126" s="26">
        <v>2.3399629625468071E-2</v>
      </c>
      <c r="AE1126" s="28"/>
      <c r="AF1126" s="28"/>
      <c r="AG1126" s="28"/>
      <c r="AH1126" s="29"/>
      <c r="AI1126" s="108" t="str">
        <f t="shared" si="140"/>
        <v>NO OFERTADO</v>
      </c>
      <c r="AJ1126" s="108" t="str">
        <f t="shared" si="141"/>
        <v>CORRECTO</v>
      </c>
      <c r="AK1126" s="27">
        <v>1.559975308364538E-2</v>
      </c>
      <c r="AL1126" s="7"/>
      <c r="AM1126" s="26">
        <v>1.559975308364538E-2</v>
      </c>
      <c r="AN1126" s="28"/>
      <c r="AO1126" s="28"/>
      <c r="AP1126" s="28"/>
      <c r="AQ1126" s="29"/>
      <c r="AR1126" s="108" t="str">
        <f t="shared" si="142"/>
        <v>NO OFERTADO</v>
      </c>
      <c r="AS1126" s="109" t="str">
        <f t="shared" si="143"/>
        <v>CORRECTO</v>
      </c>
    </row>
    <row r="1127" spans="1:45" ht="24" x14ac:dyDescent="0.25">
      <c r="A1127" s="134">
        <v>1124</v>
      </c>
      <c r="B1127" s="135">
        <v>981</v>
      </c>
      <c r="C1127" s="10" t="s">
        <v>1285</v>
      </c>
      <c r="D1127" s="136" t="s">
        <v>1924</v>
      </c>
      <c r="E1127" s="136" t="s">
        <v>6</v>
      </c>
      <c r="F1127" s="136" t="s">
        <v>7</v>
      </c>
      <c r="G1127" s="136" t="s">
        <v>8</v>
      </c>
      <c r="H1127" s="136" t="s">
        <v>7</v>
      </c>
      <c r="I1127" s="137" t="s">
        <v>45</v>
      </c>
      <c r="J1127" s="8">
        <v>1</v>
      </c>
      <c r="K1127" s="8" t="s">
        <v>1287</v>
      </c>
      <c r="L1127" s="9">
        <v>355</v>
      </c>
      <c r="M1127" s="9">
        <v>10204.153846153846</v>
      </c>
      <c r="N1127" s="138">
        <f t="shared" si="136"/>
        <v>3622474.615384615</v>
      </c>
      <c r="O1127" s="11" t="s">
        <v>3204</v>
      </c>
      <c r="P1127" s="39">
        <v>1.1006170577000128E-4</v>
      </c>
      <c r="Q1127" s="39"/>
      <c r="R1127" s="26">
        <v>2.751542644250032E-2</v>
      </c>
      <c r="S1127" s="7"/>
      <c r="T1127" s="26">
        <v>2.751542644250032E-2</v>
      </c>
      <c r="U1127" s="9"/>
      <c r="V1127" s="28"/>
      <c r="W1127" s="28"/>
      <c r="X1127" s="29"/>
      <c r="Y1127" s="108" t="str">
        <f t="shared" si="137"/>
        <v>NO OFERTADO</v>
      </c>
      <c r="Z1127" s="108" t="str">
        <f t="shared" si="138"/>
        <v>CORRECTO</v>
      </c>
      <c r="AA1127" s="29">
        <f t="shared" si="139"/>
        <v>0</v>
      </c>
      <c r="AB1127" s="25">
        <v>9.905553519300116E-3</v>
      </c>
      <c r="AC1127" s="7"/>
      <c r="AD1127" s="26">
        <v>9.905553519300116E-3</v>
      </c>
      <c r="AE1127" s="28"/>
      <c r="AF1127" s="28"/>
      <c r="AG1127" s="28"/>
      <c r="AH1127" s="29"/>
      <c r="AI1127" s="108" t="str">
        <f t="shared" si="140"/>
        <v>NO OFERTADO</v>
      </c>
      <c r="AJ1127" s="108" t="str">
        <f t="shared" si="141"/>
        <v>CORRECTO</v>
      </c>
      <c r="AK1127" s="27">
        <v>6.6037023462000768E-3</v>
      </c>
      <c r="AL1127" s="7"/>
      <c r="AM1127" s="26">
        <v>6.6037023462000768E-3</v>
      </c>
      <c r="AN1127" s="28"/>
      <c r="AO1127" s="28"/>
      <c r="AP1127" s="28"/>
      <c r="AQ1127" s="29"/>
      <c r="AR1127" s="108" t="str">
        <f t="shared" si="142"/>
        <v>NO OFERTADO</v>
      </c>
      <c r="AS1127" s="109" t="str">
        <f t="shared" si="143"/>
        <v>CORRECTO</v>
      </c>
    </row>
    <row r="1128" spans="1:45" ht="24" x14ac:dyDescent="0.25">
      <c r="A1128" s="134">
        <v>1125</v>
      </c>
      <c r="B1128" s="135">
        <v>1207</v>
      </c>
      <c r="C1128" s="10" t="s">
        <v>1285</v>
      </c>
      <c r="D1128" s="136" t="s">
        <v>1309</v>
      </c>
      <c r="E1128" s="136" t="s">
        <v>6</v>
      </c>
      <c r="F1128" s="136" t="s">
        <v>7</v>
      </c>
      <c r="G1128" s="136" t="s">
        <v>8</v>
      </c>
      <c r="H1128" s="136" t="s">
        <v>7</v>
      </c>
      <c r="I1128" s="137" t="s">
        <v>45</v>
      </c>
      <c r="J1128" s="8">
        <v>1</v>
      </c>
      <c r="K1128" s="8" t="s">
        <v>1287</v>
      </c>
      <c r="L1128" s="9">
        <v>775</v>
      </c>
      <c r="M1128" s="9">
        <v>1762.2307692307693</v>
      </c>
      <c r="N1128" s="138">
        <f t="shared" si="136"/>
        <v>1365728.8461538462</v>
      </c>
      <c r="O1128" s="11" t="s">
        <v>3204</v>
      </c>
      <c r="P1128" s="39">
        <v>4.1494961976711708E-5</v>
      </c>
      <c r="Q1128" s="39"/>
      <c r="R1128" s="26">
        <v>1.0373740494177927E-2</v>
      </c>
      <c r="S1128" s="7"/>
      <c r="T1128" s="26">
        <v>1.0373740494177927E-2</v>
      </c>
      <c r="U1128" s="11"/>
      <c r="V1128" s="28"/>
      <c r="W1128" s="28"/>
      <c r="X1128" s="29"/>
      <c r="Y1128" s="108" t="str">
        <f t="shared" si="137"/>
        <v>NO OFERTADO</v>
      </c>
      <c r="Z1128" s="108" t="str">
        <f t="shared" si="138"/>
        <v>CORRECTO</v>
      </c>
      <c r="AA1128" s="29">
        <f t="shared" si="139"/>
        <v>0</v>
      </c>
      <c r="AB1128" s="25">
        <v>3.7345465779040537E-3</v>
      </c>
      <c r="AC1128" s="7"/>
      <c r="AD1128" s="26">
        <v>3.7345465779040537E-3</v>
      </c>
      <c r="AE1128" s="28"/>
      <c r="AF1128" s="28"/>
      <c r="AG1128" s="28"/>
      <c r="AH1128" s="29"/>
      <c r="AI1128" s="108" t="str">
        <f t="shared" si="140"/>
        <v>NO OFERTADO</v>
      </c>
      <c r="AJ1128" s="108" t="str">
        <f t="shared" si="141"/>
        <v>CORRECTO</v>
      </c>
      <c r="AK1128" s="27">
        <v>2.4896977186027024E-3</v>
      </c>
      <c r="AL1128" s="7"/>
      <c r="AM1128" s="26">
        <v>2.4896977186027024E-3</v>
      </c>
      <c r="AN1128" s="28"/>
      <c r="AO1128" s="28"/>
      <c r="AP1128" s="28"/>
      <c r="AQ1128" s="29"/>
      <c r="AR1128" s="108" t="str">
        <f t="shared" si="142"/>
        <v>NO OFERTADO</v>
      </c>
      <c r="AS1128" s="109" t="str">
        <f t="shared" si="143"/>
        <v>CORRECTO</v>
      </c>
    </row>
    <row r="1129" spans="1:45" ht="24" x14ac:dyDescent="0.25">
      <c r="A1129" s="134">
        <v>1126</v>
      </c>
      <c r="B1129" s="135">
        <v>2666</v>
      </c>
      <c r="C1129" s="141" t="s">
        <v>4486</v>
      </c>
      <c r="D1129" s="145" t="s">
        <v>1924</v>
      </c>
      <c r="E1129" s="145" t="s">
        <v>6</v>
      </c>
      <c r="F1129" s="145" t="s">
        <v>7</v>
      </c>
      <c r="G1129" s="136" t="s">
        <v>8</v>
      </c>
      <c r="H1129" s="145" t="s">
        <v>7</v>
      </c>
      <c r="I1129" s="137" t="s">
        <v>45</v>
      </c>
      <c r="J1129" s="8">
        <v>1</v>
      </c>
      <c r="K1129" s="8" t="s">
        <v>4487</v>
      </c>
      <c r="L1129" s="9">
        <v>2268.6</v>
      </c>
      <c r="M1129" s="9">
        <v>30</v>
      </c>
      <c r="N1129" s="138">
        <f t="shared" si="136"/>
        <v>68058</v>
      </c>
      <c r="O1129" s="11" t="s">
        <v>4504</v>
      </c>
      <c r="P1129" s="39">
        <v>2.0678073324468106E-6</v>
      </c>
      <c r="Q1129" s="39"/>
      <c r="R1129" s="26">
        <v>5.1695183311170265E-4</v>
      </c>
      <c r="S1129" s="7"/>
      <c r="T1129" s="26">
        <v>5.1695183311170265E-4</v>
      </c>
      <c r="U1129" s="11"/>
      <c r="V1129" s="28"/>
      <c r="W1129" s="28"/>
      <c r="X1129" s="29"/>
      <c r="Y1129" s="108" t="str">
        <f t="shared" si="137"/>
        <v>NO OFERTADO</v>
      </c>
      <c r="Z1129" s="108" t="str">
        <f t="shared" si="138"/>
        <v>CORRECTO</v>
      </c>
      <c r="AA1129" s="29">
        <f t="shared" si="139"/>
        <v>0</v>
      </c>
      <c r="AB1129" s="25">
        <v>1.8610265992021296E-4</v>
      </c>
      <c r="AC1129" s="7"/>
      <c r="AD1129" s="26">
        <v>1.8610265992021296E-4</v>
      </c>
      <c r="AE1129" s="28"/>
      <c r="AF1129" s="28"/>
      <c r="AG1129" s="28"/>
      <c r="AH1129" s="29"/>
      <c r="AI1129" s="108" t="str">
        <f t="shared" si="140"/>
        <v>NO OFERTADO</v>
      </c>
      <c r="AJ1129" s="108" t="str">
        <f t="shared" si="141"/>
        <v>CORRECTO</v>
      </c>
      <c r="AK1129" s="27">
        <v>1.2406843994680863E-4</v>
      </c>
      <c r="AL1129" s="7"/>
      <c r="AM1129" s="26">
        <v>1.2406843994680863E-4</v>
      </c>
      <c r="AN1129" s="28"/>
      <c r="AO1129" s="28"/>
      <c r="AP1129" s="28"/>
      <c r="AQ1129" s="29"/>
      <c r="AR1129" s="108" t="str">
        <f t="shared" si="142"/>
        <v>NO OFERTADO</v>
      </c>
      <c r="AS1129" s="109" t="str">
        <f t="shared" si="143"/>
        <v>CORRECTO</v>
      </c>
    </row>
    <row r="1130" spans="1:45" x14ac:dyDescent="0.25">
      <c r="A1130" s="134">
        <v>1127</v>
      </c>
      <c r="B1130" s="135">
        <v>526</v>
      </c>
      <c r="C1130" s="10" t="s">
        <v>1221</v>
      </c>
      <c r="D1130" s="136" t="s">
        <v>1222</v>
      </c>
      <c r="E1130" s="136" t="s">
        <v>1223</v>
      </c>
      <c r="F1130" s="136" t="s">
        <v>1224</v>
      </c>
      <c r="G1130" s="136" t="s">
        <v>1225</v>
      </c>
      <c r="H1130" s="136" t="s">
        <v>1223</v>
      </c>
      <c r="I1130" s="137">
        <v>392295.29</v>
      </c>
      <c r="J1130" s="8">
        <v>1</v>
      </c>
      <c r="K1130" s="8" t="s">
        <v>1226</v>
      </c>
      <c r="L1130" s="9">
        <v>392295.29</v>
      </c>
      <c r="M1130" s="9">
        <v>34</v>
      </c>
      <c r="N1130" s="138">
        <f t="shared" si="136"/>
        <v>13338039.859999999</v>
      </c>
      <c r="O1130" s="11" t="s">
        <v>3204</v>
      </c>
      <c r="P1130" s="39">
        <v>4.0524988426012855E-4</v>
      </c>
      <c r="Q1130" s="39">
        <v>6.4704490326392031E-4</v>
      </c>
      <c r="R1130" s="26">
        <v>0.10131247106503213</v>
      </c>
      <c r="S1130" s="26">
        <v>1.941134709791761E-2</v>
      </c>
      <c r="T1130" s="26">
        <v>0.12072381816294975</v>
      </c>
      <c r="U1130" s="11"/>
      <c r="V1130" s="28"/>
      <c r="W1130" s="28"/>
      <c r="X1130" s="29"/>
      <c r="Y1130" s="108" t="str">
        <f t="shared" si="137"/>
        <v>NO OFERTADO</v>
      </c>
      <c r="Z1130" s="108" t="str">
        <f t="shared" si="138"/>
        <v>CORRECTO</v>
      </c>
      <c r="AA1130" s="29">
        <f t="shared" si="139"/>
        <v>0</v>
      </c>
      <c r="AB1130" s="25">
        <v>3.6472489583411566E-2</v>
      </c>
      <c r="AC1130" s="26">
        <v>9.7056735489588052E-3</v>
      </c>
      <c r="AD1130" s="26">
        <v>4.6178163132370373E-2</v>
      </c>
      <c r="AE1130" s="28"/>
      <c r="AF1130" s="28"/>
      <c r="AG1130" s="28"/>
      <c r="AH1130" s="29"/>
      <c r="AI1130" s="108" t="str">
        <f t="shared" si="140"/>
        <v>NO OFERTADO</v>
      </c>
      <c r="AJ1130" s="108" t="str">
        <f t="shared" si="141"/>
        <v>CORRECTO</v>
      </c>
      <c r="AK1130" s="27">
        <v>2.4314993055607713E-2</v>
      </c>
      <c r="AL1130" s="26">
        <v>3.2352245163196017E-3</v>
      </c>
      <c r="AM1130" s="26">
        <v>2.7550217571927313E-2</v>
      </c>
      <c r="AN1130" s="28"/>
      <c r="AO1130" s="28"/>
      <c r="AP1130" s="28"/>
      <c r="AQ1130" s="29"/>
      <c r="AR1130" s="108" t="str">
        <f t="shared" si="142"/>
        <v>NO OFERTADO</v>
      </c>
      <c r="AS1130" s="109" t="str">
        <f t="shared" si="143"/>
        <v>CORRECTO</v>
      </c>
    </row>
    <row r="1131" spans="1:45" x14ac:dyDescent="0.25">
      <c r="A1131" s="134">
        <v>1128</v>
      </c>
      <c r="B1131" s="135">
        <v>1330</v>
      </c>
      <c r="C1131" s="10" t="s">
        <v>1221</v>
      </c>
      <c r="D1131" s="136" t="s">
        <v>2425</v>
      </c>
      <c r="E1131" s="136" t="s">
        <v>2426</v>
      </c>
      <c r="F1131" s="136" t="s">
        <v>2427</v>
      </c>
      <c r="G1131" s="136" t="s">
        <v>2428</v>
      </c>
      <c r="H1131" s="136" t="s">
        <v>1223</v>
      </c>
      <c r="I1131" s="137">
        <v>401641.71</v>
      </c>
      <c r="J1131" s="8">
        <v>1</v>
      </c>
      <c r="K1131" s="8" t="s">
        <v>1226</v>
      </c>
      <c r="L1131" s="9">
        <v>401641.71</v>
      </c>
      <c r="M1131" s="9">
        <v>1.3333333333333333</v>
      </c>
      <c r="N1131" s="138">
        <f t="shared" si="136"/>
        <v>535522.28</v>
      </c>
      <c r="O1131" s="11" t="s">
        <v>3204</v>
      </c>
      <c r="P1131" s="39">
        <v>1.6270782233868671E-5</v>
      </c>
      <c r="Q1131" s="39">
        <v>2.5978851877435767E-5</v>
      </c>
      <c r="R1131" s="26">
        <v>4.067695558467168E-3</v>
      </c>
      <c r="S1131" s="26">
        <v>7.7936555632307307E-4</v>
      </c>
      <c r="T1131" s="26">
        <v>4.8470611147902413E-3</v>
      </c>
      <c r="U1131" s="11"/>
      <c r="V1131" s="28"/>
      <c r="W1131" s="28"/>
      <c r="X1131" s="29"/>
      <c r="Y1131" s="108" t="str">
        <f t="shared" si="137"/>
        <v>NO OFERTADO</v>
      </c>
      <c r="Z1131" s="108" t="str">
        <f t="shared" si="138"/>
        <v>CORRECTO</v>
      </c>
      <c r="AA1131" s="29">
        <f t="shared" si="139"/>
        <v>0</v>
      </c>
      <c r="AB1131" s="25">
        <v>1.4643704010481803E-3</v>
      </c>
      <c r="AC1131" s="26">
        <v>3.8968277816153654E-4</v>
      </c>
      <c r="AD1131" s="26">
        <v>1.854053179209717E-3</v>
      </c>
      <c r="AE1131" s="28"/>
      <c r="AF1131" s="28"/>
      <c r="AG1131" s="28"/>
      <c r="AH1131" s="29"/>
      <c r="AI1131" s="108" t="str">
        <f t="shared" si="140"/>
        <v>NO OFERTADO</v>
      </c>
      <c r="AJ1131" s="108" t="str">
        <f t="shared" si="141"/>
        <v>CORRECTO</v>
      </c>
      <c r="AK1131" s="27">
        <v>9.7624693403212026E-4</v>
      </c>
      <c r="AL1131" s="26">
        <v>1.2989425938717884E-4</v>
      </c>
      <c r="AM1131" s="26">
        <v>1.1061411934192992E-3</v>
      </c>
      <c r="AN1131" s="28"/>
      <c r="AO1131" s="28"/>
      <c r="AP1131" s="28"/>
      <c r="AQ1131" s="29"/>
      <c r="AR1131" s="108" t="str">
        <f t="shared" si="142"/>
        <v>NO OFERTADO</v>
      </c>
      <c r="AS1131" s="109" t="str">
        <f t="shared" si="143"/>
        <v>CORRECTO</v>
      </c>
    </row>
    <row r="1132" spans="1:45" ht="24" x14ac:dyDescent="0.25">
      <c r="A1132" s="134">
        <v>1129</v>
      </c>
      <c r="B1132" s="135">
        <v>1822</v>
      </c>
      <c r="C1132" s="10" t="s">
        <v>1221</v>
      </c>
      <c r="D1132" s="136" t="s">
        <v>1201</v>
      </c>
      <c r="E1132" s="136" t="s">
        <v>6</v>
      </c>
      <c r="F1132" s="136" t="s">
        <v>7</v>
      </c>
      <c r="G1132" s="136" t="s">
        <v>8</v>
      </c>
      <c r="H1132" s="136" t="s">
        <v>7</v>
      </c>
      <c r="I1132" s="137">
        <v>8060.4650000000001</v>
      </c>
      <c r="J1132" s="8">
        <v>1</v>
      </c>
      <c r="K1132" s="8" t="s">
        <v>1226</v>
      </c>
      <c r="L1132" s="9">
        <v>1994</v>
      </c>
      <c r="M1132" s="9">
        <v>4.5454545454545459</v>
      </c>
      <c r="N1132" s="138">
        <f t="shared" si="136"/>
        <v>9063.636363636364</v>
      </c>
      <c r="O1132" s="11" t="s">
        <v>3204</v>
      </c>
      <c r="P1132" s="39">
        <v>2.7538061258571838E-7</v>
      </c>
      <c r="Q1132" s="39">
        <v>4.3968827321591481E-7</v>
      </c>
      <c r="R1132" s="26">
        <v>6.8845153146429588E-5</v>
      </c>
      <c r="S1132" s="26">
        <v>1.3190648196477444E-5</v>
      </c>
      <c r="T1132" s="26">
        <v>8.2035801342907039E-5</v>
      </c>
      <c r="U1132" s="11"/>
      <c r="V1132" s="28"/>
      <c r="W1132" s="28"/>
      <c r="X1132" s="29"/>
      <c r="Y1132" s="108" t="str">
        <f t="shared" si="137"/>
        <v>NO OFERTADO</v>
      </c>
      <c r="Z1132" s="108" t="str">
        <f t="shared" si="138"/>
        <v>CORRECTO</v>
      </c>
      <c r="AA1132" s="29">
        <f t="shared" si="139"/>
        <v>0</v>
      </c>
      <c r="AB1132" s="25">
        <v>2.4784255132714653E-5</v>
      </c>
      <c r="AC1132" s="26">
        <v>6.595324098238722E-6</v>
      </c>
      <c r="AD1132" s="26">
        <v>3.1379579230953375E-5</v>
      </c>
      <c r="AE1132" s="28"/>
      <c r="AF1132" s="28"/>
      <c r="AG1132" s="28"/>
      <c r="AH1132" s="29"/>
      <c r="AI1132" s="108" t="str">
        <f t="shared" si="140"/>
        <v>NO OFERTADO</v>
      </c>
      <c r="AJ1132" s="108" t="str">
        <f t="shared" si="141"/>
        <v>CORRECTO</v>
      </c>
      <c r="AK1132" s="27">
        <v>1.6522836755143102E-5</v>
      </c>
      <c r="AL1132" s="26">
        <v>2.198441366079574E-6</v>
      </c>
      <c r="AM1132" s="26">
        <v>1.8721278121222676E-5</v>
      </c>
      <c r="AN1132" s="28"/>
      <c r="AO1132" s="28"/>
      <c r="AP1132" s="28"/>
      <c r="AQ1132" s="29"/>
      <c r="AR1132" s="108" t="str">
        <f t="shared" si="142"/>
        <v>NO OFERTADO</v>
      </c>
      <c r="AS1132" s="109" t="str">
        <f t="shared" si="143"/>
        <v>CORRECTO</v>
      </c>
    </row>
    <row r="1133" spans="1:45" ht="24" x14ac:dyDescent="0.25">
      <c r="A1133" s="134">
        <v>1130</v>
      </c>
      <c r="B1133" s="135">
        <v>1321</v>
      </c>
      <c r="C1133" s="10" t="s">
        <v>2412</v>
      </c>
      <c r="D1133" s="136" t="s">
        <v>2413</v>
      </c>
      <c r="E1133" s="136" t="s">
        <v>6</v>
      </c>
      <c r="F1133" s="136" t="s">
        <v>7</v>
      </c>
      <c r="G1133" s="136" t="s">
        <v>8</v>
      </c>
      <c r="H1133" s="136" t="s">
        <v>7</v>
      </c>
      <c r="I1133" s="137">
        <v>269.05380952380955</v>
      </c>
      <c r="J1133" s="8">
        <v>1</v>
      </c>
      <c r="K1133" s="8" t="s">
        <v>2414</v>
      </c>
      <c r="L1133" s="9">
        <v>108.98</v>
      </c>
      <c r="M1133" s="9">
        <v>6799.4615384615381</v>
      </c>
      <c r="N1133" s="138">
        <f t="shared" si="136"/>
        <v>741005.31846153841</v>
      </c>
      <c r="O1133" s="11" t="s">
        <v>3204</v>
      </c>
      <c r="P1133" s="39">
        <v>2.2513976768298408E-5</v>
      </c>
      <c r="Q1133" s="39">
        <v>3.5947089649947757E-5</v>
      </c>
      <c r="R1133" s="26">
        <v>5.6284941920746023E-3</v>
      </c>
      <c r="S1133" s="26">
        <v>1.0784126894984327E-3</v>
      </c>
      <c r="T1133" s="26">
        <v>6.7069068815730354E-3</v>
      </c>
      <c r="U1133" s="11"/>
      <c r="V1133" s="28"/>
      <c r="W1133" s="28"/>
      <c r="X1133" s="29"/>
      <c r="Y1133" s="108" t="str">
        <f t="shared" si="137"/>
        <v>NO OFERTADO</v>
      </c>
      <c r="Z1133" s="108" t="str">
        <f t="shared" si="138"/>
        <v>CORRECTO</v>
      </c>
      <c r="AA1133" s="29">
        <f t="shared" si="139"/>
        <v>0</v>
      </c>
      <c r="AB1133" s="25">
        <v>2.0262579091468568E-3</v>
      </c>
      <c r="AC1133" s="26">
        <v>5.3920634474921634E-4</v>
      </c>
      <c r="AD1133" s="26">
        <v>2.5654642538960734E-3</v>
      </c>
      <c r="AE1133" s="28"/>
      <c r="AF1133" s="28"/>
      <c r="AG1133" s="28"/>
      <c r="AH1133" s="29"/>
      <c r="AI1133" s="108" t="str">
        <f t="shared" si="140"/>
        <v>NO OFERTADO</v>
      </c>
      <c r="AJ1133" s="108" t="str">
        <f t="shared" si="141"/>
        <v>CORRECTO</v>
      </c>
      <c r="AK1133" s="27">
        <v>1.3508386060979045E-3</v>
      </c>
      <c r="AL1133" s="26">
        <v>1.797354482497388E-4</v>
      </c>
      <c r="AM1133" s="26">
        <v>1.5305740543476434E-3</v>
      </c>
      <c r="AN1133" s="28"/>
      <c r="AO1133" s="28"/>
      <c r="AP1133" s="28"/>
      <c r="AQ1133" s="29"/>
      <c r="AR1133" s="108" t="str">
        <f t="shared" si="142"/>
        <v>NO OFERTADO</v>
      </c>
      <c r="AS1133" s="109" t="str">
        <f t="shared" si="143"/>
        <v>CORRECTO</v>
      </c>
    </row>
    <row r="1134" spans="1:45" x14ac:dyDescent="0.25">
      <c r="A1134" s="134">
        <v>1131</v>
      </c>
      <c r="B1134" s="135">
        <v>462</v>
      </c>
      <c r="C1134" s="10" t="s">
        <v>1106</v>
      </c>
      <c r="D1134" s="136" t="s">
        <v>1107</v>
      </c>
      <c r="E1134" s="136" t="s">
        <v>36</v>
      </c>
      <c r="F1134" s="136" t="s">
        <v>16</v>
      </c>
      <c r="G1134" s="136" t="s">
        <v>17</v>
      </c>
      <c r="H1134" s="136" t="s">
        <v>36</v>
      </c>
      <c r="I1134" s="137">
        <v>2568661.5</v>
      </c>
      <c r="J1134" s="8">
        <v>1</v>
      </c>
      <c r="K1134" s="8" t="s">
        <v>1108</v>
      </c>
      <c r="L1134" s="9">
        <v>1349432</v>
      </c>
      <c r="M1134" s="9">
        <v>5.916666666666667</v>
      </c>
      <c r="N1134" s="138">
        <f t="shared" si="136"/>
        <v>7984139.333333334</v>
      </c>
      <c r="O1134" s="11" t="s">
        <v>3204</v>
      </c>
      <c r="P1134" s="39">
        <v>2.4258223657385843E-4</v>
      </c>
      <c r="Q1134" s="39">
        <v>3.8732052961358663E-4</v>
      </c>
      <c r="R1134" s="26">
        <v>6.064555914346461E-2</v>
      </c>
      <c r="S1134" s="26">
        <v>1.1619615888407599E-2</v>
      </c>
      <c r="T1134" s="26">
        <v>7.2265175031872214E-2</v>
      </c>
      <c r="U1134" s="11"/>
      <c r="V1134" s="28"/>
      <c r="W1134" s="28"/>
      <c r="X1134" s="29"/>
      <c r="Y1134" s="108" t="str">
        <f t="shared" si="137"/>
        <v>NO OFERTADO</v>
      </c>
      <c r="Z1134" s="108" t="str">
        <f t="shared" si="138"/>
        <v>CORRECTO</v>
      </c>
      <c r="AA1134" s="29">
        <f t="shared" si="139"/>
        <v>0</v>
      </c>
      <c r="AB1134" s="25">
        <v>2.183240129164726E-2</v>
      </c>
      <c r="AC1134" s="26">
        <v>5.8098079442037995E-3</v>
      </c>
      <c r="AD1134" s="26">
        <v>2.7642209235851058E-2</v>
      </c>
      <c r="AE1134" s="28"/>
      <c r="AF1134" s="28"/>
      <c r="AG1134" s="28"/>
      <c r="AH1134" s="29"/>
      <c r="AI1134" s="108" t="str">
        <f t="shared" si="140"/>
        <v>NO OFERTADO</v>
      </c>
      <c r="AJ1134" s="108" t="str">
        <f t="shared" si="141"/>
        <v>CORRECTO</v>
      </c>
      <c r="AK1134" s="27">
        <v>1.4554934194431506E-2</v>
      </c>
      <c r="AL1134" s="26">
        <v>1.936602648067933E-3</v>
      </c>
      <c r="AM1134" s="26">
        <v>1.6491536842499439E-2</v>
      </c>
      <c r="AN1134" s="28"/>
      <c r="AO1134" s="28"/>
      <c r="AP1134" s="28"/>
      <c r="AQ1134" s="29"/>
      <c r="AR1134" s="108" t="str">
        <f t="shared" si="142"/>
        <v>NO OFERTADO</v>
      </c>
      <c r="AS1134" s="109" t="str">
        <f t="shared" si="143"/>
        <v>CORRECTO</v>
      </c>
    </row>
    <row r="1135" spans="1:45" ht="24" x14ac:dyDescent="0.25">
      <c r="A1135" s="134">
        <v>1132</v>
      </c>
      <c r="B1135" s="135">
        <v>1453</v>
      </c>
      <c r="C1135" s="10" t="s">
        <v>2598</v>
      </c>
      <c r="D1135" s="136" t="s">
        <v>148</v>
      </c>
      <c r="E1135" s="136" t="s">
        <v>6</v>
      </c>
      <c r="F1135" s="136" t="s">
        <v>7</v>
      </c>
      <c r="G1135" s="136" t="s">
        <v>8</v>
      </c>
      <c r="H1135" s="136" t="s">
        <v>7</v>
      </c>
      <c r="I1135" s="137" t="s">
        <v>45</v>
      </c>
      <c r="J1135" s="8">
        <v>1</v>
      </c>
      <c r="K1135" s="8" t="s">
        <v>2599</v>
      </c>
      <c r="L1135" s="9">
        <v>886</v>
      </c>
      <c r="M1135" s="9">
        <v>606.69230769230774</v>
      </c>
      <c r="N1135" s="138">
        <f t="shared" si="136"/>
        <v>537529.38461538462</v>
      </c>
      <c r="O1135" s="11" t="s">
        <v>3204</v>
      </c>
      <c r="P1135" s="39">
        <v>1.6331764126382117E-5</v>
      </c>
      <c r="Q1135" s="39"/>
      <c r="R1135" s="26">
        <v>4.0829410315955288E-3</v>
      </c>
      <c r="S1135" s="7"/>
      <c r="T1135" s="26">
        <v>4.0829410315955288E-3</v>
      </c>
      <c r="U1135" s="11"/>
      <c r="V1135" s="28"/>
      <c r="W1135" s="28"/>
      <c r="X1135" s="29"/>
      <c r="Y1135" s="108" t="str">
        <f t="shared" si="137"/>
        <v>NO OFERTADO</v>
      </c>
      <c r="Z1135" s="108" t="str">
        <f t="shared" si="138"/>
        <v>CORRECTO</v>
      </c>
      <c r="AA1135" s="29">
        <f t="shared" si="139"/>
        <v>0</v>
      </c>
      <c r="AB1135" s="25">
        <v>1.4698587713743905E-3</v>
      </c>
      <c r="AC1135" s="7"/>
      <c r="AD1135" s="26">
        <v>1.4698587713743905E-3</v>
      </c>
      <c r="AE1135" s="28"/>
      <c r="AF1135" s="28"/>
      <c r="AG1135" s="28"/>
      <c r="AH1135" s="29"/>
      <c r="AI1135" s="108" t="str">
        <f t="shared" si="140"/>
        <v>NO OFERTADO</v>
      </c>
      <c r="AJ1135" s="108" t="str">
        <f t="shared" si="141"/>
        <v>CORRECTO</v>
      </c>
      <c r="AK1135" s="27">
        <v>9.799058475829269E-4</v>
      </c>
      <c r="AL1135" s="7"/>
      <c r="AM1135" s="26">
        <v>9.799058475829269E-4</v>
      </c>
      <c r="AN1135" s="28"/>
      <c r="AO1135" s="28"/>
      <c r="AP1135" s="28"/>
      <c r="AQ1135" s="29"/>
      <c r="AR1135" s="108" t="str">
        <f t="shared" si="142"/>
        <v>NO OFERTADO</v>
      </c>
      <c r="AS1135" s="109" t="str">
        <f t="shared" si="143"/>
        <v>CORRECTO</v>
      </c>
    </row>
    <row r="1136" spans="1:45" ht="24" x14ac:dyDescent="0.25">
      <c r="A1136" s="134">
        <v>1133</v>
      </c>
      <c r="B1136" s="135">
        <v>619</v>
      </c>
      <c r="C1136" s="10" t="s">
        <v>1275</v>
      </c>
      <c r="D1136" s="136" t="s">
        <v>1368</v>
      </c>
      <c r="E1136" s="136" t="s">
        <v>7</v>
      </c>
      <c r="F1136" s="136" t="s">
        <v>7</v>
      </c>
      <c r="G1136" s="136" t="s">
        <v>8</v>
      </c>
      <c r="H1136" s="136" t="s">
        <v>7</v>
      </c>
      <c r="I1136" s="137" t="s">
        <v>45</v>
      </c>
      <c r="J1136" s="8">
        <v>1</v>
      </c>
      <c r="K1136" s="8" t="s">
        <v>627</v>
      </c>
      <c r="L1136" s="9">
        <v>423.55</v>
      </c>
      <c r="M1136" s="9">
        <v>22751</v>
      </c>
      <c r="N1136" s="138">
        <f t="shared" si="136"/>
        <v>9636186.0500000007</v>
      </c>
      <c r="O1136" s="11" t="s">
        <v>3204</v>
      </c>
      <c r="P1136" s="39">
        <v>2.9277639911563178E-4</v>
      </c>
      <c r="Q1136" s="39"/>
      <c r="R1136" s="26">
        <v>7.3194099778907951E-2</v>
      </c>
      <c r="S1136" s="7"/>
      <c r="T1136" s="26">
        <v>7.3194099778907951E-2</v>
      </c>
      <c r="U1136" s="11"/>
      <c r="V1136" s="28"/>
      <c r="W1136" s="28"/>
      <c r="X1136" s="29"/>
      <c r="Y1136" s="108" t="str">
        <f t="shared" si="137"/>
        <v>NO OFERTADO</v>
      </c>
      <c r="Z1136" s="108" t="str">
        <f t="shared" si="138"/>
        <v>CORRECTO</v>
      </c>
      <c r="AA1136" s="29">
        <f t="shared" si="139"/>
        <v>0</v>
      </c>
      <c r="AB1136" s="25">
        <v>2.634987592040686E-2</v>
      </c>
      <c r="AC1136" s="7"/>
      <c r="AD1136" s="26">
        <v>2.634987592040686E-2</v>
      </c>
      <c r="AE1136" s="28"/>
      <c r="AF1136" s="28"/>
      <c r="AG1136" s="28"/>
      <c r="AH1136" s="29"/>
      <c r="AI1136" s="108" t="str">
        <f t="shared" si="140"/>
        <v>NO OFERTADO</v>
      </c>
      <c r="AJ1136" s="108" t="str">
        <f t="shared" si="141"/>
        <v>CORRECTO</v>
      </c>
      <c r="AK1136" s="27">
        <v>1.7566583946937907E-2</v>
      </c>
      <c r="AL1136" s="7"/>
      <c r="AM1136" s="26">
        <v>1.7566583946937907E-2</v>
      </c>
      <c r="AN1136" s="28"/>
      <c r="AO1136" s="28"/>
      <c r="AP1136" s="28"/>
      <c r="AQ1136" s="29"/>
      <c r="AR1136" s="108" t="str">
        <f t="shared" si="142"/>
        <v>NO OFERTADO</v>
      </c>
      <c r="AS1136" s="109" t="str">
        <f t="shared" si="143"/>
        <v>CORRECTO</v>
      </c>
    </row>
    <row r="1137" spans="1:45" ht="24" x14ac:dyDescent="0.25">
      <c r="A1137" s="134">
        <v>1134</v>
      </c>
      <c r="B1137" s="135">
        <v>550</v>
      </c>
      <c r="C1137" s="10" t="s">
        <v>1275</v>
      </c>
      <c r="D1137" s="136" t="s">
        <v>1276</v>
      </c>
      <c r="E1137" s="136" t="s">
        <v>7</v>
      </c>
      <c r="F1137" s="136" t="s">
        <v>7</v>
      </c>
      <c r="G1137" s="136" t="s">
        <v>8</v>
      </c>
      <c r="H1137" s="136" t="s">
        <v>7</v>
      </c>
      <c r="I1137" s="137" t="s">
        <v>45</v>
      </c>
      <c r="J1137" s="8">
        <v>1</v>
      </c>
      <c r="K1137" s="8" t="s">
        <v>627</v>
      </c>
      <c r="L1137" s="9">
        <v>466</v>
      </c>
      <c r="M1137" s="9">
        <v>15745.076923076924</v>
      </c>
      <c r="N1137" s="138">
        <f t="shared" si="136"/>
        <v>7337205.8461538469</v>
      </c>
      <c r="O1137" s="11" t="s">
        <v>3204</v>
      </c>
      <c r="P1137" s="39">
        <v>2.229264458013537E-4</v>
      </c>
      <c r="Q1137" s="39"/>
      <c r="R1137" s="26">
        <v>5.5731611450338427E-2</v>
      </c>
      <c r="S1137" s="7"/>
      <c r="T1137" s="26">
        <v>5.5731611450338427E-2</v>
      </c>
      <c r="U1137" s="11"/>
      <c r="V1137" s="28"/>
      <c r="W1137" s="28"/>
      <c r="X1137" s="29"/>
      <c r="Y1137" s="108" t="str">
        <f t="shared" si="137"/>
        <v>NO OFERTADO</v>
      </c>
      <c r="Z1137" s="108" t="str">
        <f t="shared" si="138"/>
        <v>CORRECTO</v>
      </c>
      <c r="AA1137" s="29">
        <f t="shared" si="139"/>
        <v>0</v>
      </c>
      <c r="AB1137" s="25">
        <v>2.0063380122121832E-2</v>
      </c>
      <c r="AC1137" s="7"/>
      <c r="AD1137" s="26">
        <v>2.0063380122121832E-2</v>
      </c>
      <c r="AE1137" s="28"/>
      <c r="AF1137" s="28"/>
      <c r="AG1137" s="28"/>
      <c r="AH1137" s="29"/>
      <c r="AI1137" s="108" t="str">
        <f t="shared" si="140"/>
        <v>NO OFERTADO</v>
      </c>
      <c r="AJ1137" s="108" t="str">
        <f t="shared" si="141"/>
        <v>CORRECTO</v>
      </c>
      <c r="AK1137" s="27">
        <v>1.3375586748081222E-2</v>
      </c>
      <c r="AL1137" s="7"/>
      <c r="AM1137" s="26">
        <v>1.3375586748081222E-2</v>
      </c>
      <c r="AN1137" s="28"/>
      <c r="AO1137" s="28"/>
      <c r="AP1137" s="28"/>
      <c r="AQ1137" s="29"/>
      <c r="AR1137" s="108" t="str">
        <f t="shared" si="142"/>
        <v>NO OFERTADO</v>
      </c>
      <c r="AS1137" s="109" t="str">
        <f t="shared" si="143"/>
        <v>CORRECTO</v>
      </c>
    </row>
    <row r="1138" spans="1:45" ht="24" x14ac:dyDescent="0.25">
      <c r="A1138" s="134">
        <v>1135</v>
      </c>
      <c r="B1138" s="135">
        <v>2580</v>
      </c>
      <c r="C1138" s="141" t="s">
        <v>4339</v>
      </c>
      <c r="D1138" s="145" t="s">
        <v>1276</v>
      </c>
      <c r="E1138" s="136" t="s">
        <v>6</v>
      </c>
      <c r="F1138" s="145" t="s">
        <v>7</v>
      </c>
      <c r="G1138" s="136" t="s">
        <v>8</v>
      </c>
      <c r="H1138" s="145" t="s">
        <v>7</v>
      </c>
      <c r="I1138" s="137" t="s">
        <v>45</v>
      </c>
      <c r="J1138" s="8">
        <v>1</v>
      </c>
      <c r="K1138" s="8" t="s">
        <v>4340</v>
      </c>
      <c r="L1138" s="9">
        <v>832.07</v>
      </c>
      <c r="M1138" s="9">
        <v>396.15384615384613</v>
      </c>
      <c r="N1138" s="138">
        <f t="shared" si="136"/>
        <v>329627.73076923075</v>
      </c>
      <c r="O1138" s="11" t="s">
        <v>4504</v>
      </c>
      <c r="P1138" s="39">
        <v>1.0015084760974735E-5</v>
      </c>
      <c r="Q1138" s="39"/>
      <c r="R1138" s="26">
        <v>2.5037711902436838E-3</v>
      </c>
      <c r="S1138" s="7"/>
      <c r="T1138" s="26">
        <v>2.5037711902436838E-3</v>
      </c>
      <c r="U1138" s="11"/>
      <c r="V1138" s="28"/>
      <c r="W1138" s="28"/>
      <c r="X1138" s="29"/>
      <c r="Y1138" s="108" t="str">
        <f t="shared" si="137"/>
        <v>NO OFERTADO</v>
      </c>
      <c r="Z1138" s="108" t="str">
        <f t="shared" si="138"/>
        <v>CORRECTO</v>
      </c>
      <c r="AA1138" s="29">
        <f t="shared" si="139"/>
        <v>0</v>
      </c>
      <c r="AB1138" s="25">
        <v>9.0135762848772615E-4</v>
      </c>
      <c r="AC1138" s="7"/>
      <c r="AD1138" s="26">
        <v>9.0135762848772615E-4</v>
      </c>
      <c r="AE1138" s="28"/>
      <c r="AF1138" s="28"/>
      <c r="AG1138" s="28"/>
      <c r="AH1138" s="29"/>
      <c r="AI1138" s="108" t="str">
        <f t="shared" si="140"/>
        <v>NO OFERTADO</v>
      </c>
      <c r="AJ1138" s="108" t="str">
        <f t="shared" si="141"/>
        <v>CORRECTO</v>
      </c>
      <c r="AK1138" s="27">
        <v>6.009050856584841E-4</v>
      </c>
      <c r="AL1138" s="7"/>
      <c r="AM1138" s="26">
        <v>6.009050856584841E-4</v>
      </c>
      <c r="AN1138" s="28"/>
      <c r="AO1138" s="28"/>
      <c r="AP1138" s="28"/>
      <c r="AQ1138" s="29"/>
      <c r="AR1138" s="108" t="str">
        <f t="shared" si="142"/>
        <v>NO OFERTADO</v>
      </c>
      <c r="AS1138" s="109" t="str">
        <f t="shared" si="143"/>
        <v>CORRECTO</v>
      </c>
    </row>
    <row r="1139" spans="1:45" ht="24" x14ac:dyDescent="0.25">
      <c r="A1139" s="134">
        <v>1136</v>
      </c>
      <c r="B1139" s="135">
        <v>2640</v>
      </c>
      <c r="C1139" s="141" t="s">
        <v>4440</v>
      </c>
      <c r="D1139" s="145" t="s">
        <v>1276</v>
      </c>
      <c r="E1139" s="136" t="s">
        <v>6</v>
      </c>
      <c r="F1139" s="145" t="s">
        <v>7</v>
      </c>
      <c r="G1139" s="136" t="s">
        <v>8</v>
      </c>
      <c r="H1139" s="145" t="s">
        <v>7</v>
      </c>
      <c r="I1139" s="137" t="s">
        <v>45</v>
      </c>
      <c r="J1139" s="8">
        <v>1</v>
      </c>
      <c r="K1139" s="8" t="s">
        <v>4441</v>
      </c>
      <c r="L1139" s="9">
        <v>1679.43</v>
      </c>
      <c r="M1139" s="9">
        <v>205.71428571428572</v>
      </c>
      <c r="N1139" s="138">
        <f t="shared" si="136"/>
        <v>345482.74285714288</v>
      </c>
      <c r="O1139" s="11" t="s">
        <v>4504</v>
      </c>
      <c r="P1139" s="39">
        <v>1.049680785379876E-5</v>
      </c>
      <c r="Q1139" s="39"/>
      <c r="R1139" s="26">
        <v>2.6242019634496899E-3</v>
      </c>
      <c r="S1139" s="7"/>
      <c r="T1139" s="26">
        <v>2.6242019634496899E-3</v>
      </c>
      <c r="U1139" s="11"/>
      <c r="V1139" s="28"/>
      <c r="W1139" s="28"/>
      <c r="X1139" s="29"/>
      <c r="Y1139" s="108" t="str">
        <f t="shared" si="137"/>
        <v>NO OFERTADO</v>
      </c>
      <c r="Z1139" s="108" t="str">
        <f t="shared" si="138"/>
        <v>CORRECTO</v>
      </c>
      <c r="AA1139" s="29">
        <f t="shared" si="139"/>
        <v>0</v>
      </c>
      <c r="AB1139" s="25">
        <v>9.4471270684188841E-4</v>
      </c>
      <c r="AC1139" s="7"/>
      <c r="AD1139" s="26">
        <v>9.4471270684188841E-4</v>
      </c>
      <c r="AE1139" s="28"/>
      <c r="AF1139" s="28"/>
      <c r="AG1139" s="28"/>
      <c r="AH1139" s="29"/>
      <c r="AI1139" s="108" t="str">
        <f t="shared" si="140"/>
        <v>NO OFERTADO</v>
      </c>
      <c r="AJ1139" s="108" t="str">
        <f t="shared" si="141"/>
        <v>CORRECTO</v>
      </c>
      <c r="AK1139" s="27">
        <v>6.2980847122792564E-4</v>
      </c>
      <c r="AL1139" s="7"/>
      <c r="AM1139" s="26">
        <v>6.2980847122792564E-4</v>
      </c>
      <c r="AN1139" s="28"/>
      <c r="AO1139" s="28"/>
      <c r="AP1139" s="28"/>
      <c r="AQ1139" s="29"/>
      <c r="AR1139" s="108" t="str">
        <f t="shared" si="142"/>
        <v>NO OFERTADO</v>
      </c>
      <c r="AS1139" s="109" t="str">
        <f t="shared" si="143"/>
        <v>CORRECTO</v>
      </c>
    </row>
    <row r="1140" spans="1:45" ht="24" x14ac:dyDescent="0.25">
      <c r="A1140" s="134">
        <v>1137</v>
      </c>
      <c r="B1140" s="135">
        <v>305</v>
      </c>
      <c r="C1140" s="10" t="s">
        <v>625</v>
      </c>
      <c r="D1140" s="136" t="s">
        <v>344</v>
      </c>
      <c r="E1140" s="136" t="s">
        <v>6</v>
      </c>
      <c r="F1140" s="136" t="s">
        <v>7</v>
      </c>
      <c r="G1140" s="136" t="s">
        <v>8</v>
      </c>
      <c r="H1140" s="136" t="s">
        <v>7</v>
      </c>
      <c r="I1140" s="137" t="s">
        <v>45</v>
      </c>
      <c r="J1140" s="8">
        <v>1</v>
      </c>
      <c r="K1140" s="8" t="s">
        <v>627</v>
      </c>
      <c r="L1140" s="9">
        <v>190.63</v>
      </c>
      <c r="M1140" s="9">
        <v>192645.53846153847</v>
      </c>
      <c r="N1140" s="138">
        <f t="shared" si="136"/>
        <v>36724018.996923074</v>
      </c>
      <c r="O1140" s="11" t="s">
        <v>3204</v>
      </c>
      <c r="P1140" s="39">
        <v>1.1157864726961341E-3</v>
      </c>
      <c r="Q1140" s="39"/>
      <c r="R1140" s="26">
        <v>0.27894661817403354</v>
      </c>
      <c r="S1140" s="7"/>
      <c r="T1140" s="26">
        <v>0.27894661817403354</v>
      </c>
      <c r="U1140" s="11"/>
      <c r="V1140" s="28"/>
      <c r="W1140" s="28"/>
      <c r="X1140" s="29"/>
      <c r="Y1140" s="108" t="str">
        <f t="shared" si="137"/>
        <v>NO OFERTADO</v>
      </c>
      <c r="Z1140" s="108" t="str">
        <f t="shared" si="138"/>
        <v>CORRECTO</v>
      </c>
      <c r="AA1140" s="29">
        <f t="shared" si="139"/>
        <v>0</v>
      </c>
      <c r="AB1140" s="25">
        <v>0.10042078254265206</v>
      </c>
      <c r="AC1140" s="7"/>
      <c r="AD1140" s="26">
        <v>0.10042078254265206</v>
      </c>
      <c r="AE1140" s="28"/>
      <c r="AF1140" s="28"/>
      <c r="AG1140" s="28"/>
      <c r="AH1140" s="29"/>
      <c r="AI1140" s="108" t="str">
        <f t="shared" si="140"/>
        <v>NO OFERTADO</v>
      </c>
      <c r="AJ1140" s="108" t="str">
        <f t="shared" si="141"/>
        <v>CORRECTO</v>
      </c>
      <c r="AK1140" s="27">
        <v>6.6947188361768051E-2</v>
      </c>
      <c r="AL1140" s="7"/>
      <c r="AM1140" s="26">
        <v>6.6947188361768051E-2</v>
      </c>
      <c r="AN1140" s="28"/>
      <c r="AO1140" s="28"/>
      <c r="AP1140" s="28"/>
      <c r="AQ1140" s="29"/>
      <c r="AR1140" s="108" t="str">
        <f t="shared" si="142"/>
        <v>NO OFERTADO</v>
      </c>
      <c r="AS1140" s="109" t="str">
        <f t="shared" si="143"/>
        <v>CORRECTO</v>
      </c>
    </row>
    <row r="1141" spans="1:45" ht="24" x14ac:dyDescent="0.25">
      <c r="A1141" s="134">
        <v>1138</v>
      </c>
      <c r="B1141" s="135">
        <v>714</v>
      </c>
      <c r="C1141" s="10" t="s">
        <v>625</v>
      </c>
      <c r="D1141" s="136" t="s">
        <v>1527</v>
      </c>
      <c r="E1141" s="136" t="s">
        <v>6</v>
      </c>
      <c r="F1141" s="136" t="s">
        <v>7</v>
      </c>
      <c r="G1141" s="136" t="s">
        <v>8</v>
      </c>
      <c r="H1141" s="136" t="s">
        <v>7</v>
      </c>
      <c r="I1141" s="137" t="s">
        <v>45</v>
      </c>
      <c r="J1141" s="8">
        <v>1</v>
      </c>
      <c r="K1141" s="8" t="s">
        <v>627</v>
      </c>
      <c r="L1141" s="9">
        <v>435</v>
      </c>
      <c r="M1141" s="9">
        <v>51677.615384615383</v>
      </c>
      <c r="N1141" s="138">
        <f t="shared" si="136"/>
        <v>22479762.692307692</v>
      </c>
      <c r="O1141" s="11" t="s">
        <v>3204</v>
      </c>
      <c r="P1141" s="39">
        <v>6.8300299930673983E-4</v>
      </c>
      <c r="Q1141" s="39"/>
      <c r="R1141" s="26">
        <v>0.17075074982668495</v>
      </c>
      <c r="S1141" s="7"/>
      <c r="T1141" s="26">
        <v>0.17075074982668495</v>
      </c>
      <c r="U1141" s="11"/>
      <c r="V1141" s="28"/>
      <c r="W1141" s="28"/>
      <c r="X1141" s="29"/>
      <c r="Y1141" s="108" t="str">
        <f t="shared" si="137"/>
        <v>NO OFERTADO</v>
      </c>
      <c r="Z1141" s="108" t="str">
        <f t="shared" si="138"/>
        <v>CORRECTO</v>
      </c>
      <c r="AA1141" s="29">
        <f t="shared" si="139"/>
        <v>0</v>
      </c>
      <c r="AB1141" s="25">
        <v>6.1470269937606584E-2</v>
      </c>
      <c r="AC1141" s="7"/>
      <c r="AD1141" s="26">
        <v>6.1470269937606584E-2</v>
      </c>
      <c r="AE1141" s="28"/>
      <c r="AF1141" s="28"/>
      <c r="AG1141" s="28"/>
      <c r="AH1141" s="29"/>
      <c r="AI1141" s="108" t="str">
        <f t="shared" si="140"/>
        <v>NO OFERTADO</v>
      </c>
      <c r="AJ1141" s="108" t="str">
        <f t="shared" si="141"/>
        <v>CORRECTO</v>
      </c>
      <c r="AK1141" s="27">
        <v>4.0980179958404389E-2</v>
      </c>
      <c r="AL1141" s="7"/>
      <c r="AM1141" s="26">
        <v>4.0980179958404389E-2</v>
      </c>
      <c r="AN1141" s="28"/>
      <c r="AO1141" s="28"/>
      <c r="AP1141" s="28"/>
      <c r="AQ1141" s="29"/>
      <c r="AR1141" s="108" t="str">
        <f t="shared" si="142"/>
        <v>NO OFERTADO</v>
      </c>
      <c r="AS1141" s="109" t="str">
        <f t="shared" si="143"/>
        <v>CORRECTO</v>
      </c>
    </row>
    <row r="1142" spans="1:45" ht="24" x14ac:dyDescent="0.25">
      <c r="A1142" s="134">
        <v>1139</v>
      </c>
      <c r="B1142" s="135">
        <v>330</v>
      </c>
      <c r="C1142" s="10" t="s">
        <v>625</v>
      </c>
      <c r="D1142" s="136" t="s">
        <v>837</v>
      </c>
      <c r="E1142" s="136" t="s">
        <v>6</v>
      </c>
      <c r="F1142" s="136" t="s">
        <v>7</v>
      </c>
      <c r="G1142" s="136" t="s">
        <v>8</v>
      </c>
      <c r="H1142" s="136" t="s">
        <v>7</v>
      </c>
      <c r="I1142" s="137" t="s">
        <v>45</v>
      </c>
      <c r="J1142" s="8">
        <v>1</v>
      </c>
      <c r="K1142" s="8" t="s">
        <v>627</v>
      </c>
      <c r="L1142" s="9">
        <v>1112</v>
      </c>
      <c r="M1142" s="9">
        <v>17884.923076923078</v>
      </c>
      <c r="N1142" s="138">
        <f t="shared" si="136"/>
        <v>19888034.461538464</v>
      </c>
      <c r="O1142" s="11" t="s">
        <v>3204</v>
      </c>
      <c r="P1142" s="39">
        <v>6.0425847787951589E-4</v>
      </c>
      <c r="Q1142" s="39"/>
      <c r="R1142" s="26">
        <v>0.15106461946987898</v>
      </c>
      <c r="S1142" s="7"/>
      <c r="T1142" s="26">
        <v>0.15106461946987898</v>
      </c>
      <c r="U1142" s="11"/>
      <c r="V1142" s="28"/>
      <c r="W1142" s="28"/>
      <c r="X1142" s="29"/>
      <c r="Y1142" s="108" t="str">
        <f t="shared" si="137"/>
        <v>NO OFERTADO</v>
      </c>
      <c r="Z1142" s="108" t="str">
        <f t="shared" si="138"/>
        <v>CORRECTO</v>
      </c>
      <c r="AA1142" s="29">
        <f t="shared" si="139"/>
        <v>0</v>
      </c>
      <c r="AB1142" s="25">
        <v>5.4383263009156434E-2</v>
      </c>
      <c r="AC1142" s="7"/>
      <c r="AD1142" s="26">
        <v>5.4383263009156434E-2</v>
      </c>
      <c r="AE1142" s="28"/>
      <c r="AF1142" s="28"/>
      <c r="AG1142" s="28"/>
      <c r="AH1142" s="29"/>
      <c r="AI1142" s="108" t="str">
        <f t="shared" si="140"/>
        <v>NO OFERTADO</v>
      </c>
      <c r="AJ1142" s="108" t="str">
        <f t="shared" si="141"/>
        <v>CORRECTO</v>
      </c>
      <c r="AK1142" s="27">
        <v>3.6255508672770956E-2</v>
      </c>
      <c r="AL1142" s="7"/>
      <c r="AM1142" s="26">
        <v>3.6255508672770956E-2</v>
      </c>
      <c r="AN1142" s="28"/>
      <c r="AO1142" s="28"/>
      <c r="AP1142" s="28"/>
      <c r="AQ1142" s="29"/>
      <c r="AR1142" s="108" t="str">
        <f t="shared" si="142"/>
        <v>NO OFERTADO</v>
      </c>
      <c r="AS1142" s="109" t="str">
        <f t="shared" si="143"/>
        <v>CORRECTO</v>
      </c>
    </row>
    <row r="1143" spans="1:45" ht="24" x14ac:dyDescent="0.25">
      <c r="A1143" s="134">
        <v>1140</v>
      </c>
      <c r="B1143" s="135">
        <v>228</v>
      </c>
      <c r="C1143" s="10" t="s">
        <v>625</v>
      </c>
      <c r="D1143" s="136" t="s">
        <v>626</v>
      </c>
      <c r="E1143" s="136" t="s">
        <v>6</v>
      </c>
      <c r="F1143" s="136" t="s">
        <v>7</v>
      </c>
      <c r="G1143" s="136" t="s">
        <v>8</v>
      </c>
      <c r="H1143" s="136" t="s">
        <v>7</v>
      </c>
      <c r="I1143" s="137" t="s">
        <v>45</v>
      </c>
      <c r="J1143" s="8">
        <v>1</v>
      </c>
      <c r="K1143" s="8" t="s">
        <v>627</v>
      </c>
      <c r="L1143" s="9">
        <v>90.39</v>
      </c>
      <c r="M1143" s="9">
        <v>166916.84615384616</v>
      </c>
      <c r="N1143" s="138">
        <f t="shared" si="136"/>
        <v>15087613.723846154</v>
      </c>
      <c r="O1143" s="11" t="s">
        <v>3204</v>
      </c>
      <c r="P1143" s="39">
        <v>4.5840721571739114E-4</v>
      </c>
      <c r="Q1143" s="39"/>
      <c r="R1143" s="26">
        <v>0.11460180392934778</v>
      </c>
      <c r="S1143" s="7"/>
      <c r="T1143" s="26">
        <v>0.11460180392934778</v>
      </c>
      <c r="U1143" s="11"/>
      <c r="V1143" s="28"/>
      <c r="W1143" s="28"/>
      <c r="X1143" s="29"/>
      <c r="Y1143" s="108" t="str">
        <f t="shared" si="137"/>
        <v>NO OFERTADO</v>
      </c>
      <c r="Z1143" s="108" t="str">
        <f t="shared" si="138"/>
        <v>CORRECTO</v>
      </c>
      <c r="AA1143" s="29">
        <f t="shared" si="139"/>
        <v>0</v>
      </c>
      <c r="AB1143" s="25">
        <v>4.1256649414565201E-2</v>
      </c>
      <c r="AC1143" s="7"/>
      <c r="AD1143" s="26">
        <v>4.1256649414565201E-2</v>
      </c>
      <c r="AE1143" s="28"/>
      <c r="AF1143" s="28"/>
      <c r="AG1143" s="28"/>
      <c r="AH1143" s="29"/>
      <c r="AI1143" s="108" t="str">
        <f t="shared" si="140"/>
        <v>NO OFERTADO</v>
      </c>
      <c r="AJ1143" s="108" t="str">
        <f t="shared" si="141"/>
        <v>CORRECTO</v>
      </c>
      <c r="AK1143" s="27">
        <v>2.7504432943043469E-2</v>
      </c>
      <c r="AL1143" s="7"/>
      <c r="AM1143" s="26">
        <v>2.7504432943043469E-2</v>
      </c>
      <c r="AN1143" s="28"/>
      <c r="AO1143" s="28"/>
      <c r="AP1143" s="28"/>
      <c r="AQ1143" s="29"/>
      <c r="AR1143" s="108" t="str">
        <f t="shared" si="142"/>
        <v>NO OFERTADO</v>
      </c>
      <c r="AS1143" s="109" t="str">
        <f t="shared" si="143"/>
        <v>CORRECTO</v>
      </c>
    </row>
    <row r="1144" spans="1:45" ht="24" x14ac:dyDescent="0.25">
      <c r="A1144" s="134">
        <v>1141</v>
      </c>
      <c r="B1144" s="135">
        <v>649</v>
      </c>
      <c r="C1144" s="10" t="s">
        <v>625</v>
      </c>
      <c r="D1144" s="136" t="s">
        <v>1414</v>
      </c>
      <c r="E1144" s="136" t="s">
        <v>6</v>
      </c>
      <c r="F1144" s="136" t="s">
        <v>7</v>
      </c>
      <c r="G1144" s="136" t="s">
        <v>8</v>
      </c>
      <c r="H1144" s="136" t="s">
        <v>7</v>
      </c>
      <c r="I1144" s="137" t="s">
        <v>45</v>
      </c>
      <c r="J1144" s="8">
        <v>1</v>
      </c>
      <c r="K1144" s="8" t="s">
        <v>627</v>
      </c>
      <c r="L1144" s="9">
        <v>1938.8</v>
      </c>
      <c r="M1144" s="9">
        <v>5898.9230769230771</v>
      </c>
      <c r="N1144" s="138">
        <f t="shared" si="136"/>
        <v>11436832.061538462</v>
      </c>
      <c r="O1144" s="11" t="s">
        <v>3204</v>
      </c>
      <c r="P1144" s="39">
        <v>3.4748545647553562E-4</v>
      </c>
      <c r="Q1144" s="39"/>
      <c r="R1144" s="26">
        <v>8.6871364118883909E-2</v>
      </c>
      <c r="S1144" s="7"/>
      <c r="T1144" s="26">
        <v>8.6871364118883909E-2</v>
      </c>
      <c r="U1144" s="11"/>
      <c r="V1144" s="28"/>
      <c r="W1144" s="28"/>
      <c r="X1144" s="29"/>
      <c r="Y1144" s="108" t="str">
        <f t="shared" si="137"/>
        <v>NO OFERTADO</v>
      </c>
      <c r="Z1144" s="108" t="str">
        <f t="shared" si="138"/>
        <v>CORRECTO</v>
      </c>
      <c r="AA1144" s="29">
        <f t="shared" si="139"/>
        <v>0</v>
      </c>
      <c r="AB1144" s="25">
        <v>3.1273691082798205E-2</v>
      </c>
      <c r="AC1144" s="7"/>
      <c r="AD1144" s="26">
        <v>3.1273691082798205E-2</v>
      </c>
      <c r="AE1144" s="28"/>
      <c r="AF1144" s="28"/>
      <c r="AG1144" s="28"/>
      <c r="AH1144" s="29"/>
      <c r="AI1144" s="108" t="str">
        <f t="shared" si="140"/>
        <v>NO OFERTADO</v>
      </c>
      <c r="AJ1144" s="108" t="str">
        <f t="shared" si="141"/>
        <v>CORRECTO</v>
      </c>
      <c r="AK1144" s="27">
        <v>2.0849127388532136E-2</v>
      </c>
      <c r="AL1144" s="7"/>
      <c r="AM1144" s="26">
        <v>2.0849127388532136E-2</v>
      </c>
      <c r="AN1144" s="28"/>
      <c r="AO1144" s="28"/>
      <c r="AP1144" s="28"/>
      <c r="AQ1144" s="29"/>
      <c r="AR1144" s="108" t="str">
        <f t="shared" si="142"/>
        <v>NO OFERTADO</v>
      </c>
      <c r="AS1144" s="109" t="str">
        <f t="shared" si="143"/>
        <v>CORRECTO</v>
      </c>
    </row>
    <row r="1145" spans="1:45" ht="24" x14ac:dyDescent="0.25">
      <c r="A1145" s="134">
        <v>1142</v>
      </c>
      <c r="B1145" s="135">
        <v>624</v>
      </c>
      <c r="C1145" s="10" t="s">
        <v>625</v>
      </c>
      <c r="D1145" s="136" t="s">
        <v>1378</v>
      </c>
      <c r="E1145" s="136" t="s">
        <v>6</v>
      </c>
      <c r="F1145" s="136" t="s">
        <v>7</v>
      </c>
      <c r="G1145" s="136" t="s">
        <v>8</v>
      </c>
      <c r="H1145" s="136" t="s">
        <v>7</v>
      </c>
      <c r="I1145" s="137" t="s">
        <v>45</v>
      </c>
      <c r="J1145" s="8">
        <v>1</v>
      </c>
      <c r="K1145" s="8" t="s">
        <v>627</v>
      </c>
      <c r="L1145" s="9">
        <v>175.52</v>
      </c>
      <c r="M1145" s="9">
        <v>62258</v>
      </c>
      <c r="N1145" s="138">
        <f t="shared" si="136"/>
        <v>10927524.16</v>
      </c>
      <c r="O1145" s="11" t="s">
        <v>3204</v>
      </c>
      <c r="P1145" s="39">
        <v>3.3201114613326391E-4</v>
      </c>
      <c r="Q1145" s="39"/>
      <c r="R1145" s="26">
        <v>8.3002786533315984E-2</v>
      </c>
      <c r="S1145" s="7"/>
      <c r="T1145" s="26">
        <v>8.3002786533315984E-2</v>
      </c>
      <c r="U1145" s="11"/>
      <c r="V1145" s="28"/>
      <c r="W1145" s="28"/>
      <c r="X1145" s="29"/>
      <c r="Y1145" s="108" t="str">
        <f t="shared" si="137"/>
        <v>NO OFERTADO</v>
      </c>
      <c r="Z1145" s="108" t="str">
        <f t="shared" si="138"/>
        <v>CORRECTO</v>
      </c>
      <c r="AA1145" s="29">
        <f t="shared" si="139"/>
        <v>0</v>
      </c>
      <c r="AB1145" s="25">
        <v>2.9881003151993751E-2</v>
      </c>
      <c r="AC1145" s="7"/>
      <c r="AD1145" s="26">
        <v>2.9881003151993751E-2</v>
      </c>
      <c r="AE1145" s="28"/>
      <c r="AF1145" s="28"/>
      <c r="AG1145" s="28"/>
      <c r="AH1145" s="29"/>
      <c r="AI1145" s="108" t="str">
        <f t="shared" si="140"/>
        <v>NO OFERTADO</v>
      </c>
      <c r="AJ1145" s="108" t="str">
        <f t="shared" si="141"/>
        <v>CORRECTO</v>
      </c>
      <c r="AK1145" s="27">
        <v>1.9920668767995836E-2</v>
      </c>
      <c r="AL1145" s="7"/>
      <c r="AM1145" s="26">
        <v>1.9920668767995836E-2</v>
      </c>
      <c r="AN1145" s="28"/>
      <c r="AO1145" s="28"/>
      <c r="AP1145" s="28"/>
      <c r="AQ1145" s="29"/>
      <c r="AR1145" s="108" t="str">
        <f t="shared" si="142"/>
        <v>NO OFERTADO</v>
      </c>
      <c r="AS1145" s="109" t="str">
        <f t="shared" si="143"/>
        <v>CORRECTO</v>
      </c>
    </row>
    <row r="1146" spans="1:45" ht="24" x14ac:dyDescent="0.25">
      <c r="A1146" s="134">
        <v>1143</v>
      </c>
      <c r="B1146" s="135">
        <v>571</v>
      </c>
      <c r="C1146" s="10" t="s">
        <v>625</v>
      </c>
      <c r="D1146" s="136" t="s">
        <v>1308</v>
      </c>
      <c r="E1146" s="136" t="s">
        <v>6</v>
      </c>
      <c r="F1146" s="136" t="s">
        <v>7</v>
      </c>
      <c r="G1146" s="136" t="s">
        <v>8</v>
      </c>
      <c r="H1146" s="136" t="s">
        <v>7</v>
      </c>
      <c r="I1146" s="137" t="s">
        <v>45</v>
      </c>
      <c r="J1146" s="8">
        <v>1</v>
      </c>
      <c r="K1146" s="8" t="s">
        <v>627</v>
      </c>
      <c r="L1146" s="9">
        <v>2236.94</v>
      </c>
      <c r="M1146" s="9">
        <v>4822.9230769230771</v>
      </c>
      <c r="N1146" s="138">
        <f t="shared" si="136"/>
        <v>10788589.547692308</v>
      </c>
      <c r="O1146" s="11" t="s">
        <v>3204</v>
      </c>
      <c r="P1146" s="39">
        <v>3.2778989352430537E-4</v>
      </c>
      <c r="Q1146" s="39"/>
      <c r="R1146" s="26">
        <v>8.1947473381076344E-2</v>
      </c>
      <c r="S1146" s="7"/>
      <c r="T1146" s="26">
        <v>8.1947473381076344E-2</v>
      </c>
      <c r="U1146" s="11"/>
      <c r="V1146" s="28"/>
      <c r="W1146" s="28"/>
      <c r="X1146" s="29"/>
      <c r="Y1146" s="108" t="str">
        <f t="shared" si="137"/>
        <v>NO OFERTADO</v>
      </c>
      <c r="Z1146" s="108" t="str">
        <f t="shared" si="138"/>
        <v>CORRECTO</v>
      </c>
      <c r="AA1146" s="29">
        <f t="shared" si="139"/>
        <v>0</v>
      </c>
      <c r="AB1146" s="25">
        <v>2.9501090417187483E-2</v>
      </c>
      <c r="AC1146" s="7"/>
      <c r="AD1146" s="26">
        <v>2.9501090417187483E-2</v>
      </c>
      <c r="AE1146" s="28"/>
      <c r="AF1146" s="28"/>
      <c r="AG1146" s="28"/>
      <c r="AH1146" s="29"/>
      <c r="AI1146" s="108" t="str">
        <f t="shared" si="140"/>
        <v>NO OFERTADO</v>
      </c>
      <c r="AJ1146" s="108" t="str">
        <f t="shared" si="141"/>
        <v>CORRECTO</v>
      </c>
      <c r="AK1146" s="27">
        <v>1.9667393611458323E-2</v>
      </c>
      <c r="AL1146" s="7"/>
      <c r="AM1146" s="26">
        <v>1.9667393611458323E-2</v>
      </c>
      <c r="AN1146" s="28"/>
      <c r="AO1146" s="28"/>
      <c r="AP1146" s="28"/>
      <c r="AQ1146" s="29"/>
      <c r="AR1146" s="108" t="str">
        <f t="shared" si="142"/>
        <v>NO OFERTADO</v>
      </c>
      <c r="AS1146" s="109" t="str">
        <f t="shared" si="143"/>
        <v>CORRECTO</v>
      </c>
    </row>
    <row r="1147" spans="1:45" ht="24" x14ac:dyDescent="0.25">
      <c r="A1147" s="134">
        <v>1144</v>
      </c>
      <c r="B1147" s="135">
        <v>750</v>
      </c>
      <c r="C1147" s="10" t="s">
        <v>625</v>
      </c>
      <c r="D1147" s="136" t="s">
        <v>1583</v>
      </c>
      <c r="E1147" s="136" t="s">
        <v>6</v>
      </c>
      <c r="F1147" s="136" t="s">
        <v>7</v>
      </c>
      <c r="G1147" s="136" t="s">
        <v>8</v>
      </c>
      <c r="H1147" s="136" t="s">
        <v>7</v>
      </c>
      <c r="I1147" s="137" t="s">
        <v>45</v>
      </c>
      <c r="J1147" s="8">
        <v>1</v>
      </c>
      <c r="K1147" s="8" t="s">
        <v>627</v>
      </c>
      <c r="L1147" s="9">
        <v>37.950000000000003</v>
      </c>
      <c r="M1147" s="9">
        <v>254314.61538461538</v>
      </c>
      <c r="N1147" s="138">
        <f t="shared" si="136"/>
        <v>9651239.653846154</v>
      </c>
      <c r="O1147" s="11" t="s">
        <v>3204</v>
      </c>
      <c r="P1147" s="39">
        <v>2.9323377300867633E-4</v>
      </c>
      <c r="Q1147" s="39"/>
      <c r="R1147" s="26">
        <v>7.3308443252169078E-2</v>
      </c>
      <c r="S1147" s="7"/>
      <c r="T1147" s="26">
        <v>7.3308443252169078E-2</v>
      </c>
      <c r="U1147" s="11"/>
      <c r="V1147" s="28"/>
      <c r="W1147" s="28"/>
      <c r="X1147" s="29"/>
      <c r="Y1147" s="108" t="str">
        <f t="shared" si="137"/>
        <v>NO OFERTADO</v>
      </c>
      <c r="Z1147" s="108" t="str">
        <f t="shared" si="138"/>
        <v>CORRECTO</v>
      </c>
      <c r="AA1147" s="29">
        <f t="shared" si="139"/>
        <v>0</v>
      </c>
      <c r="AB1147" s="25">
        <v>2.6391039570780869E-2</v>
      </c>
      <c r="AC1147" s="7"/>
      <c r="AD1147" s="26">
        <v>2.6391039570780869E-2</v>
      </c>
      <c r="AE1147" s="28"/>
      <c r="AF1147" s="28"/>
      <c r="AG1147" s="28"/>
      <c r="AH1147" s="29"/>
      <c r="AI1147" s="108" t="str">
        <f t="shared" si="140"/>
        <v>NO OFERTADO</v>
      </c>
      <c r="AJ1147" s="108" t="str">
        <f t="shared" si="141"/>
        <v>CORRECTO</v>
      </c>
      <c r="AK1147" s="27">
        <v>1.7594026380520579E-2</v>
      </c>
      <c r="AL1147" s="7"/>
      <c r="AM1147" s="26">
        <v>1.7594026380520579E-2</v>
      </c>
      <c r="AN1147" s="28"/>
      <c r="AO1147" s="28"/>
      <c r="AP1147" s="28"/>
      <c r="AQ1147" s="29"/>
      <c r="AR1147" s="108" t="str">
        <f t="shared" si="142"/>
        <v>NO OFERTADO</v>
      </c>
      <c r="AS1147" s="109" t="str">
        <f t="shared" si="143"/>
        <v>CORRECTO</v>
      </c>
    </row>
    <row r="1148" spans="1:45" ht="24" x14ac:dyDescent="0.25">
      <c r="A1148" s="134">
        <v>1145</v>
      </c>
      <c r="B1148" s="135">
        <v>979</v>
      </c>
      <c r="C1148" s="10" t="s">
        <v>625</v>
      </c>
      <c r="D1148" s="136" t="s">
        <v>1921</v>
      </c>
      <c r="E1148" s="136" t="s">
        <v>6</v>
      </c>
      <c r="F1148" s="136" t="s">
        <v>7</v>
      </c>
      <c r="G1148" s="136" t="s">
        <v>8</v>
      </c>
      <c r="H1148" s="136" t="s">
        <v>7</v>
      </c>
      <c r="I1148" s="137" t="s">
        <v>45</v>
      </c>
      <c r="J1148" s="8">
        <v>1</v>
      </c>
      <c r="K1148" s="8" t="s">
        <v>627</v>
      </c>
      <c r="L1148" s="9">
        <v>180.15</v>
      </c>
      <c r="M1148" s="9">
        <v>26566.846153846152</v>
      </c>
      <c r="N1148" s="138">
        <f t="shared" si="136"/>
        <v>4786017.3346153842</v>
      </c>
      <c r="O1148" s="11" t="s">
        <v>3204</v>
      </c>
      <c r="P1148" s="39">
        <v>1.4541364332973687E-4</v>
      </c>
      <c r="Q1148" s="39"/>
      <c r="R1148" s="26">
        <v>3.6353410832434215E-2</v>
      </c>
      <c r="S1148" s="7"/>
      <c r="T1148" s="26">
        <v>3.6353410832434215E-2</v>
      </c>
      <c r="U1148" s="11"/>
      <c r="V1148" s="28"/>
      <c r="W1148" s="28"/>
      <c r="X1148" s="29"/>
      <c r="Y1148" s="108" t="str">
        <f t="shared" si="137"/>
        <v>NO OFERTADO</v>
      </c>
      <c r="Z1148" s="108" t="str">
        <f t="shared" si="138"/>
        <v>CORRECTO</v>
      </c>
      <c r="AA1148" s="29">
        <f t="shared" si="139"/>
        <v>0</v>
      </c>
      <c r="AB1148" s="25">
        <v>1.3087227899676318E-2</v>
      </c>
      <c r="AC1148" s="7"/>
      <c r="AD1148" s="26">
        <v>1.3087227899676318E-2</v>
      </c>
      <c r="AE1148" s="28"/>
      <c r="AF1148" s="28"/>
      <c r="AG1148" s="28"/>
      <c r="AH1148" s="29"/>
      <c r="AI1148" s="108" t="str">
        <f t="shared" si="140"/>
        <v>NO OFERTADO</v>
      </c>
      <c r="AJ1148" s="108" t="str">
        <f t="shared" si="141"/>
        <v>CORRECTO</v>
      </c>
      <c r="AK1148" s="27">
        <v>8.7248185997842124E-3</v>
      </c>
      <c r="AL1148" s="7"/>
      <c r="AM1148" s="26">
        <v>8.7248185997842124E-3</v>
      </c>
      <c r="AN1148" s="28"/>
      <c r="AO1148" s="28"/>
      <c r="AP1148" s="28"/>
      <c r="AQ1148" s="29"/>
      <c r="AR1148" s="108" t="str">
        <f t="shared" si="142"/>
        <v>NO OFERTADO</v>
      </c>
      <c r="AS1148" s="109" t="str">
        <f t="shared" si="143"/>
        <v>CORRECTO</v>
      </c>
    </row>
    <row r="1149" spans="1:45" ht="24" x14ac:dyDescent="0.25">
      <c r="A1149" s="134">
        <v>1146</v>
      </c>
      <c r="B1149" s="135">
        <v>1649</v>
      </c>
      <c r="C1149" s="10" t="s">
        <v>625</v>
      </c>
      <c r="D1149" s="136" t="s">
        <v>2902</v>
      </c>
      <c r="E1149" s="136" t="s">
        <v>6</v>
      </c>
      <c r="F1149" s="136" t="s">
        <v>7</v>
      </c>
      <c r="G1149" s="136" t="s">
        <v>8</v>
      </c>
      <c r="H1149" s="136" t="s">
        <v>7</v>
      </c>
      <c r="I1149" s="137" t="s">
        <v>45</v>
      </c>
      <c r="J1149" s="8">
        <v>1</v>
      </c>
      <c r="K1149" s="8" t="s">
        <v>627</v>
      </c>
      <c r="L1149" s="9">
        <v>285.87</v>
      </c>
      <c r="M1149" s="9">
        <v>5948.5384615384619</v>
      </c>
      <c r="N1149" s="138">
        <f t="shared" si="136"/>
        <v>1700508.6900000002</v>
      </c>
      <c r="O1149" s="11" t="s">
        <v>3204</v>
      </c>
      <c r="P1149" s="39">
        <v>5.1666583473971032E-5</v>
      </c>
      <c r="Q1149" s="39"/>
      <c r="R1149" s="26">
        <v>1.2916645868492758E-2</v>
      </c>
      <c r="S1149" s="7"/>
      <c r="T1149" s="26">
        <v>1.2916645868492758E-2</v>
      </c>
      <c r="U1149" s="11"/>
      <c r="V1149" s="28"/>
      <c r="W1149" s="28"/>
      <c r="X1149" s="29"/>
      <c r="Y1149" s="108" t="str">
        <f t="shared" si="137"/>
        <v>NO OFERTADO</v>
      </c>
      <c r="Z1149" s="108" t="str">
        <f t="shared" si="138"/>
        <v>CORRECTO</v>
      </c>
      <c r="AA1149" s="29">
        <f t="shared" si="139"/>
        <v>0</v>
      </c>
      <c r="AB1149" s="25">
        <v>4.6499925126573926E-3</v>
      </c>
      <c r="AC1149" s="7"/>
      <c r="AD1149" s="26">
        <v>4.6499925126573926E-3</v>
      </c>
      <c r="AE1149" s="28"/>
      <c r="AF1149" s="28"/>
      <c r="AG1149" s="28"/>
      <c r="AH1149" s="29"/>
      <c r="AI1149" s="108" t="str">
        <f t="shared" si="140"/>
        <v>NO OFERTADO</v>
      </c>
      <c r="AJ1149" s="108" t="str">
        <f t="shared" si="141"/>
        <v>CORRECTO</v>
      </c>
      <c r="AK1149" s="27">
        <v>3.0999950084382617E-3</v>
      </c>
      <c r="AL1149" s="7"/>
      <c r="AM1149" s="26">
        <v>3.0999950084382617E-3</v>
      </c>
      <c r="AN1149" s="28"/>
      <c r="AO1149" s="28"/>
      <c r="AP1149" s="28"/>
      <c r="AQ1149" s="29"/>
      <c r="AR1149" s="108" t="str">
        <f t="shared" si="142"/>
        <v>NO OFERTADO</v>
      </c>
      <c r="AS1149" s="109" t="str">
        <f t="shared" si="143"/>
        <v>CORRECTO</v>
      </c>
    </row>
    <row r="1150" spans="1:45" ht="24" x14ac:dyDescent="0.25">
      <c r="A1150" s="134">
        <v>1147</v>
      </c>
      <c r="B1150" s="135">
        <v>2489</v>
      </c>
      <c r="C1150" s="141" t="s">
        <v>4178</v>
      </c>
      <c r="D1150" s="145" t="s">
        <v>1583</v>
      </c>
      <c r="E1150" s="145" t="s">
        <v>6</v>
      </c>
      <c r="F1150" s="145" t="s">
        <v>7</v>
      </c>
      <c r="G1150" s="136" t="s">
        <v>8</v>
      </c>
      <c r="H1150" s="145" t="s">
        <v>7</v>
      </c>
      <c r="I1150" s="137" t="s">
        <v>45</v>
      </c>
      <c r="J1150" s="8">
        <v>1</v>
      </c>
      <c r="K1150" s="8" t="s">
        <v>4179</v>
      </c>
      <c r="L1150" s="9">
        <v>1021.28</v>
      </c>
      <c r="M1150" s="9">
        <v>153467.23076923078</v>
      </c>
      <c r="N1150" s="138">
        <f t="shared" si="136"/>
        <v>156733013.44</v>
      </c>
      <c r="O1150" s="11" t="s">
        <v>4504</v>
      </c>
      <c r="P1150" s="39">
        <v>4.7620217230555772E-3</v>
      </c>
      <c r="Q1150" s="39"/>
      <c r="R1150" s="26">
        <v>1.1905054307638943</v>
      </c>
      <c r="S1150" s="7"/>
      <c r="T1150" s="26">
        <v>1.1905054307638943</v>
      </c>
      <c r="U1150" s="11"/>
      <c r="V1150" s="28"/>
      <c r="W1150" s="28"/>
      <c r="X1150" s="29"/>
      <c r="Y1150" s="108" t="str">
        <f t="shared" si="137"/>
        <v>NO OFERTADO</v>
      </c>
      <c r="Z1150" s="108" t="str">
        <f t="shared" si="138"/>
        <v>CORRECTO</v>
      </c>
      <c r="AA1150" s="29">
        <f t="shared" si="139"/>
        <v>0</v>
      </c>
      <c r="AB1150" s="25">
        <v>0.42858195507500196</v>
      </c>
      <c r="AC1150" s="7"/>
      <c r="AD1150" s="26">
        <v>0.42858195507500196</v>
      </c>
      <c r="AE1150" s="28"/>
      <c r="AF1150" s="28"/>
      <c r="AG1150" s="28"/>
      <c r="AH1150" s="29"/>
      <c r="AI1150" s="108" t="str">
        <f t="shared" si="140"/>
        <v>NO OFERTADO</v>
      </c>
      <c r="AJ1150" s="108" t="str">
        <f t="shared" si="141"/>
        <v>CORRECTO</v>
      </c>
      <c r="AK1150" s="27">
        <v>0.28572130338333462</v>
      </c>
      <c r="AL1150" s="7"/>
      <c r="AM1150" s="26">
        <v>0.28572130338333462</v>
      </c>
      <c r="AN1150" s="28"/>
      <c r="AO1150" s="28"/>
      <c r="AP1150" s="28"/>
      <c r="AQ1150" s="29"/>
      <c r="AR1150" s="108" t="str">
        <f t="shared" si="142"/>
        <v>NO OFERTADO</v>
      </c>
      <c r="AS1150" s="109" t="str">
        <f t="shared" si="143"/>
        <v>CORRECTO</v>
      </c>
    </row>
    <row r="1151" spans="1:45" ht="24" x14ac:dyDescent="0.25">
      <c r="A1151" s="134">
        <v>1148</v>
      </c>
      <c r="B1151" s="135">
        <v>2492</v>
      </c>
      <c r="C1151" s="141" t="s">
        <v>4178</v>
      </c>
      <c r="D1151" s="145" t="s">
        <v>1527</v>
      </c>
      <c r="E1151" s="145" t="s">
        <v>6</v>
      </c>
      <c r="F1151" s="145" t="s">
        <v>7</v>
      </c>
      <c r="G1151" s="136" t="s">
        <v>8</v>
      </c>
      <c r="H1151" s="145" t="s">
        <v>7</v>
      </c>
      <c r="I1151" s="137" t="s">
        <v>45</v>
      </c>
      <c r="J1151" s="8">
        <v>1</v>
      </c>
      <c r="K1151" s="8" t="s">
        <v>4184</v>
      </c>
      <c r="L1151" s="9">
        <v>1106.47</v>
      </c>
      <c r="M1151" s="9">
        <v>27181</v>
      </c>
      <c r="N1151" s="138">
        <f t="shared" si="136"/>
        <v>30074961.07</v>
      </c>
      <c r="O1151" s="11" t="s">
        <v>4504</v>
      </c>
      <c r="P1151" s="39">
        <v>9.1376803643360626E-4</v>
      </c>
      <c r="Q1151" s="39"/>
      <c r="R1151" s="26">
        <v>0.22844200910840157</v>
      </c>
      <c r="S1151" s="7"/>
      <c r="T1151" s="26">
        <v>0.22844200910840157</v>
      </c>
      <c r="U1151" s="11"/>
      <c r="V1151" s="28"/>
      <c r="W1151" s="28"/>
      <c r="X1151" s="29"/>
      <c r="Y1151" s="108" t="str">
        <f t="shared" si="137"/>
        <v>NO OFERTADO</v>
      </c>
      <c r="Z1151" s="108" t="str">
        <f t="shared" si="138"/>
        <v>CORRECTO</v>
      </c>
      <c r="AA1151" s="29">
        <f t="shared" si="139"/>
        <v>0</v>
      </c>
      <c r="AB1151" s="25">
        <v>8.2239123279024565E-2</v>
      </c>
      <c r="AC1151" s="7"/>
      <c r="AD1151" s="26">
        <v>8.2239123279024565E-2</v>
      </c>
      <c r="AE1151" s="28"/>
      <c r="AF1151" s="28"/>
      <c r="AG1151" s="28"/>
      <c r="AH1151" s="29"/>
      <c r="AI1151" s="108" t="str">
        <f t="shared" si="140"/>
        <v>NO OFERTADO</v>
      </c>
      <c r="AJ1151" s="108" t="str">
        <f t="shared" si="141"/>
        <v>CORRECTO</v>
      </c>
      <c r="AK1151" s="27">
        <v>5.4826082186016374E-2</v>
      </c>
      <c r="AL1151" s="7"/>
      <c r="AM1151" s="26">
        <v>5.4826082186016374E-2</v>
      </c>
      <c r="AN1151" s="28"/>
      <c r="AO1151" s="28"/>
      <c r="AP1151" s="28"/>
      <c r="AQ1151" s="29"/>
      <c r="AR1151" s="108" t="str">
        <f t="shared" si="142"/>
        <v>NO OFERTADO</v>
      </c>
      <c r="AS1151" s="109" t="str">
        <f t="shared" si="143"/>
        <v>CORRECTO</v>
      </c>
    </row>
    <row r="1152" spans="1:45" ht="24" x14ac:dyDescent="0.25">
      <c r="A1152" s="134">
        <v>1149</v>
      </c>
      <c r="B1152" s="135">
        <v>2577</v>
      </c>
      <c r="C1152" s="141" t="s">
        <v>4178</v>
      </c>
      <c r="D1152" s="145" t="s">
        <v>2902</v>
      </c>
      <c r="E1152" s="145" t="s">
        <v>6</v>
      </c>
      <c r="F1152" s="145" t="s">
        <v>7</v>
      </c>
      <c r="G1152" s="136" t="s">
        <v>8</v>
      </c>
      <c r="H1152" s="145" t="s">
        <v>7</v>
      </c>
      <c r="I1152" s="137" t="s">
        <v>45</v>
      </c>
      <c r="J1152" s="8">
        <v>1</v>
      </c>
      <c r="K1152" s="8" t="s">
        <v>4335</v>
      </c>
      <c r="L1152" s="9">
        <v>436.75</v>
      </c>
      <c r="M1152" s="9">
        <v>2145.4615384615386</v>
      </c>
      <c r="N1152" s="138">
        <f t="shared" si="136"/>
        <v>937030.32692307699</v>
      </c>
      <c r="O1152" s="11" t="s">
        <v>4504</v>
      </c>
      <c r="P1152" s="39">
        <v>2.8469807821807438E-5</v>
      </c>
      <c r="Q1152" s="39"/>
      <c r="R1152" s="26">
        <v>7.1174519554518595E-3</v>
      </c>
      <c r="S1152" s="7"/>
      <c r="T1152" s="26">
        <v>7.1174519554518595E-3</v>
      </c>
      <c r="U1152" s="11"/>
      <c r="V1152" s="28"/>
      <c r="W1152" s="28"/>
      <c r="X1152" s="29"/>
      <c r="Y1152" s="108" t="str">
        <f t="shared" si="137"/>
        <v>NO OFERTADO</v>
      </c>
      <c r="Z1152" s="108" t="str">
        <f t="shared" si="138"/>
        <v>CORRECTO</v>
      </c>
      <c r="AA1152" s="29">
        <f t="shared" si="139"/>
        <v>0</v>
      </c>
      <c r="AB1152" s="25">
        <v>2.5622827039626693E-3</v>
      </c>
      <c r="AC1152" s="7"/>
      <c r="AD1152" s="26">
        <v>2.5622827039626693E-3</v>
      </c>
      <c r="AE1152" s="28"/>
      <c r="AF1152" s="28"/>
      <c r="AG1152" s="28"/>
      <c r="AH1152" s="29"/>
      <c r="AI1152" s="108" t="str">
        <f t="shared" si="140"/>
        <v>NO OFERTADO</v>
      </c>
      <c r="AJ1152" s="108" t="str">
        <f t="shared" si="141"/>
        <v>CORRECTO</v>
      </c>
      <c r="AK1152" s="27">
        <v>1.7081884693084463E-3</v>
      </c>
      <c r="AL1152" s="7"/>
      <c r="AM1152" s="26">
        <v>1.7081884693084463E-3</v>
      </c>
      <c r="AN1152" s="28"/>
      <c r="AO1152" s="28"/>
      <c r="AP1152" s="28"/>
      <c r="AQ1152" s="29"/>
      <c r="AR1152" s="108" t="str">
        <f t="shared" si="142"/>
        <v>NO OFERTADO</v>
      </c>
      <c r="AS1152" s="109" t="str">
        <f t="shared" si="143"/>
        <v>CORRECTO</v>
      </c>
    </row>
    <row r="1153" spans="1:45" ht="24" x14ac:dyDescent="0.25">
      <c r="A1153" s="134">
        <v>1150</v>
      </c>
      <c r="B1153" s="135">
        <v>2573</v>
      </c>
      <c r="C1153" s="141" t="s">
        <v>4178</v>
      </c>
      <c r="D1153" s="145" t="s">
        <v>1921</v>
      </c>
      <c r="E1153" s="145" t="s">
        <v>6</v>
      </c>
      <c r="F1153" s="145" t="s">
        <v>7</v>
      </c>
      <c r="G1153" s="136" t="s">
        <v>8</v>
      </c>
      <c r="H1153" s="145" t="s">
        <v>7</v>
      </c>
      <c r="I1153" s="137" t="s">
        <v>45</v>
      </c>
      <c r="J1153" s="8">
        <v>1</v>
      </c>
      <c r="K1153" s="8" t="s">
        <v>4328</v>
      </c>
      <c r="L1153" s="9">
        <v>517.45000000000005</v>
      </c>
      <c r="M1153" s="9">
        <v>626.92307692307691</v>
      </c>
      <c r="N1153" s="138">
        <f t="shared" si="136"/>
        <v>324401.34615384619</v>
      </c>
      <c r="O1153" s="11" t="s">
        <v>4504</v>
      </c>
      <c r="P1153" s="39">
        <v>9.8562914313165099E-6</v>
      </c>
      <c r="Q1153" s="39"/>
      <c r="R1153" s="26">
        <v>2.4640728578291275E-3</v>
      </c>
      <c r="S1153" s="7"/>
      <c r="T1153" s="26">
        <v>2.4640728578291275E-3</v>
      </c>
      <c r="U1153" s="11"/>
      <c r="V1153" s="28"/>
      <c r="W1153" s="28"/>
      <c r="X1153" s="29"/>
      <c r="Y1153" s="108" t="str">
        <f t="shared" si="137"/>
        <v>NO OFERTADO</v>
      </c>
      <c r="Z1153" s="108" t="str">
        <f t="shared" si="138"/>
        <v>CORRECTO</v>
      </c>
      <c r="AA1153" s="29">
        <f t="shared" si="139"/>
        <v>0</v>
      </c>
      <c r="AB1153" s="25">
        <v>8.8706622881848591E-4</v>
      </c>
      <c r="AC1153" s="7"/>
      <c r="AD1153" s="26">
        <v>8.8706622881848591E-4</v>
      </c>
      <c r="AE1153" s="28"/>
      <c r="AF1153" s="28"/>
      <c r="AG1153" s="28"/>
      <c r="AH1153" s="29"/>
      <c r="AI1153" s="108" t="str">
        <f t="shared" si="140"/>
        <v>NO OFERTADO</v>
      </c>
      <c r="AJ1153" s="108" t="str">
        <f t="shared" si="141"/>
        <v>CORRECTO</v>
      </c>
      <c r="AK1153" s="27">
        <v>5.9137748587899061E-4</v>
      </c>
      <c r="AL1153" s="7"/>
      <c r="AM1153" s="26">
        <v>5.9137748587899061E-4</v>
      </c>
      <c r="AN1153" s="28"/>
      <c r="AO1153" s="28"/>
      <c r="AP1153" s="28"/>
      <c r="AQ1153" s="29"/>
      <c r="AR1153" s="108" t="str">
        <f t="shared" si="142"/>
        <v>NO OFERTADO</v>
      </c>
      <c r="AS1153" s="109" t="str">
        <f t="shared" si="143"/>
        <v>CORRECTO</v>
      </c>
    </row>
    <row r="1154" spans="1:45" ht="24" x14ac:dyDescent="0.25">
      <c r="A1154" s="134">
        <v>1151</v>
      </c>
      <c r="B1154" s="135">
        <v>2647</v>
      </c>
      <c r="C1154" s="141" t="s">
        <v>4178</v>
      </c>
      <c r="D1154" s="145" t="s">
        <v>1378</v>
      </c>
      <c r="E1154" s="145" t="s">
        <v>6</v>
      </c>
      <c r="F1154" s="145" t="s">
        <v>7</v>
      </c>
      <c r="G1154" s="136" t="s">
        <v>8</v>
      </c>
      <c r="H1154" s="145" t="s">
        <v>7</v>
      </c>
      <c r="I1154" s="137" t="s">
        <v>45</v>
      </c>
      <c r="J1154" s="8">
        <v>1</v>
      </c>
      <c r="K1154" s="8" t="s">
        <v>4454</v>
      </c>
      <c r="L1154" s="9">
        <v>684.16</v>
      </c>
      <c r="M1154" s="9">
        <v>208.33333333333334</v>
      </c>
      <c r="N1154" s="138">
        <f t="shared" si="136"/>
        <v>142533.33333333334</v>
      </c>
      <c r="O1154" s="11" t="s">
        <v>4504</v>
      </c>
      <c r="P1154" s="39">
        <v>4.3305926090210126E-6</v>
      </c>
      <c r="Q1154" s="39"/>
      <c r="R1154" s="26">
        <v>1.0826481522552532E-3</v>
      </c>
      <c r="S1154" s="7"/>
      <c r="T1154" s="26">
        <v>1.0826481522552532E-3</v>
      </c>
      <c r="U1154" s="11"/>
      <c r="V1154" s="28"/>
      <c r="W1154" s="28"/>
      <c r="X1154" s="29"/>
      <c r="Y1154" s="108" t="str">
        <f t="shared" si="137"/>
        <v>NO OFERTADO</v>
      </c>
      <c r="Z1154" s="108" t="str">
        <f t="shared" si="138"/>
        <v>CORRECTO</v>
      </c>
      <c r="AA1154" s="29">
        <f t="shared" si="139"/>
        <v>0</v>
      </c>
      <c r="AB1154" s="25">
        <v>3.8975333481189116E-4</v>
      </c>
      <c r="AC1154" s="7"/>
      <c r="AD1154" s="26">
        <v>3.8975333481189116E-4</v>
      </c>
      <c r="AE1154" s="28"/>
      <c r="AF1154" s="28"/>
      <c r="AG1154" s="28"/>
      <c r="AH1154" s="29"/>
      <c r="AI1154" s="108" t="str">
        <f t="shared" si="140"/>
        <v>NO OFERTADO</v>
      </c>
      <c r="AJ1154" s="108" t="str">
        <f t="shared" si="141"/>
        <v>CORRECTO</v>
      </c>
      <c r="AK1154" s="27">
        <v>2.5983555654126076E-4</v>
      </c>
      <c r="AL1154" s="7"/>
      <c r="AM1154" s="26">
        <v>2.5983555654126076E-4</v>
      </c>
      <c r="AN1154" s="28"/>
      <c r="AO1154" s="28"/>
      <c r="AP1154" s="28"/>
      <c r="AQ1154" s="29"/>
      <c r="AR1154" s="108" t="str">
        <f t="shared" si="142"/>
        <v>NO OFERTADO</v>
      </c>
      <c r="AS1154" s="109" t="str">
        <f t="shared" si="143"/>
        <v>CORRECTO</v>
      </c>
    </row>
    <row r="1155" spans="1:45" ht="24" x14ac:dyDescent="0.25">
      <c r="A1155" s="134">
        <v>1152</v>
      </c>
      <c r="B1155" s="135">
        <v>2628</v>
      </c>
      <c r="C1155" s="141" t="s">
        <v>4423</v>
      </c>
      <c r="D1155" s="145" t="s">
        <v>1921</v>
      </c>
      <c r="E1155" s="145" t="s">
        <v>6</v>
      </c>
      <c r="F1155" s="145" t="s">
        <v>7</v>
      </c>
      <c r="G1155" s="136" t="s">
        <v>8</v>
      </c>
      <c r="H1155" s="145" t="s">
        <v>7</v>
      </c>
      <c r="I1155" s="137" t="s">
        <v>45</v>
      </c>
      <c r="J1155" s="8">
        <v>1</v>
      </c>
      <c r="K1155" s="8" t="s">
        <v>4424</v>
      </c>
      <c r="L1155" s="9">
        <v>1979.89</v>
      </c>
      <c r="M1155" s="9">
        <v>142.5</v>
      </c>
      <c r="N1155" s="138">
        <f t="shared" si="136"/>
        <v>282134.32500000001</v>
      </c>
      <c r="O1155" s="11" t="s">
        <v>4504</v>
      </c>
      <c r="P1155" s="39">
        <v>8.5720918329943799E-6</v>
      </c>
      <c r="Q1155" s="39"/>
      <c r="R1155" s="26">
        <v>2.1430229582485951E-3</v>
      </c>
      <c r="S1155" s="7"/>
      <c r="T1155" s="26">
        <v>2.1430229582485951E-3</v>
      </c>
      <c r="U1155" s="11"/>
      <c r="V1155" s="28"/>
      <c r="W1155" s="28"/>
      <c r="X1155" s="29"/>
      <c r="Y1155" s="108" t="str">
        <f t="shared" si="137"/>
        <v>NO OFERTADO</v>
      </c>
      <c r="Z1155" s="108" t="str">
        <f t="shared" si="138"/>
        <v>CORRECTO</v>
      </c>
      <c r="AA1155" s="29">
        <f t="shared" si="139"/>
        <v>0</v>
      </c>
      <c r="AB1155" s="25">
        <v>7.7148826496949423E-4</v>
      </c>
      <c r="AC1155" s="7"/>
      <c r="AD1155" s="26">
        <v>7.7148826496949423E-4</v>
      </c>
      <c r="AE1155" s="28"/>
      <c r="AF1155" s="28"/>
      <c r="AG1155" s="28"/>
      <c r="AH1155" s="29"/>
      <c r="AI1155" s="108" t="str">
        <f t="shared" si="140"/>
        <v>NO OFERTADO</v>
      </c>
      <c r="AJ1155" s="108" t="str">
        <f t="shared" si="141"/>
        <v>CORRECTO</v>
      </c>
      <c r="AK1155" s="27">
        <v>5.1432550997966282E-4</v>
      </c>
      <c r="AL1155" s="7"/>
      <c r="AM1155" s="26">
        <v>5.1432550997966282E-4</v>
      </c>
      <c r="AN1155" s="28"/>
      <c r="AO1155" s="28"/>
      <c r="AP1155" s="28"/>
      <c r="AQ1155" s="29"/>
      <c r="AR1155" s="108" t="str">
        <f t="shared" si="142"/>
        <v>NO OFERTADO</v>
      </c>
      <c r="AS1155" s="109" t="str">
        <f t="shared" si="143"/>
        <v>CORRECTO</v>
      </c>
    </row>
    <row r="1156" spans="1:45" ht="24" x14ac:dyDescent="0.25">
      <c r="A1156" s="134">
        <v>1153</v>
      </c>
      <c r="B1156" s="135">
        <v>2638</v>
      </c>
      <c r="C1156" s="141" t="s">
        <v>4423</v>
      </c>
      <c r="D1156" s="145" t="s">
        <v>344</v>
      </c>
      <c r="E1156" s="145" t="s">
        <v>6</v>
      </c>
      <c r="F1156" s="145" t="s">
        <v>7</v>
      </c>
      <c r="G1156" s="136" t="s">
        <v>8</v>
      </c>
      <c r="H1156" s="145" t="s">
        <v>7</v>
      </c>
      <c r="I1156" s="137" t="s">
        <v>45</v>
      </c>
      <c r="J1156" s="8">
        <v>1</v>
      </c>
      <c r="K1156" s="8" t="s">
        <v>4438</v>
      </c>
      <c r="L1156" s="9">
        <v>1299.1199999999999</v>
      </c>
      <c r="M1156" s="9">
        <v>180</v>
      </c>
      <c r="N1156" s="138">
        <f t="shared" si="136"/>
        <v>233841.59999999998</v>
      </c>
      <c r="O1156" s="11" t="s">
        <v>4504</v>
      </c>
      <c r="P1156" s="39">
        <v>7.1048131756897654E-6</v>
      </c>
      <c r="Q1156" s="39"/>
      <c r="R1156" s="26">
        <v>1.7762032939224414E-3</v>
      </c>
      <c r="S1156" s="7"/>
      <c r="T1156" s="26">
        <v>1.7762032939224414E-3</v>
      </c>
      <c r="U1156" s="11"/>
      <c r="V1156" s="28"/>
      <c r="W1156" s="28"/>
      <c r="X1156" s="29"/>
      <c r="Y1156" s="108" t="str">
        <f t="shared" si="137"/>
        <v>NO OFERTADO</v>
      </c>
      <c r="Z1156" s="108" t="str">
        <f t="shared" si="138"/>
        <v>CORRECTO</v>
      </c>
      <c r="AA1156" s="29">
        <f t="shared" si="139"/>
        <v>0</v>
      </c>
      <c r="AB1156" s="25">
        <v>6.3943318581207885E-4</v>
      </c>
      <c r="AC1156" s="7"/>
      <c r="AD1156" s="26">
        <v>6.3943318581207885E-4</v>
      </c>
      <c r="AE1156" s="28"/>
      <c r="AF1156" s="28"/>
      <c r="AG1156" s="28"/>
      <c r="AH1156" s="29"/>
      <c r="AI1156" s="108" t="str">
        <f t="shared" si="140"/>
        <v>NO OFERTADO</v>
      </c>
      <c r="AJ1156" s="108" t="str">
        <f t="shared" si="141"/>
        <v>CORRECTO</v>
      </c>
      <c r="AK1156" s="27">
        <v>4.2628879054138592E-4</v>
      </c>
      <c r="AL1156" s="7"/>
      <c r="AM1156" s="26">
        <v>4.2628879054138592E-4</v>
      </c>
      <c r="AN1156" s="28"/>
      <c r="AO1156" s="28"/>
      <c r="AP1156" s="28"/>
      <c r="AQ1156" s="29"/>
      <c r="AR1156" s="108" t="str">
        <f t="shared" si="142"/>
        <v>NO OFERTADO</v>
      </c>
      <c r="AS1156" s="109" t="str">
        <f t="shared" si="143"/>
        <v>CORRECTO</v>
      </c>
    </row>
    <row r="1157" spans="1:45" ht="24" x14ac:dyDescent="0.25">
      <c r="A1157" s="134">
        <v>1154</v>
      </c>
      <c r="B1157" s="135">
        <v>2634</v>
      </c>
      <c r="C1157" s="141" t="s">
        <v>4423</v>
      </c>
      <c r="D1157" s="145" t="s">
        <v>1583</v>
      </c>
      <c r="E1157" s="145" t="s">
        <v>6</v>
      </c>
      <c r="F1157" s="145" t="s">
        <v>7</v>
      </c>
      <c r="G1157" s="136" t="s">
        <v>8</v>
      </c>
      <c r="H1157" s="145" t="s">
        <v>7</v>
      </c>
      <c r="I1157" s="137" t="s">
        <v>45</v>
      </c>
      <c r="J1157" s="8">
        <v>1</v>
      </c>
      <c r="K1157" s="145" t="s">
        <v>4431</v>
      </c>
      <c r="L1157" s="9">
        <v>1086.42</v>
      </c>
      <c r="M1157" s="9">
        <v>180</v>
      </c>
      <c r="N1157" s="138">
        <f t="shared" si="136"/>
        <v>195555.6</v>
      </c>
      <c r="O1157" s="11" t="s">
        <v>4504</v>
      </c>
      <c r="P1157" s="39">
        <v>5.941569008507971E-6</v>
      </c>
      <c r="Q1157" s="39"/>
      <c r="R1157" s="26">
        <v>1.4853922521269928E-3</v>
      </c>
      <c r="S1157" s="7"/>
      <c r="T1157" s="26">
        <v>1.4853922521269928E-3</v>
      </c>
      <c r="U1157" s="11"/>
      <c r="V1157" s="28"/>
      <c r="W1157" s="28"/>
      <c r="X1157" s="29"/>
      <c r="Y1157" s="108" t="str">
        <f t="shared" si="137"/>
        <v>NO OFERTADO</v>
      </c>
      <c r="Z1157" s="108" t="str">
        <f t="shared" si="138"/>
        <v>CORRECTO</v>
      </c>
      <c r="AA1157" s="29">
        <f t="shared" si="139"/>
        <v>0</v>
      </c>
      <c r="AB1157" s="25">
        <v>5.3474121076571741E-4</v>
      </c>
      <c r="AC1157" s="7"/>
      <c r="AD1157" s="26">
        <v>5.3474121076571741E-4</v>
      </c>
      <c r="AE1157" s="28"/>
      <c r="AF1157" s="28"/>
      <c r="AG1157" s="28"/>
      <c r="AH1157" s="29"/>
      <c r="AI1157" s="108" t="str">
        <f t="shared" si="140"/>
        <v>NO OFERTADO</v>
      </c>
      <c r="AJ1157" s="108" t="str">
        <f t="shared" si="141"/>
        <v>CORRECTO</v>
      </c>
      <c r="AK1157" s="27">
        <v>3.5649414051047826E-4</v>
      </c>
      <c r="AL1157" s="7"/>
      <c r="AM1157" s="26">
        <v>3.5649414051047826E-4</v>
      </c>
      <c r="AN1157" s="28"/>
      <c r="AO1157" s="28"/>
      <c r="AP1157" s="28"/>
      <c r="AQ1157" s="29"/>
      <c r="AR1157" s="108" t="str">
        <f t="shared" si="142"/>
        <v>NO OFERTADO</v>
      </c>
      <c r="AS1157" s="109" t="str">
        <f t="shared" si="143"/>
        <v>CORRECTO</v>
      </c>
    </row>
    <row r="1158" spans="1:45" ht="24" x14ac:dyDescent="0.25">
      <c r="A1158" s="134">
        <v>1155</v>
      </c>
      <c r="B1158" s="135">
        <v>2633</v>
      </c>
      <c r="C1158" s="141" t="s">
        <v>4423</v>
      </c>
      <c r="D1158" s="145" t="s">
        <v>1527</v>
      </c>
      <c r="E1158" s="145" t="s">
        <v>6</v>
      </c>
      <c r="F1158" s="145" t="s">
        <v>7</v>
      </c>
      <c r="G1158" s="136" t="s">
        <v>8</v>
      </c>
      <c r="H1158" s="145" t="s">
        <v>7</v>
      </c>
      <c r="I1158" s="137" t="s">
        <v>45</v>
      </c>
      <c r="J1158" s="8">
        <v>1</v>
      </c>
      <c r="K1158" s="8" t="s">
        <v>4430</v>
      </c>
      <c r="L1158" s="9">
        <v>1320.81</v>
      </c>
      <c r="M1158" s="9">
        <v>146.25</v>
      </c>
      <c r="N1158" s="138">
        <f t="shared" ref="N1158:N1221" si="144">M1158*L1158</f>
        <v>193168.46249999999</v>
      </c>
      <c r="O1158" s="11" t="s">
        <v>4504</v>
      </c>
      <c r="P1158" s="39">
        <v>5.8690405706158976E-6</v>
      </c>
      <c r="Q1158" s="39"/>
      <c r="R1158" s="26">
        <v>1.4672601426539743E-3</v>
      </c>
      <c r="S1158" s="7"/>
      <c r="T1158" s="26">
        <v>1.4672601426539743E-3</v>
      </c>
      <c r="U1158" s="11"/>
      <c r="V1158" s="28"/>
      <c r="W1158" s="28"/>
      <c r="X1158" s="29"/>
      <c r="Y1158" s="108" t="str">
        <f t="shared" ref="Y1158:Y1221" si="145">IF(U1158=0,"NO OFERTADO",IF(V1158=0,"NO OFERTADO",IF(W1158=0,"NO OFERTADO",IF(X1158&gt;0,"CORRECTO","NO OFERTADO"))))</f>
        <v>NO OFERTADO</v>
      </c>
      <c r="Z1158" s="108" t="str">
        <f t="shared" ref="Z1158:Z1221" si="146">IF(X1158=0,"CORRECTO",IF(X1158&gt;I1158,"SOBREPASA TECHO REGULADO","CORRECTO"))</f>
        <v>CORRECTO</v>
      </c>
      <c r="AA1158" s="29">
        <f t="shared" ref="AA1158:AA1221" si="147">IF(AND(Y1158="CORRECTO", Z1158="CORRECTO"), X1158*M1158, 0)</f>
        <v>0</v>
      </c>
      <c r="AB1158" s="25">
        <v>5.2821365135543078E-4</v>
      </c>
      <c r="AC1158" s="7"/>
      <c r="AD1158" s="26">
        <v>5.2821365135543078E-4</v>
      </c>
      <c r="AE1158" s="28"/>
      <c r="AF1158" s="28"/>
      <c r="AG1158" s="28"/>
      <c r="AH1158" s="29"/>
      <c r="AI1158" s="108" t="str">
        <f t="shared" ref="AI1158:AI1221" si="148">IF(AE1158=0,"NO OFERTADO",IF(AF1158=0,"NO OFERTADO",IF(AG1158=0,"NO OFERTADO",IF(AH1158&gt;0,"CORRECTO","NO OFERTADO"))))</f>
        <v>NO OFERTADO</v>
      </c>
      <c r="AJ1158" s="108" t="str">
        <f t="shared" ref="AJ1158:AJ1221" si="149">IF(AH1158=0,"CORRECTO",IF(AH1158&lt;X1158,"PRECIO OPCION 1 MAYOR QUE OPCION 2",IF(AH1158&gt;I1158,"SOBREPASA TECHO REGULADO","CORRECTO")))</f>
        <v>CORRECTO</v>
      </c>
      <c r="AK1158" s="27">
        <v>3.5214243423695385E-4</v>
      </c>
      <c r="AL1158" s="7"/>
      <c r="AM1158" s="26">
        <v>3.5214243423695385E-4</v>
      </c>
      <c r="AN1158" s="28"/>
      <c r="AO1158" s="28"/>
      <c r="AP1158" s="28"/>
      <c r="AQ1158" s="29"/>
      <c r="AR1158" s="108" t="str">
        <f t="shared" ref="AR1158:AR1221" si="150">IF(AN1158=0,"NO OFERTADO",IF(AO1158=0,"NO OFERTADO",IF(AP1158=0,"NO OFERTADO",IF(AQ1158&gt;0,"CORRECTO","NO OFERTADO"))))</f>
        <v>NO OFERTADO</v>
      </c>
      <c r="AS1158" s="109" t="str">
        <f t="shared" ref="AS1158:AS1221" si="151">IF(AQ1158=0,"CORRECTO",IF(AQ1158&lt;AH1158,"PRECIO OPCION 2 MAYOR QUE OPCION 3",IF(AQ1158&gt;I1158,"SOBREPASA TECHO REGULADO","CORRECTO")))</f>
        <v>CORRECTO</v>
      </c>
    </row>
    <row r="1159" spans="1:45" ht="24" x14ac:dyDescent="0.25">
      <c r="A1159" s="134">
        <v>1156</v>
      </c>
      <c r="B1159" s="135">
        <v>2629</v>
      </c>
      <c r="C1159" s="141" t="s">
        <v>4423</v>
      </c>
      <c r="D1159" s="145" t="s">
        <v>626</v>
      </c>
      <c r="E1159" s="145" t="s">
        <v>6</v>
      </c>
      <c r="F1159" s="145" t="s">
        <v>7</v>
      </c>
      <c r="G1159" s="136" t="s">
        <v>8</v>
      </c>
      <c r="H1159" s="145" t="s">
        <v>7</v>
      </c>
      <c r="I1159" s="137" t="s">
        <v>45</v>
      </c>
      <c r="J1159" s="8">
        <v>1</v>
      </c>
      <c r="K1159" s="8" t="s">
        <v>4425</v>
      </c>
      <c r="L1159" s="9">
        <v>1481.33</v>
      </c>
      <c r="M1159" s="9">
        <v>126</v>
      </c>
      <c r="N1159" s="138">
        <f t="shared" si="144"/>
        <v>186647.58</v>
      </c>
      <c r="O1159" s="11" t="s">
        <v>4504</v>
      </c>
      <c r="P1159" s="39">
        <v>5.6709164904559736E-6</v>
      </c>
      <c r="Q1159" s="39"/>
      <c r="R1159" s="26">
        <v>1.4177291226139933E-3</v>
      </c>
      <c r="S1159" s="7"/>
      <c r="T1159" s="26">
        <v>1.4177291226139933E-3</v>
      </c>
      <c r="U1159" s="11"/>
      <c r="V1159" s="28"/>
      <c r="W1159" s="28"/>
      <c r="X1159" s="29"/>
      <c r="Y1159" s="108" t="str">
        <f t="shared" si="145"/>
        <v>NO OFERTADO</v>
      </c>
      <c r="Z1159" s="108" t="str">
        <f t="shared" si="146"/>
        <v>CORRECTO</v>
      </c>
      <c r="AA1159" s="29">
        <f t="shared" si="147"/>
        <v>0</v>
      </c>
      <c r="AB1159" s="25">
        <v>5.1038248414103757E-4</v>
      </c>
      <c r="AC1159" s="7"/>
      <c r="AD1159" s="26">
        <v>5.1038248414103757E-4</v>
      </c>
      <c r="AE1159" s="28"/>
      <c r="AF1159" s="28"/>
      <c r="AG1159" s="28"/>
      <c r="AH1159" s="29"/>
      <c r="AI1159" s="108" t="str">
        <f t="shared" si="148"/>
        <v>NO OFERTADO</v>
      </c>
      <c r="AJ1159" s="108" t="str">
        <f t="shared" si="149"/>
        <v>CORRECTO</v>
      </c>
      <c r="AK1159" s="27">
        <v>3.4025498942735842E-4</v>
      </c>
      <c r="AL1159" s="7"/>
      <c r="AM1159" s="26">
        <v>3.4025498942735842E-4</v>
      </c>
      <c r="AN1159" s="28"/>
      <c r="AO1159" s="28"/>
      <c r="AP1159" s="28"/>
      <c r="AQ1159" s="29"/>
      <c r="AR1159" s="108" t="str">
        <f t="shared" si="150"/>
        <v>NO OFERTADO</v>
      </c>
      <c r="AS1159" s="109" t="str">
        <f t="shared" si="151"/>
        <v>CORRECTO</v>
      </c>
    </row>
    <row r="1160" spans="1:45" ht="24" x14ac:dyDescent="0.25">
      <c r="A1160" s="134">
        <v>1157</v>
      </c>
      <c r="B1160" s="135">
        <v>2655</v>
      </c>
      <c r="C1160" s="141" t="s">
        <v>4423</v>
      </c>
      <c r="D1160" s="145" t="s">
        <v>1378</v>
      </c>
      <c r="E1160" s="145" t="s">
        <v>6</v>
      </c>
      <c r="F1160" s="145" t="s">
        <v>7</v>
      </c>
      <c r="G1160" s="136" t="s">
        <v>8</v>
      </c>
      <c r="H1160" s="145" t="s">
        <v>7</v>
      </c>
      <c r="I1160" s="137" t="s">
        <v>45</v>
      </c>
      <c r="J1160" s="8">
        <v>1</v>
      </c>
      <c r="K1160" s="8" t="s">
        <v>4464</v>
      </c>
      <c r="L1160" s="9">
        <v>1052.04</v>
      </c>
      <c r="M1160" s="9">
        <v>139.09090909090909</v>
      </c>
      <c r="N1160" s="138">
        <f t="shared" si="144"/>
        <v>146329.20000000001</v>
      </c>
      <c r="O1160" s="11" t="s">
        <v>4504</v>
      </c>
      <c r="P1160" s="39">
        <v>4.4459224883345944E-6</v>
      </c>
      <c r="Q1160" s="39"/>
      <c r="R1160" s="26">
        <v>1.1114806220836487E-3</v>
      </c>
      <c r="S1160" s="7"/>
      <c r="T1160" s="26">
        <v>1.1114806220836487E-3</v>
      </c>
      <c r="U1160" s="11"/>
      <c r="V1160" s="28"/>
      <c r="W1160" s="28"/>
      <c r="X1160" s="29"/>
      <c r="Y1160" s="108" t="str">
        <f t="shared" si="145"/>
        <v>NO OFERTADO</v>
      </c>
      <c r="Z1160" s="108" t="str">
        <f t="shared" si="146"/>
        <v>CORRECTO</v>
      </c>
      <c r="AA1160" s="29">
        <f t="shared" si="147"/>
        <v>0</v>
      </c>
      <c r="AB1160" s="25">
        <v>4.0013302395011348E-4</v>
      </c>
      <c r="AC1160" s="7"/>
      <c r="AD1160" s="26">
        <v>4.0013302395011348E-4</v>
      </c>
      <c r="AE1160" s="28"/>
      <c r="AF1160" s="28"/>
      <c r="AG1160" s="28"/>
      <c r="AH1160" s="29"/>
      <c r="AI1160" s="108" t="str">
        <f t="shared" si="148"/>
        <v>NO OFERTADO</v>
      </c>
      <c r="AJ1160" s="108" t="str">
        <f t="shared" si="149"/>
        <v>CORRECTO</v>
      </c>
      <c r="AK1160" s="27">
        <v>2.6675534930007566E-4</v>
      </c>
      <c r="AL1160" s="7"/>
      <c r="AM1160" s="26">
        <v>2.6675534930007566E-4</v>
      </c>
      <c r="AN1160" s="28"/>
      <c r="AO1160" s="28"/>
      <c r="AP1160" s="28"/>
      <c r="AQ1160" s="29"/>
      <c r="AR1160" s="108" t="str">
        <f t="shared" si="150"/>
        <v>NO OFERTADO</v>
      </c>
      <c r="AS1160" s="109" t="str">
        <f t="shared" si="151"/>
        <v>CORRECTO</v>
      </c>
    </row>
    <row r="1161" spans="1:45" x14ac:dyDescent="0.25">
      <c r="A1161" s="134">
        <v>1158</v>
      </c>
      <c r="B1161" s="135">
        <v>49</v>
      </c>
      <c r="C1161" s="10" t="s">
        <v>153</v>
      </c>
      <c r="D1161" s="136" t="s">
        <v>154</v>
      </c>
      <c r="E1161" s="136" t="s">
        <v>155</v>
      </c>
      <c r="F1161" s="136" t="s">
        <v>155</v>
      </c>
      <c r="G1161" s="136" t="s">
        <v>156</v>
      </c>
      <c r="H1161" s="136" t="s">
        <v>155</v>
      </c>
      <c r="I1161" s="137">
        <v>7546</v>
      </c>
      <c r="J1161" s="8">
        <v>1</v>
      </c>
      <c r="K1161" s="8" t="s">
        <v>157</v>
      </c>
      <c r="L1161" s="9">
        <v>7327.57</v>
      </c>
      <c r="M1161" s="9">
        <v>16503.23076923077</v>
      </c>
      <c r="N1161" s="138">
        <f t="shared" si="144"/>
        <v>120928578.6876923</v>
      </c>
      <c r="O1161" s="11" t="s">
        <v>3204</v>
      </c>
      <c r="P1161" s="39">
        <v>3.6741749935757916E-3</v>
      </c>
      <c r="Q1161" s="39">
        <v>5.8663957613050086E-3</v>
      </c>
      <c r="R1161" s="26">
        <v>0.91854374839394792</v>
      </c>
      <c r="S1161" s="26">
        <v>0.17599187283915024</v>
      </c>
      <c r="T1161" s="26">
        <v>1.0945356212330981</v>
      </c>
      <c r="U1161" s="11"/>
      <c r="V1161" s="28"/>
      <c r="W1161" s="28"/>
      <c r="X1161" s="29"/>
      <c r="Y1161" s="108" t="str">
        <f t="shared" si="145"/>
        <v>NO OFERTADO</v>
      </c>
      <c r="Z1161" s="108" t="str">
        <f t="shared" si="146"/>
        <v>CORRECTO</v>
      </c>
      <c r="AA1161" s="29">
        <f t="shared" si="147"/>
        <v>0</v>
      </c>
      <c r="AB1161" s="25">
        <v>0.33067574942182126</v>
      </c>
      <c r="AC1161" s="26">
        <v>8.7995936419575121E-2</v>
      </c>
      <c r="AD1161" s="26">
        <v>0.41867168584139636</v>
      </c>
      <c r="AE1161" s="28"/>
      <c r="AF1161" s="28"/>
      <c r="AG1161" s="28"/>
      <c r="AH1161" s="29"/>
      <c r="AI1161" s="108" t="str">
        <f t="shared" si="148"/>
        <v>NO OFERTADO</v>
      </c>
      <c r="AJ1161" s="108" t="str">
        <f t="shared" si="149"/>
        <v>CORRECTO</v>
      </c>
      <c r="AK1161" s="27">
        <v>0.22045049961454749</v>
      </c>
      <c r="AL1161" s="26">
        <v>2.9331978806525043E-2</v>
      </c>
      <c r="AM1161" s="26">
        <v>0.24978247842107254</v>
      </c>
      <c r="AN1161" s="28"/>
      <c r="AO1161" s="28"/>
      <c r="AP1161" s="28"/>
      <c r="AQ1161" s="29"/>
      <c r="AR1161" s="108" t="str">
        <f t="shared" si="150"/>
        <v>NO OFERTADO</v>
      </c>
      <c r="AS1161" s="109" t="str">
        <f t="shared" si="151"/>
        <v>CORRECTO</v>
      </c>
    </row>
    <row r="1162" spans="1:45" x14ac:dyDescent="0.25">
      <c r="A1162" s="134">
        <v>1159</v>
      </c>
      <c r="B1162" s="135">
        <v>1437</v>
      </c>
      <c r="C1162" s="10" t="s">
        <v>2572</v>
      </c>
      <c r="D1162" s="136" t="s">
        <v>2573</v>
      </c>
      <c r="E1162" s="136" t="s">
        <v>820</v>
      </c>
      <c r="F1162" s="136" t="s">
        <v>267</v>
      </c>
      <c r="G1162" s="136" t="s">
        <v>242</v>
      </c>
      <c r="H1162" s="136" t="s">
        <v>267</v>
      </c>
      <c r="I1162" s="137" t="s">
        <v>45</v>
      </c>
      <c r="J1162" s="8">
        <v>1</v>
      </c>
      <c r="K1162" s="8" t="s">
        <v>562</v>
      </c>
      <c r="L1162" s="9">
        <v>46421.62</v>
      </c>
      <c r="M1162" s="9">
        <v>11.076923076923077</v>
      </c>
      <c r="N1162" s="138">
        <f t="shared" si="144"/>
        <v>514208.71384615387</v>
      </c>
      <c r="O1162" s="11" t="s">
        <v>3204</v>
      </c>
      <c r="P1162" s="39">
        <v>1.5623211803154967E-5</v>
      </c>
      <c r="Q1162" s="39"/>
      <c r="R1162" s="26">
        <v>3.9058029507887419E-3</v>
      </c>
      <c r="S1162" s="7"/>
      <c r="T1162" s="26">
        <v>3.9058029507887419E-3</v>
      </c>
      <c r="U1162" s="11"/>
      <c r="V1162" s="28"/>
      <c r="W1162" s="28"/>
      <c r="X1162" s="29"/>
      <c r="Y1162" s="108" t="str">
        <f t="shared" si="145"/>
        <v>NO OFERTADO</v>
      </c>
      <c r="Z1162" s="108" t="str">
        <f t="shared" si="146"/>
        <v>CORRECTO</v>
      </c>
      <c r="AA1162" s="29">
        <f t="shared" si="147"/>
        <v>0</v>
      </c>
      <c r="AB1162" s="25">
        <v>1.406089062283947E-3</v>
      </c>
      <c r="AC1162" s="7"/>
      <c r="AD1162" s="26">
        <v>1.406089062283947E-3</v>
      </c>
      <c r="AE1162" s="28"/>
      <c r="AF1162" s="28"/>
      <c r="AG1162" s="28"/>
      <c r="AH1162" s="29"/>
      <c r="AI1162" s="108" t="str">
        <f t="shared" si="148"/>
        <v>NO OFERTADO</v>
      </c>
      <c r="AJ1162" s="108" t="str">
        <f t="shared" si="149"/>
        <v>CORRECTO</v>
      </c>
      <c r="AK1162" s="27">
        <v>9.37392708189298E-4</v>
      </c>
      <c r="AL1162" s="7"/>
      <c r="AM1162" s="26">
        <v>9.37392708189298E-4</v>
      </c>
      <c r="AN1162" s="28"/>
      <c r="AO1162" s="28"/>
      <c r="AP1162" s="28"/>
      <c r="AQ1162" s="29"/>
      <c r="AR1162" s="108" t="str">
        <f t="shared" si="150"/>
        <v>NO OFERTADO</v>
      </c>
      <c r="AS1162" s="109" t="str">
        <f t="shared" si="151"/>
        <v>CORRECTO</v>
      </c>
    </row>
    <row r="1163" spans="1:45" x14ac:dyDescent="0.25">
      <c r="A1163" s="134">
        <v>1160</v>
      </c>
      <c r="B1163" s="135">
        <v>171</v>
      </c>
      <c r="C1163" s="10" t="s">
        <v>481</v>
      </c>
      <c r="D1163" s="136" t="s">
        <v>2719</v>
      </c>
      <c r="E1163" s="136" t="s">
        <v>482</v>
      </c>
      <c r="F1163" s="136" t="s">
        <v>483</v>
      </c>
      <c r="G1163" s="136" t="s">
        <v>242</v>
      </c>
      <c r="H1163" s="136" t="s">
        <v>243</v>
      </c>
      <c r="I1163" s="137" t="s">
        <v>45</v>
      </c>
      <c r="J1163" s="8">
        <v>30</v>
      </c>
      <c r="K1163" s="8" t="s">
        <v>157</v>
      </c>
      <c r="L1163" s="9">
        <v>426.71</v>
      </c>
      <c r="M1163" s="9">
        <v>94490.769230769234</v>
      </c>
      <c r="N1163" s="138">
        <f t="shared" si="144"/>
        <v>40320156.138461538</v>
      </c>
      <c r="O1163" s="11" t="s">
        <v>3204</v>
      </c>
      <c r="P1163" s="39">
        <v>1.2250479665654448E-3</v>
      </c>
      <c r="Q1163" s="39"/>
      <c r="R1163" s="26">
        <v>0.3062619916413612</v>
      </c>
      <c r="S1163" s="7"/>
      <c r="T1163" s="26">
        <v>0.3062619916413612</v>
      </c>
      <c r="U1163" s="11"/>
      <c r="V1163" s="28"/>
      <c r="W1163" s="28"/>
      <c r="X1163" s="29"/>
      <c r="Y1163" s="108" t="str">
        <f t="shared" si="145"/>
        <v>NO OFERTADO</v>
      </c>
      <c r="Z1163" s="108" t="str">
        <f t="shared" si="146"/>
        <v>CORRECTO</v>
      </c>
      <c r="AA1163" s="29">
        <f t="shared" si="147"/>
        <v>0</v>
      </c>
      <c r="AB1163" s="25">
        <v>0.11025431699089003</v>
      </c>
      <c r="AC1163" s="7"/>
      <c r="AD1163" s="26">
        <v>0.11025431699089003</v>
      </c>
      <c r="AE1163" s="28"/>
      <c r="AF1163" s="28"/>
      <c r="AG1163" s="28"/>
      <c r="AH1163" s="29"/>
      <c r="AI1163" s="108" t="str">
        <f t="shared" si="148"/>
        <v>NO OFERTADO</v>
      </c>
      <c r="AJ1163" s="108" t="str">
        <f t="shared" si="149"/>
        <v>CORRECTO</v>
      </c>
      <c r="AK1163" s="27">
        <v>7.3502877993926685E-2</v>
      </c>
      <c r="AL1163" s="7"/>
      <c r="AM1163" s="26">
        <v>7.3502877993926685E-2</v>
      </c>
      <c r="AN1163" s="28"/>
      <c r="AO1163" s="28"/>
      <c r="AP1163" s="28"/>
      <c r="AQ1163" s="29"/>
      <c r="AR1163" s="108" t="str">
        <f t="shared" si="150"/>
        <v>NO OFERTADO</v>
      </c>
      <c r="AS1163" s="109" t="str">
        <f t="shared" si="151"/>
        <v>CORRECTO</v>
      </c>
    </row>
    <row r="1164" spans="1:45" x14ac:dyDescent="0.25">
      <c r="A1164" s="134">
        <v>1161</v>
      </c>
      <c r="B1164" s="135">
        <v>792</v>
      </c>
      <c r="C1164" s="10" t="s">
        <v>481</v>
      </c>
      <c r="D1164" s="136" t="s">
        <v>3506</v>
      </c>
      <c r="E1164" s="136" t="s">
        <v>165</v>
      </c>
      <c r="F1164" s="136" t="s">
        <v>81</v>
      </c>
      <c r="G1164" s="136" t="s">
        <v>242</v>
      </c>
      <c r="H1164" s="136" t="s">
        <v>81</v>
      </c>
      <c r="I1164" s="137" t="s">
        <v>45</v>
      </c>
      <c r="J1164" s="8">
        <v>1</v>
      </c>
      <c r="K1164" s="8" t="s">
        <v>157</v>
      </c>
      <c r="L1164" s="9">
        <v>85996.5</v>
      </c>
      <c r="M1164" s="9">
        <v>49.615384615384613</v>
      </c>
      <c r="N1164" s="138">
        <f t="shared" si="144"/>
        <v>4266749.423076923</v>
      </c>
      <c r="O1164" s="11" t="s">
        <v>3204</v>
      </c>
      <c r="P1164" s="39">
        <v>1.2963671783995504E-4</v>
      </c>
      <c r="Q1164" s="39"/>
      <c r="R1164" s="26">
        <v>3.2409179459988759E-2</v>
      </c>
      <c r="S1164" s="7"/>
      <c r="T1164" s="26">
        <v>3.2409179459988759E-2</v>
      </c>
      <c r="U1164" s="11"/>
      <c r="V1164" s="28"/>
      <c r="W1164" s="28"/>
      <c r="X1164" s="29"/>
      <c r="Y1164" s="108" t="str">
        <f t="shared" si="145"/>
        <v>NO OFERTADO</v>
      </c>
      <c r="Z1164" s="108" t="str">
        <f t="shared" si="146"/>
        <v>CORRECTO</v>
      </c>
      <c r="AA1164" s="29">
        <f t="shared" si="147"/>
        <v>0</v>
      </c>
      <c r="AB1164" s="25">
        <v>1.1667304605595953E-2</v>
      </c>
      <c r="AC1164" s="7"/>
      <c r="AD1164" s="26">
        <v>1.1667304605595953E-2</v>
      </c>
      <c r="AE1164" s="28"/>
      <c r="AF1164" s="28"/>
      <c r="AG1164" s="28"/>
      <c r="AH1164" s="29"/>
      <c r="AI1164" s="108" t="str">
        <f t="shared" si="148"/>
        <v>NO OFERTADO</v>
      </c>
      <c r="AJ1164" s="108" t="str">
        <f t="shared" si="149"/>
        <v>CORRECTO</v>
      </c>
      <c r="AK1164" s="27">
        <v>7.7782030703973026E-3</v>
      </c>
      <c r="AL1164" s="7"/>
      <c r="AM1164" s="26">
        <v>7.7782030703973026E-3</v>
      </c>
      <c r="AN1164" s="28"/>
      <c r="AO1164" s="28"/>
      <c r="AP1164" s="28"/>
      <c r="AQ1164" s="29"/>
      <c r="AR1164" s="108" t="str">
        <f t="shared" si="150"/>
        <v>NO OFERTADO</v>
      </c>
      <c r="AS1164" s="109" t="str">
        <f t="shared" si="151"/>
        <v>CORRECTO</v>
      </c>
    </row>
    <row r="1165" spans="1:45" x14ac:dyDescent="0.25">
      <c r="A1165" s="134">
        <v>1162</v>
      </c>
      <c r="B1165" s="135">
        <v>304</v>
      </c>
      <c r="C1165" s="10" t="s">
        <v>779</v>
      </c>
      <c r="D1165" s="136" t="s">
        <v>2797</v>
      </c>
      <c r="E1165" s="136" t="s">
        <v>36</v>
      </c>
      <c r="F1165" s="136" t="s">
        <v>16</v>
      </c>
      <c r="G1165" s="136" t="s">
        <v>17</v>
      </c>
      <c r="H1165" s="136" t="s">
        <v>36</v>
      </c>
      <c r="I1165" s="137" t="s">
        <v>45</v>
      </c>
      <c r="J1165" s="8">
        <v>1</v>
      </c>
      <c r="K1165" s="8" t="s">
        <v>157</v>
      </c>
      <c r="L1165" s="9">
        <v>19085.95</v>
      </c>
      <c r="M1165" s="9">
        <v>1224.5384615384614</v>
      </c>
      <c r="N1165" s="138">
        <f t="shared" si="144"/>
        <v>23371479.849999998</v>
      </c>
      <c r="O1165" s="11" t="s">
        <v>3204</v>
      </c>
      <c r="P1165" s="39">
        <v>7.1009605636314442E-4</v>
      </c>
      <c r="Q1165" s="39"/>
      <c r="R1165" s="26">
        <v>0.17752401409078611</v>
      </c>
      <c r="S1165" s="7"/>
      <c r="T1165" s="26">
        <v>0.17752401409078611</v>
      </c>
      <c r="U1165" s="11"/>
      <c r="V1165" s="28"/>
      <c r="W1165" s="28"/>
      <c r="X1165" s="29"/>
      <c r="Y1165" s="108" t="str">
        <f t="shared" si="145"/>
        <v>NO OFERTADO</v>
      </c>
      <c r="Z1165" s="108" t="str">
        <f t="shared" si="146"/>
        <v>CORRECTO</v>
      </c>
      <c r="AA1165" s="29">
        <f t="shared" si="147"/>
        <v>0</v>
      </c>
      <c r="AB1165" s="25">
        <v>6.3908645072682999E-2</v>
      </c>
      <c r="AC1165" s="7"/>
      <c r="AD1165" s="26">
        <v>6.3908645072682999E-2</v>
      </c>
      <c r="AE1165" s="28"/>
      <c r="AF1165" s="28"/>
      <c r="AG1165" s="28"/>
      <c r="AH1165" s="29"/>
      <c r="AI1165" s="108" t="str">
        <f t="shared" si="148"/>
        <v>NO OFERTADO</v>
      </c>
      <c r="AJ1165" s="108" t="str">
        <f t="shared" si="149"/>
        <v>CORRECTO</v>
      </c>
      <c r="AK1165" s="27">
        <v>4.2605763381788668E-2</v>
      </c>
      <c r="AL1165" s="7"/>
      <c r="AM1165" s="26">
        <v>4.2605763381788668E-2</v>
      </c>
      <c r="AN1165" s="28"/>
      <c r="AO1165" s="28"/>
      <c r="AP1165" s="28"/>
      <c r="AQ1165" s="29"/>
      <c r="AR1165" s="108" t="str">
        <f t="shared" si="150"/>
        <v>NO OFERTADO</v>
      </c>
      <c r="AS1165" s="109" t="str">
        <f t="shared" si="151"/>
        <v>CORRECTO</v>
      </c>
    </row>
    <row r="1166" spans="1:45" x14ac:dyDescent="0.25">
      <c r="A1166" s="134">
        <v>1163</v>
      </c>
      <c r="B1166" s="135">
        <v>907</v>
      </c>
      <c r="C1166" s="10" t="s">
        <v>779</v>
      </c>
      <c r="D1166" s="136" t="s">
        <v>1830</v>
      </c>
      <c r="E1166" s="136" t="s">
        <v>36</v>
      </c>
      <c r="F1166" s="136" t="s">
        <v>16</v>
      </c>
      <c r="G1166" s="136" t="s">
        <v>17</v>
      </c>
      <c r="H1166" s="136" t="s">
        <v>36</v>
      </c>
      <c r="I1166" s="137" t="s">
        <v>45</v>
      </c>
      <c r="J1166" s="8">
        <v>1</v>
      </c>
      <c r="K1166" s="8" t="s">
        <v>157</v>
      </c>
      <c r="L1166" s="9">
        <v>2984.41</v>
      </c>
      <c r="M1166" s="9">
        <v>935.76923076923072</v>
      </c>
      <c r="N1166" s="138">
        <f t="shared" si="144"/>
        <v>2792719.05</v>
      </c>
      <c r="O1166" s="11" t="s">
        <v>3204</v>
      </c>
      <c r="P1166" s="39">
        <v>8.4851228790941411E-5</v>
      </c>
      <c r="Q1166" s="39"/>
      <c r="R1166" s="26">
        <v>2.1212807197735353E-2</v>
      </c>
      <c r="S1166" s="7"/>
      <c r="T1166" s="26">
        <v>2.1212807197735353E-2</v>
      </c>
      <c r="U1166" s="11"/>
      <c r="V1166" s="28"/>
      <c r="W1166" s="28"/>
      <c r="X1166" s="29"/>
      <c r="Y1166" s="108" t="str">
        <f t="shared" si="145"/>
        <v>NO OFERTADO</v>
      </c>
      <c r="Z1166" s="108" t="str">
        <f t="shared" si="146"/>
        <v>CORRECTO</v>
      </c>
      <c r="AA1166" s="29">
        <f t="shared" si="147"/>
        <v>0</v>
      </c>
      <c r="AB1166" s="25">
        <v>7.6366105911847273E-3</v>
      </c>
      <c r="AC1166" s="7"/>
      <c r="AD1166" s="26">
        <v>7.6366105911847273E-3</v>
      </c>
      <c r="AE1166" s="28"/>
      <c r="AF1166" s="28"/>
      <c r="AG1166" s="28"/>
      <c r="AH1166" s="29"/>
      <c r="AI1166" s="108" t="str">
        <f t="shared" si="148"/>
        <v>NO OFERTADO</v>
      </c>
      <c r="AJ1166" s="108" t="str">
        <f t="shared" si="149"/>
        <v>CORRECTO</v>
      </c>
      <c r="AK1166" s="27">
        <v>5.0910737274564846E-3</v>
      </c>
      <c r="AL1166" s="7"/>
      <c r="AM1166" s="26">
        <v>5.0910737274564846E-3</v>
      </c>
      <c r="AN1166" s="28"/>
      <c r="AO1166" s="28"/>
      <c r="AP1166" s="28"/>
      <c r="AQ1166" s="29"/>
      <c r="AR1166" s="108" t="str">
        <f t="shared" si="150"/>
        <v>NO OFERTADO</v>
      </c>
      <c r="AS1166" s="109" t="str">
        <f t="shared" si="151"/>
        <v>CORRECTO</v>
      </c>
    </row>
    <row r="1167" spans="1:45" x14ac:dyDescent="0.25">
      <c r="A1167" s="134">
        <v>1164</v>
      </c>
      <c r="B1167" s="135">
        <v>1292</v>
      </c>
      <c r="C1167" s="10" t="s">
        <v>779</v>
      </c>
      <c r="D1167" s="136" t="s">
        <v>2356</v>
      </c>
      <c r="E1167" s="136" t="s">
        <v>36</v>
      </c>
      <c r="F1167" s="136" t="s">
        <v>36</v>
      </c>
      <c r="G1167" s="136" t="s">
        <v>17</v>
      </c>
      <c r="H1167" s="136" t="s">
        <v>36</v>
      </c>
      <c r="I1167" s="137" t="s">
        <v>45</v>
      </c>
      <c r="J1167" s="8">
        <v>1</v>
      </c>
      <c r="K1167" s="8" t="s">
        <v>157</v>
      </c>
      <c r="L1167" s="9">
        <v>35766.339999999997</v>
      </c>
      <c r="M1167" s="9">
        <v>35.799999999999997</v>
      </c>
      <c r="N1167" s="138">
        <f t="shared" si="144"/>
        <v>1280434.9719999998</v>
      </c>
      <c r="O1167" s="11" t="s">
        <v>3204</v>
      </c>
      <c r="P1167" s="39">
        <v>3.8903476796598876E-5</v>
      </c>
      <c r="Q1167" s="39"/>
      <c r="R1167" s="26">
        <v>9.7258691991497191E-3</v>
      </c>
      <c r="S1167" s="7"/>
      <c r="T1167" s="26">
        <v>9.7258691991497191E-3</v>
      </c>
      <c r="U1167" s="11"/>
      <c r="V1167" s="28"/>
      <c r="W1167" s="28"/>
      <c r="X1167" s="29"/>
      <c r="Y1167" s="108" t="str">
        <f t="shared" si="145"/>
        <v>NO OFERTADO</v>
      </c>
      <c r="Z1167" s="108" t="str">
        <f t="shared" si="146"/>
        <v>CORRECTO</v>
      </c>
      <c r="AA1167" s="29">
        <f t="shared" si="147"/>
        <v>0</v>
      </c>
      <c r="AB1167" s="25">
        <v>3.5013129116938987E-3</v>
      </c>
      <c r="AC1167" s="7"/>
      <c r="AD1167" s="26">
        <v>3.5013129116938987E-3</v>
      </c>
      <c r="AE1167" s="28"/>
      <c r="AF1167" s="28"/>
      <c r="AG1167" s="28"/>
      <c r="AH1167" s="29"/>
      <c r="AI1167" s="108" t="str">
        <f t="shared" si="148"/>
        <v>NO OFERTADO</v>
      </c>
      <c r="AJ1167" s="108" t="str">
        <f t="shared" si="149"/>
        <v>CORRECTO</v>
      </c>
      <c r="AK1167" s="27">
        <v>2.3342086077959324E-3</v>
      </c>
      <c r="AL1167" s="7"/>
      <c r="AM1167" s="26">
        <v>2.3342086077959324E-3</v>
      </c>
      <c r="AN1167" s="28"/>
      <c r="AO1167" s="28"/>
      <c r="AP1167" s="28"/>
      <c r="AQ1167" s="29"/>
      <c r="AR1167" s="108" t="str">
        <f t="shared" si="150"/>
        <v>NO OFERTADO</v>
      </c>
      <c r="AS1167" s="109" t="str">
        <f t="shared" si="151"/>
        <v>CORRECTO</v>
      </c>
    </row>
    <row r="1168" spans="1:45" ht="24" x14ac:dyDescent="0.25">
      <c r="A1168" s="134">
        <v>1165</v>
      </c>
      <c r="B1168" s="135">
        <v>282</v>
      </c>
      <c r="C1168" s="10" t="s">
        <v>732</v>
      </c>
      <c r="D1168" s="136" t="s">
        <v>24</v>
      </c>
      <c r="E1168" s="136" t="s">
        <v>6</v>
      </c>
      <c r="F1168" s="136" t="s">
        <v>7</v>
      </c>
      <c r="G1168" s="136" t="s">
        <v>8</v>
      </c>
      <c r="H1168" s="136" t="s">
        <v>7</v>
      </c>
      <c r="I1168" s="137" t="s">
        <v>45</v>
      </c>
      <c r="J1168" s="8">
        <v>1</v>
      </c>
      <c r="K1168" s="8" t="s">
        <v>733</v>
      </c>
      <c r="L1168" s="9">
        <v>8797.1200000000008</v>
      </c>
      <c r="M1168" s="9">
        <v>3349.3076923076924</v>
      </c>
      <c r="N1168" s="138">
        <f t="shared" si="144"/>
        <v>29464261.686153848</v>
      </c>
      <c r="O1168" s="11" t="s">
        <v>3204</v>
      </c>
      <c r="P1168" s="39">
        <v>8.952131470181397E-4</v>
      </c>
      <c r="Q1168" s="39"/>
      <c r="R1168" s="26">
        <v>0.22380328675453492</v>
      </c>
      <c r="S1168" s="7"/>
      <c r="T1168" s="26">
        <v>0.22380328675453492</v>
      </c>
      <c r="U1168" s="11"/>
      <c r="V1168" s="28"/>
      <c r="W1168" s="28"/>
      <c r="X1168" s="29"/>
      <c r="Y1168" s="108" t="str">
        <f t="shared" si="145"/>
        <v>NO OFERTADO</v>
      </c>
      <c r="Z1168" s="108" t="str">
        <f t="shared" si="146"/>
        <v>CORRECTO</v>
      </c>
      <c r="AA1168" s="29">
        <f t="shared" si="147"/>
        <v>0</v>
      </c>
      <c r="AB1168" s="25">
        <v>8.0569183231632577E-2</v>
      </c>
      <c r="AC1168" s="7"/>
      <c r="AD1168" s="26">
        <v>8.0569183231632577E-2</v>
      </c>
      <c r="AE1168" s="28"/>
      <c r="AF1168" s="28"/>
      <c r="AG1168" s="28"/>
      <c r="AH1168" s="29"/>
      <c r="AI1168" s="108" t="str">
        <f t="shared" si="148"/>
        <v>NO OFERTADO</v>
      </c>
      <c r="AJ1168" s="108" t="str">
        <f t="shared" si="149"/>
        <v>CORRECTO</v>
      </c>
      <c r="AK1168" s="27">
        <v>5.3712788821088382E-2</v>
      </c>
      <c r="AL1168" s="7"/>
      <c r="AM1168" s="26">
        <v>5.3712788821088382E-2</v>
      </c>
      <c r="AN1168" s="28"/>
      <c r="AO1168" s="28"/>
      <c r="AP1168" s="28"/>
      <c r="AQ1168" s="29"/>
      <c r="AR1168" s="108" t="str">
        <f t="shared" si="150"/>
        <v>NO OFERTADO</v>
      </c>
      <c r="AS1168" s="109" t="str">
        <f t="shared" si="151"/>
        <v>CORRECTO</v>
      </c>
    </row>
    <row r="1169" spans="1:45" ht="24" x14ac:dyDescent="0.25">
      <c r="A1169" s="134">
        <v>1166</v>
      </c>
      <c r="B1169" s="135">
        <v>908</v>
      </c>
      <c r="C1169" s="10" t="s">
        <v>732</v>
      </c>
      <c r="D1169" s="136" t="s">
        <v>108</v>
      </c>
      <c r="E1169" s="136" t="s">
        <v>6</v>
      </c>
      <c r="F1169" s="136" t="s">
        <v>101</v>
      </c>
      <c r="G1169" s="136" t="s">
        <v>8</v>
      </c>
      <c r="H1169" s="136" t="s">
        <v>7</v>
      </c>
      <c r="I1169" s="137" t="s">
        <v>45</v>
      </c>
      <c r="J1169" s="8">
        <v>1</v>
      </c>
      <c r="K1169" s="8" t="s">
        <v>733</v>
      </c>
      <c r="L1169" s="9">
        <v>6264.21</v>
      </c>
      <c r="M1169" s="9">
        <v>1062.5</v>
      </c>
      <c r="N1169" s="138">
        <f t="shared" si="144"/>
        <v>6655723.125</v>
      </c>
      <c r="O1169" s="11" t="s">
        <v>3204</v>
      </c>
      <c r="P1169" s="39">
        <v>2.0222094508523319E-4</v>
      </c>
      <c r="Q1169" s="39"/>
      <c r="R1169" s="26">
        <v>5.0555236271308299E-2</v>
      </c>
      <c r="S1169" s="7"/>
      <c r="T1169" s="26">
        <v>5.0555236271308299E-2</v>
      </c>
      <c r="U1169" s="11"/>
      <c r="V1169" s="28"/>
      <c r="W1169" s="28"/>
      <c r="X1169" s="29"/>
      <c r="Y1169" s="108" t="str">
        <f t="shared" si="145"/>
        <v>NO OFERTADO</v>
      </c>
      <c r="Z1169" s="108" t="str">
        <f t="shared" si="146"/>
        <v>CORRECTO</v>
      </c>
      <c r="AA1169" s="29">
        <f t="shared" si="147"/>
        <v>0</v>
      </c>
      <c r="AB1169" s="25">
        <v>1.8199885057670988E-2</v>
      </c>
      <c r="AC1169" s="7"/>
      <c r="AD1169" s="26">
        <v>1.8199885057670988E-2</v>
      </c>
      <c r="AE1169" s="28"/>
      <c r="AF1169" s="28"/>
      <c r="AG1169" s="28"/>
      <c r="AH1169" s="29"/>
      <c r="AI1169" s="108" t="str">
        <f t="shared" si="148"/>
        <v>NO OFERTADO</v>
      </c>
      <c r="AJ1169" s="108" t="str">
        <f t="shared" si="149"/>
        <v>CORRECTO</v>
      </c>
      <c r="AK1169" s="27">
        <v>1.2133256705113992E-2</v>
      </c>
      <c r="AL1169" s="7"/>
      <c r="AM1169" s="26">
        <v>1.2133256705113992E-2</v>
      </c>
      <c r="AN1169" s="28"/>
      <c r="AO1169" s="28"/>
      <c r="AP1169" s="28"/>
      <c r="AQ1169" s="29"/>
      <c r="AR1169" s="108" t="str">
        <f t="shared" si="150"/>
        <v>NO OFERTADO</v>
      </c>
      <c r="AS1169" s="109" t="str">
        <f t="shared" si="151"/>
        <v>CORRECTO</v>
      </c>
    </row>
    <row r="1170" spans="1:45" ht="24" x14ac:dyDescent="0.25">
      <c r="A1170" s="134">
        <v>1167</v>
      </c>
      <c r="B1170" s="135">
        <v>42</v>
      </c>
      <c r="C1170" s="10" t="s">
        <v>138</v>
      </c>
      <c r="D1170" s="136" t="s">
        <v>66</v>
      </c>
      <c r="E1170" s="136" t="s">
        <v>6</v>
      </c>
      <c r="F1170" s="136" t="s">
        <v>7</v>
      </c>
      <c r="G1170" s="136" t="s">
        <v>8</v>
      </c>
      <c r="H1170" s="136" t="s">
        <v>7</v>
      </c>
      <c r="I1170" s="137">
        <v>4100.8999999999996</v>
      </c>
      <c r="J1170" s="8">
        <v>1</v>
      </c>
      <c r="K1170" s="8" t="s">
        <v>139</v>
      </c>
      <c r="L1170" s="9">
        <v>3657.48</v>
      </c>
      <c r="M1170" s="9">
        <v>30047.384615384617</v>
      </c>
      <c r="N1170" s="138">
        <f t="shared" si="144"/>
        <v>109897708.28307693</v>
      </c>
      <c r="O1170" s="11" t="s">
        <v>3204</v>
      </c>
      <c r="P1170" s="39">
        <v>3.3390238767940146E-3</v>
      </c>
      <c r="Q1170" s="39">
        <v>5.3312745179448021E-3</v>
      </c>
      <c r="R1170" s="26">
        <v>0.83475596919850359</v>
      </c>
      <c r="S1170" s="26">
        <v>0.15993823553834408</v>
      </c>
      <c r="T1170" s="26">
        <v>0.99469420473684766</v>
      </c>
      <c r="U1170" s="11"/>
      <c r="V1170" s="28"/>
      <c r="W1170" s="28"/>
      <c r="X1170" s="29"/>
      <c r="Y1170" s="108" t="str">
        <f t="shared" si="145"/>
        <v>NO OFERTADO</v>
      </c>
      <c r="Z1170" s="108" t="str">
        <f t="shared" si="146"/>
        <v>CORRECTO</v>
      </c>
      <c r="AA1170" s="29">
        <f t="shared" si="147"/>
        <v>0</v>
      </c>
      <c r="AB1170" s="25">
        <v>0.30051214891146133</v>
      </c>
      <c r="AC1170" s="26">
        <v>7.9969117769172038E-2</v>
      </c>
      <c r="AD1170" s="26">
        <v>0.38048126668063337</v>
      </c>
      <c r="AE1170" s="28"/>
      <c r="AF1170" s="28"/>
      <c r="AG1170" s="28"/>
      <c r="AH1170" s="29"/>
      <c r="AI1170" s="108" t="str">
        <f t="shared" si="148"/>
        <v>NO OFERTADO</v>
      </c>
      <c r="AJ1170" s="108" t="str">
        <f t="shared" si="149"/>
        <v>CORRECTO</v>
      </c>
      <c r="AK1170" s="27">
        <v>0.20034143260764087</v>
      </c>
      <c r="AL1170" s="26">
        <v>2.665637258972401E-2</v>
      </c>
      <c r="AM1170" s="26">
        <v>0.22699780519736487</v>
      </c>
      <c r="AN1170" s="28"/>
      <c r="AO1170" s="28"/>
      <c r="AP1170" s="28"/>
      <c r="AQ1170" s="29"/>
      <c r="AR1170" s="108" t="str">
        <f t="shared" si="150"/>
        <v>NO OFERTADO</v>
      </c>
      <c r="AS1170" s="109" t="str">
        <f t="shared" si="151"/>
        <v>CORRECTO</v>
      </c>
    </row>
    <row r="1171" spans="1:45" ht="24" x14ac:dyDescent="0.25">
      <c r="A1171" s="134">
        <v>1168</v>
      </c>
      <c r="B1171" s="135">
        <v>69</v>
      </c>
      <c r="C1171" s="10" t="s">
        <v>216</v>
      </c>
      <c r="D1171" s="136" t="s">
        <v>217</v>
      </c>
      <c r="E1171" s="136" t="s">
        <v>6</v>
      </c>
      <c r="F1171" s="136" t="s">
        <v>7</v>
      </c>
      <c r="G1171" s="136" t="s">
        <v>8</v>
      </c>
      <c r="H1171" s="136" t="s">
        <v>7</v>
      </c>
      <c r="I1171" s="137">
        <v>2780</v>
      </c>
      <c r="J1171" s="8">
        <v>1</v>
      </c>
      <c r="K1171" s="8" t="s">
        <v>218</v>
      </c>
      <c r="L1171" s="9">
        <v>2472.8000000000002</v>
      </c>
      <c r="M1171" s="9">
        <v>40382.615384615383</v>
      </c>
      <c r="N1171" s="138">
        <f t="shared" si="144"/>
        <v>99858131.323076934</v>
      </c>
      <c r="O1171" s="11" t="s">
        <v>3204</v>
      </c>
      <c r="P1171" s="39">
        <v>3.0339912450306357E-3</v>
      </c>
      <c r="Q1171" s="39">
        <v>4.8442421525389089E-3</v>
      </c>
      <c r="R1171" s="26">
        <v>0.75849781125765892</v>
      </c>
      <c r="S1171" s="26">
        <v>0.14532726457616726</v>
      </c>
      <c r="T1171" s="26">
        <v>0.90382507583382621</v>
      </c>
      <c r="U1171" s="11"/>
      <c r="V1171" s="28"/>
      <c r="W1171" s="28"/>
      <c r="X1171" s="29"/>
      <c r="Y1171" s="108" t="str">
        <f t="shared" si="145"/>
        <v>NO OFERTADO</v>
      </c>
      <c r="Z1171" s="108" t="str">
        <f t="shared" si="146"/>
        <v>CORRECTO</v>
      </c>
      <c r="AA1171" s="29">
        <f t="shared" si="147"/>
        <v>0</v>
      </c>
      <c r="AB1171" s="25">
        <v>0.27305921205275724</v>
      </c>
      <c r="AC1171" s="26">
        <v>7.2663632288083632E-2</v>
      </c>
      <c r="AD1171" s="26">
        <v>0.34572284434084088</v>
      </c>
      <c r="AE1171" s="28"/>
      <c r="AF1171" s="28"/>
      <c r="AG1171" s="28"/>
      <c r="AH1171" s="29"/>
      <c r="AI1171" s="108" t="str">
        <f t="shared" si="148"/>
        <v>NO OFERTADO</v>
      </c>
      <c r="AJ1171" s="108" t="str">
        <f t="shared" si="149"/>
        <v>CORRECTO</v>
      </c>
      <c r="AK1171" s="27">
        <v>0.18203947470183815</v>
      </c>
      <c r="AL1171" s="26">
        <v>2.4221210762694546E-2</v>
      </c>
      <c r="AM1171" s="26">
        <v>0.20626068546453269</v>
      </c>
      <c r="AN1171" s="28"/>
      <c r="AO1171" s="28"/>
      <c r="AP1171" s="28"/>
      <c r="AQ1171" s="29"/>
      <c r="AR1171" s="108" t="str">
        <f t="shared" si="150"/>
        <v>NO OFERTADO</v>
      </c>
      <c r="AS1171" s="109" t="str">
        <f t="shared" si="151"/>
        <v>CORRECTO</v>
      </c>
    </row>
    <row r="1172" spans="1:45" ht="24" x14ac:dyDescent="0.25">
      <c r="A1172" s="134">
        <v>1169</v>
      </c>
      <c r="B1172" s="135">
        <v>143</v>
      </c>
      <c r="C1172" s="10" t="s">
        <v>216</v>
      </c>
      <c r="D1172" s="136" t="s">
        <v>413</v>
      </c>
      <c r="E1172" s="136" t="s">
        <v>6</v>
      </c>
      <c r="F1172" s="136" t="s">
        <v>7</v>
      </c>
      <c r="G1172" s="136" t="s">
        <v>8</v>
      </c>
      <c r="H1172" s="136" t="s">
        <v>7</v>
      </c>
      <c r="I1172" s="137">
        <v>2363</v>
      </c>
      <c r="J1172" s="8">
        <v>1</v>
      </c>
      <c r="K1172" s="8" t="s">
        <v>218</v>
      </c>
      <c r="L1172" s="9">
        <v>2363</v>
      </c>
      <c r="M1172" s="9">
        <v>27891.615384615383</v>
      </c>
      <c r="N1172" s="138">
        <f t="shared" si="144"/>
        <v>65907887.153846152</v>
      </c>
      <c r="O1172" s="11" t="s">
        <v>3204</v>
      </c>
      <c r="P1172" s="39">
        <v>2.0024804185077437E-3</v>
      </c>
      <c r="Q1172" s="39">
        <v>3.1972735810814829E-3</v>
      </c>
      <c r="R1172" s="26">
        <v>0.50062010462693596</v>
      </c>
      <c r="S1172" s="26">
        <v>9.5918207432444488E-2</v>
      </c>
      <c r="T1172" s="26">
        <v>0.59653831205938046</v>
      </c>
      <c r="U1172" s="11"/>
      <c r="V1172" s="28"/>
      <c r="W1172" s="28"/>
      <c r="X1172" s="29"/>
      <c r="Y1172" s="108" t="str">
        <f t="shared" si="145"/>
        <v>NO OFERTADO</v>
      </c>
      <c r="Z1172" s="108" t="str">
        <f t="shared" si="146"/>
        <v>CORRECTO</v>
      </c>
      <c r="AA1172" s="29">
        <f t="shared" si="147"/>
        <v>0</v>
      </c>
      <c r="AB1172" s="25">
        <v>0.18022323766569692</v>
      </c>
      <c r="AC1172" s="26">
        <v>4.7959103716222244E-2</v>
      </c>
      <c r="AD1172" s="26">
        <v>0.22818234138191917</v>
      </c>
      <c r="AE1172" s="28"/>
      <c r="AF1172" s="28"/>
      <c r="AG1172" s="28"/>
      <c r="AH1172" s="29"/>
      <c r="AI1172" s="108" t="str">
        <f t="shared" si="148"/>
        <v>NO OFERTADO</v>
      </c>
      <c r="AJ1172" s="108" t="str">
        <f t="shared" si="149"/>
        <v>CORRECTO</v>
      </c>
      <c r="AK1172" s="27">
        <v>0.12014882511046462</v>
      </c>
      <c r="AL1172" s="26">
        <v>1.5986367905407414E-2</v>
      </c>
      <c r="AM1172" s="26">
        <v>0.13613519301587204</v>
      </c>
      <c r="AN1172" s="28"/>
      <c r="AO1172" s="28"/>
      <c r="AP1172" s="28"/>
      <c r="AQ1172" s="29"/>
      <c r="AR1172" s="108" t="str">
        <f t="shared" si="150"/>
        <v>NO OFERTADO</v>
      </c>
      <c r="AS1172" s="109" t="str">
        <f t="shared" si="151"/>
        <v>CORRECTO</v>
      </c>
    </row>
    <row r="1173" spans="1:45" x14ac:dyDescent="0.25">
      <c r="A1173" s="134">
        <v>1170</v>
      </c>
      <c r="B1173" s="135">
        <v>2109</v>
      </c>
      <c r="C1173" s="10" t="s">
        <v>3644</v>
      </c>
      <c r="D1173" s="136" t="s">
        <v>3645</v>
      </c>
      <c r="E1173" s="136" t="s">
        <v>36</v>
      </c>
      <c r="F1173" s="136" t="s">
        <v>15</v>
      </c>
      <c r="G1173" s="136" t="s">
        <v>17</v>
      </c>
      <c r="H1173" s="136" t="s">
        <v>18</v>
      </c>
      <c r="I1173" s="137" t="s">
        <v>45</v>
      </c>
      <c r="J1173" s="8">
        <v>1</v>
      </c>
      <c r="K1173" s="8" t="s">
        <v>3646</v>
      </c>
      <c r="L1173" s="9">
        <v>2296.34</v>
      </c>
      <c r="M1173" s="138">
        <v>5.166666666666667</v>
      </c>
      <c r="N1173" s="138">
        <f t="shared" si="144"/>
        <v>11864.423333333334</v>
      </c>
      <c r="O1173" s="11" t="s">
        <v>3204</v>
      </c>
      <c r="P1173" s="39">
        <v>3.6047696911339884E-7</v>
      </c>
      <c r="Q1173" s="39"/>
      <c r="R1173" s="26">
        <v>9.0119242278349708E-5</v>
      </c>
      <c r="S1173" s="7"/>
      <c r="T1173" s="26">
        <v>9.0119242278349708E-5</v>
      </c>
      <c r="U1173" s="11"/>
      <c r="V1173" s="28"/>
      <c r="W1173" s="28"/>
      <c r="X1173" s="29"/>
      <c r="Y1173" s="108" t="str">
        <f t="shared" si="145"/>
        <v>NO OFERTADO</v>
      </c>
      <c r="Z1173" s="108" t="str">
        <f t="shared" si="146"/>
        <v>CORRECTO</v>
      </c>
      <c r="AA1173" s="29">
        <f t="shared" si="147"/>
        <v>0</v>
      </c>
      <c r="AB1173" s="25">
        <v>3.2442927220205894E-5</v>
      </c>
      <c r="AC1173" s="7"/>
      <c r="AD1173" s="26">
        <v>3.2442927220205894E-5</v>
      </c>
      <c r="AE1173" s="28"/>
      <c r="AF1173" s="28"/>
      <c r="AG1173" s="28"/>
      <c r="AH1173" s="29"/>
      <c r="AI1173" s="108" t="str">
        <f t="shared" si="148"/>
        <v>NO OFERTADO</v>
      </c>
      <c r="AJ1173" s="108" t="str">
        <f t="shared" si="149"/>
        <v>CORRECTO</v>
      </c>
      <c r="AK1173" s="27">
        <v>2.1628618146803929E-5</v>
      </c>
      <c r="AL1173" s="7"/>
      <c r="AM1173" s="26">
        <v>2.1628618146803929E-5</v>
      </c>
      <c r="AN1173" s="28"/>
      <c r="AO1173" s="28"/>
      <c r="AP1173" s="28"/>
      <c r="AQ1173" s="29"/>
      <c r="AR1173" s="108" t="str">
        <f t="shared" si="150"/>
        <v>NO OFERTADO</v>
      </c>
      <c r="AS1173" s="109" t="str">
        <f t="shared" si="151"/>
        <v>CORRECTO</v>
      </c>
    </row>
    <row r="1174" spans="1:45" x14ac:dyDescent="0.25">
      <c r="A1174" s="134">
        <v>1171</v>
      </c>
      <c r="B1174" s="135">
        <v>422</v>
      </c>
      <c r="C1174" s="10" t="s">
        <v>1035</v>
      </c>
      <c r="D1174" s="136" t="s">
        <v>1036</v>
      </c>
      <c r="E1174" s="136" t="s">
        <v>1037</v>
      </c>
      <c r="F1174" s="136" t="s">
        <v>1037</v>
      </c>
      <c r="G1174" s="136" t="s">
        <v>17</v>
      </c>
      <c r="H1174" s="136" t="s">
        <v>1037</v>
      </c>
      <c r="I1174" s="137">
        <v>132492</v>
      </c>
      <c r="J1174" s="8">
        <v>1</v>
      </c>
      <c r="K1174" s="8" t="s">
        <v>1038</v>
      </c>
      <c r="L1174" s="9">
        <v>45729.01</v>
      </c>
      <c r="M1174" s="9">
        <v>213.07692307692307</v>
      </c>
      <c r="N1174" s="138">
        <f t="shared" si="144"/>
        <v>9743796.7461538464</v>
      </c>
      <c r="O1174" s="11" t="s">
        <v>3204</v>
      </c>
      <c r="P1174" s="39">
        <v>2.9604593666531924E-4</v>
      </c>
      <c r="Q1174" s="39">
        <v>4.726836993451913E-4</v>
      </c>
      <c r="R1174" s="26">
        <v>7.4011484166329813E-2</v>
      </c>
      <c r="S1174" s="26">
        <v>1.418051098035574E-2</v>
      </c>
      <c r="T1174" s="26">
        <v>8.8191995146685548E-2</v>
      </c>
      <c r="U1174" s="11"/>
      <c r="V1174" s="28"/>
      <c r="W1174" s="28"/>
      <c r="X1174" s="29"/>
      <c r="Y1174" s="108" t="str">
        <f t="shared" si="145"/>
        <v>NO OFERTADO</v>
      </c>
      <c r="Z1174" s="108" t="str">
        <f t="shared" si="146"/>
        <v>CORRECTO</v>
      </c>
      <c r="AA1174" s="29">
        <f t="shared" si="147"/>
        <v>0</v>
      </c>
      <c r="AB1174" s="25">
        <v>2.6644134299878733E-2</v>
      </c>
      <c r="AC1174" s="26">
        <v>7.0902554901778698E-3</v>
      </c>
      <c r="AD1174" s="26">
        <v>3.37343897900566E-2</v>
      </c>
      <c r="AE1174" s="28"/>
      <c r="AF1174" s="28"/>
      <c r="AG1174" s="28"/>
      <c r="AH1174" s="29"/>
      <c r="AI1174" s="108" t="str">
        <f t="shared" si="148"/>
        <v>NO OFERTADO</v>
      </c>
      <c r="AJ1174" s="108" t="str">
        <f t="shared" si="149"/>
        <v>CORRECTO</v>
      </c>
      <c r="AK1174" s="27">
        <v>1.7762756199919155E-2</v>
      </c>
      <c r="AL1174" s="26">
        <v>2.3634184967259563E-3</v>
      </c>
      <c r="AM1174" s="26">
        <v>2.0126174696645113E-2</v>
      </c>
      <c r="AN1174" s="28"/>
      <c r="AO1174" s="28"/>
      <c r="AP1174" s="28"/>
      <c r="AQ1174" s="29"/>
      <c r="AR1174" s="108" t="str">
        <f t="shared" si="150"/>
        <v>NO OFERTADO</v>
      </c>
      <c r="AS1174" s="109" t="str">
        <f t="shared" si="151"/>
        <v>CORRECTO</v>
      </c>
    </row>
    <row r="1175" spans="1:45" ht="24" x14ac:dyDescent="0.25">
      <c r="A1175" s="134">
        <v>1172</v>
      </c>
      <c r="B1175" s="135">
        <v>986</v>
      </c>
      <c r="C1175" s="10" t="s">
        <v>1035</v>
      </c>
      <c r="D1175" s="136" t="s">
        <v>644</v>
      </c>
      <c r="E1175" s="136" t="s">
        <v>6</v>
      </c>
      <c r="F1175" s="136" t="s">
        <v>7</v>
      </c>
      <c r="G1175" s="136" t="s">
        <v>8</v>
      </c>
      <c r="H1175" s="136" t="s">
        <v>7</v>
      </c>
      <c r="I1175" s="137">
        <v>65220</v>
      </c>
      <c r="J1175" s="8">
        <v>1</v>
      </c>
      <c r="K1175" s="8" t="s">
        <v>1038</v>
      </c>
      <c r="L1175" s="9">
        <v>42775.7</v>
      </c>
      <c r="M1175" s="9">
        <v>88.384615384615387</v>
      </c>
      <c r="N1175" s="138">
        <f t="shared" si="144"/>
        <v>3780713.7923076921</v>
      </c>
      <c r="O1175" s="11" t="s">
        <v>3204</v>
      </c>
      <c r="P1175" s="39">
        <v>1.1486948928291507E-4</v>
      </c>
      <c r="Q1175" s="39">
        <v>1.8340712846035085E-4</v>
      </c>
      <c r="R1175" s="26">
        <v>2.8717372320728768E-2</v>
      </c>
      <c r="S1175" s="26">
        <v>5.5022138538105255E-3</v>
      </c>
      <c r="T1175" s="26">
        <v>3.4219586174539296E-2</v>
      </c>
      <c r="U1175" s="11"/>
      <c r="V1175" s="28"/>
      <c r="W1175" s="28"/>
      <c r="X1175" s="29"/>
      <c r="Y1175" s="108" t="str">
        <f t="shared" si="145"/>
        <v>NO OFERTADO</v>
      </c>
      <c r="Z1175" s="108" t="str">
        <f t="shared" si="146"/>
        <v>CORRECTO</v>
      </c>
      <c r="AA1175" s="29">
        <f t="shared" si="147"/>
        <v>0</v>
      </c>
      <c r="AB1175" s="25">
        <v>1.0338254035462357E-2</v>
      </c>
      <c r="AC1175" s="26">
        <v>2.7511069269052627E-3</v>
      </c>
      <c r="AD1175" s="26">
        <v>1.3089360962367619E-2</v>
      </c>
      <c r="AE1175" s="28"/>
      <c r="AF1175" s="28"/>
      <c r="AG1175" s="28"/>
      <c r="AH1175" s="29"/>
      <c r="AI1175" s="108" t="str">
        <f t="shared" si="148"/>
        <v>NO OFERTADO</v>
      </c>
      <c r="AJ1175" s="108" t="str">
        <f t="shared" si="149"/>
        <v>CORRECTO</v>
      </c>
      <c r="AK1175" s="27">
        <v>6.8921693569749046E-3</v>
      </c>
      <c r="AL1175" s="26">
        <v>9.1703564230175428E-4</v>
      </c>
      <c r="AM1175" s="26">
        <v>7.809204999276659E-3</v>
      </c>
      <c r="AN1175" s="28"/>
      <c r="AO1175" s="28"/>
      <c r="AP1175" s="28"/>
      <c r="AQ1175" s="29"/>
      <c r="AR1175" s="108" t="str">
        <f t="shared" si="150"/>
        <v>NO OFERTADO</v>
      </c>
      <c r="AS1175" s="109" t="str">
        <f t="shared" si="151"/>
        <v>CORRECTO</v>
      </c>
    </row>
    <row r="1176" spans="1:45" x14ac:dyDescent="0.25">
      <c r="A1176" s="134">
        <v>1173</v>
      </c>
      <c r="B1176" s="135">
        <v>2485</v>
      </c>
      <c r="C1176" s="10" t="s">
        <v>4170</v>
      </c>
      <c r="D1176" s="136" t="s">
        <v>800</v>
      </c>
      <c r="E1176" s="136" t="s">
        <v>787</v>
      </c>
      <c r="F1176" s="136" t="s">
        <v>16</v>
      </c>
      <c r="G1176" s="136" t="s">
        <v>38</v>
      </c>
      <c r="H1176" s="136" t="s">
        <v>36</v>
      </c>
      <c r="I1176" s="137">
        <v>160710.12</v>
      </c>
      <c r="J1176" s="8">
        <v>1</v>
      </c>
      <c r="K1176" s="8" t="s">
        <v>4171</v>
      </c>
      <c r="L1176" s="9">
        <v>151952.53</v>
      </c>
      <c r="M1176" s="9">
        <v>720.30769230769226</v>
      </c>
      <c r="N1176" s="138">
        <f t="shared" si="144"/>
        <v>109452576.22461538</v>
      </c>
      <c r="O1176" s="11" t="s">
        <v>4504</v>
      </c>
      <c r="P1176" s="39">
        <v>3.3254994221465976E-3</v>
      </c>
      <c r="Q1176" s="39">
        <v>5.3096806081402072E-3</v>
      </c>
      <c r="R1176" s="26">
        <v>0.83137485553664936</v>
      </c>
      <c r="S1176" s="26">
        <v>0.15929041824420623</v>
      </c>
      <c r="T1176" s="26">
        <v>0.99066527378085556</v>
      </c>
      <c r="U1176" s="11"/>
      <c r="V1176" s="28"/>
      <c r="W1176" s="28"/>
      <c r="X1176" s="29"/>
      <c r="Y1176" s="108" t="str">
        <f t="shared" si="145"/>
        <v>NO OFERTADO</v>
      </c>
      <c r="Z1176" s="108" t="str">
        <f t="shared" si="146"/>
        <v>CORRECTO</v>
      </c>
      <c r="AA1176" s="29">
        <f t="shared" si="147"/>
        <v>0</v>
      </c>
      <c r="AB1176" s="25">
        <v>0.29929494799319378</v>
      </c>
      <c r="AC1176" s="26">
        <v>7.9645209122103114E-2</v>
      </c>
      <c r="AD1176" s="26">
        <v>0.37894015711529688</v>
      </c>
      <c r="AE1176" s="28"/>
      <c r="AF1176" s="28"/>
      <c r="AG1176" s="28"/>
      <c r="AH1176" s="29"/>
      <c r="AI1176" s="108" t="str">
        <f t="shared" si="148"/>
        <v>NO OFERTADO</v>
      </c>
      <c r="AJ1176" s="108" t="str">
        <f t="shared" si="149"/>
        <v>CORRECTO</v>
      </c>
      <c r="AK1176" s="27">
        <v>0.19952996532879586</v>
      </c>
      <c r="AL1176" s="26">
        <v>2.6548403040701038E-2</v>
      </c>
      <c r="AM1176" s="26">
        <v>0.22607836836949691</v>
      </c>
      <c r="AN1176" s="28"/>
      <c r="AO1176" s="28"/>
      <c r="AP1176" s="28"/>
      <c r="AQ1176" s="29"/>
      <c r="AR1176" s="108" t="str">
        <f t="shared" si="150"/>
        <v>NO OFERTADO</v>
      </c>
      <c r="AS1176" s="109" t="str">
        <f t="shared" si="151"/>
        <v>CORRECTO</v>
      </c>
    </row>
    <row r="1177" spans="1:45" x14ac:dyDescent="0.25">
      <c r="A1177" s="134">
        <v>1174</v>
      </c>
      <c r="B1177" s="135">
        <v>2484</v>
      </c>
      <c r="C1177" s="10" t="s">
        <v>4168</v>
      </c>
      <c r="D1177" s="136" t="s">
        <v>800</v>
      </c>
      <c r="E1177" s="136" t="s">
        <v>787</v>
      </c>
      <c r="F1177" s="136" t="s">
        <v>16</v>
      </c>
      <c r="G1177" s="136" t="s">
        <v>38</v>
      </c>
      <c r="H1177" s="136" t="s">
        <v>36</v>
      </c>
      <c r="I1177" s="137">
        <v>160710.12</v>
      </c>
      <c r="J1177" s="8">
        <v>1</v>
      </c>
      <c r="K1177" s="8" t="s">
        <v>4169</v>
      </c>
      <c r="L1177" s="9">
        <v>160710.12</v>
      </c>
      <c r="M1177" s="9">
        <v>1271.25</v>
      </c>
      <c r="N1177" s="138">
        <f t="shared" si="144"/>
        <v>204302740.04999998</v>
      </c>
      <c r="O1177" s="11" t="s">
        <v>4504</v>
      </c>
      <c r="P1177" s="39">
        <v>6.2073335083952606E-3</v>
      </c>
      <c r="Q1177" s="39">
        <v>9.9109800285306776E-3</v>
      </c>
      <c r="R1177" s="26">
        <v>1.5518333770988151</v>
      </c>
      <c r="S1177" s="26">
        <v>0.2973294008559203</v>
      </c>
      <c r="T1177" s="26">
        <v>1.8491627779547355</v>
      </c>
      <c r="U1177" s="11"/>
      <c r="V1177" s="28"/>
      <c r="W1177" s="28"/>
      <c r="X1177" s="29"/>
      <c r="Y1177" s="108" t="str">
        <f t="shared" si="145"/>
        <v>NO OFERTADO</v>
      </c>
      <c r="Z1177" s="108" t="str">
        <f t="shared" si="146"/>
        <v>CORRECTO</v>
      </c>
      <c r="AA1177" s="29">
        <f t="shared" si="147"/>
        <v>0</v>
      </c>
      <c r="AB1177" s="25">
        <v>0.55866001575557345</v>
      </c>
      <c r="AC1177" s="26">
        <v>0.14866470042796015</v>
      </c>
      <c r="AD1177" s="26">
        <v>0.70732471618353365</v>
      </c>
      <c r="AE1177" s="28"/>
      <c r="AF1177" s="28"/>
      <c r="AG1177" s="28"/>
      <c r="AH1177" s="29"/>
      <c r="AI1177" s="108" t="str">
        <f t="shared" si="148"/>
        <v>NO OFERTADO</v>
      </c>
      <c r="AJ1177" s="108" t="str">
        <f t="shared" si="149"/>
        <v>CORRECTO</v>
      </c>
      <c r="AK1177" s="27">
        <v>0.37244001050371561</v>
      </c>
      <c r="AL1177" s="26">
        <v>4.9554900142653388E-2</v>
      </c>
      <c r="AM1177" s="26">
        <v>0.42199491064636901</v>
      </c>
      <c r="AN1177" s="28"/>
      <c r="AO1177" s="28"/>
      <c r="AP1177" s="28"/>
      <c r="AQ1177" s="29"/>
      <c r="AR1177" s="108" t="str">
        <f t="shared" si="150"/>
        <v>NO OFERTADO</v>
      </c>
      <c r="AS1177" s="109" t="str">
        <f t="shared" si="151"/>
        <v>CORRECTO</v>
      </c>
    </row>
    <row r="1178" spans="1:45" ht="48" x14ac:dyDescent="0.25">
      <c r="A1178" s="134">
        <v>1175</v>
      </c>
      <c r="B1178" s="135">
        <v>1547</v>
      </c>
      <c r="C1178" s="10" t="s">
        <v>2749</v>
      </c>
      <c r="D1178" s="136" t="s">
        <v>1523</v>
      </c>
      <c r="E1178" s="136" t="s">
        <v>6</v>
      </c>
      <c r="F1178" s="136" t="s">
        <v>101</v>
      </c>
      <c r="G1178" s="136" t="s">
        <v>8</v>
      </c>
      <c r="H1178" s="136" t="s">
        <v>7</v>
      </c>
      <c r="I1178" s="137" t="s">
        <v>45</v>
      </c>
      <c r="J1178" s="8">
        <v>1</v>
      </c>
      <c r="K1178" s="8" t="s">
        <v>2750</v>
      </c>
      <c r="L1178" s="9">
        <v>13357.16</v>
      </c>
      <c r="M1178" s="9">
        <v>45</v>
      </c>
      <c r="N1178" s="138">
        <f t="shared" si="144"/>
        <v>601072.19999999995</v>
      </c>
      <c r="O1178" s="11" t="s">
        <v>3204</v>
      </c>
      <c r="P1178" s="39">
        <v>1.8262386530458369E-5</v>
      </c>
      <c r="Q1178" s="39"/>
      <c r="R1178" s="26">
        <v>4.5655966326145925E-3</v>
      </c>
      <c r="S1178" s="7"/>
      <c r="T1178" s="26">
        <v>4.5655966326145925E-3</v>
      </c>
      <c r="U1178" s="11"/>
      <c r="V1178" s="28"/>
      <c r="W1178" s="28"/>
      <c r="X1178" s="29"/>
      <c r="Y1178" s="108" t="str">
        <f t="shared" si="145"/>
        <v>NO OFERTADO</v>
      </c>
      <c r="Z1178" s="108" t="str">
        <f t="shared" si="146"/>
        <v>CORRECTO</v>
      </c>
      <c r="AA1178" s="29">
        <f t="shared" si="147"/>
        <v>0</v>
      </c>
      <c r="AB1178" s="25">
        <v>1.6436147877412531E-3</v>
      </c>
      <c r="AC1178" s="7"/>
      <c r="AD1178" s="26">
        <v>1.6436147877412531E-3</v>
      </c>
      <c r="AE1178" s="28"/>
      <c r="AF1178" s="28"/>
      <c r="AG1178" s="28"/>
      <c r="AH1178" s="29"/>
      <c r="AI1178" s="108" t="str">
        <f t="shared" si="148"/>
        <v>NO OFERTADO</v>
      </c>
      <c r="AJ1178" s="108" t="str">
        <f t="shared" si="149"/>
        <v>CORRECTO</v>
      </c>
      <c r="AK1178" s="27">
        <v>1.0957431918275022E-3</v>
      </c>
      <c r="AL1178" s="7"/>
      <c r="AM1178" s="26">
        <v>1.0957431918275022E-3</v>
      </c>
      <c r="AN1178" s="28"/>
      <c r="AO1178" s="28"/>
      <c r="AP1178" s="28"/>
      <c r="AQ1178" s="29"/>
      <c r="AR1178" s="108" t="str">
        <f t="shared" si="150"/>
        <v>NO OFERTADO</v>
      </c>
      <c r="AS1178" s="109" t="str">
        <f t="shared" si="151"/>
        <v>CORRECTO</v>
      </c>
    </row>
    <row r="1179" spans="1:45" ht="24" x14ac:dyDescent="0.25">
      <c r="A1179" s="134">
        <v>1176</v>
      </c>
      <c r="B1179" s="135">
        <v>2586</v>
      </c>
      <c r="C1179" s="10" t="s">
        <v>4350</v>
      </c>
      <c r="D1179" s="136" t="s">
        <v>4351</v>
      </c>
      <c r="E1179" s="136" t="s">
        <v>1086</v>
      </c>
      <c r="F1179" s="136" t="s">
        <v>230</v>
      </c>
      <c r="G1179" s="136" t="s">
        <v>8</v>
      </c>
      <c r="H1179" s="136" t="s">
        <v>230</v>
      </c>
      <c r="I1179" s="137" t="s">
        <v>45</v>
      </c>
      <c r="J1179" s="8">
        <v>1</v>
      </c>
      <c r="K1179" s="8" t="s">
        <v>2750</v>
      </c>
      <c r="L1179" s="9">
        <v>11240</v>
      </c>
      <c r="M1179" s="9">
        <v>251.92307692307693</v>
      </c>
      <c r="N1179" s="138">
        <f t="shared" si="144"/>
        <v>2831615.3846153845</v>
      </c>
      <c r="O1179" s="11" t="s">
        <v>4504</v>
      </c>
      <c r="P1179" s="39">
        <v>8.6033016764772507E-5</v>
      </c>
      <c r="Q1179" s="39"/>
      <c r="R1179" s="26">
        <v>2.1508254191193128E-2</v>
      </c>
      <c r="S1179" s="7"/>
      <c r="T1179" s="26">
        <v>2.1508254191193128E-2</v>
      </c>
      <c r="U1179" s="11"/>
      <c r="V1179" s="28"/>
      <c r="W1179" s="28"/>
      <c r="X1179" s="29"/>
      <c r="Y1179" s="108" t="str">
        <f t="shared" si="145"/>
        <v>NO OFERTADO</v>
      </c>
      <c r="Z1179" s="108" t="str">
        <f t="shared" si="146"/>
        <v>CORRECTO</v>
      </c>
      <c r="AA1179" s="29">
        <f t="shared" si="147"/>
        <v>0</v>
      </c>
      <c r="AB1179" s="25">
        <v>7.7429715088295258E-3</v>
      </c>
      <c r="AC1179" s="7"/>
      <c r="AD1179" s="26">
        <v>7.7429715088295258E-3</v>
      </c>
      <c r="AE1179" s="28"/>
      <c r="AF1179" s="28"/>
      <c r="AG1179" s="28"/>
      <c r="AH1179" s="29"/>
      <c r="AI1179" s="108" t="str">
        <f t="shared" si="148"/>
        <v>NO OFERTADO</v>
      </c>
      <c r="AJ1179" s="108" t="str">
        <f t="shared" si="149"/>
        <v>CORRECTO</v>
      </c>
      <c r="AK1179" s="27">
        <v>5.1619810058863508E-3</v>
      </c>
      <c r="AL1179" s="7"/>
      <c r="AM1179" s="26">
        <v>5.1619810058863508E-3</v>
      </c>
      <c r="AN1179" s="28"/>
      <c r="AO1179" s="28"/>
      <c r="AP1179" s="28"/>
      <c r="AQ1179" s="29"/>
      <c r="AR1179" s="108" t="str">
        <f t="shared" si="150"/>
        <v>NO OFERTADO</v>
      </c>
      <c r="AS1179" s="109" t="str">
        <f t="shared" si="151"/>
        <v>CORRECTO</v>
      </c>
    </row>
    <row r="1180" spans="1:45" ht="24" x14ac:dyDescent="0.25">
      <c r="A1180" s="134">
        <v>1177</v>
      </c>
      <c r="B1180" s="135">
        <v>1492</v>
      </c>
      <c r="C1180" s="10" t="s">
        <v>2661</v>
      </c>
      <c r="D1180" s="136" t="s">
        <v>411</v>
      </c>
      <c r="E1180" s="136" t="s">
        <v>7</v>
      </c>
      <c r="F1180" s="136" t="s">
        <v>7</v>
      </c>
      <c r="G1180" s="136" t="s">
        <v>8</v>
      </c>
      <c r="H1180" s="136" t="s">
        <v>7</v>
      </c>
      <c r="I1180" s="137">
        <v>6187.2000000000007</v>
      </c>
      <c r="J1180" s="8">
        <v>1</v>
      </c>
      <c r="K1180" s="8" t="s">
        <v>2662</v>
      </c>
      <c r="L1180" s="9">
        <v>6187.2</v>
      </c>
      <c r="M1180" s="9">
        <v>159.23076923076923</v>
      </c>
      <c r="N1180" s="138">
        <f t="shared" si="144"/>
        <v>985192.61538461538</v>
      </c>
      <c r="O1180" s="11" t="s">
        <v>3204</v>
      </c>
      <c r="P1180" s="39">
        <v>2.9933123423620414E-5</v>
      </c>
      <c r="Q1180" s="39">
        <v>4.7792919140209194E-5</v>
      </c>
      <c r="R1180" s="26">
        <v>7.4832808559051039E-3</v>
      </c>
      <c r="S1180" s="26">
        <v>1.4337875742062758E-3</v>
      </c>
      <c r="T1180" s="26">
        <v>8.917068430111379E-3</v>
      </c>
      <c r="U1180" s="11"/>
      <c r="V1180" s="28"/>
      <c r="W1180" s="28"/>
      <c r="X1180" s="29"/>
      <c r="Y1180" s="108" t="str">
        <f t="shared" si="145"/>
        <v>NO OFERTADO</v>
      </c>
      <c r="Z1180" s="108" t="str">
        <f t="shared" si="146"/>
        <v>CORRECTO</v>
      </c>
      <c r="AA1180" s="29">
        <f t="shared" si="147"/>
        <v>0</v>
      </c>
      <c r="AB1180" s="25">
        <v>2.6939811081258371E-3</v>
      </c>
      <c r="AC1180" s="26">
        <v>7.168937871031379E-4</v>
      </c>
      <c r="AD1180" s="26">
        <v>3.4108748952289751E-3</v>
      </c>
      <c r="AE1180" s="28"/>
      <c r="AF1180" s="28"/>
      <c r="AG1180" s="28"/>
      <c r="AH1180" s="29"/>
      <c r="AI1180" s="108" t="str">
        <f t="shared" si="148"/>
        <v>NO OFERTADO</v>
      </c>
      <c r="AJ1180" s="108" t="str">
        <f t="shared" si="149"/>
        <v>CORRECTO</v>
      </c>
      <c r="AK1180" s="27">
        <v>1.7959874054172249E-3</v>
      </c>
      <c r="AL1180" s="26">
        <v>2.3896459570104598E-4</v>
      </c>
      <c r="AM1180" s="26">
        <v>2.0349520011182709E-3</v>
      </c>
      <c r="AN1180" s="28"/>
      <c r="AO1180" s="28"/>
      <c r="AP1180" s="28"/>
      <c r="AQ1180" s="29"/>
      <c r="AR1180" s="108" t="str">
        <f t="shared" si="150"/>
        <v>NO OFERTADO</v>
      </c>
      <c r="AS1180" s="109" t="str">
        <f t="shared" si="151"/>
        <v>CORRECTO</v>
      </c>
    </row>
    <row r="1181" spans="1:45" ht="24" x14ac:dyDescent="0.25">
      <c r="A1181" s="134">
        <v>1178</v>
      </c>
      <c r="B1181" s="135">
        <v>1470</v>
      </c>
      <c r="C1181" s="10" t="s">
        <v>2624</v>
      </c>
      <c r="D1181" s="136" t="s">
        <v>2625</v>
      </c>
      <c r="E1181" s="136" t="s">
        <v>6</v>
      </c>
      <c r="F1181" s="136" t="s">
        <v>101</v>
      </c>
      <c r="G1181" s="136" t="s">
        <v>8</v>
      </c>
      <c r="H1181" s="136" t="s">
        <v>7</v>
      </c>
      <c r="I1181" s="137" t="s">
        <v>45</v>
      </c>
      <c r="J1181" s="8">
        <v>1</v>
      </c>
      <c r="K1181" s="8" t="s">
        <v>1448</v>
      </c>
      <c r="L1181" s="9">
        <v>2525.19</v>
      </c>
      <c r="M1181" s="9">
        <v>192.23076923076923</v>
      </c>
      <c r="N1181" s="138">
        <f t="shared" si="144"/>
        <v>485419.21615384618</v>
      </c>
      <c r="O1181" s="11" t="s">
        <v>3204</v>
      </c>
      <c r="P1181" s="39">
        <v>1.4748500021650744E-5</v>
      </c>
      <c r="Q1181" s="39"/>
      <c r="R1181" s="26">
        <v>3.6871250054126862E-3</v>
      </c>
      <c r="S1181" s="7"/>
      <c r="T1181" s="26">
        <v>3.6871250054126862E-3</v>
      </c>
      <c r="U1181" s="11"/>
      <c r="V1181" s="28"/>
      <c r="W1181" s="28"/>
      <c r="X1181" s="29"/>
      <c r="Y1181" s="108" t="str">
        <f t="shared" si="145"/>
        <v>NO OFERTADO</v>
      </c>
      <c r="Z1181" s="108" t="str">
        <f t="shared" si="146"/>
        <v>CORRECTO</v>
      </c>
      <c r="AA1181" s="29">
        <f t="shared" si="147"/>
        <v>0</v>
      </c>
      <c r="AB1181" s="25">
        <v>1.327365001948567E-3</v>
      </c>
      <c r="AC1181" s="7"/>
      <c r="AD1181" s="26">
        <v>1.327365001948567E-3</v>
      </c>
      <c r="AE1181" s="28"/>
      <c r="AF1181" s="28"/>
      <c r="AG1181" s="28"/>
      <c r="AH1181" s="29"/>
      <c r="AI1181" s="108" t="str">
        <f t="shared" si="148"/>
        <v>NO OFERTADO</v>
      </c>
      <c r="AJ1181" s="108" t="str">
        <f t="shared" si="149"/>
        <v>CORRECTO</v>
      </c>
      <c r="AK1181" s="27">
        <v>8.8491000129904468E-4</v>
      </c>
      <c r="AL1181" s="7"/>
      <c r="AM1181" s="26">
        <v>8.8491000129904468E-4</v>
      </c>
      <c r="AN1181" s="28"/>
      <c r="AO1181" s="28"/>
      <c r="AP1181" s="28"/>
      <c r="AQ1181" s="29"/>
      <c r="AR1181" s="108" t="str">
        <f t="shared" si="150"/>
        <v>NO OFERTADO</v>
      </c>
      <c r="AS1181" s="109" t="str">
        <f t="shared" si="151"/>
        <v>CORRECTO</v>
      </c>
    </row>
    <row r="1182" spans="1:45" ht="24" x14ac:dyDescent="0.25">
      <c r="A1182" s="134">
        <v>1179</v>
      </c>
      <c r="B1182" s="135">
        <v>1205</v>
      </c>
      <c r="C1182" s="10" t="s">
        <v>2233</v>
      </c>
      <c r="D1182" s="136" t="s">
        <v>2234</v>
      </c>
      <c r="E1182" s="136" t="s">
        <v>6</v>
      </c>
      <c r="F1182" s="136" t="s">
        <v>7</v>
      </c>
      <c r="G1182" s="136" t="s">
        <v>8</v>
      </c>
      <c r="H1182" s="136" t="s">
        <v>7</v>
      </c>
      <c r="I1182" s="137" t="s">
        <v>45</v>
      </c>
      <c r="J1182" s="8">
        <v>1</v>
      </c>
      <c r="K1182" s="8" t="s">
        <v>2235</v>
      </c>
      <c r="L1182" s="9">
        <v>4663.5</v>
      </c>
      <c r="M1182" s="9">
        <v>492.72727272727275</v>
      </c>
      <c r="N1182" s="138">
        <f t="shared" si="144"/>
        <v>2297833.6363636362</v>
      </c>
      <c r="O1182" s="11" t="s">
        <v>3204</v>
      </c>
      <c r="P1182" s="39">
        <v>6.9815117135614408E-5</v>
      </c>
      <c r="Q1182" s="39"/>
      <c r="R1182" s="26">
        <v>1.7453779283903601E-2</v>
      </c>
      <c r="S1182" s="7"/>
      <c r="T1182" s="26">
        <v>1.7453779283903601E-2</v>
      </c>
      <c r="U1182" s="11"/>
      <c r="V1182" s="28"/>
      <c r="W1182" s="28"/>
      <c r="X1182" s="29"/>
      <c r="Y1182" s="108" t="str">
        <f t="shared" si="145"/>
        <v>NO OFERTADO</v>
      </c>
      <c r="Z1182" s="108" t="str">
        <f t="shared" si="146"/>
        <v>CORRECTO</v>
      </c>
      <c r="AA1182" s="29">
        <f t="shared" si="147"/>
        <v>0</v>
      </c>
      <c r="AB1182" s="25">
        <v>6.2833605422052971E-3</v>
      </c>
      <c r="AC1182" s="7"/>
      <c r="AD1182" s="26">
        <v>6.2833605422052971E-3</v>
      </c>
      <c r="AE1182" s="28"/>
      <c r="AF1182" s="28"/>
      <c r="AG1182" s="28"/>
      <c r="AH1182" s="29"/>
      <c r="AI1182" s="108" t="str">
        <f t="shared" si="148"/>
        <v>NO OFERTADO</v>
      </c>
      <c r="AJ1182" s="108" t="str">
        <f t="shared" si="149"/>
        <v>CORRECTO</v>
      </c>
      <c r="AK1182" s="27">
        <v>4.1889070281368648E-3</v>
      </c>
      <c r="AL1182" s="7"/>
      <c r="AM1182" s="26">
        <v>4.1889070281368648E-3</v>
      </c>
      <c r="AN1182" s="28"/>
      <c r="AO1182" s="28"/>
      <c r="AP1182" s="28"/>
      <c r="AQ1182" s="29"/>
      <c r="AR1182" s="108" t="str">
        <f t="shared" si="150"/>
        <v>NO OFERTADO</v>
      </c>
      <c r="AS1182" s="109" t="str">
        <f t="shared" si="151"/>
        <v>CORRECTO</v>
      </c>
    </row>
    <row r="1183" spans="1:45" ht="24" x14ac:dyDescent="0.25">
      <c r="A1183" s="134">
        <v>1180</v>
      </c>
      <c r="B1183" s="135">
        <v>522</v>
      </c>
      <c r="C1183" s="10" t="s">
        <v>1211</v>
      </c>
      <c r="D1183" s="136" t="s">
        <v>24</v>
      </c>
      <c r="E1183" s="136" t="s">
        <v>6</v>
      </c>
      <c r="F1183" s="136" t="s">
        <v>7</v>
      </c>
      <c r="G1183" s="136" t="s">
        <v>8</v>
      </c>
      <c r="H1183" s="136" t="s">
        <v>7</v>
      </c>
      <c r="I1183" s="137" t="s">
        <v>45</v>
      </c>
      <c r="J1183" s="8">
        <v>1</v>
      </c>
      <c r="K1183" s="8" t="s">
        <v>1212</v>
      </c>
      <c r="L1183" s="9">
        <v>667.49</v>
      </c>
      <c r="M1183" s="9">
        <v>12515.153846153846</v>
      </c>
      <c r="N1183" s="138">
        <f t="shared" si="144"/>
        <v>8353740.0407692306</v>
      </c>
      <c r="O1183" s="11" t="s">
        <v>3204</v>
      </c>
      <c r="P1183" s="39">
        <v>2.5381182094180157E-4</v>
      </c>
      <c r="Q1183" s="39"/>
      <c r="R1183" s="26">
        <v>6.3452955235450387E-2</v>
      </c>
      <c r="S1183" s="7"/>
      <c r="T1183" s="26">
        <v>6.3452955235450387E-2</v>
      </c>
      <c r="U1183" s="11"/>
      <c r="V1183" s="28"/>
      <c r="W1183" s="28"/>
      <c r="X1183" s="29"/>
      <c r="Y1183" s="108" t="str">
        <f t="shared" si="145"/>
        <v>NO OFERTADO</v>
      </c>
      <c r="Z1183" s="108" t="str">
        <f t="shared" si="146"/>
        <v>CORRECTO</v>
      </c>
      <c r="AA1183" s="29">
        <f t="shared" si="147"/>
        <v>0</v>
      </c>
      <c r="AB1183" s="25">
        <v>2.2843063884762142E-2</v>
      </c>
      <c r="AC1183" s="7"/>
      <c r="AD1183" s="26">
        <v>2.2843063884762142E-2</v>
      </c>
      <c r="AE1183" s="28"/>
      <c r="AF1183" s="28"/>
      <c r="AG1183" s="28"/>
      <c r="AH1183" s="29"/>
      <c r="AI1183" s="108" t="str">
        <f t="shared" si="148"/>
        <v>NO OFERTADO</v>
      </c>
      <c r="AJ1183" s="108" t="str">
        <f t="shared" si="149"/>
        <v>CORRECTO</v>
      </c>
      <c r="AK1183" s="27">
        <v>1.5228709256508094E-2</v>
      </c>
      <c r="AL1183" s="7"/>
      <c r="AM1183" s="26">
        <v>1.5228709256508094E-2</v>
      </c>
      <c r="AN1183" s="28"/>
      <c r="AO1183" s="28"/>
      <c r="AP1183" s="28"/>
      <c r="AQ1183" s="29"/>
      <c r="AR1183" s="108" t="str">
        <f t="shared" si="150"/>
        <v>NO OFERTADO</v>
      </c>
      <c r="AS1183" s="109" t="str">
        <f t="shared" si="151"/>
        <v>CORRECTO</v>
      </c>
    </row>
    <row r="1184" spans="1:45" ht="24" x14ac:dyDescent="0.25">
      <c r="A1184" s="134">
        <v>1181</v>
      </c>
      <c r="B1184" s="135">
        <v>1332</v>
      </c>
      <c r="C1184" s="10" t="s">
        <v>2429</v>
      </c>
      <c r="D1184" s="136" t="s">
        <v>1505</v>
      </c>
      <c r="E1184" s="136" t="s">
        <v>6</v>
      </c>
      <c r="F1184" s="136" t="s">
        <v>7</v>
      </c>
      <c r="G1184" s="136" t="s">
        <v>8</v>
      </c>
      <c r="H1184" s="136" t="s">
        <v>7</v>
      </c>
      <c r="I1184" s="137" t="s">
        <v>45</v>
      </c>
      <c r="J1184" s="8">
        <v>1</v>
      </c>
      <c r="K1184" s="8" t="s">
        <v>2430</v>
      </c>
      <c r="L1184" s="9">
        <v>79.25</v>
      </c>
      <c r="M1184" s="9">
        <v>13334.461538461539</v>
      </c>
      <c r="N1184" s="138">
        <f t="shared" si="144"/>
        <v>1056756.076923077</v>
      </c>
      <c r="O1184" s="11" t="s">
        <v>3204</v>
      </c>
      <c r="P1184" s="39">
        <v>3.2107437251598111E-5</v>
      </c>
      <c r="Q1184" s="39"/>
      <c r="R1184" s="26">
        <v>8.0268593128995282E-3</v>
      </c>
      <c r="S1184" s="7"/>
      <c r="T1184" s="26">
        <v>8.0268593128995282E-3</v>
      </c>
      <c r="U1184" s="11"/>
      <c r="V1184" s="28"/>
      <c r="W1184" s="28"/>
      <c r="X1184" s="29"/>
      <c r="Y1184" s="108" t="str">
        <f t="shared" si="145"/>
        <v>NO OFERTADO</v>
      </c>
      <c r="Z1184" s="108" t="str">
        <f t="shared" si="146"/>
        <v>CORRECTO</v>
      </c>
      <c r="AA1184" s="29">
        <f t="shared" si="147"/>
        <v>0</v>
      </c>
      <c r="AB1184" s="25">
        <v>2.88966935264383E-3</v>
      </c>
      <c r="AC1184" s="7"/>
      <c r="AD1184" s="26">
        <v>2.88966935264383E-3</v>
      </c>
      <c r="AE1184" s="28"/>
      <c r="AF1184" s="28"/>
      <c r="AG1184" s="28"/>
      <c r="AH1184" s="29"/>
      <c r="AI1184" s="108" t="str">
        <f t="shared" si="148"/>
        <v>NO OFERTADO</v>
      </c>
      <c r="AJ1184" s="108" t="str">
        <f t="shared" si="149"/>
        <v>CORRECTO</v>
      </c>
      <c r="AK1184" s="27">
        <v>1.9264462350958866E-3</v>
      </c>
      <c r="AL1184" s="7"/>
      <c r="AM1184" s="26">
        <v>1.9264462350958866E-3</v>
      </c>
      <c r="AN1184" s="28"/>
      <c r="AO1184" s="28"/>
      <c r="AP1184" s="28"/>
      <c r="AQ1184" s="29"/>
      <c r="AR1184" s="108" t="str">
        <f t="shared" si="150"/>
        <v>NO OFERTADO</v>
      </c>
      <c r="AS1184" s="109" t="str">
        <f t="shared" si="151"/>
        <v>CORRECTO</v>
      </c>
    </row>
    <row r="1185" spans="1:45" ht="24" x14ac:dyDescent="0.25">
      <c r="A1185" s="134">
        <v>1182</v>
      </c>
      <c r="B1185" s="135">
        <v>1660</v>
      </c>
      <c r="C1185" s="10" t="s">
        <v>2918</v>
      </c>
      <c r="D1185" s="136" t="s">
        <v>2919</v>
      </c>
      <c r="E1185" s="136" t="s">
        <v>6</v>
      </c>
      <c r="F1185" s="136" t="s">
        <v>7</v>
      </c>
      <c r="G1185" s="136" t="s">
        <v>8</v>
      </c>
      <c r="H1185" s="136" t="s">
        <v>7</v>
      </c>
      <c r="I1185" s="137" t="s">
        <v>45</v>
      </c>
      <c r="J1185" s="8">
        <v>1</v>
      </c>
      <c r="K1185" s="8" t="s">
        <v>2920</v>
      </c>
      <c r="L1185" s="9">
        <v>1132</v>
      </c>
      <c r="M1185" s="9">
        <v>120</v>
      </c>
      <c r="N1185" s="138">
        <f t="shared" si="144"/>
        <v>135840</v>
      </c>
      <c r="O1185" s="11" t="s">
        <v>3204</v>
      </c>
      <c r="P1185" s="39">
        <v>4.1272289523579113E-6</v>
      </c>
      <c r="Q1185" s="39"/>
      <c r="R1185" s="26">
        <v>1.0318072380894779E-3</v>
      </c>
      <c r="S1185" s="7"/>
      <c r="T1185" s="26">
        <v>1.0318072380894779E-3</v>
      </c>
      <c r="U1185" s="11"/>
      <c r="V1185" s="28"/>
      <c r="W1185" s="28"/>
      <c r="X1185" s="29"/>
      <c r="Y1185" s="108" t="str">
        <f t="shared" si="145"/>
        <v>NO OFERTADO</v>
      </c>
      <c r="Z1185" s="108" t="str">
        <f t="shared" si="146"/>
        <v>CORRECTO</v>
      </c>
      <c r="AA1185" s="29">
        <f t="shared" si="147"/>
        <v>0</v>
      </c>
      <c r="AB1185" s="25">
        <v>3.71450605712212E-4</v>
      </c>
      <c r="AC1185" s="7"/>
      <c r="AD1185" s="26">
        <v>3.71450605712212E-4</v>
      </c>
      <c r="AE1185" s="28"/>
      <c r="AF1185" s="28"/>
      <c r="AG1185" s="28"/>
      <c r="AH1185" s="29"/>
      <c r="AI1185" s="108" t="str">
        <f t="shared" si="148"/>
        <v>NO OFERTADO</v>
      </c>
      <c r="AJ1185" s="108" t="str">
        <f t="shared" si="149"/>
        <v>CORRECTO</v>
      </c>
      <c r="AK1185" s="27">
        <v>2.4763373714147468E-4</v>
      </c>
      <c r="AL1185" s="7"/>
      <c r="AM1185" s="26">
        <v>2.4763373714147468E-4</v>
      </c>
      <c r="AN1185" s="28"/>
      <c r="AO1185" s="28"/>
      <c r="AP1185" s="28"/>
      <c r="AQ1185" s="29"/>
      <c r="AR1185" s="108" t="str">
        <f t="shared" si="150"/>
        <v>NO OFERTADO</v>
      </c>
      <c r="AS1185" s="109" t="str">
        <f t="shared" si="151"/>
        <v>CORRECTO</v>
      </c>
    </row>
    <row r="1186" spans="1:45" ht="24" x14ac:dyDescent="0.25">
      <c r="A1186" s="134">
        <v>1183</v>
      </c>
      <c r="B1186" s="135">
        <v>1141</v>
      </c>
      <c r="C1186" s="10" t="s">
        <v>1839</v>
      </c>
      <c r="D1186" s="136" t="s">
        <v>5</v>
      </c>
      <c r="E1186" s="136" t="s">
        <v>6</v>
      </c>
      <c r="F1186" s="136" t="s">
        <v>7</v>
      </c>
      <c r="G1186" s="136" t="s">
        <v>8</v>
      </c>
      <c r="H1186" s="136" t="s">
        <v>7</v>
      </c>
      <c r="I1186" s="137" t="s">
        <v>45</v>
      </c>
      <c r="J1186" s="8">
        <v>1</v>
      </c>
      <c r="K1186" s="8" t="s">
        <v>1454</v>
      </c>
      <c r="L1186" s="9">
        <v>65</v>
      </c>
      <c r="M1186" s="9">
        <v>34132.769230769234</v>
      </c>
      <c r="N1186" s="138">
        <f t="shared" si="144"/>
        <v>2218630</v>
      </c>
      <c r="O1186" s="11" t="s">
        <v>3204</v>
      </c>
      <c r="P1186" s="39">
        <v>6.7408671750366855E-5</v>
      </c>
      <c r="Q1186" s="39"/>
      <c r="R1186" s="26">
        <v>1.6852167937591714E-2</v>
      </c>
      <c r="S1186" s="7"/>
      <c r="T1186" s="26">
        <v>1.6852167937591714E-2</v>
      </c>
      <c r="U1186" s="11"/>
      <c r="V1186" s="28"/>
      <c r="W1186" s="28"/>
      <c r="X1186" s="29"/>
      <c r="Y1186" s="108" t="str">
        <f t="shared" si="145"/>
        <v>NO OFERTADO</v>
      </c>
      <c r="Z1186" s="108" t="str">
        <f t="shared" si="146"/>
        <v>CORRECTO</v>
      </c>
      <c r="AA1186" s="29">
        <f t="shared" si="147"/>
        <v>0</v>
      </c>
      <c r="AB1186" s="25">
        <v>6.0667804575330166E-3</v>
      </c>
      <c r="AC1186" s="7"/>
      <c r="AD1186" s="26">
        <v>6.0667804575330166E-3</v>
      </c>
      <c r="AE1186" s="28"/>
      <c r="AF1186" s="28"/>
      <c r="AG1186" s="28"/>
      <c r="AH1186" s="29"/>
      <c r="AI1186" s="108" t="str">
        <f t="shared" si="148"/>
        <v>NO OFERTADO</v>
      </c>
      <c r="AJ1186" s="108" t="str">
        <f t="shared" si="149"/>
        <v>CORRECTO</v>
      </c>
      <c r="AK1186" s="27">
        <v>4.0445203050220114E-3</v>
      </c>
      <c r="AL1186" s="7"/>
      <c r="AM1186" s="26">
        <v>4.0445203050220114E-3</v>
      </c>
      <c r="AN1186" s="28"/>
      <c r="AO1186" s="28"/>
      <c r="AP1186" s="28"/>
      <c r="AQ1186" s="29"/>
      <c r="AR1186" s="108" t="str">
        <f t="shared" si="150"/>
        <v>NO OFERTADO</v>
      </c>
      <c r="AS1186" s="109" t="str">
        <f t="shared" si="151"/>
        <v>CORRECTO</v>
      </c>
    </row>
    <row r="1187" spans="1:45" x14ac:dyDescent="0.25">
      <c r="A1187" s="134">
        <v>1184</v>
      </c>
      <c r="B1187" s="135">
        <v>915</v>
      </c>
      <c r="C1187" s="10" t="s">
        <v>1839</v>
      </c>
      <c r="D1187" s="136" t="s">
        <v>1840</v>
      </c>
      <c r="E1187" s="136" t="s">
        <v>165</v>
      </c>
      <c r="F1187" s="136" t="s">
        <v>166</v>
      </c>
      <c r="G1187" s="136" t="s">
        <v>8</v>
      </c>
      <c r="H1187" s="136" t="s">
        <v>81</v>
      </c>
      <c r="I1187" s="137" t="s">
        <v>45</v>
      </c>
      <c r="J1187" s="8">
        <v>100</v>
      </c>
      <c r="K1187" s="8" t="s">
        <v>1454</v>
      </c>
      <c r="L1187" s="9">
        <v>47.3</v>
      </c>
      <c r="M1187" s="9">
        <v>32892.307692307688</v>
      </c>
      <c r="N1187" s="138">
        <f t="shared" si="144"/>
        <v>1555806.1538461535</v>
      </c>
      <c r="O1187" s="11" t="s">
        <v>3204</v>
      </c>
      <c r="P1187" s="39">
        <v>4.7270083940006272E-5</v>
      </c>
      <c r="Q1187" s="39"/>
      <c r="R1187" s="26">
        <v>1.1817520985001568E-2</v>
      </c>
      <c r="S1187" s="7"/>
      <c r="T1187" s="26">
        <v>1.1817520985001568E-2</v>
      </c>
      <c r="U1187" s="11"/>
      <c r="V1187" s="28"/>
      <c r="W1187" s="28"/>
      <c r="X1187" s="29"/>
      <c r="Y1187" s="108" t="str">
        <f t="shared" si="145"/>
        <v>NO OFERTADO</v>
      </c>
      <c r="Z1187" s="108" t="str">
        <f t="shared" si="146"/>
        <v>CORRECTO</v>
      </c>
      <c r="AA1187" s="29">
        <f t="shared" si="147"/>
        <v>0</v>
      </c>
      <c r="AB1187" s="25">
        <v>4.2543075546005648E-3</v>
      </c>
      <c r="AC1187" s="7"/>
      <c r="AD1187" s="26">
        <v>4.2543075546005648E-3</v>
      </c>
      <c r="AE1187" s="28"/>
      <c r="AF1187" s="28"/>
      <c r="AG1187" s="28"/>
      <c r="AH1187" s="29"/>
      <c r="AI1187" s="108" t="str">
        <f t="shared" si="148"/>
        <v>NO OFERTADO</v>
      </c>
      <c r="AJ1187" s="108" t="str">
        <f t="shared" si="149"/>
        <v>CORRECTO</v>
      </c>
      <c r="AK1187" s="27">
        <v>2.8362050364003763E-3</v>
      </c>
      <c r="AL1187" s="7"/>
      <c r="AM1187" s="26">
        <v>2.8362050364003763E-3</v>
      </c>
      <c r="AN1187" s="28"/>
      <c r="AO1187" s="28"/>
      <c r="AP1187" s="28"/>
      <c r="AQ1187" s="29"/>
      <c r="AR1187" s="108" t="str">
        <f t="shared" si="150"/>
        <v>NO OFERTADO</v>
      </c>
      <c r="AS1187" s="109" t="str">
        <f t="shared" si="151"/>
        <v>CORRECTO</v>
      </c>
    </row>
    <row r="1188" spans="1:45" ht="24" x14ac:dyDescent="0.25">
      <c r="A1188" s="134">
        <v>1185</v>
      </c>
      <c r="B1188" s="135">
        <v>888</v>
      </c>
      <c r="C1188" s="10" t="s">
        <v>1802</v>
      </c>
      <c r="D1188" s="136" t="s">
        <v>1803</v>
      </c>
      <c r="E1188" s="136" t="s">
        <v>7</v>
      </c>
      <c r="F1188" s="136" t="s">
        <v>7</v>
      </c>
      <c r="G1188" s="136" t="s">
        <v>8</v>
      </c>
      <c r="H1188" s="136" t="s">
        <v>7</v>
      </c>
      <c r="I1188" s="137" t="s">
        <v>45</v>
      </c>
      <c r="J1188" s="8">
        <v>1</v>
      </c>
      <c r="K1188" s="8" t="s">
        <v>1117</v>
      </c>
      <c r="L1188" s="9">
        <v>4249.4799999999996</v>
      </c>
      <c r="M1188" s="9">
        <v>933.61538461538464</v>
      </c>
      <c r="N1188" s="138">
        <f t="shared" si="144"/>
        <v>3967379.9046153845</v>
      </c>
      <c r="O1188" s="11" t="s">
        <v>3204</v>
      </c>
      <c r="P1188" s="39">
        <v>1.2054096884078022E-4</v>
      </c>
      <c r="Q1188" s="39"/>
      <c r="R1188" s="26">
        <v>3.0135242210195055E-2</v>
      </c>
      <c r="S1188" s="7"/>
      <c r="T1188" s="26">
        <v>3.0135242210195055E-2</v>
      </c>
      <c r="U1188" s="11"/>
      <c r="V1188" s="28"/>
      <c r="W1188" s="28"/>
      <c r="X1188" s="29"/>
      <c r="Y1188" s="108" t="str">
        <f t="shared" si="145"/>
        <v>NO OFERTADO</v>
      </c>
      <c r="Z1188" s="108" t="str">
        <f t="shared" si="146"/>
        <v>CORRECTO</v>
      </c>
      <c r="AA1188" s="29">
        <f t="shared" si="147"/>
        <v>0</v>
      </c>
      <c r="AB1188" s="25">
        <v>1.0848687195670221E-2</v>
      </c>
      <c r="AC1188" s="7"/>
      <c r="AD1188" s="26">
        <v>1.0848687195670221E-2</v>
      </c>
      <c r="AE1188" s="28"/>
      <c r="AF1188" s="28"/>
      <c r="AG1188" s="28"/>
      <c r="AH1188" s="29"/>
      <c r="AI1188" s="108" t="str">
        <f t="shared" si="148"/>
        <v>NO OFERTADO</v>
      </c>
      <c r="AJ1188" s="108" t="str">
        <f t="shared" si="149"/>
        <v>CORRECTO</v>
      </c>
      <c r="AK1188" s="27">
        <v>7.2324581304468128E-3</v>
      </c>
      <c r="AL1188" s="7"/>
      <c r="AM1188" s="26">
        <v>7.2324581304468128E-3</v>
      </c>
      <c r="AN1188" s="28"/>
      <c r="AO1188" s="28"/>
      <c r="AP1188" s="28"/>
      <c r="AQ1188" s="29"/>
      <c r="AR1188" s="108" t="str">
        <f t="shared" si="150"/>
        <v>NO OFERTADO</v>
      </c>
      <c r="AS1188" s="109" t="str">
        <f t="shared" si="151"/>
        <v>CORRECTO</v>
      </c>
    </row>
    <row r="1189" spans="1:45" x14ac:dyDescent="0.25">
      <c r="A1189" s="134">
        <v>1186</v>
      </c>
      <c r="B1189" s="135">
        <v>667</v>
      </c>
      <c r="C1189" s="10" t="s">
        <v>1452</v>
      </c>
      <c r="D1189" s="136" t="s">
        <v>1453</v>
      </c>
      <c r="E1189" s="136" t="s">
        <v>165</v>
      </c>
      <c r="F1189" s="136" t="s">
        <v>166</v>
      </c>
      <c r="G1189" s="136" t="s">
        <v>8</v>
      </c>
      <c r="H1189" s="136" t="s">
        <v>81</v>
      </c>
      <c r="I1189" s="137" t="s">
        <v>45</v>
      </c>
      <c r="J1189" s="8">
        <v>120</v>
      </c>
      <c r="K1189" s="8" t="s">
        <v>1454</v>
      </c>
      <c r="L1189" s="9">
        <v>358.75</v>
      </c>
      <c r="M1189" s="9">
        <v>25541.538461538461</v>
      </c>
      <c r="N1189" s="138">
        <f t="shared" si="144"/>
        <v>9163026.9230769221</v>
      </c>
      <c r="O1189" s="11" t="s">
        <v>3204</v>
      </c>
      <c r="P1189" s="39">
        <v>2.7840039758655845E-4</v>
      </c>
      <c r="Q1189" s="39"/>
      <c r="R1189" s="26">
        <v>6.9600099396639609E-2</v>
      </c>
      <c r="S1189" s="7"/>
      <c r="T1189" s="26">
        <v>6.9600099396639609E-2</v>
      </c>
      <c r="U1189" s="11"/>
      <c r="V1189" s="28"/>
      <c r="W1189" s="28"/>
      <c r="X1189" s="29"/>
      <c r="Y1189" s="108" t="str">
        <f t="shared" si="145"/>
        <v>NO OFERTADO</v>
      </c>
      <c r="Z1189" s="108" t="str">
        <f t="shared" si="146"/>
        <v>CORRECTO</v>
      </c>
      <c r="AA1189" s="29">
        <f t="shared" si="147"/>
        <v>0</v>
      </c>
      <c r="AB1189" s="25">
        <v>2.5056035782790261E-2</v>
      </c>
      <c r="AC1189" s="7"/>
      <c r="AD1189" s="26">
        <v>2.5056035782790261E-2</v>
      </c>
      <c r="AE1189" s="28"/>
      <c r="AF1189" s="28"/>
      <c r="AG1189" s="28"/>
      <c r="AH1189" s="29"/>
      <c r="AI1189" s="108" t="str">
        <f t="shared" si="148"/>
        <v>NO OFERTADO</v>
      </c>
      <c r="AJ1189" s="108" t="str">
        <f t="shared" si="149"/>
        <v>CORRECTO</v>
      </c>
      <c r="AK1189" s="27">
        <v>1.6704023855193508E-2</v>
      </c>
      <c r="AL1189" s="7"/>
      <c r="AM1189" s="26">
        <v>1.6704023855193508E-2</v>
      </c>
      <c r="AN1189" s="28"/>
      <c r="AO1189" s="28"/>
      <c r="AP1189" s="28"/>
      <c r="AQ1189" s="29"/>
      <c r="AR1189" s="108" t="str">
        <f t="shared" si="150"/>
        <v>NO OFERTADO</v>
      </c>
      <c r="AS1189" s="109" t="str">
        <f t="shared" si="151"/>
        <v>CORRECTO</v>
      </c>
    </row>
    <row r="1190" spans="1:45" ht="24" x14ac:dyDescent="0.25">
      <c r="A1190" s="134">
        <v>1187</v>
      </c>
      <c r="B1190" s="135">
        <v>1111</v>
      </c>
      <c r="C1190" s="10" t="s">
        <v>2105</v>
      </c>
      <c r="D1190" s="136" t="s">
        <v>1137</v>
      </c>
      <c r="E1190" s="136" t="s">
        <v>6</v>
      </c>
      <c r="F1190" s="136" t="s">
        <v>7</v>
      </c>
      <c r="G1190" s="136" t="s">
        <v>8</v>
      </c>
      <c r="H1190" s="136" t="s">
        <v>7</v>
      </c>
      <c r="I1190" s="137" t="s">
        <v>45</v>
      </c>
      <c r="J1190" s="8">
        <v>1</v>
      </c>
      <c r="K1190" s="8" t="s">
        <v>2106</v>
      </c>
      <c r="L1190" s="9">
        <v>925</v>
      </c>
      <c r="M1190" s="9">
        <v>5202.1538461538457</v>
      </c>
      <c r="N1190" s="138">
        <f t="shared" si="144"/>
        <v>4811992.307692307</v>
      </c>
      <c r="O1190" s="11" t="s">
        <v>3204</v>
      </c>
      <c r="P1190" s="39">
        <v>1.4620284136359873E-4</v>
      </c>
      <c r="Q1190" s="39"/>
      <c r="R1190" s="26">
        <v>3.6550710340899684E-2</v>
      </c>
      <c r="S1190" s="7"/>
      <c r="T1190" s="26">
        <v>3.6550710340899684E-2</v>
      </c>
      <c r="U1190" s="11"/>
      <c r="V1190" s="28"/>
      <c r="W1190" s="28"/>
      <c r="X1190" s="29"/>
      <c r="Y1190" s="108" t="str">
        <f t="shared" si="145"/>
        <v>NO OFERTADO</v>
      </c>
      <c r="Z1190" s="108" t="str">
        <f t="shared" si="146"/>
        <v>CORRECTO</v>
      </c>
      <c r="AA1190" s="29">
        <f t="shared" si="147"/>
        <v>0</v>
      </c>
      <c r="AB1190" s="25">
        <v>1.3158255722723885E-2</v>
      </c>
      <c r="AC1190" s="7"/>
      <c r="AD1190" s="26">
        <v>1.3158255722723885E-2</v>
      </c>
      <c r="AE1190" s="28"/>
      <c r="AF1190" s="28"/>
      <c r="AG1190" s="28"/>
      <c r="AH1190" s="29"/>
      <c r="AI1190" s="108" t="str">
        <f t="shared" si="148"/>
        <v>NO OFERTADO</v>
      </c>
      <c r="AJ1190" s="108" t="str">
        <f t="shared" si="149"/>
        <v>CORRECTO</v>
      </c>
      <c r="AK1190" s="27">
        <v>8.7721704818159232E-3</v>
      </c>
      <c r="AL1190" s="7"/>
      <c r="AM1190" s="26">
        <v>8.7721704818159232E-3</v>
      </c>
      <c r="AN1190" s="28"/>
      <c r="AO1190" s="28"/>
      <c r="AP1190" s="28"/>
      <c r="AQ1190" s="29"/>
      <c r="AR1190" s="108" t="str">
        <f t="shared" si="150"/>
        <v>NO OFERTADO</v>
      </c>
      <c r="AS1190" s="109" t="str">
        <f t="shared" si="151"/>
        <v>CORRECTO</v>
      </c>
    </row>
    <row r="1191" spans="1:45" ht="24" x14ac:dyDescent="0.25">
      <c r="A1191" s="134">
        <v>1188</v>
      </c>
      <c r="B1191" s="135">
        <v>1479</v>
      </c>
      <c r="C1191" s="10" t="s">
        <v>2105</v>
      </c>
      <c r="D1191" s="136" t="s">
        <v>116</v>
      </c>
      <c r="E1191" s="136" t="s">
        <v>6</v>
      </c>
      <c r="F1191" s="136" t="s">
        <v>7</v>
      </c>
      <c r="G1191" s="136" t="s">
        <v>8</v>
      </c>
      <c r="H1191" s="136" t="s">
        <v>7</v>
      </c>
      <c r="I1191" s="137" t="s">
        <v>45</v>
      </c>
      <c r="J1191" s="8">
        <v>1</v>
      </c>
      <c r="K1191" s="8" t="s">
        <v>2106</v>
      </c>
      <c r="L1191" s="9">
        <v>73.150000000000006</v>
      </c>
      <c r="M1191" s="9">
        <v>8965.8333333333339</v>
      </c>
      <c r="N1191" s="138">
        <f t="shared" si="144"/>
        <v>655850.70833333337</v>
      </c>
      <c r="O1191" s="11" t="s">
        <v>3204</v>
      </c>
      <c r="P1191" s="39">
        <v>1.9926722849365266E-5</v>
      </c>
      <c r="Q1191" s="39"/>
      <c r="R1191" s="26">
        <v>4.9816807123413166E-3</v>
      </c>
      <c r="S1191" s="7"/>
      <c r="T1191" s="26">
        <v>4.9816807123413166E-3</v>
      </c>
      <c r="U1191" s="11"/>
      <c r="V1191" s="28"/>
      <c r="W1191" s="28"/>
      <c r="X1191" s="29"/>
      <c r="Y1191" s="108" t="str">
        <f t="shared" si="145"/>
        <v>NO OFERTADO</v>
      </c>
      <c r="Z1191" s="108" t="str">
        <f t="shared" si="146"/>
        <v>CORRECTO</v>
      </c>
      <c r="AA1191" s="29">
        <f t="shared" si="147"/>
        <v>0</v>
      </c>
      <c r="AB1191" s="25">
        <v>1.7934050564428739E-3</v>
      </c>
      <c r="AC1191" s="7"/>
      <c r="AD1191" s="26">
        <v>1.7934050564428739E-3</v>
      </c>
      <c r="AE1191" s="28"/>
      <c r="AF1191" s="28"/>
      <c r="AG1191" s="28"/>
      <c r="AH1191" s="29"/>
      <c r="AI1191" s="108" t="str">
        <f t="shared" si="148"/>
        <v>NO OFERTADO</v>
      </c>
      <c r="AJ1191" s="108" t="str">
        <f t="shared" si="149"/>
        <v>CORRECTO</v>
      </c>
      <c r="AK1191" s="27">
        <v>1.1956033709619161E-3</v>
      </c>
      <c r="AL1191" s="7"/>
      <c r="AM1191" s="26">
        <v>1.1956033709619161E-3</v>
      </c>
      <c r="AN1191" s="28"/>
      <c r="AO1191" s="28"/>
      <c r="AP1191" s="28"/>
      <c r="AQ1191" s="29"/>
      <c r="AR1191" s="108" t="str">
        <f t="shared" si="150"/>
        <v>NO OFERTADO</v>
      </c>
      <c r="AS1191" s="109" t="str">
        <f t="shared" si="151"/>
        <v>CORRECTO</v>
      </c>
    </row>
    <row r="1192" spans="1:45" ht="24" x14ac:dyDescent="0.25">
      <c r="A1192" s="134">
        <v>1189</v>
      </c>
      <c r="B1192" s="135">
        <v>2508</v>
      </c>
      <c r="C1192" s="141" t="s">
        <v>4215</v>
      </c>
      <c r="D1192" s="145" t="s">
        <v>69</v>
      </c>
      <c r="E1192" s="145" t="s">
        <v>6</v>
      </c>
      <c r="F1192" s="145" t="s">
        <v>7</v>
      </c>
      <c r="G1192" s="136" t="s">
        <v>8</v>
      </c>
      <c r="H1192" s="145" t="s">
        <v>7</v>
      </c>
      <c r="I1192" s="137" t="s">
        <v>45</v>
      </c>
      <c r="J1192" s="8">
        <v>1</v>
      </c>
      <c r="K1192" s="8" t="s">
        <v>4216</v>
      </c>
      <c r="L1192" s="9">
        <v>861124.75</v>
      </c>
      <c r="M1192" s="9">
        <v>85</v>
      </c>
      <c r="N1192" s="138">
        <f t="shared" si="144"/>
        <v>73195603.75</v>
      </c>
      <c r="O1192" s="11" t="s">
        <v>4504</v>
      </c>
      <c r="P1192" s="39">
        <v>2.2239032316130544E-3</v>
      </c>
      <c r="Q1192" s="39"/>
      <c r="R1192" s="26">
        <v>0.55597580790326362</v>
      </c>
      <c r="S1192" s="7"/>
      <c r="T1192" s="26">
        <v>0.55597580790326362</v>
      </c>
      <c r="U1192" s="11"/>
      <c r="V1192" s="28"/>
      <c r="W1192" s="28"/>
      <c r="X1192" s="29"/>
      <c r="Y1192" s="108" t="str">
        <f t="shared" si="145"/>
        <v>NO OFERTADO</v>
      </c>
      <c r="Z1192" s="108" t="str">
        <f t="shared" si="146"/>
        <v>CORRECTO</v>
      </c>
      <c r="AA1192" s="29">
        <f t="shared" si="147"/>
        <v>0</v>
      </c>
      <c r="AB1192" s="25">
        <v>0.20015129084517491</v>
      </c>
      <c r="AC1192" s="7"/>
      <c r="AD1192" s="26">
        <v>0.20015129084517491</v>
      </c>
      <c r="AE1192" s="28"/>
      <c r="AF1192" s="28"/>
      <c r="AG1192" s="28"/>
      <c r="AH1192" s="29"/>
      <c r="AI1192" s="108" t="str">
        <f t="shared" si="148"/>
        <v>NO OFERTADO</v>
      </c>
      <c r="AJ1192" s="108" t="str">
        <f t="shared" si="149"/>
        <v>CORRECTO</v>
      </c>
      <c r="AK1192" s="27">
        <v>0.13343419389678327</v>
      </c>
      <c r="AL1192" s="7"/>
      <c r="AM1192" s="26">
        <v>0.13343419389678327</v>
      </c>
      <c r="AN1192" s="28"/>
      <c r="AO1192" s="28"/>
      <c r="AP1192" s="28"/>
      <c r="AQ1192" s="29"/>
      <c r="AR1192" s="108" t="str">
        <f t="shared" si="150"/>
        <v>NO OFERTADO</v>
      </c>
      <c r="AS1192" s="109" t="str">
        <f t="shared" si="151"/>
        <v>CORRECTO</v>
      </c>
    </row>
    <row r="1193" spans="1:45" ht="24" x14ac:dyDescent="0.25">
      <c r="A1193" s="134">
        <v>1190</v>
      </c>
      <c r="B1193" s="135">
        <v>877</v>
      </c>
      <c r="C1193" s="10" t="s">
        <v>1785</v>
      </c>
      <c r="D1193" s="136" t="s">
        <v>1252</v>
      </c>
      <c r="E1193" s="136" t="s">
        <v>1086</v>
      </c>
      <c r="F1193" s="136" t="s">
        <v>230</v>
      </c>
      <c r="G1193" s="136" t="s">
        <v>8</v>
      </c>
      <c r="H1193" s="136" t="s">
        <v>486</v>
      </c>
      <c r="I1193" s="137">
        <v>5658.4800000000005</v>
      </c>
      <c r="J1193" s="8">
        <v>1</v>
      </c>
      <c r="K1193" s="8" t="s">
        <v>1786</v>
      </c>
      <c r="L1193" s="9">
        <v>5658.48</v>
      </c>
      <c r="M1193" s="9">
        <v>992.07692307692309</v>
      </c>
      <c r="N1193" s="138">
        <f t="shared" si="144"/>
        <v>5613647.4276923072</v>
      </c>
      <c r="O1193" s="11" t="s">
        <v>3204</v>
      </c>
      <c r="P1193" s="39">
        <v>1.7055954204874267E-4</v>
      </c>
      <c r="Q1193" s="39">
        <v>2.723250188884144E-4</v>
      </c>
      <c r="R1193" s="26">
        <v>4.2639885512185671E-2</v>
      </c>
      <c r="S1193" s="26">
        <v>8.1697505666524315E-3</v>
      </c>
      <c r="T1193" s="26">
        <v>5.0809636078838101E-2</v>
      </c>
      <c r="U1193" s="11"/>
      <c r="V1193" s="28"/>
      <c r="W1193" s="28"/>
      <c r="X1193" s="29"/>
      <c r="Y1193" s="108" t="str">
        <f t="shared" si="145"/>
        <v>NO OFERTADO</v>
      </c>
      <c r="Z1193" s="108" t="str">
        <f t="shared" si="146"/>
        <v>CORRECTO</v>
      </c>
      <c r="AA1193" s="29">
        <f t="shared" si="147"/>
        <v>0</v>
      </c>
      <c r="AB1193" s="25">
        <v>1.535035878438684E-2</v>
      </c>
      <c r="AC1193" s="26">
        <v>4.0848752833262158E-3</v>
      </c>
      <c r="AD1193" s="26">
        <v>1.9435234067713057E-2</v>
      </c>
      <c r="AE1193" s="28"/>
      <c r="AF1193" s="28"/>
      <c r="AG1193" s="28"/>
      <c r="AH1193" s="29"/>
      <c r="AI1193" s="108" t="str">
        <f t="shared" si="148"/>
        <v>NO OFERTADO</v>
      </c>
      <c r="AJ1193" s="108" t="str">
        <f t="shared" si="149"/>
        <v>CORRECTO</v>
      </c>
      <c r="AK1193" s="27">
        <v>1.0233572522924561E-2</v>
      </c>
      <c r="AL1193" s="26">
        <v>1.361625094442072E-3</v>
      </c>
      <c r="AM1193" s="26">
        <v>1.1595197617366633E-2</v>
      </c>
      <c r="AN1193" s="28"/>
      <c r="AO1193" s="28"/>
      <c r="AP1193" s="28"/>
      <c r="AQ1193" s="29"/>
      <c r="AR1193" s="108" t="str">
        <f t="shared" si="150"/>
        <v>NO OFERTADO</v>
      </c>
      <c r="AS1193" s="109" t="str">
        <f t="shared" si="151"/>
        <v>CORRECTO</v>
      </c>
    </row>
    <row r="1194" spans="1:45" ht="24" x14ac:dyDescent="0.25">
      <c r="A1194" s="134">
        <v>1191</v>
      </c>
      <c r="B1194" s="135">
        <v>114</v>
      </c>
      <c r="C1194" s="10" t="s">
        <v>339</v>
      </c>
      <c r="D1194" s="136" t="s">
        <v>51</v>
      </c>
      <c r="E1194" s="136" t="s">
        <v>6</v>
      </c>
      <c r="F1194" s="136" t="s">
        <v>7</v>
      </c>
      <c r="G1194" s="136" t="s">
        <v>8</v>
      </c>
      <c r="H1194" s="136" t="s">
        <v>7</v>
      </c>
      <c r="I1194" s="137" t="s">
        <v>45</v>
      </c>
      <c r="J1194" s="8">
        <v>1</v>
      </c>
      <c r="K1194" s="8" t="s">
        <v>340</v>
      </c>
      <c r="L1194" s="9">
        <v>46.33</v>
      </c>
      <c r="M1194" s="9">
        <v>1006184.6923076923</v>
      </c>
      <c r="N1194" s="138">
        <f t="shared" si="144"/>
        <v>46616536.79461538</v>
      </c>
      <c r="O1194" s="11" t="s">
        <v>3204</v>
      </c>
      <c r="P1194" s="39">
        <v>1.4163510035143882E-3</v>
      </c>
      <c r="Q1194" s="39"/>
      <c r="R1194" s="26">
        <v>0.35408775087859706</v>
      </c>
      <c r="S1194" s="7"/>
      <c r="T1194" s="26">
        <v>0.35408775087859706</v>
      </c>
      <c r="U1194" s="11"/>
      <c r="V1194" s="28"/>
      <c r="W1194" s="28"/>
      <c r="X1194" s="29"/>
      <c r="Y1194" s="108" t="str">
        <f t="shared" si="145"/>
        <v>NO OFERTADO</v>
      </c>
      <c r="Z1194" s="108" t="str">
        <f t="shared" si="146"/>
        <v>CORRECTO</v>
      </c>
      <c r="AA1194" s="29">
        <f t="shared" si="147"/>
        <v>0</v>
      </c>
      <c r="AB1194" s="25">
        <v>0.12747159031629493</v>
      </c>
      <c r="AC1194" s="7"/>
      <c r="AD1194" s="26">
        <v>0.12747159031629493</v>
      </c>
      <c r="AE1194" s="28"/>
      <c r="AF1194" s="28"/>
      <c r="AG1194" s="28"/>
      <c r="AH1194" s="29"/>
      <c r="AI1194" s="108" t="str">
        <f t="shared" si="148"/>
        <v>NO OFERTADO</v>
      </c>
      <c r="AJ1194" s="108" t="str">
        <f t="shared" si="149"/>
        <v>CORRECTO</v>
      </c>
      <c r="AK1194" s="27">
        <v>8.4981060210863296E-2</v>
      </c>
      <c r="AL1194" s="7"/>
      <c r="AM1194" s="26">
        <v>8.4981060210863296E-2</v>
      </c>
      <c r="AN1194" s="28"/>
      <c r="AO1194" s="28"/>
      <c r="AP1194" s="28"/>
      <c r="AQ1194" s="29"/>
      <c r="AR1194" s="108" t="str">
        <f t="shared" si="150"/>
        <v>NO OFERTADO</v>
      </c>
      <c r="AS1194" s="109" t="str">
        <f t="shared" si="151"/>
        <v>CORRECTO</v>
      </c>
    </row>
    <row r="1195" spans="1:45" ht="24" x14ac:dyDescent="0.25">
      <c r="A1195" s="134">
        <v>1192</v>
      </c>
      <c r="B1195" s="135">
        <v>712</v>
      </c>
      <c r="C1195" s="10" t="s">
        <v>339</v>
      </c>
      <c r="D1195" s="136" t="s">
        <v>69</v>
      </c>
      <c r="E1195" s="136" t="s">
        <v>6</v>
      </c>
      <c r="F1195" s="136" t="s">
        <v>7</v>
      </c>
      <c r="G1195" s="136" t="s">
        <v>8</v>
      </c>
      <c r="H1195" s="136" t="s">
        <v>7</v>
      </c>
      <c r="I1195" s="137" t="s">
        <v>45</v>
      </c>
      <c r="J1195" s="8">
        <v>1</v>
      </c>
      <c r="K1195" s="8" t="s">
        <v>340</v>
      </c>
      <c r="L1195" s="9">
        <v>118</v>
      </c>
      <c r="M1195" s="9">
        <v>39965.076923076922</v>
      </c>
      <c r="N1195" s="138">
        <f t="shared" si="144"/>
        <v>4715879.076923077</v>
      </c>
      <c r="O1195" s="11" t="s">
        <v>3204</v>
      </c>
      <c r="P1195" s="39">
        <v>1.4328263149363831E-4</v>
      </c>
      <c r="Q1195" s="39"/>
      <c r="R1195" s="26">
        <v>3.582065787340958E-2</v>
      </c>
      <c r="S1195" s="7"/>
      <c r="T1195" s="26">
        <v>3.582065787340958E-2</v>
      </c>
      <c r="U1195" s="11"/>
      <c r="V1195" s="28"/>
      <c r="W1195" s="28"/>
      <c r="X1195" s="29"/>
      <c r="Y1195" s="108" t="str">
        <f t="shared" si="145"/>
        <v>NO OFERTADO</v>
      </c>
      <c r="Z1195" s="108" t="str">
        <f t="shared" si="146"/>
        <v>CORRECTO</v>
      </c>
      <c r="AA1195" s="29">
        <f t="shared" si="147"/>
        <v>0</v>
      </c>
      <c r="AB1195" s="25">
        <v>1.2895436834427447E-2</v>
      </c>
      <c r="AC1195" s="7"/>
      <c r="AD1195" s="26">
        <v>1.2895436834427447E-2</v>
      </c>
      <c r="AE1195" s="28"/>
      <c r="AF1195" s="28"/>
      <c r="AG1195" s="28"/>
      <c r="AH1195" s="29"/>
      <c r="AI1195" s="108" t="str">
        <f t="shared" si="148"/>
        <v>NO OFERTADO</v>
      </c>
      <c r="AJ1195" s="108" t="str">
        <f t="shared" si="149"/>
        <v>CORRECTO</v>
      </c>
      <c r="AK1195" s="27">
        <v>8.596957889618298E-3</v>
      </c>
      <c r="AL1195" s="7"/>
      <c r="AM1195" s="26">
        <v>8.596957889618298E-3</v>
      </c>
      <c r="AN1195" s="28"/>
      <c r="AO1195" s="28"/>
      <c r="AP1195" s="28"/>
      <c r="AQ1195" s="29"/>
      <c r="AR1195" s="108" t="str">
        <f t="shared" si="150"/>
        <v>NO OFERTADO</v>
      </c>
      <c r="AS1195" s="109" t="str">
        <f t="shared" si="151"/>
        <v>CORRECTO</v>
      </c>
    </row>
    <row r="1196" spans="1:45" ht="24" x14ac:dyDescent="0.25">
      <c r="A1196" s="134">
        <v>1193</v>
      </c>
      <c r="B1196" s="135">
        <v>702</v>
      </c>
      <c r="C1196" s="10" t="s">
        <v>1507</v>
      </c>
      <c r="D1196" s="136" t="s">
        <v>1508</v>
      </c>
      <c r="E1196" s="136" t="s">
        <v>6</v>
      </c>
      <c r="F1196" s="136" t="s">
        <v>7</v>
      </c>
      <c r="G1196" s="136" t="s">
        <v>8</v>
      </c>
      <c r="H1196" s="136" t="s">
        <v>7</v>
      </c>
      <c r="I1196" s="137" t="s">
        <v>45</v>
      </c>
      <c r="J1196" s="8">
        <v>1</v>
      </c>
      <c r="K1196" s="8" t="s">
        <v>1509</v>
      </c>
      <c r="L1196" s="9">
        <v>100</v>
      </c>
      <c r="M1196" s="9">
        <v>61590.076923076922</v>
      </c>
      <c r="N1196" s="138">
        <f t="shared" si="144"/>
        <v>6159007.692307692</v>
      </c>
      <c r="O1196" s="11" t="s">
        <v>3204</v>
      </c>
      <c r="P1196" s="39">
        <v>1.8712923193085537E-4</v>
      </c>
      <c r="Q1196" s="39"/>
      <c r="R1196" s="26">
        <v>4.6782307982713843E-2</v>
      </c>
      <c r="S1196" s="7"/>
      <c r="T1196" s="26">
        <v>4.6782307982713843E-2</v>
      </c>
      <c r="U1196" s="11"/>
      <c r="V1196" s="28"/>
      <c r="W1196" s="28"/>
      <c r="X1196" s="29"/>
      <c r="Y1196" s="108" t="str">
        <f t="shared" si="145"/>
        <v>NO OFERTADO</v>
      </c>
      <c r="Z1196" s="108" t="str">
        <f t="shared" si="146"/>
        <v>CORRECTO</v>
      </c>
      <c r="AA1196" s="29">
        <f t="shared" si="147"/>
        <v>0</v>
      </c>
      <c r="AB1196" s="25">
        <v>1.6841630873776985E-2</v>
      </c>
      <c r="AC1196" s="7"/>
      <c r="AD1196" s="26">
        <v>1.6841630873776985E-2</v>
      </c>
      <c r="AE1196" s="28"/>
      <c r="AF1196" s="28"/>
      <c r="AG1196" s="28"/>
      <c r="AH1196" s="29"/>
      <c r="AI1196" s="108" t="str">
        <f t="shared" si="148"/>
        <v>NO OFERTADO</v>
      </c>
      <c r="AJ1196" s="108" t="str">
        <f t="shared" si="149"/>
        <v>CORRECTO</v>
      </c>
      <c r="AK1196" s="27">
        <v>1.1227753915851322E-2</v>
      </c>
      <c r="AL1196" s="7"/>
      <c r="AM1196" s="26">
        <v>1.1227753915851322E-2</v>
      </c>
      <c r="AN1196" s="28"/>
      <c r="AO1196" s="28"/>
      <c r="AP1196" s="28"/>
      <c r="AQ1196" s="29"/>
      <c r="AR1196" s="108" t="str">
        <f t="shared" si="150"/>
        <v>NO OFERTADO</v>
      </c>
      <c r="AS1196" s="109" t="str">
        <f t="shared" si="151"/>
        <v>CORRECTO</v>
      </c>
    </row>
    <row r="1197" spans="1:45" ht="24" x14ac:dyDescent="0.25">
      <c r="A1197" s="134">
        <v>1194</v>
      </c>
      <c r="B1197" s="135">
        <v>1189</v>
      </c>
      <c r="C1197" s="10" t="s">
        <v>1507</v>
      </c>
      <c r="D1197" s="136" t="s">
        <v>2217</v>
      </c>
      <c r="E1197" s="136" t="s">
        <v>6</v>
      </c>
      <c r="F1197" s="136" t="s">
        <v>7</v>
      </c>
      <c r="G1197" s="136" t="s">
        <v>8</v>
      </c>
      <c r="H1197" s="136" t="s">
        <v>7</v>
      </c>
      <c r="I1197" s="137" t="s">
        <v>45</v>
      </c>
      <c r="J1197" s="8">
        <v>1</v>
      </c>
      <c r="K1197" s="8" t="s">
        <v>1509</v>
      </c>
      <c r="L1197" s="9">
        <v>385</v>
      </c>
      <c r="M1197" s="9">
        <v>4089.3076923076924</v>
      </c>
      <c r="N1197" s="138">
        <f t="shared" si="144"/>
        <v>1574383.4615384615</v>
      </c>
      <c r="O1197" s="11" t="s">
        <v>3204</v>
      </c>
      <c r="P1197" s="39">
        <v>4.7834518584916128E-5</v>
      </c>
      <c r="Q1197" s="39"/>
      <c r="R1197" s="26">
        <v>1.1958629646229032E-2</v>
      </c>
      <c r="S1197" s="7"/>
      <c r="T1197" s="26">
        <v>1.1958629646229032E-2</v>
      </c>
      <c r="U1197" s="11"/>
      <c r="V1197" s="28"/>
      <c r="W1197" s="28"/>
      <c r="X1197" s="29"/>
      <c r="Y1197" s="108" t="str">
        <f t="shared" si="145"/>
        <v>NO OFERTADO</v>
      </c>
      <c r="Z1197" s="108" t="str">
        <f t="shared" si="146"/>
        <v>CORRECTO</v>
      </c>
      <c r="AA1197" s="29">
        <f t="shared" si="147"/>
        <v>0</v>
      </c>
      <c r="AB1197" s="25">
        <v>4.3051066726424517E-3</v>
      </c>
      <c r="AC1197" s="7"/>
      <c r="AD1197" s="26">
        <v>4.3051066726424517E-3</v>
      </c>
      <c r="AE1197" s="28"/>
      <c r="AF1197" s="28"/>
      <c r="AG1197" s="28"/>
      <c r="AH1197" s="29"/>
      <c r="AI1197" s="108" t="str">
        <f t="shared" si="148"/>
        <v>NO OFERTADO</v>
      </c>
      <c r="AJ1197" s="108" t="str">
        <f t="shared" si="149"/>
        <v>CORRECTO</v>
      </c>
      <c r="AK1197" s="27">
        <v>2.8700711150949675E-3</v>
      </c>
      <c r="AL1197" s="7"/>
      <c r="AM1197" s="26">
        <v>2.8700711150949675E-3</v>
      </c>
      <c r="AN1197" s="28"/>
      <c r="AO1197" s="28"/>
      <c r="AP1197" s="28"/>
      <c r="AQ1197" s="29"/>
      <c r="AR1197" s="108" t="str">
        <f t="shared" si="150"/>
        <v>NO OFERTADO</v>
      </c>
      <c r="AS1197" s="109" t="str">
        <f t="shared" si="151"/>
        <v>CORRECTO</v>
      </c>
    </row>
    <row r="1198" spans="1:45" ht="24" x14ac:dyDescent="0.25">
      <c r="A1198" s="134">
        <v>1195</v>
      </c>
      <c r="B1198" s="135">
        <v>1304</v>
      </c>
      <c r="C1198" s="10" t="s">
        <v>1507</v>
      </c>
      <c r="D1198" s="136" t="s">
        <v>846</v>
      </c>
      <c r="E1198" s="136" t="s">
        <v>6</v>
      </c>
      <c r="F1198" s="136" t="s">
        <v>7</v>
      </c>
      <c r="G1198" s="136" t="s">
        <v>8</v>
      </c>
      <c r="H1198" s="136" t="s">
        <v>7</v>
      </c>
      <c r="I1198" s="137" t="s">
        <v>45</v>
      </c>
      <c r="J1198" s="8">
        <v>1</v>
      </c>
      <c r="K1198" s="8" t="s">
        <v>1509</v>
      </c>
      <c r="L1198" s="9">
        <v>156.97</v>
      </c>
      <c r="M1198" s="9">
        <v>6524.9230769230771</v>
      </c>
      <c r="N1198" s="138">
        <f t="shared" si="144"/>
        <v>1024217.1753846154</v>
      </c>
      <c r="O1198" s="11" t="s">
        <v>3204</v>
      </c>
      <c r="P1198" s="39">
        <v>3.1118807271419507E-5</v>
      </c>
      <c r="Q1198" s="39"/>
      <c r="R1198" s="26">
        <v>7.7797018178548767E-3</v>
      </c>
      <c r="S1198" s="7"/>
      <c r="T1198" s="26">
        <v>7.7797018178548767E-3</v>
      </c>
      <c r="U1198" s="11"/>
      <c r="V1198" s="28"/>
      <c r="W1198" s="28"/>
      <c r="X1198" s="29"/>
      <c r="Y1198" s="108" t="str">
        <f t="shared" si="145"/>
        <v>NO OFERTADO</v>
      </c>
      <c r="Z1198" s="108" t="str">
        <f t="shared" si="146"/>
        <v>CORRECTO</v>
      </c>
      <c r="AA1198" s="29">
        <f t="shared" si="147"/>
        <v>0</v>
      </c>
      <c r="AB1198" s="25">
        <v>2.8006926544277555E-3</v>
      </c>
      <c r="AC1198" s="7"/>
      <c r="AD1198" s="26">
        <v>2.8006926544277555E-3</v>
      </c>
      <c r="AE1198" s="28"/>
      <c r="AF1198" s="28"/>
      <c r="AG1198" s="28"/>
      <c r="AH1198" s="29"/>
      <c r="AI1198" s="108" t="str">
        <f t="shared" si="148"/>
        <v>NO OFERTADO</v>
      </c>
      <c r="AJ1198" s="108" t="str">
        <f t="shared" si="149"/>
        <v>CORRECTO</v>
      </c>
      <c r="AK1198" s="27">
        <v>1.8671284362851703E-3</v>
      </c>
      <c r="AL1198" s="7"/>
      <c r="AM1198" s="26">
        <v>1.8671284362851703E-3</v>
      </c>
      <c r="AN1198" s="28"/>
      <c r="AO1198" s="28"/>
      <c r="AP1198" s="28"/>
      <c r="AQ1198" s="29"/>
      <c r="AR1198" s="108" t="str">
        <f t="shared" si="150"/>
        <v>NO OFERTADO</v>
      </c>
      <c r="AS1198" s="109" t="str">
        <f t="shared" si="151"/>
        <v>CORRECTO</v>
      </c>
    </row>
    <row r="1199" spans="1:45" ht="24" x14ac:dyDescent="0.25">
      <c r="A1199" s="134">
        <v>1196</v>
      </c>
      <c r="B1199" s="135">
        <v>2594</v>
      </c>
      <c r="C1199" s="141" t="s">
        <v>4365</v>
      </c>
      <c r="D1199" s="145" t="s">
        <v>69</v>
      </c>
      <c r="E1199" s="145" t="s">
        <v>6</v>
      </c>
      <c r="F1199" s="145" t="s">
        <v>7</v>
      </c>
      <c r="G1199" s="136" t="s">
        <v>8</v>
      </c>
      <c r="H1199" s="145" t="s">
        <v>7</v>
      </c>
      <c r="I1199" s="137" t="s">
        <v>45</v>
      </c>
      <c r="J1199" s="8">
        <v>1</v>
      </c>
      <c r="K1199" s="8" t="s">
        <v>4366</v>
      </c>
      <c r="L1199" s="9">
        <v>10681.65</v>
      </c>
      <c r="M1199" s="9">
        <v>30</v>
      </c>
      <c r="N1199" s="138">
        <f t="shared" si="144"/>
        <v>320449.5</v>
      </c>
      <c r="O1199" s="11" t="s">
        <v>4504</v>
      </c>
      <c r="P1199" s="39">
        <v>9.7362224246806292E-6</v>
      </c>
      <c r="Q1199" s="39"/>
      <c r="R1199" s="26">
        <v>2.4340556061701571E-3</v>
      </c>
      <c r="S1199" s="7"/>
      <c r="T1199" s="26">
        <v>2.4340556061701571E-3</v>
      </c>
      <c r="U1199" s="11"/>
      <c r="V1199" s="28"/>
      <c r="W1199" s="28"/>
      <c r="X1199" s="29"/>
      <c r="Y1199" s="108" t="str">
        <f t="shared" si="145"/>
        <v>NO OFERTADO</v>
      </c>
      <c r="Z1199" s="108" t="str">
        <f t="shared" si="146"/>
        <v>CORRECTO</v>
      </c>
      <c r="AA1199" s="29">
        <f t="shared" si="147"/>
        <v>0</v>
      </c>
      <c r="AB1199" s="25">
        <v>8.7626001822125666E-4</v>
      </c>
      <c r="AC1199" s="7"/>
      <c r="AD1199" s="26">
        <v>8.7626001822125666E-4</v>
      </c>
      <c r="AE1199" s="28"/>
      <c r="AF1199" s="28"/>
      <c r="AG1199" s="28"/>
      <c r="AH1199" s="29"/>
      <c r="AI1199" s="108" t="str">
        <f t="shared" si="148"/>
        <v>NO OFERTADO</v>
      </c>
      <c r="AJ1199" s="108" t="str">
        <f t="shared" si="149"/>
        <v>CORRECTO</v>
      </c>
      <c r="AK1199" s="27">
        <v>5.8417334548083774E-4</v>
      </c>
      <c r="AL1199" s="7"/>
      <c r="AM1199" s="26">
        <v>5.8417334548083774E-4</v>
      </c>
      <c r="AN1199" s="28"/>
      <c r="AO1199" s="28"/>
      <c r="AP1199" s="28"/>
      <c r="AQ1199" s="29"/>
      <c r="AR1199" s="108" t="str">
        <f t="shared" si="150"/>
        <v>NO OFERTADO</v>
      </c>
      <c r="AS1199" s="109" t="str">
        <f t="shared" si="151"/>
        <v>CORRECTO</v>
      </c>
    </row>
    <row r="1200" spans="1:45" ht="24" x14ac:dyDescent="0.25">
      <c r="A1200" s="134">
        <v>1197</v>
      </c>
      <c r="B1200" s="135">
        <v>2595</v>
      </c>
      <c r="C1200" s="141" t="s">
        <v>4365</v>
      </c>
      <c r="D1200" s="145" t="s">
        <v>51</v>
      </c>
      <c r="E1200" s="145" t="s">
        <v>6</v>
      </c>
      <c r="F1200" s="145" t="s">
        <v>7</v>
      </c>
      <c r="G1200" s="136" t="s">
        <v>8</v>
      </c>
      <c r="H1200" s="145" t="s">
        <v>7</v>
      </c>
      <c r="I1200" s="137" t="s">
        <v>45</v>
      </c>
      <c r="J1200" s="8">
        <v>1</v>
      </c>
      <c r="K1200" s="8" t="s">
        <v>4367</v>
      </c>
      <c r="L1200" s="9">
        <v>9290.73</v>
      </c>
      <c r="M1200" s="9">
        <v>30</v>
      </c>
      <c r="N1200" s="138">
        <f t="shared" si="144"/>
        <v>278721.89999999997</v>
      </c>
      <c r="O1200" s="11" t="s">
        <v>4504</v>
      </c>
      <c r="P1200" s="39">
        <v>8.4684120681405069E-6</v>
      </c>
      <c r="Q1200" s="39"/>
      <c r="R1200" s="26">
        <v>2.1171030170351267E-3</v>
      </c>
      <c r="S1200" s="7"/>
      <c r="T1200" s="26">
        <v>2.1171030170351267E-3</v>
      </c>
      <c r="U1200" s="11"/>
      <c r="V1200" s="28"/>
      <c r="W1200" s="28"/>
      <c r="X1200" s="29"/>
      <c r="Y1200" s="108" t="str">
        <f t="shared" si="145"/>
        <v>NO OFERTADO</v>
      </c>
      <c r="Z1200" s="108" t="str">
        <f t="shared" si="146"/>
        <v>CORRECTO</v>
      </c>
      <c r="AA1200" s="29">
        <f t="shared" si="147"/>
        <v>0</v>
      </c>
      <c r="AB1200" s="25">
        <v>7.6215708613264557E-4</v>
      </c>
      <c r="AC1200" s="7"/>
      <c r="AD1200" s="26">
        <v>7.6215708613264557E-4</v>
      </c>
      <c r="AE1200" s="28"/>
      <c r="AF1200" s="28"/>
      <c r="AG1200" s="28"/>
      <c r="AH1200" s="29"/>
      <c r="AI1200" s="108" t="str">
        <f t="shared" si="148"/>
        <v>NO OFERTADO</v>
      </c>
      <c r="AJ1200" s="108" t="str">
        <f t="shared" si="149"/>
        <v>CORRECTO</v>
      </c>
      <c r="AK1200" s="27">
        <v>5.0810472408843038E-4</v>
      </c>
      <c r="AL1200" s="7"/>
      <c r="AM1200" s="26">
        <v>5.0810472408843038E-4</v>
      </c>
      <c r="AN1200" s="28"/>
      <c r="AO1200" s="28"/>
      <c r="AP1200" s="28"/>
      <c r="AQ1200" s="29"/>
      <c r="AR1200" s="108" t="str">
        <f t="shared" si="150"/>
        <v>NO OFERTADO</v>
      </c>
      <c r="AS1200" s="109" t="str">
        <f t="shared" si="151"/>
        <v>CORRECTO</v>
      </c>
    </row>
    <row r="1201" spans="1:45" ht="24" x14ac:dyDescent="0.25">
      <c r="A1201" s="134">
        <v>1198</v>
      </c>
      <c r="B1201" s="135">
        <v>134</v>
      </c>
      <c r="C1201" s="10" t="s">
        <v>386</v>
      </c>
      <c r="D1201" s="136" t="s">
        <v>387</v>
      </c>
      <c r="E1201" s="136" t="s">
        <v>6</v>
      </c>
      <c r="F1201" s="136" t="s">
        <v>7</v>
      </c>
      <c r="G1201" s="136" t="s">
        <v>8</v>
      </c>
      <c r="H1201" s="136" t="s">
        <v>7</v>
      </c>
      <c r="I1201" s="137">
        <v>3229.5</v>
      </c>
      <c r="J1201" s="8">
        <v>1</v>
      </c>
      <c r="K1201" s="8" t="s">
        <v>388</v>
      </c>
      <c r="L1201" s="9">
        <v>2548.21</v>
      </c>
      <c r="M1201" s="9">
        <v>29299.76923076923</v>
      </c>
      <c r="N1201" s="138">
        <f t="shared" si="144"/>
        <v>74661964.951538458</v>
      </c>
      <c r="O1201" s="11" t="s">
        <v>3204</v>
      </c>
      <c r="P1201" s="39">
        <v>2.268455708097182E-3</v>
      </c>
      <c r="Q1201" s="39">
        <v>3.6219447832391179E-3</v>
      </c>
      <c r="R1201" s="26">
        <v>0.56711392702429553</v>
      </c>
      <c r="S1201" s="26">
        <v>0.10865834349717354</v>
      </c>
      <c r="T1201" s="26">
        <v>0.67577227052146904</v>
      </c>
      <c r="U1201" s="11"/>
      <c r="V1201" s="28"/>
      <c r="W1201" s="28"/>
      <c r="X1201" s="29"/>
      <c r="Y1201" s="108" t="str">
        <f t="shared" si="145"/>
        <v>NO OFERTADO</v>
      </c>
      <c r="Z1201" s="108" t="str">
        <f t="shared" si="146"/>
        <v>CORRECTO</v>
      </c>
      <c r="AA1201" s="29">
        <f t="shared" si="147"/>
        <v>0</v>
      </c>
      <c r="AB1201" s="25">
        <v>0.20416101372874637</v>
      </c>
      <c r="AC1201" s="26">
        <v>5.4329171748586771E-2</v>
      </c>
      <c r="AD1201" s="26">
        <v>0.25849018547733316</v>
      </c>
      <c r="AE1201" s="28"/>
      <c r="AF1201" s="28"/>
      <c r="AG1201" s="28"/>
      <c r="AH1201" s="29"/>
      <c r="AI1201" s="108" t="str">
        <f t="shared" si="148"/>
        <v>NO OFERTADO</v>
      </c>
      <c r="AJ1201" s="108" t="str">
        <f t="shared" si="149"/>
        <v>CORRECTO</v>
      </c>
      <c r="AK1201" s="27">
        <v>0.13610734248583092</v>
      </c>
      <c r="AL1201" s="26">
        <v>1.8109723916195589E-2</v>
      </c>
      <c r="AM1201" s="26">
        <v>0.15421706640202651</v>
      </c>
      <c r="AN1201" s="28"/>
      <c r="AO1201" s="28"/>
      <c r="AP1201" s="28"/>
      <c r="AQ1201" s="29"/>
      <c r="AR1201" s="108" t="str">
        <f t="shared" si="150"/>
        <v>NO OFERTADO</v>
      </c>
      <c r="AS1201" s="109" t="str">
        <f t="shared" si="151"/>
        <v>CORRECTO</v>
      </c>
    </row>
    <row r="1202" spans="1:45" ht="24" x14ac:dyDescent="0.25">
      <c r="A1202" s="134">
        <v>1199</v>
      </c>
      <c r="B1202" s="135">
        <v>293</v>
      </c>
      <c r="C1202" s="10" t="s">
        <v>386</v>
      </c>
      <c r="D1202" s="136" t="s">
        <v>756</v>
      </c>
      <c r="E1202" s="136" t="s">
        <v>6</v>
      </c>
      <c r="F1202" s="136" t="s">
        <v>7</v>
      </c>
      <c r="G1202" s="136" t="s">
        <v>8</v>
      </c>
      <c r="H1202" s="136" t="s">
        <v>7</v>
      </c>
      <c r="I1202" s="137">
        <v>6459</v>
      </c>
      <c r="J1202" s="8">
        <v>1</v>
      </c>
      <c r="K1202" s="8" t="s">
        <v>388</v>
      </c>
      <c r="L1202" s="9">
        <v>3734</v>
      </c>
      <c r="M1202" s="9">
        <v>6205.3076923076924</v>
      </c>
      <c r="N1202" s="138">
        <f t="shared" si="144"/>
        <v>23170618.923076924</v>
      </c>
      <c r="O1202" s="11" t="s">
        <v>3204</v>
      </c>
      <c r="P1202" s="39">
        <v>7.0399329551954631E-4</v>
      </c>
      <c r="Q1202" s="39">
        <v>1.1240355432291737E-3</v>
      </c>
      <c r="R1202" s="26">
        <v>0.17599832387988656</v>
      </c>
      <c r="S1202" s="26">
        <v>3.3721066296875213E-2</v>
      </c>
      <c r="T1202" s="26">
        <v>0.20971939017676178</v>
      </c>
      <c r="U1202" s="11"/>
      <c r="V1202" s="28"/>
      <c r="W1202" s="28"/>
      <c r="X1202" s="29"/>
      <c r="Y1202" s="108" t="str">
        <f t="shared" si="145"/>
        <v>NO OFERTADO</v>
      </c>
      <c r="Z1202" s="108" t="str">
        <f t="shared" si="146"/>
        <v>CORRECTO</v>
      </c>
      <c r="AA1202" s="29">
        <f t="shared" si="147"/>
        <v>0</v>
      </c>
      <c r="AB1202" s="25">
        <v>6.3359396596759168E-2</v>
      </c>
      <c r="AC1202" s="26">
        <v>1.6860533148437606E-2</v>
      </c>
      <c r="AD1202" s="26">
        <v>8.0219929745196775E-2</v>
      </c>
      <c r="AE1202" s="28"/>
      <c r="AF1202" s="28"/>
      <c r="AG1202" s="28"/>
      <c r="AH1202" s="29"/>
      <c r="AI1202" s="108" t="str">
        <f t="shared" si="148"/>
        <v>NO OFERTADO</v>
      </c>
      <c r="AJ1202" s="108" t="str">
        <f t="shared" si="149"/>
        <v>CORRECTO</v>
      </c>
      <c r="AK1202" s="27">
        <v>4.2239597731172779E-2</v>
      </c>
      <c r="AL1202" s="26">
        <v>5.6201777161458688E-3</v>
      </c>
      <c r="AM1202" s="26">
        <v>4.7859775447318648E-2</v>
      </c>
      <c r="AN1202" s="28"/>
      <c r="AO1202" s="28"/>
      <c r="AP1202" s="28"/>
      <c r="AQ1202" s="29"/>
      <c r="AR1202" s="108" t="str">
        <f t="shared" si="150"/>
        <v>NO OFERTADO</v>
      </c>
      <c r="AS1202" s="109" t="str">
        <f t="shared" si="151"/>
        <v>CORRECTO</v>
      </c>
    </row>
    <row r="1203" spans="1:45" x14ac:dyDescent="0.25">
      <c r="A1203" s="134">
        <v>1200</v>
      </c>
      <c r="B1203" s="135">
        <v>1062</v>
      </c>
      <c r="C1203" s="10" t="s">
        <v>1995</v>
      </c>
      <c r="D1203" s="136" t="s">
        <v>1442</v>
      </c>
      <c r="E1203" s="136" t="s">
        <v>165</v>
      </c>
      <c r="F1203" s="136" t="s">
        <v>166</v>
      </c>
      <c r="G1203" s="136" t="s">
        <v>167</v>
      </c>
      <c r="H1203" s="136" t="s">
        <v>81</v>
      </c>
      <c r="I1203" s="137" t="s">
        <v>45</v>
      </c>
      <c r="J1203" s="8">
        <v>5</v>
      </c>
      <c r="K1203" s="8" t="s">
        <v>1996</v>
      </c>
      <c r="L1203" s="9">
        <v>12843.44</v>
      </c>
      <c r="M1203" s="9">
        <v>278.46153846153845</v>
      </c>
      <c r="N1203" s="138">
        <f t="shared" si="144"/>
        <v>3576404.0615384616</v>
      </c>
      <c r="O1203" s="11" t="s">
        <v>3204</v>
      </c>
      <c r="P1203" s="39">
        <v>1.0866194337538254E-4</v>
      </c>
      <c r="Q1203" s="39"/>
      <c r="R1203" s="26">
        <v>2.7165485843845635E-2</v>
      </c>
      <c r="S1203" s="7"/>
      <c r="T1203" s="26">
        <v>2.7165485843845635E-2</v>
      </c>
      <c r="U1203" s="11"/>
      <c r="V1203" s="28"/>
      <c r="W1203" s="28"/>
      <c r="X1203" s="29"/>
      <c r="Y1203" s="108" t="str">
        <f t="shared" si="145"/>
        <v>NO OFERTADO</v>
      </c>
      <c r="Z1203" s="108" t="str">
        <f t="shared" si="146"/>
        <v>CORRECTO</v>
      </c>
      <c r="AA1203" s="29">
        <f t="shared" si="147"/>
        <v>0</v>
      </c>
      <c r="AB1203" s="25">
        <v>9.7795749037844285E-3</v>
      </c>
      <c r="AC1203" s="7"/>
      <c r="AD1203" s="26">
        <v>9.7795749037844285E-3</v>
      </c>
      <c r="AE1203" s="28"/>
      <c r="AF1203" s="28"/>
      <c r="AG1203" s="28"/>
      <c r="AH1203" s="29"/>
      <c r="AI1203" s="108" t="str">
        <f t="shared" si="148"/>
        <v>NO OFERTADO</v>
      </c>
      <c r="AJ1203" s="108" t="str">
        <f t="shared" si="149"/>
        <v>CORRECTO</v>
      </c>
      <c r="AK1203" s="27">
        <v>6.5197166025229526E-3</v>
      </c>
      <c r="AL1203" s="7"/>
      <c r="AM1203" s="26">
        <v>6.5197166025229526E-3</v>
      </c>
      <c r="AN1203" s="28"/>
      <c r="AO1203" s="28"/>
      <c r="AP1203" s="28"/>
      <c r="AQ1203" s="29"/>
      <c r="AR1203" s="108" t="str">
        <f t="shared" si="150"/>
        <v>NO OFERTADO</v>
      </c>
      <c r="AS1203" s="109" t="str">
        <f t="shared" si="151"/>
        <v>CORRECTO</v>
      </c>
    </row>
    <row r="1204" spans="1:45" x14ac:dyDescent="0.25">
      <c r="A1204" s="134">
        <v>1201</v>
      </c>
      <c r="B1204" s="135">
        <v>1032</v>
      </c>
      <c r="C1204" s="10" t="s">
        <v>1995</v>
      </c>
      <c r="D1204" s="136" t="s">
        <v>1410</v>
      </c>
      <c r="E1204" s="136" t="s">
        <v>165</v>
      </c>
      <c r="F1204" s="136" t="s">
        <v>166</v>
      </c>
      <c r="G1204" s="136" t="s">
        <v>167</v>
      </c>
      <c r="H1204" s="136" t="s">
        <v>81</v>
      </c>
      <c r="I1204" s="137" t="s">
        <v>45</v>
      </c>
      <c r="J1204" s="8">
        <v>5</v>
      </c>
      <c r="K1204" s="8" t="s">
        <v>1996</v>
      </c>
      <c r="L1204" s="9">
        <v>6221.92</v>
      </c>
      <c r="M1204" s="9">
        <v>571.53846153846155</v>
      </c>
      <c r="N1204" s="138">
        <f t="shared" si="144"/>
        <v>3556066.5846153847</v>
      </c>
      <c r="O1204" s="11" t="s">
        <v>3204</v>
      </c>
      <c r="P1204" s="39">
        <v>1.0804402947980809E-4</v>
      </c>
      <c r="Q1204" s="39"/>
      <c r="R1204" s="26">
        <v>2.7011007369952024E-2</v>
      </c>
      <c r="S1204" s="7"/>
      <c r="T1204" s="26">
        <v>2.7011007369952024E-2</v>
      </c>
      <c r="U1204" s="11"/>
      <c r="V1204" s="28"/>
      <c r="W1204" s="28"/>
      <c r="X1204" s="29"/>
      <c r="Y1204" s="108" t="str">
        <f t="shared" si="145"/>
        <v>NO OFERTADO</v>
      </c>
      <c r="Z1204" s="108" t="str">
        <f t="shared" si="146"/>
        <v>CORRECTO</v>
      </c>
      <c r="AA1204" s="29">
        <f t="shared" si="147"/>
        <v>0</v>
      </c>
      <c r="AB1204" s="25">
        <v>9.7239626531827276E-3</v>
      </c>
      <c r="AC1204" s="7"/>
      <c r="AD1204" s="26">
        <v>9.7239626531827276E-3</v>
      </c>
      <c r="AE1204" s="28"/>
      <c r="AF1204" s="28"/>
      <c r="AG1204" s="28"/>
      <c r="AH1204" s="29"/>
      <c r="AI1204" s="108" t="str">
        <f t="shared" si="148"/>
        <v>NO OFERTADO</v>
      </c>
      <c r="AJ1204" s="108" t="str">
        <f t="shared" si="149"/>
        <v>CORRECTO</v>
      </c>
      <c r="AK1204" s="27">
        <v>6.4826417687884851E-3</v>
      </c>
      <c r="AL1204" s="7"/>
      <c r="AM1204" s="26">
        <v>6.4826417687884851E-3</v>
      </c>
      <c r="AN1204" s="28"/>
      <c r="AO1204" s="28"/>
      <c r="AP1204" s="28"/>
      <c r="AQ1204" s="29"/>
      <c r="AR1204" s="108" t="str">
        <f t="shared" si="150"/>
        <v>NO OFERTADO</v>
      </c>
      <c r="AS1204" s="109" t="str">
        <f t="shared" si="151"/>
        <v>CORRECTO</v>
      </c>
    </row>
    <row r="1205" spans="1:45" ht="24" x14ac:dyDescent="0.25">
      <c r="A1205" s="134">
        <v>1202</v>
      </c>
      <c r="B1205" s="135">
        <v>1495</v>
      </c>
      <c r="C1205" s="10" t="s">
        <v>2665</v>
      </c>
      <c r="D1205" s="136" t="s">
        <v>2666</v>
      </c>
      <c r="E1205" s="136" t="s">
        <v>165</v>
      </c>
      <c r="F1205" s="136" t="s">
        <v>166</v>
      </c>
      <c r="G1205" s="136" t="s">
        <v>167</v>
      </c>
      <c r="H1205" s="136" t="s">
        <v>81</v>
      </c>
      <c r="I1205" s="137" t="s">
        <v>45</v>
      </c>
      <c r="J1205" s="8">
        <v>5</v>
      </c>
      <c r="K1205" s="8" t="s">
        <v>2667</v>
      </c>
      <c r="L1205" s="9">
        <v>14398.7</v>
      </c>
      <c r="M1205" s="9">
        <v>43.846153846153854</v>
      </c>
      <c r="N1205" s="138">
        <f t="shared" si="144"/>
        <v>631327.61538461549</v>
      </c>
      <c r="O1205" s="11" t="s">
        <v>3204</v>
      </c>
      <c r="P1205" s="39">
        <v>1.9181637313298477E-5</v>
      </c>
      <c r="Q1205" s="39"/>
      <c r="R1205" s="26">
        <v>4.7954093283246188E-3</v>
      </c>
      <c r="S1205" s="7"/>
      <c r="T1205" s="26">
        <v>4.7954093283246188E-3</v>
      </c>
      <c r="U1205" s="11"/>
      <c r="V1205" s="28"/>
      <c r="W1205" s="28"/>
      <c r="X1205" s="29"/>
      <c r="Y1205" s="108" t="str">
        <f t="shared" si="145"/>
        <v>NO OFERTADO</v>
      </c>
      <c r="Z1205" s="108" t="str">
        <f t="shared" si="146"/>
        <v>CORRECTO</v>
      </c>
      <c r="AA1205" s="29">
        <f t="shared" si="147"/>
        <v>0</v>
      </c>
      <c r="AB1205" s="25">
        <v>1.7263473581968628E-3</v>
      </c>
      <c r="AC1205" s="7"/>
      <c r="AD1205" s="26">
        <v>1.7263473581968628E-3</v>
      </c>
      <c r="AE1205" s="28"/>
      <c r="AF1205" s="28"/>
      <c r="AG1205" s="28"/>
      <c r="AH1205" s="29"/>
      <c r="AI1205" s="108" t="str">
        <f t="shared" si="148"/>
        <v>NO OFERTADO</v>
      </c>
      <c r="AJ1205" s="108" t="str">
        <f t="shared" si="149"/>
        <v>CORRECTO</v>
      </c>
      <c r="AK1205" s="27">
        <v>1.1508982387979086E-3</v>
      </c>
      <c r="AL1205" s="7"/>
      <c r="AM1205" s="26">
        <v>1.1508982387979086E-3</v>
      </c>
      <c r="AN1205" s="28"/>
      <c r="AO1205" s="28"/>
      <c r="AP1205" s="28"/>
      <c r="AQ1205" s="29"/>
      <c r="AR1205" s="108" t="str">
        <f t="shared" si="150"/>
        <v>NO OFERTADO</v>
      </c>
      <c r="AS1205" s="109" t="str">
        <f t="shared" si="151"/>
        <v>CORRECTO</v>
      </c>
    </row>
    <row r="1206" spans="1:45" ht="24" x14ac:dyDescent="0.25">
      <c r="A1206" s="134">
        <v>1203</v>
      </c>
      <c r="B1206" s="135">
        <v>538</v>
      </c>
      <c r="C1206" s="10" t="s">
        <v>1248</v>
      </c>
      <c r="D1206" s="136" t="s">
        <v>1249</v>
      </c>
      <c r="E1206" s="136" t="s">
        <v>6</v>
      </c>
      <c r="F1206" s="136" t="s">
        <v>7</v>
      </c>
      <c r="G1206" s="136" t="s">
        <v>8</v>
      </c>
      <c r="H1206" s="136" t="s">
        <v>7</v>
      </c>
      <c r="I1206" s="137" t="s">
        <v>45</v>
      </c>
      <c r="J1206" s="8">
        <v>1</v>
      </c>
      <c r="K1206" s="8" t="s">
        <v>1250</v>
      </c>
      <c r="L1206" s="9">
        <v>4537</v>
      </c>
      <c r="M1206" s="9">
        <v>1997.3076923076924</v>
      </c>
      <c r="N1206" s="138">
        <f t="shared" si="144"/>
        <v>9061785</v>
      </c>
      <c r="O1206" s="11" t="s">
        <v>3204</v>
      </c>
      <c r="P1206" s="39">
        <v>2.7532436257392989E-4</v>
      </c>
      <c r="Q1206" s="39"/>
      <c r="R1206" s="26">
        <v>6.8831090643482473E-2</v>
      </c>
      <c r="S1206" s="7"/>
      <c r="T1206" s="26">
        <v>6.8831090643482473E-2</v>
      </c>
      <c r="U1206" s="11"/>
      <c r="V1206" s="28"/>
      <c r="W1206" s="28"/>
      <c r="X1206" s="29"/>
      <c r="Y1206" s="108" t="str">
        <f t="shared" si="145"/>
        <v>NO OFERTADO</v>
      </c>
      <c r="Z1206" s="108" t="str">
        <f t="shared" si="146"/>
        <v>CORRECTO</v>
      </c>
      <c r="AA1206" s="29">
        <f t="shared" si="147"/>
        <v>0</v>
      </c>
      <c r="AB1206" s="25">
        <v>2.477919263165369E-2</v>
      </c>
      <c r="AC1206" s="7"/>
      <c r="AD1206" s="26">
        <v>2.477919263165369E-2</v>
      </c>
      <c r="AE1206" s="28"/>
      <c r="AF1206" s="28"/>
      <c r="AG1206" s="28"/>
      <c r="AH1206" s="29"/>
      <c r="AI1206" s="108" t="str">
        <f t="shared" si="148"/>
        <v>NO OFERTADO</v>
      </c>
      <c r="AJ1206" s="108" t="str">
        <f t="shared" si="149"/>
        <v>CORRECTO</v>
      </c>
      <c r="AK1206" s="27">
        <v>1.6519461754435794E-2</v>
      </c>
      <c r="AL1206" s="7"/>
      <c r="AM1206" s="26">
        <v>1.6519461754435794E-2</v>
      </c>
      <c r="AN1206" s="28"/>
      <c r="AO1206" s="28"/>
      <c r="AP1206" s="28"/>
      <c r="AQ1206" s="29"/>
      <c r="AR1206" s="108" t="str">
        <f t="shared" si="150"/>
        <v>NO OFERTADO</v>
      </c>
      <c r="AS1206" s="109" t="str">
        <f t="shared" si="151"/>
        <v>CORRECTO</v>
      </c>
    </row>
    <row r="1207" spans="1:45" ht="24" x14ac:dyDescent="0.25">
      <c r="A1207" s="134">
        <v>1204</v>
      </c>
      <c r="B1207" s="135">
        <v>1433</v>
      </c>
      <c r="C1207" s="10" t="s">
        <v>1248</v>
      </c>
      <c r="D1207" s="136" t="s">
        <v>2568</v>
      </c>
      <c r="E1207" s="136" t="s">
        <v>6</v>
      </c>
      <c r="F1207" s="136" t="s">
        <v>7</v>
      </c>
      <c r="G1207" s="136" t="s">
        <v>8</v>
      </c>
      <c r="H1207" s="136" t="s">
        <v>7</v>
      </c>
      <c r="I1207" s="137" t="s">
        <v>45</v>
      </c>
      <c r="J1207" s="8">
        <v>1</v>
      </c>
      <c r="K1207" s="8" t="s">
        <v>1250</v>
      </c>
      <c r="L1207" s="9">
        <v>3187.68</v>
      </c>
      <c r="M1207" s="9">
        <v>412.30769230769232</v>
      </c>
      <c r="N1207" s="138">
        <f t="shared" si="144"/>
        <v>1314304.9846153846</v>
      </c>
      <c r="O1207" s="11" t="s">
        <v>3204</v>
      </c>
      <c r="P1207" s="39">
        <v>3.9932549946502762E-5</v>
      </c>
      <c r="Q1207" s="39"/>
      <c r="R1207" s="26">
        <v>9.9831374866256907E-3</v>
      </c>
      <c r="S1207" s="7"/>
      <c r="T1207" s="26">
        <v>9.9831374866256907E-3</v>
      </c>
      <c r="U1207" s="11"/>
      <c r="V1207" s="28"/>
      <c r="W1207" s="28"/>
      <c r="X1207" s="29"/>
      <c r="Y1207" s="108" t="str">
        <f t="shared" si="145"/>
        <v>NO OFERTADO</v>
      </c>
      <c r="Z1207" s="108" t="str">
        <f t="shared" si="146"/>
        <v>CORRECTO</v>
      </c>
      <c r="AA1207" s="29">
        <f t="shared" si="147"/>
        <v>0</v>
      </c>
      <c r="AB1207" s="25">
        <v>3.5939294951852488E-3</v>
      </c>
      <c r="AC1207" s="7"/>
      <c r="AD1207" s="26">
        <v>3.5939294951852488E-3</v>
      </c>
      <c r="AE1207" s="28"/>
      <c r="AF1207" s="28"/>
      <c r="AG1207" s="28"/>
      <c r="AH1207" s="29"/>
      <c r="AI1207" s="108" t="str">
        <f t="shared" si="148"/>
        <v>NO OFERTADO</v>
      </c>
      <c r="AJ1207" s="108" t="str">
        <f t="shared" si="149"/>
        <v>CORRECTO</v>
      </c>
      <c r="AK1207" s="27">
        <v>2.3959529967901658E-3</v>
      </c>
      <c r="AL1207" s="7"/>
      <c r="AM1207" s="26">
        <v>2.3959529967901658E-3</v>
      </c>
      <c r="AN1207" s="28"/>
      <c r="AO1207" s="28"/>
      <c r="AP1207" s="28"/>
      <c r="AQ1207" s="29"/>
      <c r="AR1207" s="108" t="str">
        <f t="shared" si="150"/>
        <v>NO OFERTADO</v>
      </c>
      <c r="AS1207" s="109" t="str">
        <f t="shared" si="151"/>
        <v>CORRECTO</v>
      </c>
    </row>
    <row r="1208" spans="1:45" ht="24" x14ac:dyDescent="0.25">
      <c r="A1208" s="134">
        <v>1205</v>
      </c>
      <c r="B1208" s="135">
        <v>1672</v>
      </c>
      <c r="C1208" s="10" t="s">
        <v>2936</v>
      </c>
      <c r="D1208" s="136" t="s">
        <v>445</v>
      </c>
      <c r="E1208" s="136" t="s">
        <v>7</v>
      </c>
      <c r="F1208" s="136" t="s">
        <v>7</v>
      </c>
      <c r="G1208" s="136" t="s">
        <v>8</v>
      </c>
      <c r="H1208" s="136" t="s">
        <v>7</v>
      </c>
      <c r="I1208" s="137" t="s">
        <v>45</v>
      </c>
      <c r="J1208" s="8">
        <v>1</v>
      </c>
      <c r="K1208" s="8" t="s">
        <v>2937</v>
      </c>
      <c r="L1208" s="9">
        <v>7303.4</v>
      </c>
      <c r="M1208" s="9">
        <v>98.571428571428569</v>
      </c>
      <c r="N1208" s="138">
        <f t="shared" si="144"/>
        <v>719906.57142857136</v>
      </c>
      <c r="O1208" s="11" t="s">
        <v>3204</v>
      </c>
      <c r="P1208" s="39">
        <v>2.1872933190464654E-5</v>
      </c>
      <c r="Q1208" s="39"/>
      <c r="R1208" s="26">
        <v>5.4682332976161638E-3</v>
      </c>
      <c r="S1208" s="7"/>
      <c r="T1208" s="26">
        <v>5.4682332976161638E-3</v>
      </c>
      <c r="U1208" s="11"/>
      <c r="V1208" s="28"/>
      <c r="W1208" s="28"/>
      <c r="X1208" s="29"/>
      <c r="Y1208" s="108" t="str">
        <f t="shared" si="145"/>
        <v>NO OFERTADO</v>
      </c>
      <c r="Z1208" s="108" t="str">
        <f t="shared" si="146"/>
        <v>CORRECTO</v>
      </c>
      <c r="AA1208" s="29">
        <f t="shared" si="147"/>
        <v>0</v>
      </c>
      <c r="AB1208" s="25">
        <v>1.9685639871418188E-3</v>
      </c>
      <c r="AC1208" s="7"/>
      <c r="AD1208" s="26">
        <v>1.9685639871418188E-3</v>
      </c>
      <c r="AE1208" s="28"/>
      <c r="AF1208" s="28"/>
      <c r="AG1208" s="28"/>
      <c r="AH1208" s="29"/>
      <c r="AI1208" s="108" t="str">
        <f t="shared" si="148"/>
        <v>NO OFERTADO</v>
      </c>
      <c r="AJ1208" s="108" t="str">
        <f t="shared" si="149"/>
        <v>CORRECTO</v>
      </c>
      <c r="AK1208" s="27">
        <v>1.3123759914278792E-3</v>
      </c>
      <c r="AL1208" s="7"/>
      <c r="AM1208" s="26">
        <v>1.3123759914278792E-3</v>
      </c>
      <c r="AN1208" s="28"/>
      <c r="AO1208" s="28"/>
      <c r="AP1208" s="28"/>
      <c r="AQ1208" s="29"/>
      <c r="AR1208" s="108" t="str">
        <f t="shared" si="150"/>
        <v>NO OFERTADO</v>
      </c>
      <c r="AS1208" s="109" t="str">
        <f t="shared" si="151"/>
        <v>CORRECTO</v>
      </c>
    </row>
    <row r="1209" spans="1:45" ht="24" x14ac:dyDescent="0.25">
      <c r="A1209" s="134">
        <v>1206</v>
      </c>
      <c r="B1209" s="135">
        <v>17</v>
      </c>
      <c r="C1209" s="10" t="s">
        <v>60</v>
      </c>
      <c r="D1209" s="136" t="s">
        <v>61</v>
      </c>
      <c r="E1209" s="136" t="s">
        <v>6</v>
      </c>
      <c r="F1209" s="136" t="s">
        <v>7</v>
      </c>
      <c r="G1209" s="136" t="s">
        <v>8</v>
      </c>
      <c r="H1209" s="136" t="s">
        <v>7</v>
      </c>
      <c r="I1209" s="137">
        <v>265447.2</v>
      </c>
      <c r="J1209" s="8">
        <v>1</v>
      </c>
      <c r="K1209" s="8" t="s">
        <v>62</v>
      </c>
      <c r="L1209" s="9">
        <v>67292.070000000007</v>
      </c>
      <c r="M1209" s="9">
        <v>867.61538461538464</v>
      </c>
      <c r="N1209" s="138">
        <f t="shared" si="144"/>
        <v>58383635.194615394</v>
      </c>
      <c r="O1209" s="11" t="s">
        <v>3204</v>
      </c>
      <c r="P1209" s="39">
        <v>1.7738709475789089E-3</v>
      </c>
      <c r="Q1209" s="39">
        <v>2.8322627599866789E-3</v>
      </c>
      <c r="R1209" s="26">
        <v>0.44346773689472724</v>
      </c>
      <c r="S1209" s="26">
        <v>8.4967882799600367E-2</v>
      </c>
      <c r="T1209" s="26">
        <v>0.52843561969432762</v>
      </c>
      <c r="U1209" s="11"/>
      <c r="V1209" s="28"/>
      <c r="W1209" s="28"/>
      <c r="X1209" s="29"/>
      <c r="Y1209" s="108" t="str">
        <f t="shared" si="145"/>
        <v>NO OFERTADO</v>
      </c>
      <c r="Z1209" s="108" t="str">
        <f t="shared" si="146"/>
        <v>CORRECTO</v>
      </c>
      <c r="AA1209" s="29">
        <f t="shared" si="147"/>
        <v>0</v>
      </c>
      <c r="AB1209" s="25">
        <v>0.15964838528210179</v>
      </c>
      <c r="AC1209" s="26">
        <v>4.2483941399800183E-2</v>
      </c>
      <c r="AD1209" s="26">
        <v>0.20213232668190198</v>
      </c>
      <c r="AE1209" s="28"/>
      <c r="AF1209" s="28"/>
      <c r="AG1209" s="28"/>
      <c r="AH1209" s="29"/>
      <c r="AI1209" s="108" t="str">
        <f t="shared" si="148"/>
        <v>NO OFERTADO</v>
      </c>
      <c r="AJ1209" s="108" t="str">
        <f t="shared" si="149"/>
        <v>CORRECTO</v>
      </c>
      <c r="AK1209" s="27">
        <v>0.10643225685473454</v>
      </c>
      <c r="AL1209" s="26">
        <v>1.4161313799933396E-2</v>
      </c>
      <c r="AM1209" s="26">
        <v>0.12059357065466793</v>
      </c>
      <c r="AN1209" s="28"/>
      <c r="AO1209" s="28"/>
      <c r="AP1209" s="28"/>
      <c r="AQ1209" s="29"/>
      <c r="AR1209" s="108" t="str">
        <f t="shared" si="150"/>
        <v>NO OFERTADO</v>
      </c>
      <c r="AS1209" s="109" t="str">
        <f t="shared" si="151"/>
        <v>CORRECTO</v>
      </c>
    </row>
    <row r="1210" spans="1:45" ht="24" x14ac:dyDescent="0.25">
      <c r="A1210" s="134">
        <v>1207</v>
      </c>
      <c r="B1210" s="135">
        <v>2824</v>
      </c>
      <c r="C1210" s="10" t="s">
        <v>4643</v>
      </c>
      <c r="D1210" s="136" t="s">
        <v>61</v>
      </c>
      <c r="E1210" s="136" t="s">
        <v>6</v>
      </c>
      <c r="F1210" s="136" t="s">
        <v>7</v>
      </c>
      <c r="G1210" s="136" t="s">
        <v>8</v>
      </c>
      <c r="H1210" s="136" t="s">
        <v>7</v>
      </c>
      <c r="I1210" s="142">
        <v>265447.2</v>
      </c>
      <c r="J1210" s="8">
        <v>1</v>
      </c>
      <c r="K1210" s="11"/>
      <c r="L1210" s="9">
        <v>228937</v>
      </c>
      <c r="M1210" s="9">
        <v>725.77777777777783</v>
      </c>
      <c r="N1210" s="138">
        <f t="shared" si="144"/>
        <v>166157387.11111113</v>
      </c>
      <c r="O1210" s="11" t="s">
        <v>4504</v>
      </c>
      <c r="P1210" s="39">
        <v>5.0483626231825618E-3</v>
      </c>
      <c r="Q1210" s="39">
        <v>8.0605015128433332E-3</v>
      </c>
      <c r="R1210" s="26">
        <v>1.2620906557956404</v>
      </c>
      <c r="S1210" s="26">
        <v>0.24181504538529999</v>
      </c>
      <c r="T1210" s="26">
        <v>1.5039057011809405</v>
      </c>
      <c r="U1210" s="11"/>
      <c r="V1210" s="28"/>
      <c r="W1210" s="28"/>
      <c r="X1210" s="29"/>
      <c r="Y1210" s="108" t="str">
        <f t="shared" si="145"/>
        <v>NO OFERTADO</v>
      </c>
      <c r="Z1210" s="108" t="str">
        <f t="shared" si="146"/>
        <v>CORRECTO</v>
      </c>
      <c r="AA1210" s="29">
        <f t="shared" si="147"/>
        <v>0</v>
      </c>
      <c r="AB1210" s="25">
        <v>0.45435263608643056</v>
      </c>
      <c r="AC1210" s="26">
        <v>0.12090752269265</v>
      </c>
      <c r="AD1210" s="26">
        <v>0.57526015877908054</v>
      </c>
      <c r="AE1210" s="28"/>
      <c r="AF1210" s="28"/>
      <c r="AG1210" s="28"/>
      <c r="AH1210" s="29"/>
      <c r="AI1210" s="108" t="str">
        <f t="shared" si="148"/>
        <v>NO OFERTADO</v>
      </c>
      <c r="AJ1210" s="108" t="str">
        <f t="shared" si="149"/>
        <v>CORRECTO</v>
      </c>
      <c r="AK1210" s="27">
        <v>0.30290175739095371</v>
      </c>
      <c r="AL1210" s="26">
        <v>4.0302507564216668E-2</v>
      </c>
      <c r="AM1210" s="26">
        <v>0.34320426495517037</v>
      </c>
      <c r="AN1210" s="28"/>
      <c r="AO1210" s="28"/>
      <c r="AP1210" s="28"/>
      <c r="AQ1210" s="29"/>
      <c r="AR1210" s="108" t="str">
        <f t="shared" si="150"/>
        <v>NO OFERTADO</v>
      </c>
      <c r="AS1210" s="109" t="str">
        <f t="shared" si="151"/>
        <v>CORRECTO</v>
      </c>
    </row>
    <row r="1211" spans="1:45" x14ac:dyDescent="0.25">
      <c r="A1211" s="134">
        <v>1208</v>
      </c>
      <c r="B1211" s="135">
        <v>52</v>
      </c>
      <c r="C1211" s="10" t="s">
        <v>163</v>
      </c>
      <c r="D1211" s="136" t="s">
        <v>164</v>
      </c>
      <c r="E1211" s="136" t="s">
        <v>165</v>
      </c>
      <c r="F1211" s="136" t="s">
        <v>166</v>
      </c>
      <c r="G1211" s="136" t="s">
        <v>167</v>
      </c>
      <c r="H1211" s="136" t="s">
        <v>81</v>
      </c>
      <c r="I1211" s="137" t="s">
        <v>45</v>
      </c>
      <c r="J1211" s="8">
        <v>10</v>
      </c>
      <c r="K1211" s="8" t="s">
        <v>168</v>
      </c>
      <c r="L1211" s="9">
        <v>3000.71</v>
      </c>
      <c r="M1211" s="9">
        <v>34283.076923076922</v>
      </c>
      <c r="N1211" s="138">
        <f t="shared" si="144"/>
        <v>102873571.75384615</v>
      </c>
      <c r="O1211" s="11" t="s">
        <v>3204</v>
      </c>
      <c r="P1211" s="39">
        <v>3.1256094211936313E-3</v>
      </c>
      <c r="Q1211" s="39"/>
      <c r="R1211" s="26">
        <v>0.78140235529840785</v>
      </c>
      <c r="S1211" s="7"/>
      <c r="T1211" s="26">
        <v>0.78140235529840785</v>
      </c>
      <c r="U1211" s="11"/>
      <c r="V1211" s="28"/>
      <c r="W1211" s="28"/>
      <c r="X1211" s="29"/>
      <c r="Y1211" s="108" t="str">
        <f t="shared" si="145"/>
        <v>NO OFERTADO</v>
      </c>
      <c r="Z1211" s="108" t="str">
        <f t="shared" si="146"/>
        <v>CORRECTO</v>
      </c>
      <c r="AA1211" s="29">
        <f t="shared" si="147"/>
        <v>0</v>
      </c>
      <c r="AB1211" s="25">
        <v>0.28130484790742682</v>
      </c>
      <c r="AC1211" s="7"/>
      <c r="AD1211" s="26">
        <v>0.28130484790742682</v>
      </c>
      <c r="AE1211" s="28"/>
      <c r="AF1211" s="28"/>
      <c r="AG1211" s="28"/>
      <c r="AH1211" s="29"/>
      <c r="AI1211" s="108" t="str">
        <f t="shared" si="148"/>
        <v>NO OFERTADO</v>
      </c>
      <c r="AJ1211" s="108" t="str">
        <f t="shared" si="149"/>
        <v>CORRECTO</v>
      </c>
      <c r="AK1211" s="27">
        <v>0.18753656527161788</v>
      </c>
      <c r="AL1211" s="7"/>
      <c r="AM1211" s="26">
        <v>0.18753656527161788</v>
      </c>
      <c r="AN1211" s="28"/>
      <c r="AO1211" s="28"/>
      <c r="AP1211" s="28"/>
      <c r="AQ1211" s="29"/>
      <c r="AR1211" s="108" t="str">
        <f t="shared" si="150"/>
        <v>NO OFERTADO</v>
      </c>
      <c r="AS1211" s="109" t="str">
        <f t="shared" si="151"/>
        <v>CORRECTO</v>
      </c>
    </row>
    <row r="1212" spans="1:45" ht="24" x14ac:dyDescent="0.25">
      <c r="A1212" s="134">
        <v>1209</v>
      </c>
      <c r="B1212" s="135">
        <v>309</v>
      </c>
      <c r="C1212" s="10" t="s">
        <v>790</v>
      </c>
      <c r="D1212" s="136" t="s">
        <v>791</v>
      </c>
      <c r="E1212" s="136" t="s">
        <v>251</v>
      </c>
      <c r="F1212" s="136" t="s">
        <v>230</v>
      </c>
      <c r="G1212" s="136" t="s">
        <v>8</v>
      </c>
      <c r="H1212" s="136" t="s">
        <v>486</v>
      </c>
      <c r="I1212" s="137" t="s">
        <v>45</v>
      </c>
      <c r="J1212" s="8">
        <v>1</v>
      </c>
      <c r="K1212" s="8" t="s">
        <v>792</v>
      </c>
      <c r="L1212" s="9">
        <v>18389</v>
      </c>
      <c r="M1212" s="9">
        <v>1175.3846153846155</v>
      </c>
      <c r="N1212" s="138">
        <f t="shared" si="144"/>
        <v>21614147.692307696</v>
      </c>
      <c r="O1212" s="11" t="s">
        <v>3204</v>
      </c>
      <c r="P1212" s="39">
        <v>6.5670300453645662E-4</v>
      </c>
      <c r="Q1212" s="39"/>
      <c r="R1212" s="26">
        <v>0.16417575113411415</v>
      </c>
      <c r="S1212" s="7"/>
      <c r="T1212" s="26">
        <v>0.16417575113411415</v>
      </c>
      <c r="U1212" s="11"/>
      <c r="V1212" s="28"/>
      <c r="W1212" s="28"/>
      <c r="X1212" s="29"/>
      <c r="Y1212" s="108" t="str">
        <f t="shared" si="145"/>
        <v>NO OFERTADO</v>
      </c>
      <c r="Z1212" s="108" t="str">
        <f t="shared" si="146"/>
        <v>CORRECTO</v>
      </c>
      <c r="AA1212" s="29">
        <f t="shared" si="147"/>
        <v>0</v>
      </c>
      <c r="AB1212" s="25">
        <v>5.9103270408281096E-2</v>
      </c>
      <c r="AC1212" s="7"/>
      <c r="AD1212" s="26">
        <v>5.9103270408281096E-2</v>
      </c>
      <c r="AE1212" s="28"/>
      <c r="AF1212" s="28"/>
      <c r="AG1212" s="28"/>
      <c r="AH1212" s="29"/>
      <c r="AI1212" s="108" t="str">
        <f t="shared" si="148"/>
        <v>NO OFERTADO</v>
      </c>
      <c r="AJ1212" s="108" t="str">
        <f t="shared" si="149"/>
        <v>CORRECTO</v>
      </c>
      <c r="AK1212" s="27">
        <v>3.94021802721874E-2</v>
      </c>
      <c r="AL1212" s="7"/>
      <c r="AM1212" s="26">
        <v>3.94021802721874E-2</v>
      </c>
      <c r="AN1212" s="28"/>
      <c r="AO1212" s="28"/>
      <c r="AP1212" s="28"/>
      <c r="AQ1212" s="29"/>
      <c r="AR1212" s="108" t="str">
        <f t="shared" si="150"/>
        <v>NO OFERTADO</v>
      </c>
      <c r="AS1212" s="109" t="str">
        <f t="shared" si="151"/>
        <v>CORRECTO</v>
      </c>
    </row>
    <row r="1213" spans="1:45" x14ac:dyDescent="0.25">
      <c r="A1213" s="134">
        <v>1210</v>
      </c>
      <c r="B1213" s="135">
        <v>74</v>
      </c>
      <c r="C1213" s="10" t="s">
        <v>228</v>
      </c>
      <c r="D1213" s="136" t="s">
        <v>229</v>
      </c>
      <c r="E1213" s="136" t="s">
        <v>201</v>
      </c>
      <c r="F1213" s="136" t="s">
        <v>230</v>
      </c>
      <c r="G1213" s="136" t="s">
        <v>8</v>
      </c>
      <c r="H1213" s="136" t="s">
        <v>231</v>
      </c>
      <c r="I1213" s="137" t="s">
        <v>45</v>
      </c>
      <c r="J1213" s="8">
        <v>1</v>
      </c>
      <c r="K1213" s="8" t="s">
        <v>232</v>
      </c>
      <c r="L1213" s="9">
        <v>2668</v>
      </c>
      <c r="M1213" s="9">
        <v>34611.153846153844</v>
      </c>
      <c r="N1213" s="138">
        <f t="shared" si="144"/>
        <v>92342558.461538449</v>
      </c>
      <c r="O1213" s="11" t="s">
        <v>3204</v>
      </c>
      <c r="P1213" s="39">
        <v>2.8056454712696152E-3</v>
      </c>
      <c r="Q1213" s="39"/>
      <c r="R1213" s="26">
        <v>0.70141136781740376</v>
      </c>
      <c r="S1213" s="7"/>
      <c r="T1213" s="26">
        <v>0.70141136781740376</v>
      </c>
      <c r="U1213" s="11"/>
      <c r="V1213" s="28"/>
      <c r="W1213" s="28"/>
      <c r="X1213" s="29"/>
      <c r="Y1213" s="108" t="str">
        <f t="shared" si="145"/>
        <v>NO OFERTADO</v>
      </c>
      <c r="Z1213" s="108" t="str">
        <f t="shared" si="146"/>
        <v>CORRECTO</v>
      </c>
      <c r="AA1213" s="29">
        <f t="shared" si="147"/>
        <v>0</v>
      </c>
      <c r="AB1213" s="25">
        <v>0.25250809241426536</v>
      </c>
      <c r="AC1213" s="7"/>
      <c r="AD1213" s="26">
        <v>0.25250809241426536</v>
      </c>
      <c r="AE1213" s="28"/>
      <c r="AF1213" s="28"/>
      <c r="AG1213" s="28"/>
      <c r="AH1213" s="29"/>
      <c r="AI1213" s="108" t="str">
        <f t="shared" si="148"/>
        <v>NO OFERTADO</v>
      </c>
      <c r="AJ1213" s="108" t="str">
        <f t="shared" si="149"/>
        <v>CORRECTO</v>
      </c>
      <c r="AK1213" s="27">
        <v>0.16833872827617691</v>
      </c>
      <c r="AL1213" s="7"/>
      <c r="AM1213" s="26">
        <v>0.16833872827617691</v>
      </c>
      <c r="AN1213" s="28"/>
      <c r="AO1213" s="28"/>
      <c r="AP1213" s="28"/>
      <c r="AQ1213" s="29"/>
      <c r="AR1213" s="108" t="str">
        <f t="shared" si="150"/>
        <v>NO OFERTADO</v>
      </c>
      <c r="AS1213" s="109" t="str">
        <f t="shared" si="151"/>
        <v>CORRECTO</v>
      </c>
    </row>
    <row r="1214" spans="1:45" ht="24" x14ac:dyDescent="0.25">
      <c r="A1214" s="134">
        <v>1211</v>
      </c>
      <c r="B1214" s="135">
        <v>647</v>
      </c>
      <c r="C1214" s="10" t="s">
        <v>4558</v>
      </c>
      <c r="D1214" s="136" t="s">
        <v>1411</v>
      </c>
      <c r="E1214" s="136" t="s">
        <v>1086</v>
      </c>
      <c r="F1214" s="136" t="s">
        <v>267</v>
      </c>
      <c r="G1214" s="136" t="s">
        <v>8</v>
      </c>
      <c r="H1214" s="136" t="s">
        <v>267</v>
      </c>
      <c r="I1214" s="137" t="s">
        <v>45</v>
      </c>
      <c r="J1214" s="8">
        <v>1</v>
      </c>
      <c r="K1214" s="8" t="s">
        <v>232</v>
      </c>
      <c r="L1214" s="9">
        <v>33478</v>
      </c>
      <c r="M1214" s="9">
        <v>244.92307692307693</v>
      </c>
      <c r="N1214" s="138">
        <f t="shared" si="144"/>
        <v>8199534.7692307699</v>
      </c>
      <c r="O1214" s="11" t="s">
        <v>3204</v>
      </c>
      <c r="P1214" s="39">
        <v>2.491265996424807E-4</v>
      </c>
      <c r="Q1214" s="39"/>
      <c r="R1214" s="26">
        <v>6.2281649910620178E-2</v>
      </c>
      <c r="S1214" s="7"/>
      <c r="T1214" s="26">
        <v>6.2281649910620178E-2</v>
      </c>
      <c r="U1214" s="11"/>
      <c r="V1214" s="28"/>
      <c r="W1214" s="28"/>
      <c r="X1214" s="29"/>
      <c r="Y1214" s="108" t="str">
        <f t="shared" si="145"/>
        <v>NO OFERTADO</v>
      </c>
      <c r="Z1214" s="108" t="str">
        <f t="shared" si="146"/>
        <v>CORRECTO</v>
      </c>
      <c r="AA1214" s="29">
        <f t="shared" si="147"/>
        <v>0</v>
      </c>
      <c r="AB1214" s="25">
        <v>2.2421393967823264E-2</v>
      </c>
      <c r="AC1214" s="7"/>
      <c r="AD1214" s="26">
        <v>2.2421393967823264E-2</v>
      </c>
      <c r="AE1214" s="28"/>
      <c r="AF1214" s="28"/>
      <c r="AG1214" s="28"/>
      <c r="AH1214" s="29"/>
      <c r="AI1214" s="108" t="str">
        <f t="shared" si="148"/>
        <v>NO OFERTADO</v>
      </c>
      <c r="AJ1214" s="108" t="str">
        <f t="shared" si="149"/>
        <v>CORRECTO</v>
      </c>
      <c r="AK1214" s="27">
        <v>1.4947595978548842E-2</v>
      </c>
      <c r="AL1214" s="7"/>
      <c r="AM1214" s="26">
        <v>1.4947595978548842E-2</v>
      </c>
      <c r="AN1214" s="28"/>
      <c r="AO1214" s="28"/>
      <c r="AP1214" s="28"/>
      <c r="AQ1214" s="29"/>
      <c r="AR1214" s="108" t="str">
        <f t="shared" si="150"/>
        <v>NO OFERTADO</v>
      </c>
      <c r="AS1214" s="109" t="str">
        <f t="shared" si="151"/>
        <v>CORRECTO</v>
      </c>
    </row>
    <row r="1215" spans="1:45" ht="24" x14ac:dyDescent="0.25">
      <c r="A1215" s="134">
        <v>1212</v>
      </c>
      <c r="B1215" s="135">
        <v>396</v>
      </c>
      <c r="C1215" s="10" t="s">
        <v>976</v>
      </c>
      <c r="D1215" s="136" t="s">
        <v>977</v>
      </c>
      <c r="E1215" s="136" t="s">
        <v>978</v>
      </c>
      <c r="F1215" s="136" t="s">
        <v>166</v>
      </c>
      <c r="G1215" s="136" t="s">
        <v>8</v>
      </c>
      <c r="H1215" s="136" t="s">
        <v>81</v>
      </c>
      <c r="I1215" s="137" t="s">
        <v>45</v>
      </c>
      <c r="J1215" s="8">
        <v>240</v>
      </c>
      <c r="K1215" s="8" t="s">
        <v>979</v>
      </c>
      <c r="L1215" s="9">
        <v>311.10000000000002</v>
      </c>
      <c r="M1215" s="9">
        <v>175458.46153846153</v>
      </c>
      <c r="N1215" s="138">
        <f t="shared" si="144"/>
        <v>54585127.384615384</v>
      </c>
      <c r="O1215" s="11" t="s">
        <v>3204</v>
      </c>
      <c r="P1215" s="39">
        <v>1.6584608223640261E-3</v>
      </c>
      <c r="Q1215" s="39"/>
      <c r="R1215" s="26">
        <v>0.41461520559100651</v>
      </c>
      <c r="S1215" s="7"/>
      <c r="T1215" s="26">
        <v>0.41461520559100651</v>
      </c>
      <c r="U1215" s="11"/>
      <c r="V1215" s="28"/>
      <c r="W1215" s="28"/>
      <c r="X1215" s="29"/>
      <c r="Y1215" s="108" t="str">
        <f t="shared" si="145"/>
        <v>NO OFERTADO</v>
      </c>
      <c r="Z1215" s="108" t="str">
        <f t="shared" si="146"/>
        <v>CORRECTO</v>
      </c>
      <c r="AA1215" s="29">
        <f t="shared" si="147"/>
        <v>0</v>
      </c>
      <c r="AB1215" s="25">
        <v>0.14926147401276235</v>
      </c>
      <c r="AC1215" s="7"/>
      <c r="AD1215" s="26">
        <v>0.14926147401276235</v>
      </c>
      <c r="AE1215" s="28"/>
      <c r="AF1215" s="28"/>
      <c r="AG1215" s="28"/>
      <c r="AH1215" s="29"/>
      <c r="AI1215" s="108" t="str">
        <f t="shared" si="148"/>
        <v>NO OFERTADO</v>
      </c>
      <c r="AJ1215" s="108" t="str">
        <f t="shared" si="149"/>
        <v>CORRECTO</v>
      </c>
      <c r="AK1215" s="27">
        <v>9.9507649341841573E-2</v>
      </c>
      <c r="AL1215" s="7"/>
      <c r="AM1215" s="26">
        <v>9.9507649341841573E-2</v>
      </c>
      <c r="AN1215" s="28"/>
      <c r="AO1215" s="28"/>
      <c r="AP1215" s="28"/>
      <c r="AQ1215" s="29"/>
      <c r="AR1215" s="108" t="str">
        <f t="shared" si="150"/>
        <v>NO OFERTADO</v>
      </c>
      <c r="AS1215" s="109" t="str">
        <f t="shared" si="151"/>
        <v>CORRECTO</v>
      </c>
    </row>
    <row r="1216" spans="1:45" ht="24" x14ac:dyDescent="0.25">
      <c r="A1216" s="134">
        <v>1213</v>
      </c>
      <c r="B1216" s="135">
        <v>2788</v>
      </c>
      <c r="C1216" s="10" t="s">
        <v>976</v>
      </c>
      <c r="D1216" s="136" t="s">
        <v>977</v>
      </c>
      <c r="E1216" s="136" t="s">
        <v>978</v>
      </c>
      <c r="F1216" s="136" t="s">
        <v>166</v>
      </c>
      <c r="G1216" s="136" t="s">
        <v>8</v>
      </c>
      <c r="H1216" s="136" t="s">
        <v>4563</v>
      </c>
      <c r="I1216" s="137" t="s">
        <v>45</v>
      </c>
      <c r="J1216" s="8">
        <v>10</v>
      </c>
      <c r="K1216" s="11" t="s">
        <v>979</v>
      </c>
      <c r="L1216" s="9">
        <v>406</v>
      </c>
      <c r="M1216" s="9">
        <v>4290</v>
      </c>
      <c r="N1216" s="138">
        <f t="shared" si="144"/>
        <v>1741740</v>
      </c>
      <c r="O1216" s="11" t="s">
        <v>3204</v>
      </c>
      <c r="P1216" s="39">
        <v>5.2919315043285255E-5</v>
      </c>
      <c r="Q1216" s="39"/>
      <c r="R1216" s="26">
        <v>1.3229828760821313E-2</v>
      </c>
      <c r="S1216" s="7"/>
      <c r="T1216" s="26">
        <v>1.3229828760821313E-2</v>
      </c>
      <c r="U1216" s="11"/>
      <c r="V1216" s="28"/>
      <c r="W1216" s="28"/>
      <c r="X1216" s="29"/>
      <c r="Y1216" s="108" t="str">
        <f t="shared" si="145"/>
        <v>NO OFERTADO</v>
      </c>
      <c r="Z1216" s="108" t="str">
        <f t="shared" si="146"/>
        <v>CORRECTO</v>
      </c>
      <c r="AA1216" s="29">
        <f t="shared" si="147"/>
        <v>0</v>
      </c>
      <c r="AB1216" s="25">
        <v>4.7627383538956731E-3</v>
      </c>
      <c r="AC1216" s="7"/>
      <c r="AD1216" s="26">
        <v>4.7627383538956731E-3</v>
      </c>
      <c r="AE1216" s="28"/>
      <c r="AF1216" s="28"/>
      <c r="AG1216" s="28"/>
      <c r="AH1216" s="29"/>
      <c r="AI1216" s="108" t="str">
        <f t="shared" si="148"/>
        <v>NO OFERTADO</v>
      </c>
      <c r="AJ1216" s="108" t="str">
        <f t="shared" si="149"/>
        <v>CORRECTO</v>
      </c>
      <c r="AK1216" s="27">
        <v>3.1751589025971151E-3</v>
      </c>
      <c r="AL1216" s="7"/>
      <c r="AM1216" s="26">
        <v>3.1751589025971151E-3</v>
      </c>
      <c r="AN1216" s="28"/>
      <c r="AO1216" s="28"/>
      <c r="AP1216" s="28"/>
      <c r="AQ1216" s="29"/>
      <c r="AR1216" s="108" t="str">
        <f t="shared" si="150"/>
        <v>NO OFERTADO</v>
      </c>
      <c r="AS1216" s="109" t="str">
        <f t="shared" si="151"/>
        <v>CORRECTO</v>
      </c>
    </row>
    <row r="1217" spans="1:45" ht="24" x14ac:dyDescent="0.25">
      <c r="A1217" s="134">
        <v>1214</v>
      </c>
      <c r="B1217" s="135">
        <v>1695</v>
      </c>
      <c r="C1217" s="10" t="s">
        <v>2962</v>
      </c>
      <c r="D1217" s="136" t="s">
        <v>4852</v>
      </c>
      <c r="E1217" s="136" t="s">
        <v>6</v>
      </c>
      <c r="F1217" s="136" t="s">
        <v>7</v>
      </c>
      <c r="G1217" s="136" t="s">
        <v>8</v>
      </c>
      <c r="H1217" s="136" t="s">
        <v>7</v>
      </c>
      <c r="I1217" s="137" t="s">
        <v>45</v>
      </c>
      <c r="J1217" s="8">
        <v>1</v>
      </c>
      <c r="K1217" s="8" t="s">
        <v>2963</v>
      </c>
      <c r="L1217" s="9">
        <v>922.21</v>
      </c>
      <c r="M1217" s="9">
        <v>253.84615384615384</v>
      </c>
      <c r="N1217" s="138">
        <f t="shared" si="144"/>
        <v>234099.46153846153</v>
      </c>
      <c r="O1217" s="11" t="s">
        <v>3204</v>
      </c>
      <c r="P1217" s="39">
        <v>7.1126477870504697E-6</v>
      </c>
      <c r="Q1217" s="39"/>
      <c r="R1217" s="26">
        <v>1.7781619467626174E-3</v>
      </c>
      <c r="S1217" s="7"/>
      <c r="T1217" s="26">
        <v>1.7781619467626174E-3</v>
      </c>
      <c r="U1217" s="11"/>
      <c r="V1217" s="28"/>
      <c r="W1217" s="28"/>
      <c r="X1217" s="29"/>
      <c r="Y1217" s="108" t="str">
        <f t="shared" si="145"/>
        <v>NO OFERTADO</v>
      </c>
      <c r="Z1217" s="108" t="str">
        <f t="shared" si="146"/>
        <v>CORRECTO</v>
      </c>
      <c r="AA1217" s="29">
        <f t="shared" si="147"/>
        <v>0</v>
      </c>
      <c r="AB1217" s="25">
        <v>6.4013830083454223E-4</v>
      </c>
      <c r="AC1217" s="7"/>
      <c r="AD1217" s="26">
        <v>6.4013830083454223E-4</v>
      </c>
      <c r="AE1217" s="28"/>
      <c r="AF1217" s="28"/>
      <c r="AG1217" s="28"/>
      <c r="AH1217" s="29"/>
      <c r="AI1217" s="108" t="str">
        <f t="shared" si="148"/>
        <v>NO OFERTADO</v>
      </c>
      <c r="AJ1217" s="108" t="str">
        <f t="shared" si="149"/>
        <v>CORRECTO</v>
      </c>
      <c r="AK1217" s="27">
        <v>4.2675886722302821E-4</v>
      </c>
      <c r="AL1217" s="7"/>
      <c r="AM1217" s="26">
        <v>4.2675886722302821E-4</v>
      </c>
      <c r="AN1217" s="28"/>
      <c r="AO1217" s="28"/>
      <c r="AP1217" s="28"/>
      <c r="AQ1217" s="29"/>
      <c r="AR1217" s="108" t="str">
        <f t="shared" si="150"/>
        <v>NO OFERTADO</v>
      </c>
      <c r="AS1217" s="109" t="str">
        <f t="shared" si="151"/>
        <v>CORRECTO</v>
      </c>
    </row>
    <row r="1218" spans="1:45" ht="24" x14ac:dyDescent="0.25">
      <c r="A1218" s="134">
        <v>1215</v>
      </c>
      <c r="B1218" s="135">
        <v>1591</v>
      </c>
      <c r="C1218" s="10" t="s">
        <v>2808</v>
      </c>
      <c r="D1218" s="136" t="s">
        <v>2809</v>
      </c>
      <c r="E1218" s="136" t="s">
        <v>6</v>
      </c>
      <c r="F1218" s="136" t="s">
        <v>7</v>
      </c>
      <c r="G1218" s="136" t="s">
        <v>8</v>
      </c>
      <c r="H1218" s="136" t="s">
        <v>7</v>
      </c>
      <c r="I1218" s="137" t="s">
        <v>45</v>
      </c>
      <c r="J1218" s="8">
        <v>1</v>
      </c>
      <c r="K1218" s="8" t="s">
        <v>562</v>
      </c>
      <c r="L1218" s="9">
        <v>3514.68</v>
      </c>
      <c r="M1218" s="9">
        <v>132</v>
      </c>
      <c r="N1218" s="138">
        <f t="shared" si="144"/>
        <v>463937.75999999995</v>
      </c>
      <c r="O1218" s="11" t="s">
        <v>3204</v>
      </c>
      <c r="P1218" s="39">
        <v>1.4095828586307979E-5</v>
      </c>
      <c r="Q1218" s="39"/>
      <c r="R1218" s="26">
        <v>3.5239571465769948E-3</v>
      </c>
      <c r="S1218" s="7"/>
      <c r="T1218" s="26">
        <v>3.5239571465769948E-3</v>
      </c>
      <c r="U1218" s="11"/>
      <c r="V1218" s="28"/>
      <c r="W1218" s="28"/>
      <c r="X1218" s="29"/>
      <c r="Y1218" s="108" t="str">
        <f t="shared" si="145"/>
        <v>NO OFERTADO</v>
      </c>
      <c r="Z1218" s="108" t="str">
        <f t="shared" si="146"/>
        <v>CORRECTO</v>
      </c>
      <c r="AA1218" s="29">
        <f t="shared" si="147"/>
        <v>0</v>
      </c>
      <c r="AB1218" s="25">
        <v>1.2686245727677181E-3</v>
      </c>
      <c r="AC1218" s="7"/>
      <c r="AD1218" s="26">
        <v>1.2686245727677181E-3</v>
      </c>
      <c r="AE1218" s="28"/>
      <c r="AF1218" s="28"/>
      <c r="AG1218" s="28"/>
      <c r="AH1218" s="29"/>
      <c r="AI1218" s="108" t="str">
        <f t="shared" si="148"/>
        <v>NO OFERTADO</v>
      </c>
      <c r="AJ1218" s="108" t="str">
        <f t="shared" si="149"/>
        <v>CORRECTO</v>
      </c>
      <c r="AK1218" s="27">
        <v>8.4574971517847874E-4</v>
      </c>
      <c r="AL1218" s="7"/>
      <c r="AM1218" s="26">
        <v>8.4574971517847874E-4</v>
      </c>
      <c r="AN1218" s="28"/>
      <c r="AO1218" s="28"/>
      <c r="AP1218" s="28"/>
      <c r="AQ1218" s="29"/>
      <c r="AR1218" s="108" t="str">
        <f t="shared" si="150"/>
        <v>NO OFERTADO</v>
      </c>
      <c r="AS1218" s="109" t="str">
        <f t="shared" si="151"/>
        <v>CORRECTO</v>
      </c>
    </row>
    <row r="1219" spans="1:45" x14ac:dyDescent="0.25">
      <c r="A1219" s="134">
        <v>1216</v>
      </c>
      <c r="B1219" s="135">
        <v>1038</v>
      </c>
      <c r="C1219" s="10" t="s">
        <v>2006</v>
      </c>
      <c r="D1219" s="136" t="s">
        <v>1492</v>
      </c>
      <c r="E1219" s="136" t="s">
        <v>36</v>
      </c>
      <c r="F1219" s="136" t="s">
        <v>16</v>
      </c>
      <c r="G1219" s="136" t="s">
        <v>17</v>
      </c>
      <c r="H1219" s="136" t="s">
        <v>36</v>
      </c>
      <c r="I1219" s="137" t="s">
        <v>45</v>
      </c>
      <c r="J1219" s="8">
        <v>1</v>
      </c>
      <c r="K1219" s="8" t="s">
        <v>2007</v>
      </c>
      <c r="L1219" s="9">
        <v>2588</v>
      </c>
      <c r="M1219" s="9">
        <v>1307.6153846153845</v>
      </c>
      <c r="N1219" s="138">
        <f t="shared" si="144"/>
        <v>3384108.615384615</v>
      </c>
      <c r="O1219" s="11" t="s">
        <v>3204</v>
      </c>
      <c r="P1219" s="39">
        <v>1.0281942767475875E-4</v>
      </c>
      <c r="Q1219" s="39"/>
      <c r="R1219" s="26">
        <v>2.5704856918689685E-2</v>
      </c>
      <c r="S1219" s="7"/>
      <c r="T1219" s="26">
        <v>2.5704856918689685E-2</v>
      </c>
      <c r="U1219" s="11"/>
      <c r="V1219" s="28"/>
      <c r="W1219" s="28"/>
      <c r="X1219" s="29"/>
      <c r="Y1219" s="108" t="str">
        <f t="shared" si="145"/>
        <v>NO OFERTADO</v>
      </c>
      <c r="Z1219" s="108" t="str">
        <f t="shared" si="146"/>
        <v>CORRECTO</v>
      </c>
      <c r="AA1219" s="29">
        <f t="shared" si="147"/>
        <v>0</v>
      </c>
      <c r="AB1219" s="25">
        <v>9.253748490728287E-3</v>
      </c>
      <c r="AC1219" s="7"/>
      <c r="AD1219" s="26">
        <v>9.253748490728287E-3</v>
      </c>
      <c r="AE1219" s="28"/>
      <c r="AF1219" s="28"/>
      <c r="AG1219" s="28"/>
      <c r="AH1219" s="29"/>
      <c r="AI1219" s="108" t="str">
        <f t="shared" si="148"/>
        <v>NO OFERTADO</v>
      </c>
      <c r="AJ1219" s="108" t="str">
        <f t="shared" si="149"/>
        <v>CORRECTO</v>
      </c>
      <c r="AK1219" s="27">
        <v>6.1691656604855247E-3</v>
      </c>
      <c r="AL1219" s="7"/>
      <c r="AM1219" s="26">
        <v>6.1691656604855247E-3</v>
      </c>
      <c r="AN1219" s="28"/>
      <c r="AO1219" s="28"/>
      <c r="AP1219" s="28"/>
      <c r="AQ1219" s="29"/>
      <c r="AR1219" s="108" t="str">
        <f t="shared" si="150"/>
        <v>NO OFERTADO</v>
      </c>
      <c r="AS1219" s="109" t="str">
        <f t="shared" si="151"/>
        <v>CORRECTO</v>
      </c>
    </row>
    <row r="1220" spans="1:45" ht="24" x14ac:dyDescent="0.25">
      <c r="A1220" s="134">
        <v>1217</v>
      </c>
      <c r="B1220" s="135">
        <v>1230</v>
      </c>
      <c r="C1220" s="10" t="s">
        <v>2266</v>
      </c>
      <c r="D1220" s="136" t="s">
        <v>2183</v>
      </c>
      <c r="E1220" s="136" t="s">
        <v>1086</v>
      </c>
      <c r="F1220" s="136" t="s">
        <v>241</v>
      </c>
      <c r="G1220" s="136" t="s">
        <v>2267</v>
      </c>
      <c r="H1220" s="136" t="s">
        <v>231</v>
      </c>
      <c r="I1220" s="137" t="s">
        <v>45</v>
      </c>
      <c r="J1220" s="8">
        <v>20</v>
      </c>
      <c r="K1220" s="8" t="s">
        <v>2268</v>
      </c>
      <c r="L1220" s="9">
        <v>25.83</v>
      </c>
      <c r="M1220" s="9">
        <v>77602.5</v>
      </c>
      <c r="N1220" s="138">
        <f t="shared" si="144"/>
        <v>2004472.575</v>
      </c>
      <c r="O1220" s="11" t="s">
        <v>3204</v>
      </c>
      <c r="P1220" s="39">
        <v>6.0901923187186506E-5</v>
      </c>
      <c r="Q1220" s="39"/>
      <c r="R1220" s="26">
        <v>1.5225480796796627E-2</v>
      </c>
      <c r="S1220" s="7"/>
      <c r="T1220" s="26">
        <v>1.5225480796796627E-2</v>
      </c>
      <c r="U1220" s="11"/>
      <c r="V1220" s="28"/>
      <c r="W1220" s="28"/>
      <c r="X1220" s="29"/>
      <c r="Y1220" s="108" t="str">
        <f t="shared" si="145"/>
        <v>NO OFERTADO</v>
      </c>
      <c r="Z1220" s="108" t="str">
        <f t="shared" si="146"/>
        <v>CORRECTO</v>
      </c>
      <c r="AA1220" s="29">
        <f t="shared" si="147"/>
        <v>0</v>
      </c>
      <c r="AB1220" s="25">
        <v>5.4811730868467856E-3</v>
      </c>
      <c r="AC1220" s="7"/>
      <c r="AD1220" s="26">
        <v>5.4811730868467856E-3</v>
      </c>
      <c r="AE1220" s="28"/>
      <c r="AF1220" s="28"/>
      <c r="AG1220" s="28"/>
      <c r="AH1220" s="29"/>
      <c r="AI1220" s="108" t="str">
        <f t="shared" si="148"/>
        <v>NO OFERTADO</v>
      </c>
      <c r="AJ1220" s="108" t="str">
        <f t="shared" si="149"/>
        <v>CORRECTO</v>
      </c>
      <c r="AK1220" s="27">
        <v>3.6541153912311901E-3</v>
      </c>
      <c r="AL1220" s="7"/>
      <c r="AM1220" s="26">
        <v>3.6541153912311901E-3</v>
      </c>
      <c r="AN1220" s="28"/>
      <c r="AO1220" s="28"/>
      <c r="AP1220" s="28"/>
      <c r="AQ1220" s="29"/>
      <c r="AR1220" s="108" t="str">
        <f t="shared" si="150"/>
        <v>NO OFERTADO</v>
      </c>
      <c r="AS1220" s="109" t="str">
        <f t="shared" si="151"/>
        <v>CORRECTO</v>
      </c>
    </row>
    <row r="1221" spans="1:45" ht="24" x14ac:dyDescent="0.25">
      <c r="A1221" s="134">
        <v>1218</v>
      </c>
      <c r="B1221" s="135">
        <v>1742</v>
      </c>
      <c r="C1221" s="10" t="s">
        <v>3044</v>
      </c>
      <c r="D1221" s="136" t="s">
        <v>3045</v>
      </c>
      <c r="E1221" s="136" t="s">
        <v>3046</v>
      </c>
      <c r="F1221" s="136" t="s">
        <v>3047</v>
      </c>
      <c r="G1221" s="136" t="s">
        <v>17</v>
      </c>
      <c r="H1221" s="136" t="s">
        <v>4853</v>
      </c>
      <c r="I1221" s="137" t="s">
        <v>45</v>
      </c>
      <c r="J1221" s="8">
        <v>1</v>
      </c>
      <c r="K1221" s="8" t="s">
        <v>3048</v>
      </c>
      <c r="L1221" s="9">
        <v>19403.330000000002</v>
      </c>
      <c r="M1221" s="9">
        <v>6.7272727272727275</v>
      </c>
      <c r="N1221" s="138">
        <f t="shared" si="144"/>
        <v>130531.49272727275</v>
      </c>
      <c r="O1221" s="11" t="s">
        <v>3204</v>
      </c>
      <c r="P1221" s="39">
        <v>3.9659404886520628E-6</v>
      </c>
      <c r="Q1221" s="39"/>
      <c r="R1221" s="26">
        <v>9.9148512216301566E-4</v>
      </c>
      <c r="S1221" s="7"/>
      <c r="T1221" s="26">
        <v>9.9148512216301566E-4</v>
      </c>
      <c r="U1221" s="11"/>
      <c r="V1221" s="28"/>
      <c r="W1221" s="28"/>
      <c r="X1221" s="29"/>
      <c r="Y1221" s="108" t="str">
        <f t="shared" si="145"/>
        <v>NO OFERTADO</v>
      </c>
      <c r="Z1221" s="108" t="str">
        <f t="shared" si="146"/>
        <v>CORRECTO</v>
      </c>
      <c r="AA1221" s="29">
        <f t="shared" si="147"/>
        <v>0</v>
      </c>
      <c r="AB1221" s="25">
        <v>3.5693464397868564E-4</v>
      </c>
      <c r="AC1221" s="7"/>
      <c r="AD1221" s="26">
        <v>3.5693464397868564E-4</v>
      </c>
      <c r="AE1221" s="28"/>
      <c r="AF1221" s="28"/>
      <c r="AG1221" s="28"/>
      <c r="AH1221" s="29"/>
      <c r="AI1221" s="108" t="str">
        <f t="shared" si="148"/>
        <v>NO OFERTADO</v>
      </c>
      <c r="AJ1221" s="108" t="str">
        <f t="shared" si="149"/>
        <v>CORRECTO</v>
      </c>
      <c r="AK1221" s="27">
        <v>2.3795642931912376E-4</v>
      </c>
      <c r="AL1221" s="7"/>
      <c r="AM1221" s="26">
        <v>2.3795642931912376E-4</v>
      </c>
      <c r="AN1221" s="28"/>
      <c r="AO1221" s="28"/>
      <c r="AP1221" s="28"/>
      <c r="AQ1221" s="29"/>
      <c r="AR1221" s="108" t="str">
        <f t="shared" si="150"/>
        <v>NO OFERTADO</v>
      </c>
      <c r="AS1221" s="109" t="str">
        <f t="shared" si="151"/>
        <v>CORRECTO</v>
      </c>
    </row>
    <row r="1222" spans="1:45" ht="24" x14ac:dyDescent="0.25">
      <c r="A1222" s="134">
        <v>1219</v>
      </c>
      <c r="B1222" s="135">
        <v>1421</v>
      </c>
      <c r="C1222" s="10" t="s">
        <v>2553</v>
      </c>
      <c r="D1222" s="136" t="s">
        <v>69</v>
      </c>
      <c r="E1222" s="136" t="s">
        <v>6</v>
      </c>
      <c r="F1222" s="136" t="s">
        <v>6</v>
      </c>
      <c r="G1222" s="136" t="s">
        <v>8</v>
      </c>
      <c r="H1222" s="136" t="s">
        <v>7</v>
      </c>
      <c r="I1222" s="137" t="s">
        <v>45</v>
      </c>
      <c r="J1222" s="8">
        <v>1</v>
      </c>
      <c r="K1222" s="8" t="s">
        <v>2554</v>
      </c>
      <c r="L1222" s="9">
        <v>1100</v>
      </c>
      <c r="M1222" s="9">
        <v>593.125</v>
      </c>
      <c r="N1222" s="138">
        <f t="shared" ref="N1222:N1285" si="152">M1222*L1222</f>
        <v>652437.5</v>
      </c>
      <c r="O1222" s="11" t="s">
        <v>3204</v>
      </c>
      <c r="P1222" s="39">
        <v>1.9823019284481851E-5</v>
      </c>
      <c r="Q1222" s="39"/>
      <c r="R1222" s="26">
        <v>4.955754821120463E-3</v>
      </c>
      <c r="S1222" s="7"/>
      <c r="T1222" s="26">
        <v>4.955754821120463E-3</v>
      </c>
      <c r="U1222" s="11"/>
      <c r="V1222" s="28"/>
      <c r="W1222" s="28"/>
      <c r="X1222" s="29"/>
      <c r="Y1222" s="108" t="str">
        <f t="shared" ref="Y1222:Y1285" si="153">IF(U1222=0,"NO OFERTADO",IF(V1222=0,"NO OFERTADO",IF(W1222=0,"NO OFERTADO",IF(X1222&gt;0,"CORRECTO","NO OFERTADO"))))</f>
        <v>NO OFERTADO</v>
      </c>
      <c r="Z1222" s="108" t="str">
        <f t="shared" ref="Z1222:Z1285" si="154">IF(X1222=0,"CORRECTO",IF(X1222&gt;I1222,"SOBREPASA TECHO REGULADO","CORRECTO"))</f>
        <v>CORRECTO</v>
      </c>
      <c r="AA1222" s="29">
        <f t="shared" ref="AA1222:AA1285" si="155">IF(AND(Y1222="CORRECTO", Z1222="CORRECTO"), X1222*M1222, 0)</f>
        <v>0</v>
      </c>
      <c r="AB1222" s="25">
        <v>1.7840717356033666E-3</v>
      </c>
      <c r="AC1222" s="7"/>
      <c r="AD1222" s="26">
        <v>1.7840717356033666E-3</v>
      </c>
      <c r="AE1222" s="28"/>
      <c r="AF1222" s="28"/>
      <c r="AG1222" s="28"/>
      <c r="AH1222" s="29"/>
      <c r="AI1222" s="108" t="str">
        <f t="shared" ref="AI1222:AI1285" si="156">IF(AE1222=0,"NO OFERTADO",IF(AF1222=0,"NO OFERTADO",IF(AG1222=0,"NO OFERTADO",IF(AH1222&gt;0,"CORRECTO","NO OFERTADO"))))</f>
        <v>NO OFERTADO</v>
      </c>
      <c r="AJ1222" s="108" t="str">
        <f t="shared" ref="AJ1222:AJ1285" si="157">IF(AH1222=0,"CORRECTO",IF(AH1222&lt;X1222,"PRECIO OPCION 1 MAYOR QUE OPCION 2",IF(AH1222&gt;I1222,"SOBREPASA TECHO REGULADO","CORRECTO")))</f>
        <v>CORRECTO</v>
      </c>
      <c r="AK1222" s="27">
        <v>1.189381157068911E-3</v>
      </c>
      <c r="AL1222" s="7"/>
      <c r="AM1222" s="26">
        <v>1.189381157068911E-3</v>
      </c>
      <c r="AN1222" s="28"/>
      <c r="AO1222" s="28"/>
      <c r="AP1222" s="28"/>
      <c r="AQ1222" s="29"/>
      <c r="AR1222" s="108" t="str">
        <f t="shared" ref="AR1222:AR1285" si="158">IF(AN1222=0,"NO OFERTADO",IF(AO1222=0,"NO OFERTADO",IF(AP1222=0,"NO OFERTADO",IF(AQ1222&gt;0,"CORRECTO","NO OFERTADO"))))</f>
        <v>NO OFERTADO</v>
      </c>
      <c r="AS1222" s="109" t="str">
        <f t="shared" ref="AS1222:AS1285" si="159">IF(AQ1222=0,"CORRECTO",IF(AQ1222&lt;AH1222,"PRECIO OPCION 2 MAYOR QUE OPCION 3",IF(AQ1222&gt;I1222,"SOBREPASA TECHO REGULADO","CORRECTO")))</f>
        <v>CORRECTO</v>
      </c>
    </row>
    <row r="1223" spans="1:45" x14ac:dyDescent="0.25">
      <c r="A1223" s="134">
        <v>1220</v>
      </c>
      <c r="B1223" s="135">
        <v>1784</v>
      </c>
      <c r="C1223" s="10" t="s">
        <v>3107</v>
      </c>
      <c r="D1223" s="136" t="s">
        <v>3108</v>
      </c>
      <c r="E1223" s="136" t="s">
        <v>978</v>
      </c>
      <c r="F1223" s="136" t="s">
        <v>166</v>
      </c>
      <c r="G1223" s="136" t="s">
        <v>8</v>
      </c>
      <c r="H1223" s="136" t="s">
        <v>81</v>
      </c>
      <c r="I1223" s="137" t="s">
        <v>45</v>
      </c>
      <c r="J1223" s="8">
        <v>100</v>
      </c>
      <c r="K1223" s="8" t="s">
        <v>3109</v>
      </c>
      <c r="L1223" s="9">
        <v>696</v>
      </c>
      <c r="M1223" s="9">
        <v>500</v>
      </c>
      <c r="N1223" s="138">
        <f t="shared" si="152"/>
        <v>348000</v>
      </c>
      <c r="O1223" s="11" t="s">
        <v>3204</v>
      </c>
      <c r="P1223" s="39">
        <v>1.0573289718938112E-5</v>
      </c>
      <c r="Q1223" s="39"/>
      <c r="R1223" s="26">
        <v>2.6433224297345279E-3</v>
      </c>
      <c r="S1223" s="7"/>
      <c r="T1223" s="26">
        <v>2.6433224297345279E-3</v>
      </c>
      <c r="U1223" s="11"/>
      <c r="V1223" s="28"/>
      <c r="W1223" s="28"/>
      <c r="X1223" s="29"/>
      <c r="Y1223" s="108" t="str">
        <f t="shared" si="153"/>
        <v>NO OFERTADO</v>
      </c>
      <c r="Z1223" s="108" t="str">
        <f t="shared" si="154"/>
        <v>CORRECTO</v>
      </c>
      <c r="AA1223" s="29">
        <f t="shared" si="155"/>
        <v>0</v>
      </c>
      <c r="AB1223" s="25">
        <v>9.5159607470443012E-4</v>
      </c>
      <c r="AC1223" s="7"/>
      <c r="AD1223" s="26">
        <v>9.5159607470443012E-4</v>
      </c>
      <c r="AE1223" s="28"/>
      <c r="AF1223" s="28"/>
      <c r="AG1223" s="28"/>
      <c r="AH1223" s="29"/>
      <c r="AI1223" s="108" t="str">
        <f t="shared" si="156"/>
        <v>NO OFERTADO</v>
      </c>
      <c r="AJ1223" s="108" t="str">
        <f t="shared" si="157"/>
        <v>CORRECTO</v>
      </c>
      <c r="AK1223" s="27">
        <v>6.3439738313628667E-4</v>
      </c>
      <c r="AL1223" s="7"/>
      <c r="AM1223" s="26">
        <v>6.3439738313628667E-4</v>
      </c>
      <c r="AN1223" s="28"/>
      <c r="AO1223" s="28"/>
      <c r="AP1223" s="28"/>
      <c r="AQ1223" s="29"/>
      <c r="AR1223" s="108" t="str">
        <f t="shared" si="158"/>
        <v>NO OFERTADO</v>
      </c>
      <c r="AS1223" s="109" t="str">
        <f t="shared" si="159"/>
        <v>CORRECTO</v>
      </c>
    </row>
    <row r="1224" spans="1:45" ht="24" x14ac:dyDescent="0.25">
      <c r="A1224" s="134">
        <v>1221</v>
      </c>
      <c r="B1224" s="135">
        <v>358</v>
      </c>
      <c r="C1224" s="10" t="s">
        <v>898</v>
      </c>
      <c r="D1224" s="136" t="s">
        <v>899</v>
      </c>
      <c r="E1224" s="136" t="s">
        <v>6</v>
      </c>
      <c r="F1224" s="136" t="s">
        <v>101</v>
      </c>
      <c r="G1224" s="136" t="s">
        <v>8</v>
      </c>
      <c r="H1224" s="136" t="s">
        <v>7</v>
      </c>
      <c r="I1224" s="137" t="s">
        <v>45</v>
      </c>
      <c r="J1224" s="8">
        <v>1</v>
      </c>
      <c r="K1224" s="8" t="s">
        <v>900</v>
      </c>
      <c r="L1224" s="9">
        <v>5751</v>
      </c>
      <c r="M1224" s="9">
        <v>3754.3846153846152</v>
      </c>
      <c r="N1224" s="138">
        <f t="shared" si="152"/>
        <v>21591465.923076924</v>
      </c>
      <c r="O1224" s="11" t="s">
        <v>3204</v>
      </c>
      <c r="P1224" s="39">
        <v>6.5601386396917192E-4</v>
      </c>
      <c r="Q1224" s="39"/>
      <c r="R1224" s="26">
        <v>0.16400346599229298</v>
      </c>
      <c r="S1224" s="7"/>
      <c r="T1224" s="26">
        <v>0.16400346599229298</v>
      </c>
      <c r="U1224" s="11"/>
      <c r="V1224" s="28"/>
      <c r="W1224" s="28"/>
      <c r="X1224" s="29"/>
      <c r="Y1224" s="108" t="str">
        <f t="shared" si="153"/>
        <v>NO OFERTADO</v>
      </c>
      <c r="Z1224" s="108" t="str">
        <f t="shared" si="154"/>
        <v>CORRECTO</v>
      </c>
      <c r="AA1224" s="29">
        <f t="shared" si="155"/>
        <v>0</v>
      </c>
      <c r="AB1224" s="25">
        <v>5.9041247757225475E-2</v>
      </c>
      <c r="AC1224" s="7"/>
      <c r="AD1224" s="26">
        <v>5.9041247757225475E-2</v>
      </c>
      <c r="AE1224" s="28"/>
      <c r="AF1224" s="28"/>
      <c r="AG1224" s="28"/>
      <c r="AH1224" s="29"/>
      <c r="AI1224" s="108" t="str">
        <f t="shared" si="156"/>
        <v>NO OFERTADO</v>
      </c>
      <c r="AJ1224" s="108" t="str">
        <f t="shared" si="157"/>
        <v>CORRECTO</v>
      </c>
      <c r="AK1224" s="27">
        <v>3.9360831838150312E-2</v>
      </c>
      <c r="AL1224" s="7"/>
      <c r="AM1224" s="26">
        <v>3.9360831838150312E-2</v>
      </c>
      <c r="AN1224" s="28"/>
      <c r="AO1224" s="28"/>
      <c r="AP1224" s="28"/>
      <c r="AQ1224" s="29"/>
      <c r="AR1224" s="108" t="str">
        <f t="shared" si="158"/>
        <v>NO OFERTADO</v>
      </c>
      <c r="AS1224" s="109" t="str">
        <f t="shared" si="159"/>
        <v>CORRECTO</v>
      </c>
    </row>
    <row r="1225" spans="1:45" ht="36" x14ac:dyDescent="0.25">
      <c r="A1225" s="134">
        <v>1222</v>
      </c>
      <c r="B1225" s="135">
        <v>2538</v>
      </c>
      <c r="C1225" s="10" t="s">
        <v>4261</v>
      </c>
      <c r="D1225" s="136" t="s">
        <v>4262</v>
      </c>
      <c r="E1225" s="136" t="s">
        <v>205</v>
      </c>
      <c r="F1225" s="136" t="s">
        <v>7</v>
      </c>
      <c r="G1225" s="136" t="s">
        <v>8</v>
      </c>
      <c r="H1225" s="136" t="s">
        <v>7</v>
      </c>
      <c r="I1225" s="137" t="s">
        <v>45</v>
      </c>
      <c r="J1225" s="8">
        <v>1</v>
      </c>
      <c r="K1225" s="8" t="s">
        <v>3109</v>
      </c>
      <c r="L1225" s="9">
        <v>5576.78</v>
      </c>
      <c r="M1225" s="9">
        <v>363.16666666666669</v>
      </c>
      <c r="N1225" s="138">
        <f t="shared" si="152"/>
        <v>2025300.6033333333</v>
      </c>
      <c r="O1225" s="11" t="s">
        <v>4504</v>
      </c>
      <c r="P1225" s="39">
        <v>6.1534741514320375E-5</v>
      </c>
      <c r="Q1225" s="39"/>
      <c r="R1225" s="26">
        <v>1.5383685378580094E-2</v>
      </c>
      <c r="S1225" s="7"/>
      <c r="T1225" s="26">
        <v>1.5383685378580094E-2</v>
      </c>
      <c r="U1225" s="11"/>
      <c r="V1225" s="28"/>
      <c r="W1225" s="28"/>
      <c r="X1225" s="29"/>
      <c r="Y1225" s="108" t="str">
        <f t="shared" si="153"/>
        <v>NO OFERTADO</v>
      </c>
      <c r="Z1225" s="108" t="str">
        <f t="shared" si="154"/>
        <v>CORRECTO</v>
      </c>
      <c r="AA1225" s="29">
        <f t="shared" si="155"/>
        <v>0</v>
      </c>
      <c r="AB1225" s="25">
        <v>5.5381267362888337E-3</v>
      </c>
      <c r="AC1225" s="7"/>
      <c r="AD1225" s="26">
        <v>5.5381267362888337E-3</v>
      </c>
      <c r="AE1225" s="28"/>
      <c r="AF1225" s="28"/>
      <c r="AG1225" s="28"/>
      <c r="AH1225" s="29"/>
      <c r="AI1225" s="108" t="str">
        <f t="shared" si="156"/>
        <v>NO OFERTADO</v>
      </c>
      <c r="AJ1225" s="108" t="str">
        <f t="shared" si="157"/>
        <v>CORRECTO</v>
      </c>
      <c r="AK1225" s="27">
        <v>3.6920844908592226E-3</v>
      </c>
      <c r="AL1225" s="7"/>
      <c r="AM1225" s="26">
        <v>3.6920844908592226E-3</v>
      </c>
      <c r="AN1225" s="28"/>
      <c r="AO1225" s="28"/>
      <c r="AP1225" s="28"/>
      <c r="AQ1225" s="29"/>
      <c r="AR1225" s="108" t="str">
        <f t="shared" si="158"/>
        <v>NO OFERTADO</v>
      </c>
      <c r="AS1225" s="109" t="str">
        <f t="shared" si="159"/>
        <v>CORRECTO</v>
      </c>
    </row>
    <row r="1226" spans="1:45" ht="24" x14ac:dyDescent="0.25">
      <c r="A1226" s="134">
        <v>1223</v>
      </c>
      <c r="B1226" s="135">
        <v>955</v>
      </c>
      <c r="C1226" s="10" t="s">
        <v>1896</v>
      </c>
      <c r="D1226" s="136" t="s">
        <v>148</v>
      </c>
      <c r="E1226" s="136" t="s">
        <v>6</v>
      </c>
      <c r="F1226" s="136" t="s">
        <v>101</v>
      </c>
      <c r="G1226" s="136" t="s">
        <v>8</v>
      </c>
      <c r="H1226" s="136" t="s">
        <v>7</v>
      </c>
      <c r="I1226" s="137" t="s">
        <v>45</v>
      </c>
      <c r="J1226" s="8">
        <v>1</v>
      </c>
      <c r="K1226" s="8" t="s">
        <v>1897</v>
      </c>
      <c r="L1226" s="9">
        <v>3005.86</v>
      </c>
      <c r="M1226" s="9">
        <v>858.84615384615381</v>
      </c>
      <c r="N1226" s="138">
        <f t="shared" si="152"/>
        <v>2581571.2999999998</v>
      </c>
      <c r="O1226" s="11" t="s">
        <v>3204</v>
      </c>
      <c r="P1226" s="39">
        <v>7.8435923232746251E-5</v>
      </c>
      <c r="Q1226" s="39"/>
      <c r="R1226" s="26">
        <v>1.9608980808186564E-2</v>
      </c>
      <c r="S1226" s="7"/>
      <c r="T1226" s="26">
        <v>1.9608980808186564E-2</v>
      </c>
      <c r="U1226" s="11"/>
      <c r="V1226" s="28"/>
      <c r="W1226" s="28"/>
      <c r="X1226" s="29"/>
      <c r="Y1226" s="108" t="str">
        <f t="shared" si="153"/>
        <v>NO OFERTADO</v>
      </c>
      <c r="Z1226" s="108" t="str">
        <f t="shared" si="154"/>
        <v>CORRECTO</v>
      </c>
      <c r="AA1226" s="29">
        <f t="shared" si="155"/>
        <v>0</v>
      </c>
      <c r="AB1226" s="25">
        <v>7.0592330909471628E-3</v>
      </c>
      <c r="AC1226" s="7"/>
      <c r="AD1226" s="26">
        <v>7.0592330909471628E-3</v>
      </c>
      <c r="AE1226" s="28"/>
      <c r="AF1226" s="28"/>
      <c r="AG1226" s="28"/>
      <c r="AH1226" s="29"/>
      <c r="AI1226" s="108" t="str">
        <f t="shared" si="156"/>
        <v>NO OFERTADO</v>
      </c>
      <c r="AJ1226" s="108" t="str">
        <f t="shared" si="157"/>
        <v>CORRECTO</v>
      </c>
      <c r="AK1226" s="27">
        <v>4.7061553939647749E-3</v>
      </c>
      <c r="AL1226" s="7"/>
      <c r="AM1226" s="26">
        <v>4.7061553939647749E-3</v>
      </c>
      <c r="AN1226" s="28"/>
      <c r="AO1226" s="28"/>
      <c r="AP1226" s="28"/>
      <c r="AQ1226" s="29"/>
      <c r="AR1226" s="108" t="str">
        <f t="shared" si="158"/>
        <v>NO OFERTADO</v>
      </c>
      <c r="AS1226" s="109" t="str">
        <f t="shared" si="159"/>
        <v>CORRECTO</v>
      </c>
    </row>
    <row r="1227" spans="1:45" ht="24" x14ac:dyDescent="0.25">
      <c r="A1227" s="134">
        <v>1224</v>
      </c>
      <c r="B1227" s="135">
        <v>2615</v>
      </c>
      <c r="C1227" s="11" t="s">
        <v>4402</v>
      </c>
      <c r="D1227" s="145" t="s">
        <v>4854</v>
      </c>
      <c r="E1227" s="145" t="s">
        <v>36</v>
      </c>
      <c r="F1227" s="145" t="s">
        <v>166</v>
      </c>
      <c r="G1227" s="136" t="s">
        <v>17</v>
      </c>
      <c r="H1227" s="145" t="s">
        <v>36</v>
      </c>
      <c r="I1227" s="137">
        <v>1300.67</v>
      </c>
      <c r="J1227" s="8">
        <v>50</v>
      </c>
      <c r="K1227" s="8" t="s">
        <v>4403</v>
      </c>
      <c r="L1227" s="9">
        <v>1300.67</v>
      </c>
      <c r="M1227" s="9">
        <v>183.33333333333331</v>
      </c>
      <c r="N1227" s="138">
        <f t="shared" si="152"/>
        <v>238456.16666666666</v>
      </c>
      <c r="O1227" s="11" t="s">
        <v>4504</v>
      </c>
      <c r="P1227" s="39">
        <v>7.2450176305576423E-6</v>
      </c>
      <c r="Q1227" s="39">
        <v>1.156780523322852E-5</v>
      </c>
      <c r="R1227" s="26">
        <v>1.8112544076394105E-3</v>
      </c>
      <c r="S1227" s="26">
        <v>3.4703415699685559E-4</v>
      </c>
      <c r="T1227" s="26">
        <v>2.1582885646362661E-3</v>
      </c>
      <c r="U1227" s="11"/>
      <c r="V1227" s="28"/>
      <c r="W1227" s="28"/>
      <c r="X1227" s="29"/>
      <c r="Y1227" s="108" t="str">
        <f t="shared" si="153"/>
        <v>NO OFERTADO</v>
      </c>
      <c r="Z1227" s="108" t="str">
        <f t="shared" si="154"/>
        <v>CORRECTO</v>
      </c>
      <c r="AA1227" s="29">
        <f t="shared" si="155"/>
        <v>0</v>
      </c>
      <c r="AB1227" s="25">
        <v>6.5205158675018778E-4</v>
      </c>
      <c r="AC1227" s="26">
        <v>1.735170784984278E-4</v>
      </c>
      <c r="AD1227" s="26">
        <v>8.2556866524861557E-4</v>
      </c>
      <c r="AE1227" s="28"/>
      <c r="AF1227" s="28"/>
      <c r="AG1227" s="28"/>
      <c r="AH1227" s="29"/>
      <c r="AI1227" s="108" t="str">
        <f t="shared" si="156"/>
        <v>NO OFERTADO</v>
      </c>
      <c r="AJ1227" s="108" t="str">
        <f t="shared" si="157"/>
        <v>CORRECTO</v>
      </c>
      <c r="AK1227" s="27">
        <v>4.3470105783345852E-4</v>
      </c>
      <c r="AL1227" s="26">
        <v>5.7839026166142596E-5</v>
      </c>
      <c r="AM1227" s="26">
        <v>4.9254008399960108E-4</v>
      </c>
      <c r="AN1227" s="28"/>
      <c r="AO1227" s="28"/>
      <c r="AP1227" s="28"/>
      <c r="AQ1227" s="29"/>
      <c r="AR1227" s="108" t="str">
        <f t="shared" si="158"/>
        <v>NO OFERTADO</v>
      </c>
      <c r="AS1227" s="109" t="str">
        <f t="shared" si="159"/>
        <v>CORRECTO</v>
      </c>
    </row>
    <row r="1228" spans="1:45" x14ac:dyDescent="0.25">
      <c r="A1228" s="134">
        <v>1225</v>
      </c>
      <c r="B1228" s="135">
        <v>1590</v>
      </c>
      <c r="C1228" s="10" t="s">
        <v>2805</v>
      </c>
      <c r="D1228" s="136" t="s">
        <v>2806</v>
      </c>
      <c r="E1228" s="136" t="s">
        <v>36</v>
      </c>
      <c r="F1228" s="136" t="s">
        <v>16</v>
      </c>
      <c r="G1228" s="136" t="s">
        <v>17</v>
      </c>
      <c r="H1228" s="136" t="s">
        <v>36</v>
      </c>
      <c r="I1228" s="137" t="s">
        <v>45</v>
      </c>
      <c r="J1228" s="8">
        <v>1</v>
      </c>
      <c r="K1228" s="8" t="s">
        <v>2807</v>
      </c>
      <c r="L1228" s="9">
        <v>123439.95</v>
      </c>
      <c r="M1228" s="9">
        <v>3.8888888888888888</v>
      </c>
      <c r="N1228" s="138">
        <f t="shared" si="152"/>
        <v>480044.25</v>
      </c>
      <c r="O1228" s="11" t="s">
        <v>3204</v>
      </c>
      <c r="P1228" s="39">
        <v>1.4585192336667692E-5</v>
      </c>
      <c r="Q1228" s="39"/>
      <c r="R1228" s="26">
        <v>3.6462980841669231E-3</v>
      </c>
      <c r="S1228" s="7"/>
      <c r="T1228" s="26">
        <v>3.6462980841669231E-3</v>
      </c>
      <c r="U1228" s="11"/>
      <c r="V1228" s="28"/>
      <c r="W1228" s="28"/>
      <c r="X1228" s="29"/>
      <c r="Y1228" s="108" t="str">
        <f t="shared" si="153"/>
        <v>NO OFERTADO</v>
      </c>
      <c r="Z1228" s="108" t="str">
        <f t="shared" si="154"/>
        <v>CORRECTO</v>
      </c>
      <c r="AA1228" s="29">
        <f t="shared" si="155"/>
        <v>0</v>
      </c>
      <c r="AB1228" s="25">
        <v>1.3126673103000923E-3</v>
      </c>
      <c r="AC1228" s="7"/>
      <c r="AD1228" s="26">
        <v>1.3126673103000923E-3</v>
      </c>
      <c r="AE1228" s="28"/>
      <c r="AF1228" s="28"/>
      <c r="AG1228" s="28"/>
      <c r="AH1228" s="29"/>
      <c r="AI1228" s="108" t="str">
        <f t="shared" si="156"/>
        <v>NO OFERTADO</v>
      </c>
      <c r="AJ1228" s="108" t="str">
        <f t="shared" si="157"/>
        <v>CORRECTO</v>
      </c>
      <c r="AK1228" s="27">
        <v>8.7511154020006158E-4</v>
      </c>
      <c r="AL1228" s="7"/>
      <c r="AM1228" s="26">
        <v>8.7511154020006158E-4</v>
      </c>
      <c r="AN1228" s="28"/>
      <c r="AO1228" s="28"/>
      <c r="AP1228" s="28"/>
      <c r="AQ1228" s="29"/>
      <c r="AR1228" s="108" t="str">
        <f t="shared" si="158"/>
        <v>NO OFERTADO</v>
      </c>
      <c r="AS1228" s="109" t="str">
        <f t="shared" si="159"/>
        <v>CORRECTO</v>
      </c>
    </row>
    <row r="1229" spans="1:45" x14ac:dyDescent="0.25">
      <c r="A1229" s="134">
        <v>1226</v>
      </c>
      <c r="B1229" s="135">
        <v>891</v>
      </c>
      <c r="C1229" s="10" t="s">
        <v>1804</v>
      </c>
      <c r="D1229" s="136" t="s">
        <v>21</v>
      </c>
      <c r="E1229" s="136" t="s">
        <v>36</v>
      </c>
      <c r="F1229" s="136" t="s">
        <v>16</v>
      </c>
      <c r="G1229" s="136" t="s">
        <v>17</v>
      </c>
      <c r="H1229" s="136" t="s">
        <v>36</v>
      </c>
      <c r="I1229" s="137">
        <v>12994.5</v>
      </c>
      <c r="J1229" s="8">
        <v>1</v>
      </c>
      <c r="K1229" s="8" t="s">
        <v>1805</v>
      </c>
      <c r="L1229" s="9">
        <v>6862</v>
      </c>
      <c r="M1229" s="9">
        <v>850.38461538461536</v>
      </c>
      <c r="N1229" s="138">
        <f t="shared" si="152"/>
        <v>5835339.230769231</v>
      </c>
      <c r="O1229" s="11" t="s">
        <v>3204</v>
      </c>
      <c r="P1229" s="39">
        <v>1.7729520774485214E-4</v>
      </c>
      <c r="Q1229" s="39">
        <v>2.8307956399263877E-4</v>
      </c>
      <c r="R1229" s="26">
        <v>4.4323801936213034E-2</v>
      </c>
      <c r="S1229" s="26">
        <v>8.4923869197791636E-3</v>
      </c>
      <c r="T1229" s="26">
        <v>5.2816188855992194E-2</v>
      </c>
      <c r="U1229" s="11"/>
      <c r="V1229" s="28"/>
      <c r="W1229" s="28"/>
      <c r="X1229" s="29"/>
      <c r="Y1229" s="108" t="str">
        <f t="shared" si="153"/>
        <v>NO OFERTADO</v>
      </c>
      <c r="Z1229" s="108" t="str">
        <f t="shared" si="154"/>
        <v>CORRECTO</v>
      </c>
      <c r="AA1229" s="29">
        <f t="shared" si="155"/>
        <v>0</v>
      </c>
      <c r="AB1229" s="25">
        <v>1.5956568697036693E-2</v>
      </c>
      <c r="AC1229" s="26">
        <v>4.2461934598895818E-3</v>
      </c>
      <c r="AD1229" s="26">
        <v>2.0202762156926277E-2</v>
      </c>
      <c r="AE1229" s="28"/>
      <c r="AF1229" s="28"/>
      <c r="AG1229" s="28"/>
      <c r="AH1229" s="29"/>
      <c r="AI1229" s="108" t="str">
        <f t="shared" si="156"/>
        <v>NO OFERTADO</v>
      </c>
      <c r="AJ1229" s="108" t="str">
        <f t="shared" si="157"/>
        <v>CORRECTO</v>
      </c>
      <c r="AK1229" s="27">
        <v>1.0637712464691128E-2</v>
      </c>
      <c r="AL1229" s="26">
        <v>1.4153978199631938E-3</v>
      </c>
      <c r="AM1229" s="26">
        <v>1.2053110284654322E-2</v>
      </c>
      <c r="AN1229" s="28"/>
      <c r="AO1229" s="28"/>
      <c r="AP1229" s="28"/>
      <c r="AQ1229" s="29"/>
      <c r="AR1229" s="108" t="str">
        <f t="shared" si="158"/>
        <v>NO OFERTADO</v>
      </c>
      <c r="AS1229" s="109" t="str">
        <f t="shared" si="159"/>
        <v>CORRECTO</v>
      </c>
    </row>
    <row r="1230" spans="1:45" x14ac:dyDescent="0.25">
      <c r="A1230" s="134">
        <v>1227</v>
      </c>
      <c r="B1230" s="135">
        <v>1159</v>
      </c>
      <c r="C1230" s="10" t="s">
        <v>2169</v>
      </c>
      <c r="D1230" s="136" t="s">
        <v>108</v>
      </c>
      <c r="E1230" s="136" t="s">
        <v>36</v>
      </c>
      <c r="F1230" s="136" t="s">
        <v>16</v>
      </c>
      <c r="G1230" s="136" t="s">
        <v>17</v>
      </c>
      <c r="H1230" s="136" t="s">
        <v>36</v>
      </c>
      <c r="I1230" s="137">
        <v>10483.5</v>
      </c>
      <c r="J1230" s="8">
        <v>1</v>
      </c>
      <c r="K1230" s="8" t="s">
        <v>2170</v>
      </c>
      <c r="L1230" s="9">
        <v>10483.5</v>
      </c>
      <c r="M1230" s="9">
        <v>220.46153846153845</v>
      </c>
      <c r="N1230" s="138">
        <f t="shared" si="152"/>
        <v>2311208.5384615385</v>
      </c>
      <c r="O1230" s="11" t="s">
        <v>3204</v>
      </c>
      <c r="P1230" s="39">
        <v>7.0221487005854498E-5</v>
      </c>
      <c r="Q1230" s="39">
        <v>1.121196008475261E-4</v>
      </c>
      <c r="R1230" s="26">
        <v>1.7555371751463624E-2</v>
      </c>
      <c r="S1230" s="26">
        <v>3.3635880254257828E-3</v>
      </c>
      <c r="T1230" s="26">
        <v>2.0918959776889408E-2</v>
      </c>
      <c r="U1230" s="11"/>
      <c r="V1230" s="28"/>
      <c r="W1230" s="28"/>
      <c r="X1230" s="29"/>
      <c r="Y1230" s="108" t="str">
        <f t="shared" si="153"/>
        <v>NO OFERTADO</v>
      </c>
      <c r="Z1230" s="108" t="str">
        <f t="shared" si="154"/>
        <v>CORRECTO</v>
      </c>
      <c r="AA1230" s="29">
        <f t="shared" si="155"/>
        <v>0</v>
      </c>
      <c r="AB1230" s="25">
        <v>6.3199338305269049E-3</v>
      </c>
      <c r="AC1230" s="26">
        <v>1.6817940127128914E-3</v>
      </c>
      <c r="AD1230" s="26">
        <v>8.0017278432397958E-3</v>
      </c>
      <c r="AE1230" s="28"/>
      <c r="AF1230" s="28"/>
      <c r="AG1230" s="28"/>
      <c r="AH1230" s="29"/>
      <c r="AI1230" s="108" t="str">
        <f t="shared" si="156"/>
        <v>NO OFERTADO</v>
      </c>
      <c r="AJ1230" s="108" t="str">
        <f t="shared" si="157"/>
        <v>CORRECTO</v>
      </c>
      <c r="AK1230" s="27">
        <v>4.2132892203512696E-3</v>
      </c>
      <c r="AL1230" s="26">
        <v>5.6059800423763047E-4</v>
      </c>
      <c r="AM1230" s="26">
        <v>4.7738872245889005E-3</v>
      </c>
      <c r="AN1230" s="28"/>
      <c r="AO1230" s="28"/>
      <c r="AP1230" s="28"/>
      <c r="AQ1230" s="29"/>
      <c r="AR1230" s="108" t="str">
        <f t="shared" si="158"/>
        <v>NO OFERTADO</v>
      </c>
      <c r="AS1230" s="109" t="str">
        <f t="shared" si="159"/>
        <v>CORRECTO</v>
      </c>
    </row>
    <row r="1231" spans="1:45" ht="24" x14ac:dyDescent="0.25">
      <c r="A1231" s="134">
        <v>1228</v>
      </c>
      <c r="B1231" s="135">
        <v>1541</v>
      </c>
      <c r="C1231" s="10" t="s">
        <v>2169</v>
      </c>
      <c r="D1231" s="136" t="s">
        <v>66</v>
      </c>
      <c r="E1231" s="136" t="s">
        <v>6</v>
      </c>
      <c r="F1231" s="136" t="s">
        <v>7</v>
      </c>
      <c r="G1231" s="136" t="s">
        <v>8</v>
      </c>
      <c r="H1231" s="136" t="s">
        <v>7</v>
      </c>
      <c r="I1231" s="137">
        <v>341.95</v>
      </c>
      <c r="J1231" s="8">
        <v>1</v>
      </c>
      <c r="K1231" s="8" t="s">
        <v>2170</v>
      </c>
      <c r="L1231" s="9">
        <v>340</v>
      </c>
      <c r="M1231" s="9">
        <v>1453.8461538461538</v>
      </c>
      <c r="N1231" s="138">
        <f t="shared" si="152"/>
        <v>494307.69230769231</v>
      </c>
      <c r="O1231" s="11" t="s">
        <v>3204</v>
      </c>
      <c r="P1231" s="39">
        <v>1.5018558738703871E-5</v>
      </c>
      <c r="Q1231" s="39">
        <v>2.3979480966391601E-5</v>
      </c>
      <c r="R1231" s="26">
        <v>3.754639684675968E-3</v>
      </c>
      <c r="S1231" s="26">
        <v>7.1938442899174805E-4</v>
      </c>
      <c r="T1231" s="26">
        <v>4.4740241136677159E-3</v>
      </c>
      <c r="U1231" s="11"/>
      <c r="V1231" s="28"/>
      <c r="W1231" s="28"/>
      <c r="X1231" s="29"/>
      <c r="Y1231" s="108" t="str">
        <f t="shared" si="153"/>
        <v>NO OFERTADO</v>
      </c>
      <c r="Z1231" s="108" t="str">
        <f t="shared" si="154"/>
        <v>CORRECTO</v>
      </c>
      <c r="AA1231" s="29">
        <f t="shared" si="155"/>
        <v>0</v>
      </c>
      <c r="AB1231" s="25">
        <v>1.3516702864833485E-3</v>
      </c>
      <c r="AC1231" s="26">
        <v>3.5969221449587402E-4</v>
      </c>
      <c r="AD1231" s="26">
        <v>1.7113625009792224E-3</v>
      </c>
      <c r="AE1231" s="28"/>
      <c r="AF1231" s="28"/>
      <c r="AG1231" s="28"/>
      <c r="AH1231" s="29"/>
      <c r="AI1231" s="108" t="str">
        <f t="shared" si="156"/>
        <v>NO OFERTADO</v>
      </c>
      <c r="AJ1231" s="108" t="str">
        <f t="shared" si="157"/>
        <v>CORRECTO</v>
      </c>
      <c r="AK1231" s="27">
        <v>9.0111352432223227E-4</v>
      </c>
      <c r="AL1231" s="26">
        <v>1.19897404831958E-4</v>
      </c>
      <c r="AM1231" s="26">
        <v>1.0210109291541904E-3</v>
      </c>
      <c r="AN1231" s="28"/>
      <c r="AO1231" s="28"/>
      <c r="AP1231" s="28"/>
      <c r="AQ1231" s="29"/>
      <c r="AR1231" s="108" t="str">
        <f t="shared" si="158"/>
        <v>NO OFERTADO</v>
      </c>
      <c r="AS1231" s="109" t="str">
        <f t="shared" si="159"/>
        <v>CORRECTO</v>
      </c>
    </row>
    <row r="1232" spans="1:45" ht="36" x14ac:dyDescent="0.25">
      <c r="A1232" s="134">
        <v>1229</v>
      </c>
      <c r="B1232" s="135">
        <v>33</v>
      </c>
      <c r="C1232" s="10" t="s">
        <v>115</v>
      </c>
      <c r="D1232" s="136" t="s">
        <v>116</v>
      </c>
      <c r="E1232" s="136" t="s">
        <v>205</v>
      </c>
      <c r="F1232" s="136" t="s">
        <v>7</v>
      </c>
      <c r="G1232" s="136" t="s">
        <v>8</v>
      </c>
      <c r="H1232" s="136" t="s">
        <v>7</v>
      </c>
      <c r="I1232" s="137" t="s">
        <v>45</v>
      </c>
      <c r="J1232" s="8">
        <v>1</v>
      </c>
      <c r="K1232" s="8" t="s">
        <v>117</v>
      </c>
      <c r="L1232" s="9">
        <v>8694</v>
      </c>
      <c r="M1232" s="9">
        <v>17153.923076923078</v>
      </c>
      <c r="N1232" s="138">
        <f t="shared" si="152"/>
        <v>149136207.23076925</v>
      </c>
      <c r="O1232" s="11" t="s">
        <v>3204</v>
      </c>
      <c r="P1232" s="39">
        <v>4.5312078351566563E-3</v>
      </c>
      <c r="Q1232" s="39"/>
      <c r="R1232" s="26">
        <v>1.132801958789164</v>
      </c>
      <c r="S1232" s="7"/>
      <c r="T1232" s="26">
        <v>1.132801958789164</v>
      </c>
      <c r="U1232" s="11"/>
      <c r="V1232" s="28"/>
      <c r="W1232" s="28"/>
      <c r="X1232" s="29"/>
      <c r="Y1232" s="108" t="str">
        <f t="shared" si="153"/>
        <v>NO OFERTADO</v>
      </c>
      <c r="Z1232" s="108" t="str">
        <f t="shared" si="154"/>
        <v>CORRECTO</v>
      </c>
      <c r="AA1232" s="29">
        <f t="shared" si="155"/>
        <v>0</v>
      </c>
      <c r="AB1232" s="25">
        <v>0.40780870516409906</v>
      </c>
      <c r="AC1232" s="7"/>
      <c r="AD1232" s="26">
        <v>0.40780870516409906</v>
      </c>
      <c r="AE1232" s="28"/>
      <c r="AF1232" s="28"/>
      <c r="AG1232" s="28"/>
      <c r="AH1232" s="29"/>
      <c r="AI1232" s="108" t="str">
        <f t="shared" si="156"/>
        <v>NO OFERTADO</v>
      </c>
      <c r="AJ1232" s="108" t="str">
        <f t="shared" si="157"/>
        <v>CORRECTO</v>
      </c>
      <c r="AK1232" s="27">
        <v>0.27187247010939936</v>
      </c>
      <c r="AL1232" s="7"/>
      <c r="AM1232" s="26">
        <v>0.27187247010939936</v>
      </c>
      <c r="AN1232" s="28"/>
      <c r="AO1232" s="28"/>
      <c r="AP1232" s="28"/>
      <c r="AQ1232" s="29"/>
      <c r="AR1232" s="108" t="str">
        <f t="shared" si="158"/>
        <v>NO OFERTADO</v>
      </c>
      <c r="AS1232" s="109" t="str">
        <f t="shared" si="159"/>
        <v>CORRECTO</v>
      </c>
    </row>
    <row r="1233" spans="1:45" ht="24" x14ac:dyDescent="0.25">
      <c r="A1233" s="134">
        <v>1230</v>
      </c>
      <c r="B1233" s="135">
        <v>766</v>
      </c>
      <c r="C1233" s="10" t="s">
        <v>115</v>
      </c>
      <c r="D1233" s="136" t="s">
        <v>736</v>
      </c>
      <c r="E1233" s="136" t="s">
        <v>6</v>
      </c>
      <c r="F1233" s="136" t="s">
        <v>7</v>
      </c>
      <c r="G1233" s="136" t="s">
        <v>8</v>
      </c>
      <c r="H1233" s="136" t="s">
        <v>7</v>
      </c>
      <c r="I1233" s="137" t="s">
        <v>45</v>
      </c>
      <c r="J1233" s="8">
        <v>1</v>
      </c>
      <c r="K1233" s="8" t="s">
        <v>117</v>
      </c>
      <c r="L1233" s="9">
        <v>592</v>
      </c>
      <c r="M1233" s="9">
        <v>16701.384615384617</v>
      </c>
      <c r="N1233" s="138">
        <f t="shared" si="152"/>
        <v>9887219.6923076939</v>
      </c>
      <c r="O1233" s="11" t="s">
        <v>3204</v>
      </c>
      <c r="P1233" s="39">
        <v>3.0040355839528561E-4</v>
      </c>
      <c r="Q1233" s="39"/>
      <c r="R1233" s="26">
        <v>7.5100889598821399E-2</v>
      </c>
      <c r="S1233" s="7"/>
      <c r="T1233" s="26">
        <v>7.5100889598821399E-2</v>
      </c>
      <c r="U1233" s="11"/>
      <c r="V1233" s="28"/>
      <c r="W1233" s="28"/>
      <c r="X1233" s="29"/>
      <c r="Y1233" s="108" t="str">
        <f t="shared" si="153"/>
        <v>NO OFERTADO</v>
      </c>
      <c r="Z1233" s="108" t="str">
        <f t="shared" si="154"/>
        <v>CORRECTO</v>
      </c>
      <c r="AA1233" s="29">
        <f t="shared" si="155"/>
        <v>0</v>
      </c>
      <c r="AB1233" s="25">
        <v>2.7036320255575706E-2</v>
      </c>
      <c r="AC1233" s="7"/>
      <c r="AD1233" s="26">
        <v>2.7036320255575706E-2</v>
      </c>
      <c r="AE1233" s="28"/>
      <c r="AF1233" s="28"/>
      <c r="AG1233" s="28"/>
      <c r="AH1233" s="29"/>
      <c r="AI1233" s="108" t="str">
        <f t="shared" si="156"/>
        <v>NO OFERTADO</v>
      </c>
      <c r="AJ1233" s="108" t="str">
        <f t="shared" si="157"/>
        <v>CORRECTO</v>
      </c>
      <c r="AK1233" s="27">
        <v>1.8024213503717135E-2</v>
      </c>
      <c r="AL1233" s="7"/>
      <c r="AM1233" s="26">
        <v>1.8024213503717135E-2</v>
      </c>
      <c r="AN1233" s="28"/>
      <c r="AO1233" s="28"/>
      <c r="AP1233" s="28"/>
      <c r="AQ1233" s="29"/>
      <c r="AR1233" s="108" t="str">
        <f t="shared" si="158"/>
        <v>NO OFERTADO</v>
      </c>
      <c r="AS1233" s="109" t="str">
        <f t="shared" si="159"/>
        <v>CORRECTO</v>
      </c>
    </row>
    <row r="1234" spans="1:45" ht="24" x14ac:dyDescent="0.25">
      <c r="A1234" s="134">
        <v>1231</v>
      </c>
      <c r="B1234" s="135">
        <v>1588</v>
      </c>
      <c r="C1234" s="10" t="s">
        <v>2800</v>
      </c>
      <c r="D1234" s="136" t="s">
        <v>116</v>
      </c>
      <c r="E1234" s="136" t="s">
        <v>6</v>
      </c>
      <c r="F1234" s="136" t="s">
        <v>101</v>
      </c>
      <c r="G1234" s="136" t="s">
        <v>8</v>
      </c>
      <c r="H1234" s="136" t="s">
        <v>7</v>
      </c>
      <c r="I1234" s="137" t="s">
        <v>45</v>
      </c>
      <c r="J1234" s="8">
        <v>1</v>
      </c>
      <c r="K1234" s="8" t="s">
        <v>2801</v>
      </c>
      <c r="L1234" s="9">
        <v>12083.54</v>
      </c>
      <c r="M1234" s="9">
        <v>28.125</v>
      </c>
      <c r="N1234" s="138">
        <f t="shared" si="152"/>
        <v>339849.5625</v>
      </c>
      <c r="O1234" s="11" t="s">
        <v>3204</v>
      </c>
      <c r="P1234" s="39">
        <v>1.0325654842433522E-5</v>
      </c>
      <c r="Q1234" s="39"/>
      <c r="R1234" s="26">
        <v>2.5814137106083806E-3</v>
      </c>
      <c r="S1234" s="7"/>
      <c r="T1234" s="26">
        <v>2.5814137106083806E-3</v>
      </c>
      <c r="U1234" s="11"/>
      <c r="V1234" s="28"/>
      <c r="W1234" s="28"/>
      <c r="X1234" s="29"/>
      <c r="Y1234" s="108" t="str">
        <f t="shared" si="153"/>
        <v>NO OFERTADO</v>
      </c>
      <c r="Z1234" s="108" t="str">
        <f t="shared" si="154"/>
        <v>CORRECTO</v>
      </c>
      <c r="AA1234" s="29">
        <f t="shared" si="155"/>
        <v>0</v>
      </c>
      <c r="AB1234" s="25">
        <v>9.2930893581901701E-4</v>
      </c>
      <c r="AC1234" s="7"/>
      <c r="AD1234" s="26">
        <v>9.2930893581901701E-4</v>
      </c>
      <c r="AE1234" s="28"/>
      <c r="AF1234" s="28"/>
      <c r="AG1234" s="28"/>
      <c r="AH1234" s="29"/>
      <c r="AI1234" s="108" t="str">
        <f t="shared" si="156"/>
        <v>NO OFERTADO</v>
      </c>
      <c r="AJ1234" s="108" t="str">
        <f t="shared" si="157"/>
        <v>CORRECTO</v>
      </c>
      <c r="AK1234" s="27">
        <v>6.195392905460113E-4</v>
      </c>
      <c r="AL1234" s="7"/>
      <c r="AM1234" s="26">
        <v>6.195392905460113E-4</v>
      </c>
      <c r="AN1234" s="28"/>
      <c r="AO1234" s="28"/>
      <c r="AP1234" s="28"/>
      <c r="AQ1234" s="29"/>
      <c r="AR1234" s="108" t="str">
        <f t="shared" si="158"/>
        <v>NO OFERTADO</v>
      </c>
      <c r="AS1234" s="109" t="str">
        <f t="shared" si="159"/>
        <v>CORRECTO</v>
      </c>
    </row>
    <row r="1235" spans="1:45" ht="24" x14ac:dyDescent="0.25">
      <c r="A1235" s="134">
        <v>1232</v>
      </c>
      <c r="B1235" s="135">
        <v>991</v>
      </c>
      <c r="C1235" s="10" t="s">
        <v>1937</v>
      </c>
      <c r="D1235" s="136" t="s">
        <v>1748</v>
      </c>
      <c r="E1235" s="136" t="s">
        <v>6</v>
      </c>
      <c r="F1235" s="136" t="s">
        <v>7</v>
      </c>
      <c r="G1235" s="136" t="s">
        <v>8</v>
      </c>
      <c r="H1235" s="136" t="s">
        <v>7</v>
      </c>
      <c r="I1235" s="137" t="s">
        <v>45</v>
      </c>
      <c r="J1235" s="8">
        <v>1</v>
      </c>
      <c r="K1235" s="8" t="s">
        <v>1938</v>
      </c>
      <c r="L1235" s="9">
        <v>109.3</v>
      </c>
      <c r="M1235" s="9">
        <v>17787.538461538461</v>
      </c>
      <c r="N1235" s="138">
        <f t="shared" si="152"/>
        <v>1944177.9538461538</v>
      </c>
      <c r="O1235" s="11" t="s">
        <v>3204</v>
      </c>
      <c r="P1235" s="39">
        <v>5.9069990721803661E-5</v>
      </c>
      <c r="Q1235" s="39"/>
      <c r="R1235" s="26">
        <v>1.4767497680450915E-2</v>
      </c>
      <c r="S1235" s="7"/>
      <c r="T1235" s="26">
        <v>1.4767497680450915E-2</v>
      </c>
      <c r="U1235" s="11"/>
      <c r="V1235" s="28"/>
      <c r="W1235" s="28"/>
      <c r="X1235" s="29"/>
      <c r="Y1235" s="108" t="str">
        <f t="shared" si="153"/>
        <v>NO OFERTADO</v>
      </c>
      <c r="Z1235" s="108" t="str">
        <f t="shared" si="154"/>
        <v>CORRECTO</v>
      </c>
      <c r="AA1235" s="29">
        <f t="shared" si="155"/>
        <v>0</v>
      </c>
      <c r="AB1235" s="25">
        <v>5.3162991649623294E-3</v>
      </c>
      <c r="AC1235" s="7"/>
      <c r="AD1235" s="26">
        <v>5.3162991649623294E-3</v>
      </c>
      <c r="AE1235" s="28"/>
      <c r="AF1235" s="28"/>
      <c r="AG1235" s="28"/>
      <c r="AH1235" s="29"/>
      <c r="AI1235" s="108" t="str">
        <f t="shared" si="156"/>
        <v>NO OFERTADO</v>
      </c>
      <c r="AJ1235" s="108" t="str">
        <f t="shared" si="157"/>
        <v>CORRECTO</v>
      </c>
      <c r="AK1235" s="27">
        <v>3.5441994433082196E-3</v>
      </c>
      <c r="AL1235" s="7"/>
      <c r="AM1235" s="26">
        <v>3.5441994433082196E-3</v>
      </c>
      <c r="AN1235" s="28"/>
      <c r="AO1235" s="28"/>
      <c r="AP1235" s="28"/>
      <c r="AQ1235" s="29"/>
      <c r="AR1235" s="108" t="str">
        <f t="shared" si="158"/>
        <v>NO OFERTADO</v>
      </c>
      <c r="AS1235" s="109" t="str">
        <f t="shared" si="159"/>
        <v>CORRECTO</v>
      </c>
    </row>
    <row r="1236" spans="1:45" ht="24" x14ac:dyDescent="0.25">
      <c r="A1236" s="134">
        <v>1233</v>
      </c>
      <c r="B1236" s="135">
        <v>1585</v>
      </c>
      <c r="C1236" s="10" t="s">
        <v>1937</v>
      </c>
      <c r="D1236" s="136" t="s">
        <v>660</v>
      </c>
      <c r="E1236" s="136" t="s">
        <v>6</v>
      </c>
      <c r="F1236" s="136" t="s">
        <v>7</v>
      </c>
      <c r="G1236" s="136" t="s">
        <v>8</v>
      </c>
      <c r="H1236" s="136" t="s">
        <v>7</v>
      </c>
      <c r="I1236" s="137" t="s">
        <v>45</v>
      </c>
      <c r="J1236" s="8">
        <v>1</v>
      </c>
      <c r="K1236" s="8" t="s">
        <v>1938</v>
      </c>
      <c r="L1236" s="9">
        <v>112.77</v>
      </c>
      <c r="M1236" s="9">
        <v>2687</v>
      </c>
      <c r="N1236" s="138">
        <f t="shared" si="152"/>
        <v>303012.99</v>
      </c>
      <c r="O1236" s="11" t="s">
        <v>3204</v>
      </c>
      <c r="P1236" s="39">
        <v>9.2064486548037277E-6</v>
      </c>
      <c r="Q1236" s="39"/>
      <c r="R1236" s="26">
        <v>2.3016121637009319E-3</v>
      </c>
      <c r="S1236" s="7"/>
      <c r="T1236" s="26">
        <v>2.3016121637009319E-3</v>
      </c>
      <c r="U1236" s="11"/>
      <c r="V1236" s="28"/>
      <c r="W1236" s="28"/>
      <c r="X1236" s="29"/>
      <c r="Y1236" s="108" t="str">
        <f t="shared" si="153"/>
        <v>NO OFERTADO</v>
      </c>
      <c r="Z1236" s="108" t="str">
        <f t="shared" si="154"/>
        <v>CORRECTO</v>
      </c>
      <c r="AA1236" s="29">
        <f t="shared" si="155"/>
        <v>0</v>
      </c>
      <c r="AB1236" s="25">
        <v>8.2858037893233547E-4</v>
      </c>
      <c r="AC1236" s="7"/>
      <c r="AD1236" s="26">
        <v>8.2858037893233547E-4</v>
      </c>
      <c r="AE1236" s="28"/>
      <c r="AF1236" s="28"/>
      <c r="AG1236" s="28"/>
      <c r="AH1236" s="29"/>
      <c r="AI1236" s="108" t="str">
        <f t="shared" si="156"/>
        <v>NO OFERTADO</v>
      </c>
      <c r="AJ1236" s="108" t="str">
        <f t="shared" si="157"/>
        <v>CORRECTO</v>
      </c>
      <c r="AK1236" s="27">
        <v>5.5238691928822365E-4</v>
      </c>
      <c r="AL1236" s="7"/>
      <c r="AM1236" s="26">
        <v>5.5238691928822365E-4</v>
      </c>
      <c r="AN1236" s="28"/>
      <c r="AO1236" s="28"/>
      <c r="AP1236" s="28"/>
      <c r="AQ1236" s="29"/>
      <c r="AR1236" s="108" t="str">
        <f t="shared" si="158"/>
        <v>NO OFERTADO</v>
      </c>
      <c r="AS1236" s="109" t="str">
        <f t="shared" si="159"/>
        <v>CORRECTO</v>
      </c>
    </row>
    <row r="1237" spans="1:45" ht="24" x14ac:dyDescent="0.25">
      <c r="A1237" s="134">
        <v>1234</v>
      </c>
      <c r="B1237" s="135">
        <v>1719</v>
      </c>
      <c r="C1237" s="10" t="s">
        <v>1937</v>
      </c>
      <c r="D1237" s="136" t="s">
        <v>1907</v>
      </c>
      <c r="E1237" s="136" t="s">
        <v>3005</v>
      </c>
      <c r="F1237" s="136" t="s">
        <v>166</v>
      </c>
      <c r="G1237" s="136" t="s">
        <v>167</v>
      </c>
      <c r="H1237" s="136" t="s">
        <v>552</v>
      </c>
      <c r="I1237" s="137" t="s">
        <v>45</v>
      </c>
      <c r="J1237" s="8">
        <v>5</v>
      </c>
      <c r="K1237" s="8" t="s">
        <v>1938</v>
      </c>
      <c r="L1237" s="9">
        <v>4120.42</v>
      </c>
      <c r="M1237" s="9">
        <v>42.307692307692307</v>
      </c>
      <c r="N1237" s="138">
        <f t="shared" si="152"/>
        <v>174325.46153846153</v>
      </c>
      <c r="O1237" s="11" t="s">
        <v>3204</v>
      </c>
      <c r="P1237" s="39">
        <v>5.29653336274068E-6</v>
      </c>
      <c r="Q1237" s="39"/>
      <c r="R1237" s="26">
        <v>1.3241333406851701E-3</v>
      </c>
      <c r="S1237" s="7"/>
      <c r="T1237" s="26">
        <v>1.3241333406851701E-3</v>
      </c>
      <c r="U1237" s="11"/>
      <c r="V1237" s="28"/>
      <c r="W1237" s="28"/>
      <c r="X1237" s="29"/>
      <c r="Y1237" s="108" t="str">
        <f t="shared" si="153"/>
        <v>NO OFERTADO</v>
      </c>
      <c r="Z1237" s="108" t="str">
        <f t="shared" si="154"/>
        <v>CORRECTO</v>
      </c>
      <c r="AA1237" s="29">
        <f t="shared" si="155"/>
        <v>0</v>
      </c>
      <c r="AB1237" s="25">
        <v>4.7668800264666122E-4</v>
      </c>
      <c r="AC1237" s="7"/>
      <c r="AD1237" s="26">
        <v>4.7668800264666122E-4</v>
      </c>
      <c r="AE1237" s="28"/>
      <c r="AF1237" s="28"/>
      <c r="AG1237" s="28"/>
      <c r="AH1237" s="29"/>
      <c r="AI1237" s="108" t="str">
        <f t="shared" si="156"/>
        <v>NO OFERTADO</v>
      </c>
      <c r="AJ1237" s="108" t="str">
        <f t="shared" si="157"/>
        <v>CORRECTO</v>
      </c>
      <c r="AK1237" s="27">
        <v>3.1779200176444082E-4</v>
      </c>
      <c r="AL1237" s="7"/>
      <c r="AM1237" s="26">
        <v>3.1779200176444082E-4</v>
      </c>
      <c r="AN1237" s="28"/>
      <c r="AO1237" s="28"/>
      <c r="AP1237" s="28"/>
      <c r="AQ1237" s="29"/>
      <c r="AR1237" s="108" t="str">
        <f t="shared" si="158"/>
        <v>NO OFERTADO</v>
      </c>
      <c r="AS1237" s="109" t="str">
        <f t="shared" si="159"/>
        <v>CORRECTO</v>
      </c>
    </row>
    <row r="1238" spans="1:45" ht="24" x14ac:dyDescent="0.25">
      <c r="A1238" s="134">
        <v>1235</v>
      </c>
      <c r="B1238" s="135">
        <v>283</v>
      </c>
      <c r="C1238" s="10" t="s">
        <v>734</v>
      </c>
      <c r="D1238" s="136" t="s">
        <v>136</v>
      </c>
      <c r="E1238" s="136" t="s">
        <v>6</v>
      </c>
      <c r="F1238" s="136" t="s">
        <v>7</v>
      </c>
      <c r="G1238" s="136" t="s">
        <v>8</v>
      </c>
      <c r="H1238" s="136" t="s">
        <v>7</v>
      </c>
      <c r="I1238" s="137">
        <v>3974.8</v>
      </c>
      <c r="J1238" s="8">
        <v>1</v>
      </c>
      <c r="K1238" s="8" t="s">
        <v>735</v>
      </c>
      <c r="L1238" s="9">
        <v>1069.26</v>
      </c>
      <c r="M1238" s="9">
        <v>8781.9230769230762</v>
      </c>
      <c r="N1238" s="138">
        <f t="shared" si="152"/>
        <v>9390159.0692307688</v>
      </c>
      <c r="O1238" s="11" t="s">
        <v>3204</v>
      </c>
      <c r="P1238" s="39">
        <v>2.8530135731577919E-4</v>
      </c>
      <c r="Q1238" s="39">
        <v>4.5552829578837737E-4</v>
      </c>
      <c r="R1238" s="26">
        <v>7.1325339328944803E-2</v>
      </c>
      <c r="S1238" s="26">
        <v>1.3665848873651321E-2</v>
      </c>
      <c r="T1238" s="26">
        <v>8.499118820259613E-2</v>
      </c>
      <c r="U1238" s="11"/>
      <c r="V1238" s="28"/>
      <c r="W1238" s="28"/>
      <c r="X1238" s="29"/>
      <c r="Y1238" s="108" t="str">
        <f t="shared" si="153"/>
        <v>NO OFERTADO</v>
      </c>
      <c r="Z1238" s="108" t="str">
        <f t="shared" si="154"/>
        <v>CORRECTO</v>
      </c>
      <c r="AA1238" s="29">
        <f t="shared" si="155"/>
        <v>0</v>
      </c>
      <c r="AB1238" s="25">
        <v>2.5677122158420128E-2</v>
      </c>
      <c r="AC1238" s="26">
        <v>6.8329244368256605E-3</v>
      </c>
      <c r="AD1238" s="26">
        <v>3.2510046595245791E-2</v>
      </c>
      <c r="AE1238" s="28"/>
      <c r="AF1238" s="28"/>
      <c r="AG1238" s="28"/>
      <c r="AH1238" s="29"/>
      <c r="AI1238" s="108" t="str">
        <f t="shared" si="156"/>
        <v>NO OFERTADO</v>
      </c>
      <c r="AJ1238" s="108" t="str">
        <f t="shared" si="157"/>
        <v>CORRECTO</v>
      </c>
      <c r="AK1238" s="27">
        <v>1.7118081438946751E-2</v>
      </c>
      <c r="AL1238" s="26">
        <v>2.277641478941887E-3</v>
      </c>
      <c r="AM1238" s="26">
        <v>1.9395722917888637E-2</v>
      </c>
      <c r="AN1238" s="28"/>
      <c r="AO1238" s="28"/>
      <c r="AP1238" s="28"/>
      <c r="AQ1238" s="29"/>
      <c r="AR1238" s="108" t="str">
        <f t="shared" si="158"/>
        <v>NO OFERTADO</v>
      </c>
      <c r="AS1238" s="109" t="str">
        <f t="shared" si="159"/>
        <v>CORRECTO</v>
      </c>
    </row>
    <row r="1239" spans="1:45" ht="24" x14ac:dyDescent="0.25">
      <c r="A1239" s="134">
        <v>1236</v>
      </c>
      <c r="B1239" s="135">
        <v>966</v>
      </c>
      <c r="C1239" s="10" t="s">
        <v>734</v>
      </c>
      <c r="D1239" s="136" t="s">
        <v>5</v>
      </c>
      <c r="E1239" s="136" t="s">
        <v>6</v>
      </c>
      <c r="F1239" s="136" t="s">
        <v>7</v>
      </c>
      <c r="G1239" s="136" t="s">
        <v>8</v>
      </c>
      <c r="H1239" s="136" t="s">
        <v>7</v>
      </c>
      <c r="I1239" s="137">
        <v>1987.4</v>
      </c>
      <c r="J1239" s="8">
        <v>1</v>
      </c>
      <c r="K1239" s="8" t="s">
        <v>735</v>
      </c>
      <c r="L1239" s="9">
        <v>271.16000000000003</v>
      </c>
      <c r="M1239" s="9">
        <v>14617.307692307691</v>
      </c>
      <c r="N1239" s="138">
        <f t="shared" si="152"/>
        <v>3963629.153846154</v>
      </c>
      <c r="O1239" s="11" t="s">
        <v>3204</v>
      </c>
      <c r="P1239" s="39">
        <v>1.2042700971851986E-4</v>
      </c>
      <c r="Q1239" s="39">
        <v>1.9228058015598399E-4</v>
      </c>
      <c r="R1239" s="26">
        <v>3.0106752429629964E-2</v>
      </c>
      <c r="S1239" s="26">
        <v>5.7684174046795196E-3</v>
      </c>
      <c r="T1239" s="26">
        <v>3.5875169834309481E-2</v>
      </c>
      <c r="U1239" s="11"/>
      <c r="V1239" s="28"/>
      <c r="W1239" s="28"/>
      <c r="X1239" s="29"/>
      <c r="Y1239" s="108" t="str">
        <f t="shared" si="153"/>
        <v>NO OFERTADO</v>
      </c>
      <c r="Z1239" s="108" t="str">
        <f t="shared" si="154"/>
        <v>CORRECTO</v>
      </c>
      <c r="AA1239" s="29">
        <f t="shared" si="155"/>
        <v>0</v>
      </c>
      <c r="AB1239" s="25">
        <v>1.0838430874666787E-2</v>
      </c>
      <c r="AC1239" s="26">
        <v>2.8842087023397598E-3</v>
      </c>
      <c r="AD1239" s="26">
        <v>1.3722639577006547E-2</v>
      </c>
      <c r="AE1239" s="28"/>
      <c r="AF1239" s="28"/>
      <c r="AG1239" s="28"/>
      <c r="AH1239" s="29"/>
      <c r="AI1239" s="108" t="str">
        <f t="shared" si="156"/>
        <v>NO OFERTADO</v>
      </c>
      <c r="AJ1239" s="108" t="str">
        <f t="shared" si="157"/>
        <v>CORRECTO</v>
      </c>
      <c r="AK1239" s="27">
        <v>7.2256205831111916E-3</v>
      </c>
      <c r="AL1239" s="26">
        <v>9.6140290077991993E-4</v>
      </c>
      <c r="AM1239" s="26">
        <v>8.1870234838911111E-3</v>
      </c>
      <c r="AN1239" s="28"/>
      <c r="AO1239" s="28"/>
      <c r="AP1239" s="28"/>
      <c r="AQ1239" s="29"/>
      <c r="AR1239" s="108" t="str">
        <f t="shared" si="158"/>
        <v>NO OFERTADO</v>
      </c>
      <c r="AS1239" s="109" t="str">
        <f t="shared" si="159"/>
        <v>CORRECTO</v>
      </c>
    </row>
    <row r="1240" spans="1:45" x14ac:dyDescent="0.25">
      <c r="A1240" s="134">
        <v>1237</v>
      </c>
      <c r="B1240" s="135">
        <v>187</v>
      </c>
      <c r="C1240" s="10" t="s">
        <v>520</v>
      </c>
      <c r="D1240" s="136" t="s">
        <v>69</v>
      </c>
      <c r="E1240" s="136" t="s">
        <v>621</v>
      </c>
      <c r="F1240" s="136" t="s">
        <v>621</v>
      </c>
      <c r="G1240" s="136" t="s">
        <v>17</v>
      </c>
      <c r="H1240" s="136" t="s">
        <v>621</v>
      </c>
      <c r="I1240" s="137">
        <v>3614599</v>
      </c>
      <c r="J1240" s="8">
        <v>1</v>
      </c>
      <c r="K1240" s="8" t="s">
        <v>521</v>
      </c>
      <c r="L1240" s="9">
        <v>3614599</v>
      </c>
      <c r="M1240" s="9">
        <v>10.76923076923077</v>
      </c>
      <c r="N1240" s="138">
        <f t="shared" si="152"/>
        <v>38926450.769230776</v>
      </c>
      <c r="O1240" s="11" t="s">
        <v>3204</v>
      </c>
      <c r="P1240" s="39">
        <v>1.1827029934283286E-3</v>
      </c>
      <c r="Q1240" s="39">
        <v>1.888370542955079E-3</v>
      </c>
      <c r="R1240" s="26">
        <v>0.29567574835708216</v>
      </c>
      <c r="S1240" s="26">
        <v>5.6651116288652367E-2</v>
      </c>
      <c r="T1240" s="26">
        <v>0.35232686464573454</v>
      </c>
      <c r="U1240" s="11"/>
      <c r="V1240" s="28"/>
      <c r="W1240" s="28"/>
      <c r="X1240" s="29"/>
      <c r="Y1240" s="108" t="str">
        <f t="shared" si="153"/>
        <v>NO OFERTADO</v>
      </c>
      <c r="Z1240" s="108" t="str">
        <f t="shared" si="154"/>
        <v>CORRECTO</v>
      </c>
      <c r="AA1240" s="29">
        <f t="shared" si="155"/>
        <v>0</v>
      </c>
      <c r="AB1240" s="25">
        <v>0.10644326940854958</v>
      </c>
      <c r="AC1240" s="26">
        <v>2.8325558144326184E-2</v>
      </c>
      <c r="AD1240" s="26">
        <v>0.13476882755287575</v>
      </c>
      <c r="AE1240" s="28"/>
      <c r="AF1240" s="28"/>
      <c r="AG1240" s="28"/>
      <c r="AH1240" s="29"/>
      <c r="AI1240" s="108" t="str">
        <f t="shared" si="156"/>
        <v>NO OFERTADO</v>
      </c>
      <c r="AJ1240" s="108" t="str">
        <f t="shared" si="157"/>
        <v>CORRECTO</v>
      </c>
      <c r="AK1240" s="27">
        <v>7.0962179605699713E-2</v>
      </c>
      <c r="AL1240" s="26">
        <v>9.4418527147753957E-3</v>
      </c>
      <c r="AM1240" s="26">
        <v>8.0404032320475105E-2</v>
      </c>
      <c r="AN1240" s="28"/>
      <c r="AO1240" s="28"/>
      <c r="AP1240" s="28"/>
      <c r="AQ1240" s="29"/>
      <c r="AR1240" s="108" t="str">
        <f t="shared" si="158"/>
        <v>NO OFERTADO</v>
      </c>
      <c r="AS1240" s="109" t="str">
        <f t="shared" si="159"/>
        <v>CORRECTO</v>
      </c>
    </row>
    <row r="1241" spans="1:45" ht="24" x14ac:dyDescent="0.25">
      <c r="A1241" s="134">
        <v>1238</v>
      </c>
      <c r="B1241" s="135">
        <v>1517</v>
      </c>
      <c r="C1241" s="10" t="s">
        <v>2711</v>
      </c>
      <c r="D1241" s="136" t="s">
        <v>51</v>
      </c>
      <c r="E1241" s="136" t="s">
        <v>6</v>
      </c>
      <c r="F1241" s="136" t="s">
        <v>7</v>
      </c>
      <c r="G1241" s="136" t="s">
        <v>8</v>
      </c>
      <c r="H1241" s="136" t="s">
        <v>7</v>
      </c>
      <c r="I1241" s="137">
        <v>2227</v>
      </c>
      <c r="J1241" s="8">
        <v>1</v>
      </c>
      <c r="K1241" s="8" t="s">
        <v>2712</v>
      </c>
      <c r="L1241" s="9">
        <v>2227</v>
      </c>
      <c r="M1241" s="9">
        <v>292.30769230769232</v>
      </c>
      <c r="N1241" s="138">
        <f t="shared" si="152"/>
        <v>650969.23076923075</v>
      </c>
      <c r="O1241" s="11" t="s">
        <v>3204</v>
      </c>
      <c r="P1241" s="39">
        <v>1.9778408836314249E-5</v>
      </c>
      <c r="Q1241" s="39">
        <v>3.1579327050449043E-5</v>
      </c>
      <c r="R1241" s="26">
        <v>4.944602209078562E-3</v>
      </c>
      <c r="S1241" s="26">
        <v>9.4737981151347126E-4</v>
      </c>
      <c r="T1241" s="26">
        <v>5.8919820205920329E-3</v>
      </c>
      <c r="U1241" s="11"/>
      <c r="V1241" s="28"/>
      <c r="W1241" s="28"/>
      <c r="X1241" s="29"/>
      <c r="Y1241" s="108" t="str">
        <f t="shared" si="153"/>
        <v>NO OFERTADO</v>
      </c>
      <c r="Z1241" s="108" t="str">
        <f t="shared" si="154"/>
        <v>CORRECTO</v>
      </c>
      <c r="AA1241" s="29">
        <f t="shared" si="155"/>
        <v>0</v>
      </c>
      <c r="AB1241" s="25">
        <v>1.7800567952682823E-3</v>
      </c>
      <c r="AC1241" s="26">
        <v>4.7368990575673563E-4</v>
      </c>
      <c r="AD1241" s="26">
        <v>2.253746701025018E-3</v>
      </c>
      <c r="AE1241" s="28"/>
      <c r="AF1241" s="28"/>
      <c r="AG1241" s="28"/>
      <c r="AH1241" s="29"/>
      <c r="AI1241" s="108" t="str">
        <f t="shared" si="156"/>
        <v>NO OFERTADO</v>
      </c>
      <c r="AJ1241" s="108" t="str">
        <f t="shared" si="157"/>
        <v>CORRECTO</v>
      </c>
      <c r="AK1241" s="27">
        <v>1.186704530178855E-3</v>
      </c>
      <c r="AL1241" s="26">
        <v>1.5789663525224521E-4</v>
      </c>
      <c r="AM1241" s="26">
        <v>1.3446011654311002E-3</v>
      </c>
      <c r="AN1241" s="28"/>
      <c r="AO1241" s="28"/>
      <c r="AP1241" s="28"/>
      <c r="AQ1241" s="29"/>
      <c r="AR1241" s="108" t="str">
        <f t="shared" si="158"/>
        <v>NO OFERTADO</v>
      </c>
      <c r="AS1241" s="109" t="str">
        <f t="shared" si="159"/>
        <v>CORRECTO</v>
      </c>
    </row>
    <row r="1242" spans="1:45" x14ac:dyDescent="0.25">
      <c r="A1242" s="134">
        <v>1239</v>
      </c>
      <c r="B1242" s="135">
        <v>116</v>
      </c>
      <c r="C1242" s="10" t="s">
        <v>4855</v>
      </c>
      <c r="D1242" s="136" t="s">
        <v>341</v>
      </c>
      <c r="E1242" s="136" t="s">
        <v>36</v>
      </c>
      <c r="F1242" s="136" t="s">
        <v>16</v>
      </c>
      <c r="G1242" s="136" t="s">
        <v>17</v>
      </c>
      <c r="H1242" s="136" t="s">
        <v>36</v>
      </c>
      <c r="I1242" s="137">
        <v>49820</v>
      </c>
      <c r="J1242" s="8">
        <v>1</v>
      </c>
      <c r="K1242" s="8" t="s">
        <v>342</v>
      </c>
      <c r="L1242" s="9">
        <v>9886.17</v>
      </c>
      <c r="M1242" s="9">
        <v>1634.3846153846155</v>
      </c>
      <c r="N1242" s="138">
        <f t="shared" si="152"/>
        <v>16157804.153076924</v>
      </c>
      <c r="O1242" s="11" t="s">
        <v>3204</v>
      </c>
      <c r="P1242" s="39">
        <v>4.909228291159304E-4</v>
      </c>
      <c r="Q1242" s="39">
        <v>7.8383517630191196E-4</v>
      </c>
      <c r="R1242" s="26">
        <v>0.1227307072789826</v>
      </c>
      <c r="S1242" s="26">
        <v>2.3515055289057358E-2</v>
      </c>
      <c r="T1242" s="26">
        <v>0.14624576256803995</v>
      </c>
      <c r="U1242" s="11"/>
      <c r="V1242" s="28"/>
      <c r="W1242" s="28"/>
      <c r="X1242" s="29"/>
      <c r="Y1242" s="108" t="str">
        <f t="shared" si="153"/>
        <v>NO OFERTADO</v>
      </c>
      <c r="Z1242" s="108" t="str">
        <f t="shared" si="154"/>
        <v>CORRECTO</v>
      </c>
      <c r="AA1242" s="29">
        <f t="shared" si="155"/>
        <v>0</v>
      </c>
      <c r="AB1242" s="25">
        <v>4.4183054620433738E-2</v>
      </c>
      <c r="AC1242" s="26">
        <v>1.1757527644528679E-2</v>
      </c>
      <c r="AD1242" s="26">
        <v>5.5940582264962416E-2</v>
      </c>
      <c r="AE1242" s="28"/>
      <c r="AF1242" s="28"/>
      <c r="AG1242" s="28"/>
      <c r="AH1242" s="29"/>
      <c r="AI1242" s="108" t="str">
        <f t="shared" si="156"/>
        <v>NO OFERTADO</v>
      </c>
      <c r="AJ1242" s="108" t="str">
        <f t="shared" si="157"/>
        <v>CORRECTO</v>
      </c>
      <c r="AK1242" s="27">
        <v>2.9455369746955826E-2</v>
      </c>
      <c r="AL1242" s="26">
        <v>3.9191758815095602E-3</v>
      </c>
      <c r="AM1242" s="26">
        <v>3.3374545628465382E-2</v>
      </c>
      <c r="AN1242" s="28"/>
      <c r="AO1242" s="28"/>
      <c r="AP1242" s="28"/>
      <c r="AQ1242" s="29"/>
      <c r="AR1242" s="108" t="str">
        <f t="shared" si="158"/>
        <v>NO OFERTADO</v>
      </c>
      <c r="AS1242" s="109" t="str">
        <f t="shared" si="159"/>
        <v>CORRECTO</v>
      </c>
    </row>
    <row r="1243" spans="1:45" x14ac:dyDescent="0.25">
      <c r="A1243" s="134">
        <v>1240</v>
      </c>
      <c r="B1243" s="135">
        <v>1135</v>
      </c>
      <c r="C1243" s="10" t="s">
        <v>4855</v>
      </c>
      <c r="D1243" s="136" t="s">
        <v>765</v>
      </c>
      <c r="E1243" s="136" t="s">
        <v>36</v>
      </c>
      <c r="F1243" s="136" t="s">
        <v>16</v>
      </c>
      <c r="G1243" s="136" t="s">
        <v>17</v>
      </c>
      <c r="H1243" s="136" t="s">
        <v>36</v>
      </c>
      <c r="I1243" s="137">
        <v>24910</v>
      </c>
      <c r="J1243" s="8">
        <v>1</v>
      </c>
      <c r="K1243" s="8" t="s">
        <v>342</v>
      </c>
      <c r="L1243" s="9">
        <v>13873.2</v>
      </c>
      <c r="M1243" s="9">
        <v>95.692307692307693</v>
      </c>
      <c r="N1243" s="138">
        <f t="shared" si="152"/>
        <v>1327558.5230769231</v>
      </c>
      <c r="O1243" s="11" t="s">
        <v>3204</v>
      </c>
      <c r="P1243" s="39">
        <v>4.0335232423384757E-5</v>
      </c>
      <c r="Q1243" s="39">
        <v>6.4401515151979813E-5</v>
      </c>
      <c r="R1243" s="26">
        <v>1.0083808105846189E-2</v>
      </c>
      <c r="S1243" s="26">
        <v>1.9320454545593943E-3</v>
      </c>
      <c r="T1243" s="26">
        <v>1.2015853560405583E-2</v>
      </c>
      <c r="U1243" s="11"/>
      <c r="V1243" s="28"/>
      <c r="W1243" s="28"/>
      <c r="X1243" s="29"/>
      <c r="Y1243" s="108" t="str">
        <f t="shared" si="153"/>
        <v>NO OFERTADO</v>
      </c>
      <c r="Z1243" s="108" t="str">
        <f t="shared" si="154"/>
        <v>CORRECTO</v>
      </c>
      <c r="AA1243" s="29">
        <f t="shared" si="155"/>
        <v>0</v>
      </c>
      <c r="AB1243" s="25">
        <v>3.6301709181046282E-3</v>
      </c>
      <c r="AC1243" s="26">
        <v>9.6602272727969716E-4</v>
      </c>
      <c r="AD1243" s="26">
        <v>4.5961936453843251E-3</v>
      </c>
      <c r="AE1243" s="28"/>
      <c r="AF1243" s="28"/>
      <c r="AG1243" s="28"/>
      <c r="AH1243" s="29"/>
      <c r="AI1243" s="108" t="str">
        <f t="shared" si="156"/>
        <v>NO OFERTADO</v>
      </c>
      <c r="AJ1243" s="108" t="str">
        <f t="shared" si="157"/>
        <v>CORRECTO</v>
      </c>
      <c r="AK1243" s="27">
        <v>2.4201139454030855E-3</v>
      </c>
      <c r="AL1243" s="26">
        <v>3.2200757575989909E-4</v>
      </c>
      <c r="AM1243" s="26">
        <v>2.7421215211629844E-3</v>
      </c>
      <c r="AN1243" s="28"/>
      <c r="AO1243" s="28"/>
      <c r="AP1243" s="28"/>
      <c r="AQ1243" s="29"/>
      <c r="AR1243" s="108" t="str">
        <f t="shared" si="158"/>
        <v>NO OFERTADO</v>
      </c>
      <c r="AS1243" s="109" t="str">
        <f t="shared" si="159"/>
        <v>CORRECTO</v>
      </c>
    </row>
    <row r="1244" spans="1:45" x14ac:dyDescent="0.25">
      <c r="A1244" s="134">
        <v>1241</v>
      </c>
      <c r="B1244" s="135">
        <v>886</v>
      </c>
      <c r="C1244" s="10" t="s">
        <v>1758</v>
      </c>
      <c r="D1244" s="136" t="s">
        <v>1801</v>
      </c>
      <c r="E1244" s="136" t="s">
        <v>230</v>
      </c>
      <c r="F1244" s="136" t="s">
        <v>230</v>
      </c>
      <c r="G1244" s="136" t="s">
        <v>8</v>
      </c>
      <c r="H1244" s="136" t="s">
        <v>231</v>
      </c>
      <c r="I1244" s="137">
        <v>7649.9999999999991</v>
      </c>
      <c r="J1244" s="8">
        <v>1</v>
      </c>
      <c r="K1244" s="8" t="s">
        <v>1760</v>
      </c>
      <c r="L1244" s="9">
        <v>7650</v>
      </c>
      <c r="M1244" s="9">
        <v>642.30769230769226</v>
      </c>
      <c r="N1244" s="138">
        <f t="shared" si="152"/>
        <v>4913653.846153846</v>
      </c>
      <c r="O1244" s="11" t="s">
        <v>3204</v>
      </c>
      <c r="P1244" s="39">
        <v>1.4929162555735395E-4</v>
      </c>
      <c r="Q1244" s="39">
        <v>2.3836745960639267E-4</v>
      </c>
      <c r="R1244" s="26">
        <v>3.7322906389338488E-2</v>
      </c>
      <c r="S1244" s="26">
        <v>7.1510237881917803E-3</v>
      </c>
      <c r="T1244" s="26">
        <v>4.447393017753027E-2</v>
      </c>
      <c r="U1244" s="11"/>
      <c r="V1244" s="28"/>
      <c r="W1244" s="28"/>
      <c r="X1244" s="29"/>
      <c r="Y1244" s="108" t="str">
        <f t="shared" si="153"/>
        <v>NO OFERTADO</v>
      </c>
      <c r="Z1244" s="108" t="str">
        <f t="shared" si="154"/>
        <v>CORRECTO</v>
      </c>
      <c r="AA1244" s="29">
        <f t="shared" si="155"/>
        <v>0</v>
      </c>
      <c r="AB1244" s="25">
        <v>1.3436246300161856E-2</v>
      </c>
      <c r="AC1244" s="26">
        <v>3.5755118940958902E-3</v>
      </c>
      <c r="AD1244" s="26">
        <v>1.7011758194257747E-2</v>
      </c>
      <c r="AE1244" s="28"/>
      <c r="AF1244" s="28"/>
      <c r="AG1244" s="28"/>
      <c r="AH1244" s="29"/>
      <c r="AI1244" s="108" t="str">
        <f t="shared" si="156"/>
        <v>NO OFERTADO</v>
      </c>
      <c r="AJ1244" s="108" t="str">
        <f t="shared" si="157"/>
        <v>CORRECTO</v>
      </c>
      <c r="AK1244" s="27">
        <v>8.9574975334412374E-3</v>
      </c>
      <c r="AL1244" s="26">
        <v>1.1918372980319633E-3</v>
      </c>
      <c r="AM1244" s="26">
        <v>1.01493348314732E-2</v>
      </c>
      <c r="AN1244" s="28"/>
      <c r="AO1244" s="28"/>
      <c r="AP1244" s="28"/>
      <c r="AQ1244" s="29"/>
      <c r="AR1244" s="108" t="str">
        <f t="shared" si="158"/>
        <v>NO OFERTADO</v>
      </c>
      <c r="AS1244" s="109" t="str">
        <f t="shared" si="159"/>
        <v>CORRECTO</v>
      </c>
    </row>
    <row r="1245" spans="1:45" x14ac:dyDescent="0.25">
      <c r="A1245" s="134">
        <v>1242</v>
      </c>
      <c r="B1245" s="135">
        <v>923</v>
      </c>
      <c r="C1245" s="10" t="s">
        <v>1758</v>
      </c>
      <c r="D1245" s="136" t="s">
        <v>1852</v>
      </c>
      <c r="E1245" s="136" t="s">
        <v>230</v>
      </c>
      <c r="F1245" s="136" t="s">
        <v>230</v>
      </c>
      <c r="G1245" s="136" t="s">
        <v>8</v>
      </c>
      <c r="H1245" s="136" t="s">
        <v>231</v>
      </c>
      <c r="I1245" s="137">
        <v>5100</v>
      </c>
      <c r="J1245" s="8">
        <v>1</v>
      </c>
      <c r="K1245" s="8" t="s">
        <v>1760</v>
      </c>
      <c r="L1245" s="9">
        <v>5100</v>
      </c>
      <c r="M1245" s="9">
        <v>880.92307692307691</v>
      </c>
      <c r="N1245" s="138">
        <f t="shared" si="152"/>
        <v>4492707.692307692</v>
      </c>
      <c r="O1245" s="11" t="s">
        <v>3204</v>
      </c>
      <c r="P1245" s="39">
        <v>1.3650201164733074E-4</v>
      </c>
      <c r="Q1245" s="39">
        <v>2.1794683811675918E-4</v>
      </c>
      <c r="R1245" s="26">
        <v>3.4125502911832688E-2</v>
      </c>
      <c r="S1245" s="26">
        <v>6.5384051435027754E-3</v>
      </c>
      <c r="T1245" s="26">
        <v>4.0663908055335464E-2</v>
      </c>
      <c r="U1245" s="11"/>
      <c r="V1245" s="28"/>
      <c r="W1245" s="28"/>
      <c r="X1245" s="29"/>
      <c r="Y1245" s="108" t="str">
        <f t="shared" si="153"/>
        <v>NO OFERTADO</v>
      </c>
      <c r="Z1245" s="108" t="str">
        <f t="shared" si="154"/>
        <v>CORRECTO</v>
      </c>
      <c r="AA1245" s="29">
        <f t="shared" si="155"/>
        <v>0</v>
      </c>
      <c r="AB1245" s="25">
        <v>1.2285181048259767E-2</v>
      </c>
      <c r="AC1245" s="26">
        <v>3.2692025717513877E-3</v>
      </c>
      <c r="AD1245" s="26">
        <v>1.5554383620011155E-2</v>
      </c>
      <c r="AE1245" s="28"/>
      <c r="AF1245" s="28"/>
      <c r="AG1245" s="28"/>
      <c r="AH1245" s="29"/>
      <c r="AI1245" s="108" t="str">
        <f t="shared" si="156"/>
        <v>NO OFERTADO</v>
      </c>
      <c r="AJ1245" s="108" t="str">
        <f t="shared" si="157"/>
        <v>CORRECTO</v>
      </c>
      <c r="AK1245" s="27">
        <v>8.190120698839844E-3</v>
      </c>
      <c r="AL1245" s="26">
        <v>1.0897341905837959E-3</v>
      </c>
      <c r="AM1245" s="26">
        <v>9.2798548894236395E-3</v>
      </c>
      <c r="AN1245" s="28"/>
      <c r="AO1245" s="28"/>
      <c r="AP1245" s="28"/>
      <c r="AQ1245" s="29"/>
      <c r="AR1245" s="108" t="str">
        <f t="shared" si="158"/>
        <v>NO OFERTADO</v>
      </c>
      <c r="AS1245" s="109" t="str">
        <f t="shared" si="159"/>
        <v>CORRECTO</v>
      </c>
    </row>
    <row r="1246" spans="1:45" x14ac:dyDescent="0.25">
      <c r="A1246" s="134">
        <v>1243</v>
      </c>
      <c r="B1246" s="135">
        <v>951</v>
      </c>
      <c r="C1246" s="10" t="s">
        <v>1758</v>
      </c>
      <c r="D1246" s="136" t="s">
        <v>1889</v>
      </c>
      <c r="E1246" s="136" t="s">
        <v>230</v>
      </c>
      <c r="F1246" s="136" t="s">
        <v>230</v>
      </c>
      <c r="G1246" s="136" t="s">
        <v>8</v>
      </c>
      <c r="H1246" s="136" t="s">
        <v>231</v>
      </c>
      <c r="I1246" s="137">
        <v>2550</v>
      </c>
      <c r="J1246" s="8">
        <v>1</v>
      </c>
      <c r="K1246" s="8" t="s">
        <v>1760</v>
      </c>
      <c r="L1246" s="9">
        <v>2550</v>
      </c>
      <c r="M1246" s="9">
        <v>1579.1538461538462</v>
      </c>
      <c r="N1246" s="138">
        <f t="shared" si="152"/>
        <v>4026842.307692308</v>
      </c>
      <c r="O1246" s="11" t="s">
        <v>3204</v>
      </c>
      <c r="P1246" s="39">
        <v>1.2234761601065546E-4</v>
      </c>
      <c r="Q1246" s="39">
        <v>1.9534712887264016E-4</v>
      </c>
      <c r="R1246" s="26">
        <v>3.0586904002663867E-2</v>
      </c>
      <c r="S1246" s="26">
        <v>5.8604138661792048E-3</v>
      </c>
      <c r="T1246" s="26">
        <v>3.6447317868843074E-2</v>
      </c>
      <c r="U1246" s="11"/>
      <c r="V1246" s="28"/>
      <c r="W1246" s="28"/>
      <c r="X1246" s="29"/>
      <c r="Y1246" s="108" t="str">
        <f t="shared" si="153"/>
        <v>NO OFERTADO</v>
      </c>
      <c r="Z1246" s="108" t="str">
        <f t="shared" si="154"/>
        <v>CORRECTO</v>
      </c>
      <c r="AA1246" s="29">
        <f t="shared" si="155"/>
        <v>0</v>
      </c>
      <c r="AB1246" s="25">
        <v>1.1011285440958992E-2</v>
      </c>
      <c r="AC1246" s="26">
        <v>2.9302069330896024E-3</v>
      </c>
      <c r="AD1246" s="26">
        <v>1.3941492374048594E-2</v>
      </c>
      <c r="AE1246" s="28"/>
      <c r="AF1246" s="28"/>
      <c r="AG1246" s="28"/>
      <c r="AH1246" s="29"/>
      <c r="AI1246" s="108" t="str">
        <f t="shared" si="156"/>
        <v>NO OFERTADO</v>
      </c>
      <c r="AJ1246" s="108" t="str">
        <f t="shared" si="157"/>
        <v>CORRECTO</v>
      </c>
      <c r="AK1246" s="27">
        <v>7.3408569606393274E-3</v>
      </c>
      <c r="AL1246" s="26">
        <v>9.7673564436320088E-4</v>
      </c>
      <c r="AM1246" s="26">
        <v>8.3175926050025276E-3</v>
      </c>
      <c r="AN1246" s="28"/>
      <c r="AO1246" s="28"/>
      <c r="AP1246" s="28"/>
      <c r="AQ1246" s="29"/>
      <c r="AR1246" s="108" t="str">
        <f t="shared" si="158"/>
        <v>NO OFERTADO</v>
      </c>
      <c r="AS1246" s="109" t="str">
        <f t="shared" si="159"/>
        <v>CORRECTO</v>
      </c>
    </row>
    <row r="1247" spans="1:45" ht="36" x14ac:dyDescent="0.25">
      <c r="A1247" s="134">
        <v>1244</v>
      </c>
      <c r="B1247" s="135">
        <v>876</v>
      </c>
      <c r="C1247" s="10" t="s">
        <v>1758</v>
      </c>
      <c r="D1247" s="136" t="s">
        <v>494</v>
      </c>
      <c r="E1247" s="136" t="s">
        <v>205</v>
      </c>
      <c r="F1247" s="136" t="s">
        <v>7</v>
      </c>
      <c r="G1247" s="136" t="s">
        <v>8</v>
      </c>
      <c r="H1247" s="136" t="s">
        <v>7</v>
      </c>
      <c r="I1247" s="137">
        <v>1380</v>
      </c>
      <c r="J1247" s="8">
        <v>1</v>
      </c>
      <c r="K1247" s="8" t="s">
        <v>1760</v>
      </c>
      <c r="L1247" s="9">
        <v>852</v>
      </c>
      <c r="M1247" s="9">
        <v>3835.5384615384614</v>
      </c>
      <c r="N1247" s="138">
        <f t="shared" si="152"/>
        <v>3267878.769230769</v>
      </c>
      <c r="O1247" s="11" t="s">
        <v>3204</v>
      </c>
      <c r="P1247" s="39">
        <v>9.9288014348976504E-5</v>
      </c>
      <c r="Q1247" s="39">
        <v>1.5852886363432579E-4</v>
      </c>
      <c r="R1247" s="26">
        <v>2.4822003587244127E-2</v>
      </c>
      <c r="S1247" s="26">
        <v>4.7558659090297739E-3</v>
      </c>
      <c r="T1247" s="26">
        <v>2.95778694962739E-2</v>
      </c>
      <c r="U1247" s="11"/>
      <c r="V1247" s="28"/>
      <c r="W1247" s="28"/>
      <c r="X1247" s="29"/>
      <c r="Y1247" s="108" t="str">
        <f t="shared" si="153"/>
        <v>NO OFERTADO</v>
      </c>
      <c r="Z1247" s="108" t="str">
        <f t="shared" si="154"/>
        <v>CORRECTO</v>
      </c>
      <c r="AA1247" s="29">
        <f t="shared" si="155"/>
        <v>0</v>
      </c>
      <c r="AB1247" s="25">
        <v>8.9359212914078851E-3</v>
      </c>
      <c r="AC1247" s="26">
        <v>2.377932954514887E-3</v>
      </c>
      <c r="AD1247" s="26">
        <v>1.1313854245922772E-2</v>
      </c>
      <c r="AE1247" s="28"/>
      <c r="AF1247" s="28"/>
      <c r="AG1247" s="28"/>
      <c r="AH1247" s="29"/>
      <c r="AI1247" s="108" t="str">
        <f t="shared" si="156"/>
        <v>NO OFERTADO</v>
      </c>
      <c r="AJ1247" s="108" t="str">
        <f t="shared" si="157"/>
        <v>CORRECTO</v>
      </c>
      <c r="AK1247" s="27">
        <v>5.9572808609385901E-3</v>
      </c>
      <c r="AL1247" s="26">
        <v>7.9264431817162892E-4</v>
      </c>
      <c r="AM1247" s="26">
        <v>6.7499251791102192E-3</v>
      </c>
      <c r="AN1247" s="28"/>
      <c r="AO1247" s="28"/>
      <c r="AP1247" s="28"/>
      <c r="AQ1247" s="29"/>
      <c r="AR1247" s="108" t="str">
        <f t="shared" si="158"/>
        <v>NO OFERTADO</v>
      </c>
      <c r="AS1247" s="109" t="str">
        <f t="shared" si="159"/>
        <v>CORRECTO</v>
      </c>
    </row>
    <row r="1248" spans="1:45" ht="24" x14ac:dyDescent="0.25">
      <c r="A1248" s="134">
        <v>1245</v>
      </c>
      <c r="B1248" s="135">
        <v>857</v>
      </c>
      <c r="C1248" s="10" t="s">
        <v>1758</v>
      </c>
      <c r="D1248" s="136" t="s">
        <v>1759</v>
      </c>
      <c r="E1248" s="136" t="s">
        <v>4856</v>
      </c>
      <c r="F1248" s="136" t="s">
        <v>166</v>
      </c>
      <c r="G1248" s="136" t="s">
        <v>395</v>
      </c>
      <c r="H1248" s="136" t="s">
        <v>1056</v>
      </c>
      <c r="I1248" s="137">
        <v>441.6806666666667</v>
      </c>
      <c r="J1248" s="8">
        <v>60</v>
      </c>
      <c r="K1248" s="8" t="s">
        <v>1760</v>
      </c>
      <c r="L1248" s="9">
        <v>366.99</v>
      </c>
      <c r="M1248" s="9">
        <v>11515.384615384615</v>
      </c>
      <c r="N1248" s="138">
        <f t="shared" si="152"/>
        <v>4226031</v>
      </c>
      <c r="O1248" s="11" t="s">
        <v>3204</v>
      </c>
      <c r="P1248" s="39">
        <v>1.2839956932245332E-4</v>
      </c>
      <c r="Q1248" s="39">
        <v>2.0501002008441505E-4</v>
      </c>
      <c r="R1248" s="26">
        <v>3.2099892330613326E-2</v>
      </c>
      <c r="S1248" s="26">
        <v>6.1503006025324519E-3</v>
      </c>
      <c r="T1248" s="26">
        <v>3.8250192933145778E-2</v>
      </c>
      <c r="U1248" s="11"/>
      <c r="V1248" s="28"/>
      <c r="W1248" s="28"/>
      <c r="X1248" s="29"/>
      <c r="Y1248" s="108" t="str">
        <f t="shared" si="153"/>
        <v>NO OFERTADO</v>
      </c>
      <c r="Z1248" s="108" t="str">
        <f t="shared" si="154"/>
        <v>CORRECTO</v>
      </c>
      <c r="AA1248" s="29">
        <f t="shared" si="155"/>
        <v>0</v>
      </c>
      <c r="AB1248" s="25">
        <v>1.1555961239020798E-2</v>
      </c>
      <c r="AC1248" s="26">
        <v>3.075150301266226E-3</v>
      </c>
      <c r="AD1248" s="26">
        <v>1.4631111540287024E-2</v>
      </c>
      <c r="AE1248" s="28"/>
      <c r="AF1248" s="28"/>
      <c r="AG1248" s="28"/>
      <c r="AH1248" s="29"/>
      <c r="AI1248" s="108" t="str">
        <f t="shared" si="156"/>
        <v>NO OFERTADO</v>
      </c>
      <c r="AJ1248" s="108" t="str">
        <f t="shared" si="157"/>
        <v>CORRECTO</v>
      </c>
      <c r="AK1248" s="27">
        <v>7.7039741593471992E-3</v>
      </c>
      <c r="AL1248" s="26">
        <v>1.0250501004220752E-3</v>
      </c>
      <c r="AM1248" s="26">
        <v>8.729024259769274E-3</v>
      </c>
      <c r="AN1248" s="28"/>
      <c r="AO1248" s="28"/>
      <c r="AP1248" s="28"/>
      <c r="AQ1248" s="29"/>
      <c r="AR1248" s="108" t="str">
        <f t="shared" si="158"/>
        <v>NO OFERTADO</v>
      </c>
      <c r="AS1248" s="109" t="str">
        <f t="shared" si="159"/>
        <v>CORRECTO</v>
      </c>
    </row>
    <row r="1249" spans="1:45" x14ac:dyDescent="0.25">
      <c r="A1249" s="134">
        <v>1246</v>
      </c>
      <c r="B1249" s="135">
        <v>1309</v>
      </c>
      <c r="C1249" s="10" t="s">
        <v>1758</v>
      </c>
      <c r="D1249" s="136" t="s">
        <v>494</v>
      </c>
      <c r="E1249" s="136" t="s">
        <v>394</v>
      </c>
      <c r="F1249" s="136" t="s">
        <v>394</v>
      </c>
      <c r="G1249" s="136" t="s">
        <v>395</v>
      </c>
      <c r="H1249" s="136" t="s">
        <v>394</v>
      </c>
      <c r="I1249" s="137">
        <v>2650</v>
      </c>
      <c r="J1249" s="8">
        <v>1</v>
      </c>
      <c r="K1249" s="8" t="s">
        <v>1760</v>
      </c>
      <c r="L1249" s="9">
        <v>2424.92</v>
      </c>
      <c r="M1249" s="9">
        <v>406.38461538461536</v>
      </c>
      <c r="N1249" s="138">
        <f t="shared" si="152"/>
        <v>985450.18153846147</v>
      </c>
      <c r="O1249" s="11" t="s">
        <v>3204</v>
      </c>
      <c r="P1249" s="39">
        <v>2.9940949060305494E-5</v>
      </c>
      <c r="Q1249" s="39">
        <v>4.7805413994689212E-5</v>
      </c>
      <c r="R1249" s="26">
        <v>7.4852372650763737E-3</v>
      </c>
      <c r="S1249" s="26">
        <v>1.4341624198406764E-3</v>
      </c>
      <c r="T1249" s="26">
        <v>8.9193996849170499E-3</v>
      </c>
      <c r="U1249" s="11"/>
      <c r="V1249" s="28"/>
      <c r="W1249" s="28"/>
      <c r="X1249" s="29"/>
      <c r="Y1249" s="108" t="str">
        <f t="shared" si="153"/>
        <v>NO OFERTADO</v>
      </c>
      <c r="Z1249" s="108" t="str">
        <f t="shared" si="154"/>
        <v>CORRECTO</v>
      </c>
      <c r="AA1249" s="29">
        <f t="shared" si="155"/>
        <v>0</v>
      </c>
      <c r="AB1249" s="25">
        <v>2.6946854154274945E-3</v>
      </c>
      <c r="AC1249" s="26">
        <v>7.1708120992033822E-4</v>
      </c>
      <c r="AD1249" s="26">
        <v>3.4117666253478326E-3</v>
      </c>
      <c r="AE1249" s="28"/>
      <c r="AF1249" s="28"/>
      <c r="AG1249" s="28"/>
      <c r="AH1249" s="29"/>
      <c r="AI1249" s="108" t="str">
        <f t="shared" si="156"/>
        <v>NO OFERTADO</v>
      </c>
      <c r="AJ1249" s="108" t="str">
        <f t="shared" si="157"/>
        <v>CORRECTO</v>
      </c>
      <c r="AK1249" s="27">
        <v>1.7964569436183296E-3</v>
      </c>
      <c r="AL1249" s="26">
        <v>2.3902706997344606E-4</v>
      </c>
      <c r="AM1249" s="26">
        <v>2.0354840135917759E-3</v>
      </c>
      <c r="AN1249" s="28"/>
      <c r="AO1249" s="28"/>
      <c r="AP1249" s="28"/>
      <c r="AQ1249" s="29"/>
      <c r="AR1249" s="108" t="str">
        <f t="shared" si="158"/>
        <v>NO OFERTADO</v>
      </c>
      <c r="AS1249" s="109" t="str">
        <f t="shared" si="159"/>
        <v>CORRECTO</v>
      </c>
    </row>
    <row r="1250" spans="1:45" x14ac:dyDescent="0.25">
      <c r="A1250" s="134">
        <v>1247</v>
      </c>
      <c r="B1250" s="135">
        <v>1284</v>
      </c>
      <c r="C1250" s="10" t="s">
        <v>2346</v>
      </c>
      <c r="D1250" s="136" t="s">
        <v>2347</v>
      </c>
      <c r="E1250" s="136" t="s">
        <v>230</v>
      </c>
      <c r="F1250" s="136" t="s">
        <v>230</v>
      </c>
      <c r="G1250" s="136" t="s">
        <v>8</v>
      </c>
      <c r="H1250" s="136" t="s">
        <v>231</v>
      </c>
      <c r="I1250" s="137">
        <v>3824.9999999999995</v>
      </c>
      <c r="J1250" s="8">
        <v>1</v>
      </c>
      <c r="K1250" s="8" t="s">
        <v>1760</v>
      </c>
      <c r="L1250" s="9">
        <v>3825</v>
      </c>
      <c r="M1250" s="9">
        <v>374.76923076923077</v>
      </c>
      <c r="N1250" s="138">
        <f t="shared" si="152"/>
        <v>1433492.3076923077</v>
      </c>
      <c r="O1250" s="11" t="s">
        <v>3204</v>
      </c>
      <c r="P1250" s="39">
        <v>4.3553820342241227E-5</v>
      </c>
      <c r="Q1250" s="39">
        <v>6.9540494802535643E-5</v>
      </c>
      <c r="R1250" s="26">
        <v>1.0888455085560307E-2</v>
      </c>
      <c r="S1250" s="26">
        <v>2.0862148440760693E-3</v>
      </c>
      <c r="T1250" s="26">
        <v>1.2974669929636376E-2</v>
      </c>
      <c r="U1250" s="11"/>
      <c r="V1250" s="28"/>
      <c r="W1250" s="28"/>
      <c r="X1250" s="29"/>
      <c r="Y1250" s="108" t="str">
        <f t="shared" si="153"/>
        <v>NO OFERTADO</v>
      </c>
      <c r="Z1250" s="108" t="str">
        <f t="shared" si="154"/>
        <v>CORRECTO</v>
      </c>
      <c r="AA1250" s="29">
        <f t="shared" si="155"/>
        <v>0</v>
      </c>
      <c r="AB1250" s="25">
        <v>3.9198438308017105E-3</v>
      </c>
      <c r="AC1250" s="26">
        <v>1.0431074220380347E-3</v>
      </c>
      <c r="AD1250" s="26">
        <v>4.962951252839745E-3</v>
      </c>
      <c r="AE1250" s="28"/>
      <c r="AF1250" s="28"/>
      <c r="AG1250" s="28"/>
      <c r="AH1250" s="29"/>
      <c r="AI1250" s="108" t="str">
        <f t="shared" si="156"/>
        <v>NO OFERTADO</v>
      </c>
      <c r="AJ1250" s="108" t="str">
        <f t="shared" si="157"/>
        <v>CORRECTO</v>
      </c>
      <c r="AK1250" s="27">
        <v>2.6132292205344738E-3</v>
      </c>
      <c r="AL1250" s="26">
        <v>3.477024740126782E-4</v>
      </c>
      <c r="AM1250" s="26">
        <v>2.960931694547152E-3</v>
      </c>
      <c r="AN1250" s="28"/>
      <c r="AO1250" s="28"/>
      <c r="AP1250" s="28"/>
      <c r="AQ1250" s="29"/>
      <c r="AR1250" s="108" t="str">
        <f t="shared" si="158"/>
        <v>NO OFERTADO</v>
      </c>
      <c r="AS1250" s="109" t="str">
        <f t="shared" si="159"/>
        <v>CORRECTO</v>
      </c>
    </row>
    <row r="1251" spans="1:45" x14ac:dyDescent="0.25">
      <c r="A1251" s="134">
        <v>1248</v>
      </c>
      <c r="B1251" s="135">
        <v>1445</v>
      </c>
      <c r="C1251" s="10" t="s">
        <v>2346</v>
      </c>
      <c r="D1251" s="136" t="s">
        <v>2590</v>
      </c>
      <c r="E1251" s="136" t="s">
        <v>394</v>
      </c>
      <c r="F1251" s="136" t="s">
        <v>394</v>
      </c>
      <c r="G1251" s="136" t="s">
        <v>395</v>
      </c>
      <c r="H1251" s="136" t="s">
        <v>394</v>
      </c>
      <c r="I1251" s="137">
        <v>5300</v>
      </c>
      <c r="J1251" s="8">
        <v>1</v>
      </c>
      <c r="K1251" s="8" t="s">
        <v>1760</v>
      </c>
      <c r="L1251" s="9">
        <v>5076.6899999999996</v>
      </c>
      <c r="M1251" s="9">
        <v>153.23076923076923</v>
      </c>
      <c r="N1251" s="138">
        <f t="shared" si="152"/>
        <v>777905.11384615372</v>
      </c>
      <c r="O1251" s="11" t="s">
        <v>3204</v>
      </c>
      <c r="P1251" s="39">
        <v>2.3635103857870458E-5</v>
      </c>
      <c r="Q1251" s="39">
        <v>3.7737144619471354E-5</v>
      </c>
      <c r="R1251" s="26">
        <v>5.9087759644676141E-3</v>
      </c>
      <c r="S1251" s="26">
        <v>1.1321143385841406E-3</v>
      </c>
      <c r="T1251" s="26">
        <v>7.0408903030517549E-3</v>
      </c>
      <c r="U1251" s="11"/>
      <c r="V1251" s="28"/>
      <c r="W1251" s="28"/>
      <c r="X1251" s="29"/>
      <c r="Y1251" s="108" t="str">
        <f t="shared" si="153"/>
        <v>NO OFERTADO</v>
      </c>
      <c r="Z1251" s="108" t="str">
        <f t="shared" si="154"/>
        <v>CORRECTO</v>
      </c>
      <c r="AA1251" s="29">
        <f t="shared" si="155"/>
        <v>0</v>
      </c>
      <c r="AB1251" s="25">
        <v>2.1271593472083411E-3</v>
      </c>
      <c r="AC1251" s="26">
        <v>5.6605716929207029E-4</v>
      </c>
      <c r="AD1251" s="26">
        <v>2.6932165165004115E-3</v>
      </c>
      <c r="AE1251" s="28"/>
      <c r="AF1251" s="28"/>
      <c r="AG1251" s="28"/>
      <c r="AH1251" s="29"/>
      <c r="AI1251" s="108" t="str">
        <f t="shared" si="156"/>
        <v>NO OFERTADO</v>
      </c>
      <c r="AJ1251" s="108" t="str">
        <f t="shared" si="157"/>
        <v>CORRECTO</v>
      </c>
      <c r="AK1251" s="27">
        <v>1.4181062314722274E-3</v>
      </c>
      <c r="AL1251" s="26">
        <v>1.8868572309735677E-4</v>
      </c>
      <c r="AM1251" s="26">
        <v>1.6067919545695842E-3</v>
      </c>
      <c r="AN1251" s="28"/>
      <c r="AO1251" s="28"/>
      <c r="AP1251" s="28"/>
      <c r="AQ1251" s="29"/>
      <c r="AR1251" s="108" t="str">
        <f t="shared" si="158"/>
        <v>NO OFERTADO</v>
      </c>
      <c r="AS1251" s="109" t="str">
        <f t="shared" si="159"/>
        <v>CORRECTO</v>
      </c>
    </row>
    <row r="1252" spans="1:45" x14ac:dyDescent="0.25">
      <c r="A1252" s="134">
        <v>1249</v>
      </c>
      <c r="B1252" s="135">
        <v>1508</v>
      </c>
      <c r="C1252" s="10" t="s">
        <v>2691</v>
      </c>
      <c r="D1252" s="136" t="s">
        <v>1126</v>
      </c>
      <c r="E1252" s="136" t="s">
        <v>36</v>
      </c>
      <c r="F1252" s="136" t="s">
        <v>16</v>
      </c>
      <c r="G1252" s="136" t="s">
        <v>17</v>
      </c>
      <c r="H1252" s="136" t="s">
        <v>36</v>
      </c>
      <c r="I1252" s="137" t="s">
        <v>45</v>
      </c>
      <c r="J1252" s="8">
        <v>1</v>
      </c>
      <c r="K1252" s="8" t="s">
        <v>2692</v>
      </c>
      <c r="L1252" s="9">
        <v>20612</v>
      </c>
      <c r="M1252" s="9">
        <v>27.727272727272727</v>
      </c>
      <c r="N1252" s="138">
        <f t="shared" si="152"/>
        <v>571514.54545454541</v>
      </c>
      <c r="O1252" s="11" t="s">
        <v>3204</v>
      </c>
      <c r="P1252" s="39">
        <v>1.7364335826661305E-5</v>
      </c>
      <c r="Q1252" s="39"/>
      <c r="R1252" s="26">
        <v>4.3410839566653259E-3</v>
      </c>
      <c r="S1252" s="7"/>
      <c r="T1252" s="26">
        <v>4.3410839566653259E-3</v>
      </c>
      <c r="U1252" s="11"/>
      <c r="V1252" s="28"/>
      <c r="W1252" s="28"/>
      <c r="X1252" s="29"/>
      <c r="Y1252" s="108" t="str">
        <f t="shared" si="153"/>
        <v>NO OFERTADO</v>
      </c>
      <c r="Z1252" s="108" t="str">
        <f t="shared" si="154"/>
        <v>CORRECTO</v>
      </c>
      <c r="AA1252" s="29">
        <f t="shared" si="155"/>
        <v>0</v>
      </c>
      <c r="AB1252" s="25">
        <v>1.5627902243995175E-3</v>
      </c>
      <c r="AC1252" s="7"/>
      <c r="AD1252" s="26">
        <v>1.5627902243995175E-3</v>
      </c>
      <c r="AE1252" s="28"/>
      <c r="AF1252" s="28"/>
      <c r="AG1252" s="28"/>
      <c r="AH1252" s="29"/>
      <c r="AI1252" s="108" t="str">
        <f t="shared" si="156"/>
        <v>NO OFERTADO</v>
      </c>
      <c r="AJ1252" s="108" t="str">
        <f t="shared" si="157"/>
        <v>CORRECTO</v>
      </c>
      <c r="AK1252" s="27">
        <v>1.0418601495996783E-3</v>
      </c>
      <c r="AL1252" s="7"/>
      <c r="AM1252" s="26">
        <v>1.0418601495996783E-3</v>
      </c>
      <c r="AN1252" s="28"/>
      <c r="AO1252" s="28"/>
      <c r="AP1252" s="28"/>
      <c r="AQ1252" s="29"/>
      <c r="AR1252" s="108" t="str">
        <f t="shared" si="158"/>
        <v>NO OFERTADO</v>
      </c>
      <c r="AS1252" s="109" t="str">
        <f t="shared" si="159"/>
        <v>CORRECTO</v>
      </c>
    </row>
    <row r="1253" spans="1:45" ht="24" x14ac:dyDescent="0.25">
      <c r="A1253" s="134">
        <v>1250</v>
      </c>
      <c r="B1253" s="135">
        <v>1716</v>
      </c>
      <c r="C1253" s="10" t="s">
        <v>3000</v>
      </c>
      <c r="D1253" s="136" t="s">
        <v>494</v>
      </c>
      <c r="E1253" s="136" t="s">
        <v>6</v>
      </c>
      <c r="F1253" s="136" t="s">
        <v>101</v>
      </c>
      <c r="G1253" s="136" t="s">
        <v>8</v>
      </c>
      <c r="H1253" s="136" t="s">
        <v>7</v>
      </c>
      <c r="I1253" s="137" t="s">
        <v>45</v>
      </c>
      <c r="J1253" s="8">
        <v>1</v>
      </c>
      <c r="K1253" s="8" t="s">
        <v>3001</v>
      </c>
      <c r="L1253" s="9">
        <v>3930.03</v>
      </c>
      <c r="M1253" s="9">
        <v>68.2</v>
      </c>
      <c r="N1253" s="138">
        <f t="shared" si="152"/>
        <v>268028.04600000003</v>
      </c>
      <c r="O1253" s="11" t="s">
        <v>3204</v>
      </c>
      <c r="P1253" s="39">
        <v>8.1435005263185967E-6</v>
      </c>
      <c r="Q1253" s="39"/>
      <c r="R1253" s="26">
        <v>2.035875131579649E-3</v>
      </c>
      <c r="S1253" s="7"/>
      <c r="T1253" s="26">
        <v>2.035875131579649E-3</v>
      </c>
      <c r="U1253" s="11"/>
      <c r="V1253" s="28"/>
      <c r="W1253" s="28"/>
      <c r="X1253" s="29"/>
      <c r="Y1253" s="108" t="str">
        <f t="shared" si="153"/>
        <v>NO OFERTADO</v>
      </c>
      <c r="Z1253" s="108" t="str">
        <f t="shared" si="154"/>
        <v>CORRECTO</v>
      </c>
      <c r="AA1253" s="29">
        <f t="shared" si="155"/>
        <v>0</v>
      </c>
      <c r="AB1253" s="25">
        <v>7.3291504736867365E-4</v>
      </c>
      <c r="AC1253" s="7"/>
      <c r="AD1253" s="26">
        <v>7.3291504736867365E-4</v>
      </c>
      <c r="AE1253" s="28"/>
      <c r="AF1253" s="28"/>
      <c r="AG1253" s="28"/>
      <c r="AH1253" s="29"/>
      <c r="AI1253" s="108" t="str">
        <f t="shared" si="156"/>
        <v>NO OFERTADO</v>
      </c>
      <c r="AJ1253" s="108" t="str">
        <f t="shared" si="157"/>
        <v>CORRECTO</v>
      </c>
      <c r="AK1253" s="27">
        <v>4.8861003157911584E-4</v>
      </c>
      <c r="AL1253" s="7"/>
      <c r="AM1253" s="26">
        <v>4.8861003157911584E-4</v>
      </c>
      <c r="AN1253" s="28"/>
      <c r="AO1253" s="28"/>
      <c r="AP1253" s="28"/>
      <c r="AQ1253" s="29"/>
      <c r="AR1253" s="108" t="str">
        <f t="shared" si="158"/>
        <v>NO OFERTADO</v>
      </c>
      <c r="AS1253" s="109" t="str">
        <f t="shared" si="159"/>
        <v>CORRECTO</v>
      </c>
    </row>
    <row r="1254" spans="1:45" ht="36" x14ac:dyDescent="0.25">
      <c r="A1254" s="134">
        <v>1251</v>
      </c>
      <c r="B1254" s="135">
        <v>66</v>
      </c>
      <c r="C1254" s="10" t="s">
        <v>203</v>
      </c>
      <c r="D1254" s="136" t="s">
        <v>204</v>
      </c>
      <c r="E1254" s="136" t="s">
        <v>205</v>
      </c>
      <c r="F1254" s="136" t="s">
        <v>7</v>
      </c>
      <c r="G1254" s="136" t="s">
        <v>8</v>
      </c>
      <c r="H1254" s="136" t="s">
        <v>7</v>
      </c>
      <c r="I1254" s="137" t="s">
        <v>45</v>
      </c>
      <c r="J1254" s="8">
        <v>1</v>
      </c>
      <c r="K1254" s="8" t="s">
        <v>206</v>
      </c>
      <c r="L1254" s="9">
        <v>2842</v>
      </c>
      <c r="M1254" s="9">
        <v>41954.384615384617</v>
      </c>
      <c r="N1254" s="138">
        <f t="shared" si="152"/>
        <v>119234361.07692309</v>
      </c>
      <c r="O1254" s="11" t="s">
        <v>3204</v>
      </c>
      <c r="P1254" s="39">
        <v>3.6226995520654759E-3</v>
      </c>
      <c r="Q1254" s="39"/>
      <c r="R1254" s="26">
        <v>0.90567488801636897</v>
      </c>
      <c r="S1254" s="7"/>
      <c r="T1254" s="26">
        <v>0.90567488801636897</v>
      </c>
      <c r="U1254" s="11"/>
      <c r="V1254" s="28"/>
      <c r="W1254" s="28"/>
      <c r="X1254" s="29"/>
      <c r="Y1254" s="108" t="str">
        <f t="shared" si="153"/>
        <v>NO OFERTADO</v>
      </c>
      <c r="Z1254" s="108" t="str">
        <f t="shared" si="154"/>
        <v>CORRECTO</v>
      </c>
      <c r="AA1254" s="29">
        <f t="shared" si="155"/>
        <v>0</v>
      </c>
      <c r="AB1254" s="25">
        <v>0.32604295968589281</v>
      </c>
      <c r="AC1254" s="7"/>
      <c r="AD1254" s="26">
        <v>0.32604295968589281</v>
      </c>
      <c r="AE1254" s="28"/>
      <c r="AF1254" s="28"/>
      <c r="AG1254" s="28"/>
      <c r="AH1254" s="29"/>
      <c r="AI1254" s="108" t="str">
        <f t="shared" si="156"/>
        <v>NO OFERTADO</v>
      </c>
      <c r="AJ1254" s="108" t="str">
        <f t="shared" si="157"/>
        <v>CORRECTO</v>
      </c>
      <c r="AK1254" s="27">
        <v>0.21736197312392855</v>
      </c>
      <c r="AL1254" s="7"/>
      <c r="AM1254" s="26">
        <v>0.21736197312392855</v>
      </c>
      <c r="AN1254" s="28"/>
      <c r="AO1254" s="28"/>
      <c r="AP1254" s="28"/>
      <c r="AQ1254" s="29"/>
      <c r="AR1254" s="108" t="str">
        <f t="shared" si="158"/>
        <v>NO OFERTADO</v>
      </c>
      <c r="AS1254" s="109" t="str">
        <f t="shared" si="159"/>
        <v>CORRECTO</v>
      </c>
    </row>
    <row r="1255" spans="1:45" x14ac:dyDescent="0.25">
      <c r="A1255" s="134">
        <v>1252</v>
      </c>
      <c r="B1255" s="135">
        <v>1429</v>
      </c>
      <c r="C1255" s="10" t="s">
        <v>203</v>
      </c>
      <c r="D1255" s="136" t="s">
        <v>2566</v>
      </c>
      <c r="E1255" s="136" t="s">
        <v>81</v>
      </c>
      <c r="F1255" s="136" t="s">
        <v>166</v>
      </c>
      <c r="G1255" s="136" t="s">
        <v>8</v>
      </c>
      <c r="H1255" s="136" t="s">
        <v>81</v>
      </c>
      <c r="I1255" s="137" t="s">
        <v>45</v>
      </c>
      <c r="J1255" s="8">
        <v>240</v>
      </c>
      <c r="K1255" s="8" t="s">
        <v>206</v>
      </c>
      <c r="L1255" s="9">
        <v>371</v>
      </c>
      <c r="M1255" s="9">
        <v>1505.4545454545455</v>
      </c>
      <c r="N1255" s="138">
        <f t="shared" si="152"/>
        <v>558523.63636363635</v>
      </c>
      <c r="O1255" s="11" t="s">
        <v>3204</v>
      </c>
      <c r="P1255" s="39">
        <v>1.6969632822263117E-5</v>
      </c>
      <c r="Q1255" s="39"/>
      <c r="R1255" s="26">
        <v>4.2424082055657793E-3</v>
      </c>
      <c r="S1255" s="7"/>
      <c r="T1255" s="26">
        <v>4.2424082055657793E-3</v>
      </c>
      <c r="U1255" s="11"/>
      <c r="V1255" s="28"/>
      <c r="W1255" s="28"/>
      <c r="X1255" s="29"/>
      <c r="Y1255" s="108" t="str">
        <f t="shared" si="153"/>
        <v>NO OFERTADO</v>
      </c>
      <c r="Z1255" s="108" t="str">
        <f t="shared" si="154"/>
        <v>CORRECTO</v>
      </c>
      <c r="AA1255" s="29">
        <f t="shared" si="155"/>
        <v>0</v>
      </c>
      <c r="AB1255" s="25">
        <v>1.5272669540036805E-3</v>
      </c>
      <c r="AC1255" s="7"/>
      <c r="AD1255" s="26">
        <v>1.5272669540036805E-3</v>
      </c>
      <c r="AE1255" s="28"/>
      <c r="AF1255" s="28"/>
      <c r="AG1255" s="28"/>
      <c r="AH1255" s="29"/>
      <c r="AI1255" s="108" t="str">
        <f t="shared" si="156"/>
        <v>NO OFERTADO</v>
      </c>
      <c r="AJ1255" s="108" t="str">
        <f t="shared" si="157"/>
        <v>CORRECTO</v>
      </c>
      <c r="AK1255" s="27">
        <v>1.0181779693357871E-3</v>
      </c>
      <c r="AL1255" s="7"/>
      <c r="AM1255" s="26">
        <v>1.0181779693357871E-3</v>
      </c>
      <c r="AN1255" s="28"/>
      <c r="AO1255" s="28"/>
      <c r="AP1255" s="28"/>
      <c r="AQ1255" s="29"/>
      <c r="AR1255" s="108" t="str">
        <f t="shared" si="158"/>
        <v>NO OFERTADO</v>
      </c>
      <c r="AS1255" s="109" t="str">
        <f t="shared" si="159"/>
        <v>CORRECTO</v>
      </c>
    </row>
    <row r="1256" spans="1:45" ht="24" x14ac:dyDescent="0.25">
      <c r="A1256" s="134">
        <v>1253</v>
      </c>
      <c r="B1256" s="135">
        <v>256</v>
      </c>
      <c r="C1256" s="10" t="s">
        <v>686</v>
      </c>
      <c r="D1256" s="136" t="s">
        <v>494</v>
      </c>
      <c r="E1256" s="136" t="s">
        <v>6</v>
      </c>
      <c r="F1256" s="136" t="s">
        <v>7</v>
      </c>
      <c r="G1256" s="136" t="s">
        <v>8</v>
      </c>
      <c r="H1256" s="136" t="s">
        <v>7</v>
      </c>
      <c r="I1256" s="137" t="s">
        <v>45</v>
      </c>
      <c r="J1256" s="8">
        <v>1</v>
      </c>
      <c r="K1256" s="8" t="s">
        <v>206</v>
      </c>
      <c r="L1256" s="9">
        <v>367.31</v>
      </c>
      <c r="M1256" s="9">
        <v>94427.38461538461</v>
      </c>
      <c r="N1256" s="138">
        <f t="shared" si="152"/>
        <v>34684122.643076919</v>
      </c>
      <c r="O1256" s="11" t="s">
        <v>3204</v>
      </c>
      <c r="P1256" s="39">
        <v>1.0538082682541201E-3</v>
      </c>
      <c r="Q1256" s="39"/>
      <c r="R1256" s="26">
        <v>0.26345206706353003</v>
      </c>
      <c r="S1256" s="7"/>
      <c r="T1256" s="26">
        <v>0.26345206706353003</v>
      </c>
      <c r="U1256" s="11"/>
      <c r="V1256" s="28"/>
      <c r="W1256" s="28"/>
      <c r="X1256" s="29"/>
      <c r="Y1256" s="108" t="str">
        <f t="shared" si="153"/>
        <v>NO OFERTADO</v>
      </c>
      <c r="Z1256" s="108" t="str">
        <f t="shared" si="154"/>
        <v>CORRECTO</v>
      </c>
      <c r="AA1256" s="29">
        <f t="shared" si="155"/>
        <v>0</v>
      </c>
      <c r="AB1256" s="25">
        <v>9.4842744142870805E-2</v>
      </c>
      <c r="AC1256" s="7"/>
      <c r="AD1256" s="26">
        <v>9.4842744142870805E-2</v>
      </c>
      <c r="AE1256" s="28"/>
      <c r="AF1256" s="28"/>
      <c r="AG1256" s="28"/>
      <c r="AH1256" s="29"/>
      <c r="AI1256" s="108" t="str">
        <f t="shared" si="156"/>
        <v>NO OFERTADO</v>
      </c>
      <c r="AJ1256" s="108" t="str">
        <f t="shared" si="157"/>
        <v>CORRECTO</v>
      </c>
      <c r="AK1256" s="27">
        <v>6.3228496095247208E-2</v>
      </c>
      <c r="AL1256" s="7"/>
      <c r="AM1256" s="26">
        <v>6.3228496095247208E-2</v>
      </c>
      <c r="AN1256" s="28"/>
      <c r="AO1256" s="28"/>
      <c r="AP1256" s="28"/>
      <c r="AQ1256" s="29"/>
      <c r="AR1256" s="108" t="str">
        <f t="shared" si="158"/>
        <v>NO OFERTADO</v>
      </c>
      <c r="AS1256" s="109" t="str">
        <f t="shared" si="159"/>
        <v>CORRECTO</v>
      </c>
    </row>
    <row r="1257" spans="1:45" ht="24" x14ac:dyDescent="0.25">
      <c r="A1257" s="134">
        <v>1254</v>
      </c>
      <c r="B1257" s="135">
        <v>291</v>
      </c>
      <c r="C1257" s="10" t="s">
        <v>686</v>
      </c>
      <c r="D1257" s="136" t="s">
        <v>333</v>
      </c>
      <c r="E1257" s="136" t="s">
        <v>6</v>
      </c>
      <c r="F1257" s="136" t="s">
        <v>7</v>
      </c>
      <c r="G1257" s="136" t="s">
        <v>8</v>
      </c>
      <c r="H1257" s="136" t="s">
        <v>7</v>
      </c>
      <c r="I1257" s="137" t="s">
        <v>45</v>
      </c>
      <c r="J1257" s="8">
        <v>1</v>
      </c>
      <c r="K1257" s="8" t="s">
        <v>206</v>
      </c>
      <c r="L1257" s="9">
        <v>462</v>
      </c>
      <c r="M1257" s="9">
        <v>56955</v>
      </c>
      <c r="N1257" s="138">
        <f t="shared" si="152"/>
        <v>26313210</v>
      </c>
      <c r="O1257" s="11" t="s">
        <v>3204</v>
      </c>
      <c r="P1257" s="39">
        <v>7.9947469185419405E-4</v>
      </c>
      <c r="Q1257" s="39"/>
      <c r="R1257" s="26">
        <v>0.19986867296354852</v>
      </c>
      <c r="S1257" s="7"/>
      <c r="T1257" s="26">
        <v>0.19986867296354852</v>
      </c>
      <c r="U1257" s="11"/>
      <c r="V1257" s="28"/>
      <c r="W1257" s="28"/>
      <c r="X1257" s="29"/>
      <c r="Y1257" s="108" t="str">
        <f t="shared" si="153"/>
        <v>NO OFERTADO</v>
      </c>
      <c r="Z1257" s="108" t="str">
        <f t="shared" si="154"/>
        <v>CORRECTO</v>
      </c>
      <c r="AA1257" s="29">
        <f t="shared" si="155"/>
        <v>0</v>
      </c>
      <c r="AB1257" s="25">
        <v>7.1952722266877461E-2</v>
      </c>
      <c r="AC1257" s="7"/>
      <c r="AD1257" s="26">
        <v>7.1952722266877461E-2</v>
      </c>
      <c r="AE1257" s="28"/>
      <c r="AF1257" s="28"/>
      <c r="AG1257" s="28"/>
      <c r="AH1257" s="29"/>
      <c r="AI1257" s="108" t="str">
        <f t="shared" si="156"/>
        <v>NO OFERTADO</v>
      </c>
      <c r="AJ1257" s="108" t="str">
        <f t="shared" si="157"/>
        <v>CORRECTO</v>
      </c>
      <c r="AK1257" s="27">
        <v>4.7968481511251645E-2</v>
      </c>
      <c r="AL1257" s="7"/>
      <c r="AM1257" s="26">
        <v>4.7968481511251645E-2</v>
      </c>
      <c r="AN1257" s="28"/>
      <c r="AO1257" s="28"/>
      <c r="AP1257" s="28"/>
      <c r="AQ1257" s="29"/>
      <c r="AR1257" s="108" t="str">
        <f t="shared" si="158"/>
        <v>NO OFERTADO</v>
      </c>
      <c r="AS1257" s="109" t="str">
        <f t="shared" si="159"/>
        <v>CORRECTO</v>
      </c>
    </row>
    <row r="1258" spans="1:45" ht="24" x14ac:dyDescent="0.25">
      <c r="A1258" s="134">
        <v>1255</v>
      </c>
      <c r="B1258" s="135">
        <v>376</v>
      </c>
      <c r="C1258" s="10" t="s">
        <v>686</v>
      </c>
      <c r="D1258" s="136" t="s">
        <v>937</v>
      </c>
      <c r="E1258" s="136" t="s">
        <v>6</v>
      </c>
      <c r="F1258" s="136" t="s">
        <v>7</v>
      </c>
      <c r="G1258" s="136" t="s">
        <v>8</v>
      </c>
      <c r="H1258" s="136" t="s">
        <v>7</v>
      </c>
      <c r="I1258" s="137" t="s">
        <v>45</v>
      </c>
      <c r="J1258" s="8">
        <v>1</v>
      </c>
      <c r="K1258" s="8" t="s">
        <v>206</v>
      </c>
      <c r="L1258" s="9">
        <v>115.61</v>
      </c>
      <c r="M1258" s="9">
        <v>159974.84615384616</v>
      </c>
      <c r="N1258" s="138">
        <f t="shared" si="152"/>
        <v>18494691.963846155</v>
      </c>
      <c r="O1258" s="11" t="s">
        <v>3204</v>
      </c>
      <c r="P1258" s="39">
        <v>5.6192452987431575E-4</v>
      </c>
      <c r="Q1258" s="39"/>
      <c r="R1258" s="26">
        <v>0.14048113246857893</v>
      </c>
      <c r="S1258" s="7"/>
      <c r="T1258" s="26">
        <v>0.14048113246857893</v>
      </c>
      <c r="U1258" s="11"/>
      <c r="V1258" s="28"/>
      <c r="W1258" s="28"/>
      <c r="X1258" s="29"/>
      <c r="Y1258" s="108" t="str">
        <f t="shared" si="153"/>
        <v>NO OFERTADO</v>
      </c>
      <c r="Z1258" s="108" t="str">
        <f t="shared" si="154"/>
        <v>CORRECTO</v>
      </c>
      <c r="AA1258" s="29">
        <f t="shared" si="155"/>
        <v>0</v>
      </c>
      <c r="AB1258" s="25">
        <v>5.0573207688688421E-2</v>
      </c>
      <c r="AC1258" s="7"/>
      <c r="AD1258" s="26">
        <v>5.0573207688688421E-2</v>
      </c>
      <c r="AE1258" s="28"/>
      <c r="AF1258" s="28"/>
      <c r="AG1258" s="28"/>
      <c r="AH1258" s="29"/>
      <c r="AI1258" s="108" t="str">
        <f t="shared" si="156"/>
        <v>NO OFERTADO</v>
      </c>
      <c r="AJ1258" s="108" t="str">
        <f t="shared" si="157"/>
        <v>CORRECTO</v>
      </c>
      <c r="AK1258" s="27">
        <v>3.3715471792458943E-2</v>
      </c>
      <c r="AL1258" s="7"/>
      <c r="AM1258" s="26">
        <v>3.3715471792458943E-2</v>
      </c>
      <c r="AN1258" s="28"/>
      <c r="AO1258" s="28"/>
      <c r="AP1258" s="28"/>
      <c r="AQ1258" s="29"/>
      <c r="AR1258" s="108" t="str">
        <f t="shared" si="158"/>
        <v>NO OFERTADO</v>
      </c>
      <c r="AS1258" s="109" t="str">
        <f t="shared" si="159"/>
        <v>CORRECTO</v>
      </c>
    </row>
    <row r="1259" spans="1:45" ht="24" x14ac:dyDescent="0.25">
      <c r="A1259" s="134">
        <v>1256</v>
      </c>
      <c r="B1259" s="135">
        <v>2623</v>
      </c>
      <c r="C1259" s="141" t="s">
        <v>4416</v>
      </c>
      <c r="D1259" s="145" t="s">
        <v>333</v>
      </c>
      <c r="E1259" s="145" t="s">
        <v>6</v>
      </c>
      <c r="F1259" s="145" t="s">
        <v>7</v>
      </c>
      <c r="G1259" s="136" t="s">
        <v>8</v>
      </c>
      <c r="H1259" s="145" t="s">
        <v>7</v>
      </c>
      <c r="I1259" s="137" t="s">
        <v>45</v>
      </c>
      <c r="J1259" s="8">
        <v>1</v>
      </c>
      <c r="K1259" s="8" t="s">
        <v>4417</v>
      </c>
      <c r="L1259" s="9">
        <v>3050.82</v>
      </c>
      <c r="M1259" s="9">
        <v>60</v>
      </c>
      <c r="N1259" s="138">
        <f t="shared" si="152"/>
        <v>183049.2</v>
      </c>
      <c r="O1259" s="11" t="s">
        <v>4504</v>
      </c>
      <c r="P1259" s="39">
        <v>5.5615868517811678E-6</v>
      </c>
      <c r="Q1259" s="39"/>
      <c r="R1259" s="26">
        <v>1.3903967129452919E-3</v>
      </c>
      <c r="S1259" s="7"/>
      <c r="T1259" s="26">
        <v>1.3903967129452919E-3</v>
      </c>
      <c r="U1259" s="11"/>
      <c r="V1259" s="28"/>
      <c r="W1259" s="28"/>
      <c r="X1259" s="29"/>
      <c r="Y1259" s="108" t="str">
        <f t="shared" si="153"/>
        <v>NO OFERTADO</v>
      </c>
      <c r="Z1259" s="108" t="str">
        <f t="shared" si="154"/>
        <v>CORRECTO</v>
      </c>
      <c r="AA1259" s="29">
        <f t="shared" si="155"/>
        <v>0</v>
      </c>
      <c r="AB1259" s="25">
        <v>5.0054281666030512E-4</v>
      </c>
      <c r="AC1259" s="7"/>
      <c r="AD1259" s="26">
        <v>5.0054281666030512E-4</v>
      </c>
      <c r="AE1259" s="28"/>
      <c r="AF1259" s="28"/>
      <c r="AG1259" s="28"/>
      <c r="AH1259" s="29"/>
      <c r="AI1259" s="108" t="str">
        <f t="shared" si="156"/>
        <v>NO OFERTADO</v>
      </c>
      <c r="AJ1259" s="108" t="str">
        <f t="shared" si="157"/>
        <v>CORRECTO</v>
      </c>
      <c r="AK1259" s="27">
        <v>3.3369521110687006E-4</v>
      </c>
      <c r="AL1259" s="7"/>
      <c r="AM1259" s="26">
        <v>3.3369521110687006E-4</v>
      </c>
      <c r="AN1259" s="28"/>
      <c r="AO1259" s="28"/>
      <c r="AP1259" s="28"/>
      <c r="AQ1259" s="29"/>
      <c r="AR1259" s="108" t="str">
        <f t="shared" si="158"/>
        <v>NO OFERTADO</v>
      </c>
      <c r="AS1259" s="109" t="str">
        <f t="shared" si="159"/>
        <v>CORRECTO</v>
      </c>
    </row>
    <row r="1260" spans="1:45" ht="24" x14ac:dyDescent="0.25">
      <c r="A1260" s="134">
        <v>1257</v>
      </c>
      <c r="B1260" s="135">
        <v>2641</v>
      </c>
      <c r="C1260" s="141" t="s">
        <v>4442</v>
      </c>
      <c r="D1260" s="145" t="s">
        <v>333</v>
      </c>
      <c r="E1260" s="145" t="s">
        <v>6</v>
      </c>
      <c r="F1260" s="145" t="s">
        <v>7</v>
      </c>
      <c r="G1260" s="136" t="s">
        <v>8</v>
      </c>
      <c r="H1260" s="145" t="s">
        <v>7</v>
      </c>
      <c r="I1260" s="137" t="s">
        <v>45</v>
      </c>
      <c r="J1260" s="8">
        <v>1</v>
      </c>
      <c r="K1260" s="8" t="s">
        <v>4443</v>
      </c>
      <c r="L1260" s="9">
        <v>2970.18</v>
      </c>
      <c r="M1260" s="9">
        <v>48</v>
      </c>
      <c r="N1260" s="138">
        <f t="shared" si="152"/>
        <v>142568.63999999998</v>
      </c>
      <c r="O1260" s="11" t="s">
        <v>4504</v>
      </c>
      <c r="P1260" s="39">
        <v>4.3316653320545654E-6</v>
      </c>
      <c r="Q1260" s="39"/>
      <c r="R1260" s="26">
        <v>1.0829163330136414E-3</v>
      </c>
      <c r="S1260" s="7"/>
      <c r="T1260" s="26">
        <v>1.0829163330136414E-3</v>
      </c>
      <c r="U1260" s="11"/>
      <c r="V1260" s="28"/>
      <c r="W1260" s="28"/>
      <c r="X1260" s="29"/>
      <c r="Y1260" s="108" t="str">
        <f t="shared" si="153"/>
        <v>NO OFERTADO</v>
      </c>
      <c r="Z1260" s="108" t="str">
        <f t="shared" si="154"/>
        <v>CORRECTO</v>
      </c>
      <c r="AA1260" s="29">
        <f t="shared" si="155"/>
        <v>0</v>
      </c>
      <c r="AB1260" s="25">
        <v>3.8984987988491086E-4</v>
      </c>
      <c r="AC1260" s="7"/>
      <c r="AD1260" s="26">
        <v>3.8984987988491086E-4</v>
      </c>
      <c r="AE1260" s="28"/>
      <c r="AF1260" s="28"/>
      <c r="AG1260" s="28"/>
      <c r="AH1260" s="29"/>
      <c r="AI1260" s="108" t="str">
        <f t="shared" si="156"/>
        <v>NO OFERTADO</v>
      </c>
      <c r="AJ1260" s="108" t="str">
        <f t="shared" si="157"/>
        <v>CORRECTO</v>
      </c>
      <c r="AK1260" s="27">
        <v>2.5989991992327391E-4</v>
      </c>
      <c r="AL1260" s="7"/>
      <c r="AM1260" s="26">
        <v>2.5989991992327391E-4</v>
      </c>
      <c r="AN1260" s="28"/>
      <c r="AO1260" s="28"/>
      <c r="AP1260" s="28"/>
      <c r="AQ1260" s="29"/>
      <c r="AR1260" s="108" t="str">
        <f t="shared" si="158"/>
        <v>NO OFERTADO</v>
      </c>
      <c r="AS1260" s="109" t="str">
        <f t="shared" si="159"/>
        <v>CORRECTO</v>
      </c>
    </row>
    <row r="1261" spans="1:45" ht="24" x14ac:dyDescent="0.25">
      <c r="A1261" s="134">
        <v>1258</v>
      </c>
      <c r="B1261" s="135">
        <v>2</v>
      </c>
      <c r="C1261" s="10" t="s">
        <v>10</v>
      </c>
      <c r="D1261" s="136" t="s">
        <v>11</v>
      </c>
      <c r="E1261" s="136" t="s">
        <v>7</v>
      </c>
      <c r="F1261" s="136" t="s">
        <v>7</v>
      </c>
      <c r="G1261" s="136" t="s">
        <v>8</v>
      </c>
      <c r="H1261" s="136" t="s">
        <v>7</v>
      </c>
      <c r="I1261" s="137">
        <v>2910</v>
      </c>
      <c r="J1261" s="8">
        <v>1</v>
      </c>
      <c r="K1261" s="8" t="s">
        <v>12</v>
      </c>
      <c r="L1261" s="9">
        <v>2528.71</v>
      </c>
      <c r="M1261" s="9">
        <v>195716.53846153847</v>
      </c>
      <c r="N1261" s="138">
        <f t="shared" si="152"/>
        <v>494910367.97307694</v>
      </c>
      <c r="O1261" s="11" t="s">
        <v>3204</v>
      </c>
      <c r="P1261" s="39">
        <v>1.5036869843349461E-2</v>
      </c>
      <c r="Q1261" s="39">
        <v>2.4008717512518426E-2</v>
      </c>
      <c r="R1261" s="26">
        <v>3.7592174608373652</v>
      </c>
      <c r="S1261" s="26">
        <v>0.72026152537555277</v>
      </c>
      <c r="T1261" s="26">
        <v>4.4794789862129178</v>
      </c>
      <c r="U1261" s="11"/>
      <c r="V1261" s="28"/>
      <c r="W1261" s="28"/>
      <c r="X1261" s="29"/>
      <c r="Y1261" s="108" t="str">
        <f t="shared" si="153"/>
        <v>NO OFERTADO</v>
      </c>
      <c r="Z1261" s="108" t="str">
        <f t="shared" si="154"/>
        <v>CORRECTO</v>
      </c>
      <c r="AA1261" s="29">
        <f t="shared" si="155"/>
        <v>0</v>
      </c>
      <c r="AB1261" s="25">
        <v>1.3533182859014514</v>
      </c>
      <c r="AC1261" s="26">
        <v>0.36013076268777638</v>
      </c>
      <c r="AD1261" s="26">
        <v>1.7134490485892278</v>
      </c>
      <c r="AE1261" s="28"/>
      <c r="AF1261" s="28"/>
      <c r="AG1261" s="28"/>
      <c r="AH1261" s="29"/>
      <c r="AI1261" s="108" t="str">
        <f t="shared" si="156"/>
        <v>NO OFERTADO</v>
      </c>
      <c r="AJ1261" s="108" t="str">
        <f t="shared" si="157"/>
        <v>CORRECTO</v>
      </c>
      <c r="AK1261" s="27">
        <v>0.90221219060096769</v>
      </c>
      <c r="AL1261" s="26">
        <v>0.12004358756259213</v>
      </c>
      <c r="AM1261" s="26">
        <v>1.0222557781635597</v>
      </c>
      <c r="AN1261" s="28"/>
      <c r="AO1261" s="28"/>
      <c r="AP1261" s="28"/>
      <c r="AQ1261" s="29"/>
      <c r="AR1261" s="108" t="str">
        <f t="shared" si="158"/>
        <v>NO OFERTADO</v>
      </c>
      <c r="AS1261" s="109" t="str">
        <f t="shared" si="159"/>
        <v>CORRECTO</v>
      </c>
    </row>
    <row r="1262" spans="1:45" ht="24" x14ac:dyDescent="0.25">
      <c r="A1262" s="134">
        <v>1260</v>
      </c>
      <c r="B1262" s="135">
        <v>879</v>
      </c>
      <c r="C1262" s="10" t="s">
        <v>1788</v>
      </c>
      <c r="D1262" s="136" t="s">
        <v>1732</v>
      </c>
      <c r="E1262" s="136" t="s">
        <v>7</v>
      </c>
      <c r="F1262" s="136" t="s">
        <v>7</v>
      </c>
      <c r="G1262" s="136" t="s">
        <v>8</v>
      </c>
      <c r="H1262" s="136" t="s">
        <v>7</v>
      </c>
      <c r="I1262" s="137" t="s">
        <v>45</v>
      </c>
      <c r="J1262" s="8">
        <v>1</v>
      </c>
      <c r="K1262" s="8" t="s">
        <v>766</v>
      </c>
      <c r="L1262" s="9">
        <v>4043</v>
      </c>
      <c r="M1262" s="9">
        <v>752.07692307692309</v>
      </c>
      <c r="N1262" s="138">
        <f t="shared" si="152"/>
        <v>3040647</v>
      </c>
      <c r="O1262" s="11" t="s">
        <v>3204</v>
      </c>
      <c r="P1262" s="39">
        <v>9.2384027770172462E-5</v>
      </c>
      <c r="Q1262" s="39"/>
      <c r="R1262" s="26">
        <v>2.3096006942543115E-2</v>
      </c>
      <c r="S1262" s="7"/>
      <c r="T1262" s="26">
        <v>2.3096006942543115E-2</v>
      </c>
      <c r="U1262" s="11"/>
      <c r="V1262" s="28"/>
      <c r="W1262" s="28"/>
      <c r="X1262" s="29"/>
      <c r="Y1262" s="108" t="str">
        <f t="shared" si="153"/>
        <v>NO OFERTADO</v>
      </c>
      <c r="Z1262" s="108" t="str">
        <f t="shared" si="154"/>
        <v>CORRECTO</v>
      </c>
      <c r="AA1262" s="29">
        <f t="shared" si="155"/>
        <v>0</v>
      </c>
      <c r="AB1262" s="25">
        <v>8.3145624993155223E-3</v>
      </c>
      <c r="AC1262" s="7"/>
      <c r="AD1262" s="26">
        <v>8.3145624993155223E-3</v>
      </c>
      <c r="AE1262" s="28"/>
      <c r="AF1262" s="28"/>
      <c r="AG1262" s="28"/>
      <c r="AH1262" s="29"/>
      <c r="AI1262" s="108" t="str">
        <f t="shared" si="156"/>
        <v>NO OFERTADO</v>
      </c>
      <c r="AJ1262" s="108" t="str">
        <f t="shared" si="157"/>
        <v>CORRECTO</v>
      </c>
      <c r="AK1262" s="27">
        <v>5.5430416662103476E-3</v>
      </c>
      <c r="AL1262" s="7"/>
      <c r="AM1262" s="26">
        <v>5.5430416662103476E-3</v>
      </c>
      <c r="AN1262" s="28"/>
      <c r="AO1262" s="28"/>
      <c r="AP1262" s="28"/>
      <c r="AQ1262" s="29"/>
      <c r="AR1262" s="108" t="str">
        <f t="shared" si="158"/>
        <v>NO OFERTADO</v>
      </c>
      <c r="AS1262" s="109" t="str">
        <f t="shared" si="159"/>
        <v>CORRECTO</v>
      </c>
    </row>
    <row r="1263" spans="1:45" ht="24" x14ac:dyDescent="0.25">
      <c r="A1263" s="134">
        <v>1261</v>
      </c>
      <c r="B1263" s="135">
        <v>1120</v>
      </c>
      <c r="C1263" s="10" t="s">
        <v>1788</v>
      </c>
      <c r="D1263" s="136" t="s">
        <v>465</v>
      </c>
      <c r="E1263" s="136" t="s">
        <v>7</v>
      </c>
      <c r="F1263" s="136" t="s">
        <v>7</v>
      </c>
      <c r="G1263" s="136" t="s">
        <v>8</v>
      </c>
      <c r="H1263" s="136" t="s">
        <v>7</v>
      </c>
      <c r="I1263" s="137" t="s">
        <v>45</v>
      </c>
      <c r="J1263" s="8">
        <v>1</v>
      </c>
      <c r="K1263" s="8" t="s">
        <v>766</v>
      </c>
      <c r="L1263" s="9">
        <v>874</v>
      </c>
      <c r="M1263" s="9">
        <v>2288.2307692307691</v>
      </c>
      <c r="N1263" s="138">
        <f t="shared" si="152"/>
        <v>1999913.6923076923</v>
      </c>
      <c r="O1263" s="11" t="s">
        <v>3204</v>
      </c>
      <c r="P1263" s="39">
        <v>6.0763410579426673E-5</v>
      </c>
      <c r="Q1263" s="39"/>
      <c r="R1263" s="26">
        <v>1.5190852644856668E-2</v>
      </c>
      <c r="S1263" s="7"/>
      <c r="T1263" s="26">
        <v>1.5190852644856668E-2</v>
      </c>
      <c r="U1263" s="11"/>
      <c r="V1263" s="28"/>
      <c r="W1263" s="28"/>
      <c r="X1263" s="29"/>
      <c r="Y1263" s="108" t="str">
        <f t="shared" si="153"/>
        <v>NO OFERTADO</v>
      </c>
      <c r="Z1263" s="108" t="str">
        <f t="shared" si="154"/>
        <v>CORRECTO</v>
      </c>
      <c r="AA1263" s="29">
        <f t="shared" si="155"/>
        <v>0</v>
      </c>
      <c r="AB1263" s="25">
        <v>5.4687069521484003E-3</v>
      </c>
      <c r="AC1263" s="7"/>
      <c r="AD1263" s="26">
        <v>5.4687069521484003E-3</v>
      </c>
      <c r="AE1263" s="28"/>
      <c r="AF1263" s="28"/>
      <c r="AG1263" s="28"/>
      <c r="AH1263" s="29"/>
      <c r="AI1263" s="108" t="str">
        <f t="shared" si="156"/>
        <v>NO OFERTADO</v>
      </c>
      <c r="AJ1263" s="108" t="str">
        <f t="shared" si="157"/>
        <v>CORRECTO</v>
      </c>
      <c r="AK1263" s="27">
        <v>3.6458046347656002E-3</v>
      </c>
      <c r="AL1263" s="7"/>
      <c r="AM1263" s="26">
        <v>3.6458046347656002E-3</v>
      </c>
      <c r="AN1263" s="28"/>
      <c r="AO1263" s="28"/>
      <c r="AP1263" s="28"/>
      <c r="AQ1263" s="29"/>
      <c r="AR1263" s="108" t="str">
        <f t="shared" si="158"/>
        <v>NO OFERTADO</v>
      </c>
      <c r="AS1263" s="109" t="str">
        <f t="shared" si="159"/>
        <v>CORRECTO</v>
      </c>
    </row>
    <row r="1264" spans="1:45" x14ac:dyDescent="0.25">
      <c r="A1264" s="134">
        <v>1262</v>
      </c>
      <c r="B1264" s="135">
        <v>1663</v>
      </c>
      <c r="C1264" s="10" t="s">
        <v>2922</v>
      </c>
      <c r="D1264" s="136" t="s">
        <v>55</v>
      </c>
      <c r="E1264" s="136" t="s">
        <v>36</v>
      </c>
      <c r="F1264" s="136" t="s">
        <v>16</v>
      </c>
      <c r="G1264" s="136" t="s">
        <v>17</v>
      </c>
      <c r="H1264" s="136" t="s">
        <v>36</v>
      </c>
      <c r="I1264" s="137">
        <v>25154</v>
      </c>
      <c r="J1264" s="8">
        <v>1</v>
      </c>
      <c r="K1264" s="8" t="s">
        <v>766</v>
      </c>
      <c r="L1264" s="9">
        <v>25154</v>
      </c>
      <c r="M1264" s="9">
        <v>82.166666666666671</v>
      </c>
      <c r="N1264" s="138">
        <f t="shared" si="152"/>
        <v>2066820.3333333335</v>
      </c>
      <c r="O1264" s="11" t="s">
        <v>3204</v>
      </c>
      <c r="P1264" s="39">
        <v>6.2796236153234418E-5</v>
      </c>
      <c r="Q1264" s="39">
        <v>1.0026402505034727E-4</v>
      </c>
      <c r="R1264" s="26">
        <v>1.5699059038308604E-2</v>
      </c>
      <c r="S1264" s="26">
        <v>3.007920751510418E-3</v>
      </c>
      <c r="T1264" s="26">
        <v>1.8706979789819021E-2</v>
      </c>
      <c r="U1264" s="11"/>
      <c r="V1264" s="28"/>
      <c r="W1264" s="28"/>
      <c r="X1264" s="29"/>
      <c r="Y1264" s="108" t="str">
        <f t="shared" si="153"/>
        <v>NO OFERTADO</v>
      </c>
      <c r="Z1264" s="108" t="str">
        <f t="shared" si="154"/>
        <v>CORRECTO</v>
      </c>
      <c r="AA1264" s="29">
        <f t="shared" si="155"/>
        <v>0</v>
      </c>
      <c r="AB1264" s="25">
        <v>5.651661253791098E-3</v>
      </c>
      <c r="AC1264" s="26">
        <v>1.503960375755209E-3</v>
      </c>
      <c r="AD1264" s="26">
        <v>7.1556216295463066E-3</v>
      </c>
      <c r="AE1264" s="28"/>
      <c r="AF1264" s="28"/>
      <c r="AG1264" s="28"/>
      <c r="AH1264" s="29"/>
      <c r="AI1264" s="108" t="str">
        <f t="shared" si="156"/>
        <v>NO OFERTADO</v>
      </c>
      <c r="AJ1264" s="108" t="str">
        <f t="shared" si="157"/>
        <v>CORRECTO</v>
      </c>
      <c r="AK1264" s="27">
        <v>3.7677741691940652E-3</v>
      </c>
      <c r="AL1264" s="26">
        <v>5.0132012525173637E-4</v>
      </c>
      <c r="AM1264" s="26">
        <v>4.2690942944458013E-3</v>
      </c>
      <c r="AN1264" s="28"/>
      <c r="AO1264" s="28"/>
      <c r="AP1264" s="28"/>
      <c r="AQ1264" s="29"/>
      <c r="AR1264" s="108" t="str">
        <f t="shared" si="158"/>
        <v>NO OFERTADO</v>
      </c>
      <c r="AS1264" s="109" t="str">
        <f t="shared" si="159"/>
        <v>CORRECTO</v>
      </c>
    </row>
    <row r="1265" spans="1:45" x14ac:dyDescent="0.25">
      <c r="A1265" s="134">
        <v>1263</v>
      </c>
      <c r="B1265" s="135">
        <v>297</v>
      </c>
      <c r="C1265" s="10" t="s">
        <v>764</v>
      </c>
      <c r="D1265" s="136" t="s">
        <v>765</v>
      </c>
      <c r="E1265" s="136" t="s">
        <v>36</v>
      </c>
      <c r="F1265" s="136" t="s">
        <v>16</v>
      </c>
      <c r="G1265" s="136" t="s">
        <v>17</v>
      </c>
      <c r="H1265" s="136" t="s">
        <v>36</v>
      </c>
      <c r="I1265" s="137">
        <v>62885</v>
      </c>
      <c r="J1265" s="8">
        <v>1</v>
      </c>
      <c r="K1265" s="8" t="s">
        <v>766</v>
      </c>
      <c r="L1265" s="9">
        <v>23248.12</v>
      </c>
      <c r="M1265" s="9">
        <v>538.69230769230774</v>
      </c>
      <c r="N1265" s="138">
        <f t="shared" si="152"/>
        <v>12523583.412307693</v>
      </c>
      <c r="O1265" s="11" t="s">
        <v>3204</v>
      </c>
      <c r="P1265" s="39">
        <v>3.8050424062533567E-4</v>
      </c>
      <c r="Q1265" s="39">
        <v>6.0753460797756745E-4</v>
      </c>
      <c r="R1265" s="26">
        <v>9.5126060156333916E-2</v>
      </c>
      <c r="S1265" s="26">
        <v>1.8226038239327023E-2</v>
      </c>
      <c r="T1265" s="26">
        <v>0.11335209839566093</v>
      </c>
      <c r="U1265" s="11"/>
      <c r="V1265" s="28"/>
      <c r="W1265" s="28"/>
      <c r="X1265" s="29"/>
      <c r="Y1265" s="108" t="str">
        <f t="shared" si="153"/>
        <v>NO OFERTADO</v>
      </c>
      <c r="Z1265" s="108" t="str">
        <f t="shared" si="154"/>
        <v>CORRECTO</v>
      </c>
      <c r="AA1265" s="29">
        <f t="shared" si="155"/>
        <v>0</v>
      </c>
      <c r="AB1265" s="25">
        <v>3.4245381656280209E-2</v>
      </c>
      <c r="AC1265" s="26">
        <v>9.1130191196635117E-3</v>
      </c>
      <c r="AD1265" s="26">
        <v>4.3358400775943717E-2</v>
      </c>
      <c r="AE1265" s="28"/>
      <c r="AF1265" s="28"/>
      <c r="AG1265" s="28"/>
      <c r="AH1265" s="29"/>
      <c r="AI1265" s="108" t="str">
        <f t="shared" si="156"/>
        <v>NO OFERTADO</v>
      </c>
      <c r="AJ1265" s="108" t="str">
        <f t="shared" si="157"/>
        <v>CORRECTO</v>
      </c>
      <c r="AK1265" s="27">
        <v>2.2830254437520139E-2</v>
      </c>
      <c r="AL1265" s="26">
        <v>3.0376730398878372E-3</v>
      </c>
      <c r="AM1265" s="26">
        <v>2.5867927477407977E-2</v>
      </c>
      <c r="AN1265" s="28"/>
      <c r="AO1265" s="28"/>
      <c r="AP1265" s="28"/>
      <c r="AQ1265" s="29"/>
      <c r="AR1265" s="108" t="str">
        <f t="shared" si="158"/>
        <v>NO OFERTADO</v>
      </c>
      <c r="AS1265" s="109" t="str">
        <f t="shared" si="159"/>
        <v>CORRECTO</v>
      </c>
    </row>
    <row r="1266" spans="1:45" ht="24" x14ac:dyDescent="0.25">
      <c r="A1266" s="134">
        <v>1264</v>
      </c>
      <c r="B1266" s="135">
        <v>987</v>
      </c>
      <c r="C1266" s="10" t="s">
        <v>1934</v>
      </c>
      <c r="D1266" s="136" t="s">
        <v>66</v>
      </c>
      <c r="E1266" s="136" t="s">
        <v>6</v>
      </c>
      <c r="F1266" s="136" t="s">
        <v>7</v>
      </c>
      <c r="G1266" s="136" t="s">
        <v>8</v>
      </c>
      <c r="H1266" s="136" t="s">
        <v>7</v>
      </c>
      <c r="I1266" s="137" t="s">
        <v>45</v>
      </c>
      <c r="J1266" s="8">
        <v>1</v>
      </c>
      <c r="K1266" s="8" t="s">
        <v>1935</v>
      </c>
      <c r="L1266" s="9">
        <v>142</v>
      </c>
      <c r="M1266" s="9">
        <v>19925.384615384617</v>
      </c>
      <c r="N1266" s="138">
        <f t="shared" si="152"/>
        <v>2829404.6153846155</v>
      </c>
      <c r="O1266" s="11" t="s">
        <v>3204</v>
      </c>
      <c r="P1266" s="39">
        <v>8.5965846926902871E-5</v>
      </c>
      <c r="Q1266" s="39"/>
      <c r="R1266" s="26">
        <v>2.1491461731725718E-2</v>
      </c>
      <c r="S1266" s="7"/>
      <c r="T1266" s="26">
        <v>2.1491461731725718E-2</v>
      </c>
      <c r="U1266" s="11"/>
      <c r="V1266" s="28"/>
      <c r="W1266" s="28"/>
      <c r="X1266" s="29"/>
      <c r="Y1266" s="108" t="str">
        <f t="shared" si="153"/>
        <v>NO OFERTADO</v>
      </c>
      <c r="Z1266" s="108" t="str">
        <f t="shared" si="154"/>
        <v>CORRECTO</v>
      </c>
      <c r="AA1266" s="29">
        <f t="shared" si="155"/>
        <v>0</v>
      </c>
      <c r="AB1266" s="25">
        <v>7.7369262234212588E-3</v>
      </c>
      <c r="AC1266" s="7"/>
      <c r="AD1266" s="26">
        <v>7.7369262234212588E-3</v>
      </c>
      <c r="AE1266" s="28"/>
      <c r="AF1266" s="28"/>
      <c r="AG1266" s="28"/>
      <c r="AH1266" s="29"/>
      <c r="AI1266" s="108" t="str">
        <f t="shared" si="156"/>
        <v>NO OFERTADO</v>
      </c>
      <c r="AJ1266" s="108" t="str">
        <f t="shared" si="157"/>
        <v>CORRECTO</v>
      </c>
      <c r="AK1266" s="27">
        <v>5.1579508156141722E-3</v>
      </c>
      <c r="AL1266" s="7"/>
      <c r="AM1266" s="26">
        <v>5.1579508156141722E-3</v>
      </c>
      <c r="AN1266" s="28"/>
      <c r="AO1266" s="28"/>
      <c r="AP1266" s="28"/>
      <c r="AQ1266" s="29"/>
      <c r="AR1266" s="108" t="str">
        <f t="shared" si="158"/>
        <v>NO OFERTADO</v>
      </c>
      <c r="AS1266" s="109" t="str">
        <f t="shared" si="159"/>
        <v>CORRECTO</v>
      </c>
    </row>
    <row r="1267" spans="1:45" ht="24" x14ac:dyDescent="0.25">
      <c r="A1267" s="134">
        <v>1265</v>
      </c>
      <c r="B1267" s="135">
        <v>709</v>
      </c>
      <c r="C1267" s="10" t="s">
        <v>1520</v>
      </c>
      <c r="D1267" s="136" t="s">
        <v>204</v>
      </c>
      <c r="E1267" s="136" t="s">
        <v>6</v>
      </c>
      <c r="F1267" s="136" t="s">
        <v>7</v>
      </c>
      <c r="G1267" s="136" t="s">
        <v>8</v>
      </c>
      <c r="H1267" s="136" t="s">
        <v>7</v>
      </c>
      <c r="I1267" s="137" t="s">
        <v>45</v>
      </c>
      <c r="J1267" s="8">
        <v>1</v>
      </c>
      <c r="K1267" s="8" t="s">
        <v>1521</v>
      </c>
      <c r="L1267" s="9">
        <v>336.18</v>
      </c>
      <c r="M1267" s="9">
        <v>29143.307692307691</v>
      </c>
      <c r="N1267" s="138">
        <f t="shared" si="152"/>
        <v>9797397.1799999997</v>
      </c>
      <c r="O1267" s="11" t="s">
        <v>3204</v>
      </c>
      <c r="P1267" s="39">
        <v>2.97674479527722E-4</v>
      </c>
      <c r="Q1267" s="39"/>
      <c r="R1267" s="26">
        <v>7.4418619881930506E-2</v>
      </c>
      <c r="S1267" s="7"/>
      <c r="T1267" s="26">
        <v>7.4418619881930506E-2</v>
      </c>
      <c r="U1267" s="11"/>
      <c r="V1267" s="28"/>
      <c r="W1267" s="28"/>
      <c r="X1267" s="29"/>
      <c r="Y1267" s="108" t="str">
        <f t="shared" si="153"/>
        <v>NO OFERTADO</v>
      </c>
      <c r="Z1267" s="108" t="str">
        <f t="shared" si="154"/>
        <v>CORRECTO</v>
      </c>
      <c r="AA1267" s="29">
        <f t="shared" si="155"/>
        <v>0</v>
      </c>
      <c r="AB1267" s="25">
        <v>2.6790703157494981E-2</v>
      </c>
      <c r="AC1267" s="7"/>
      <c r="AD1267" s="26">
        <v>2.6790703157494981E-2</v>
      </c>
      <c r="AE1267" s="28"/>
      <c r="AF1267" s="28"/>
      <c r="AG1267" s="28"/>
      <c r="AH1267" s="29"/>
      <c r="AI1267" s="108" t="str">
        <f t="shared" si="156"/>
        <v>NO OFERTADO</v>
      </c>
      <c r="AJ1267" s="108" t="str">
        <f t="shared" si="157"/>
        <v>CORRECTO</v>
      </c>
      <c r="AK1267" s="27">
        <v>1.7860468771663321E-2</v>
      </c>
      <c r="AL1267" s="7"/>
      <c r="AM1267" s="26">
        <v>1.7860468771663321E-2</v>
      </c>
      <c r="AN1267" s="28"/>
      <c r="AO1267" s="28"/>
      <c r="AP1267" s="28"/>
      <c r="AQ1267" s="29"/>
      <c r="AR1267" s="108" t="str">
        <f t="shared" si="158"/>
        <v>NO OFERTADO</v>
      </c>
      <c r="AS1267" s="109" t="str">
        <f t="shared" si="159"/>
        <v>CORRECTO</v>
      </c>
    </row>
    <row r="1268" spans="1:45" ht="24" x14ac:dyDescent="0.25">
      <c r="A1268" s="134">
        <v>1266</v>
      </c>
      <c r="B1268" s="135">
        <v>1405</v>
      </c>
      <c r="C1268" s="10" t="s">
        <v>2288</v>
      </c>
      <c r="D1268" s="136" t="s">
        <v>1148</v>
      </c>
      <c r="E1268" s="136" t="s">
        <v>6</v>
      </c>
      <c r="F1268" s="136" t="s">
        <v>7</v>
      </c>
      <c r="G1268" s="136" t="s">
        <v>8</v>
      </c>
      <c r="H1268" s="136" t="s">
        <v>7</v>
      </c>
      <c r="I1268" s="137" t="s">
        <v>45</v>
      </c>
      <c r="J1268" s="8">
        <v>1</v>
      </c>
      <c r="K1268" s="8" t="s">
        <v>2290</v>
      </c>
      <c r="L1268" s="9">
        <v>153.71</v>
      </c>
      <c r="M1268" s="9">
        <v>11496</v>
      </c>
      <c r="N1268" s="138">
        <f t="shared" si="152"/>
        <v>1767050.1600000001</v>
      </c>
      <c r="O1268" s="11" t="s">
        <v>3204</v>
      </c>
      <c r="P1268" s="39">
        <v>5.3688314050505597E-5</v>
      </c>
      <c r="Q1268" s="39"/>
      <c r="R1268" s="26">
        <v>1.3422078512626398E-2</v>
      </c>
      <c r="S1268" s="7"/>
      <c r="T1268" s="26">
        <v>1.3422078512626398E-2</v>
      </c>
      <c r="U1268" s="11"/>
      <c r="V1268" s="28"/>
      <c r="W1268" s="28"/>
      <c r="X1268" s="29"/>
      <c r="Y1268" s="108" t="str">
        <f t="shared" si="153"/>
        <v>NO OFERTADO</v>
      </c>
      <c r="Z1268" s="108" t="str">
        <f t="shared" si="154"/>
        <v>CORRECTO</v>
      </c>
      <c r="AA1268" s="29">
        <f t="shared" si="155"/>
        <v>0</v>
      </c>
      <c r="AB1268" s="25">
        <v>4.8319482645455035E-3</v>
      </c>
      <c r="AC1268" s="7"/>
      <c r="AD1268" s="26">
        <v>4.8319482645455035E-3</v>
      </c>
      <c r="AE1268" s="28"/>
      <c r="AF1268" s="28"/>
      <c r="AG1268" s="28"/>
      <c r="AH1268" s="29"/>
      <c r="AI1268" s="108" t="str">
        <f t="shared" si="156"/>
        <v>NO OFERTADO</v>
      </c>
      <c r="AJ1268" s="108" t="str">
        <f t="shared" si="157"/>
        <v>CORRECTO</v>
      </c>
      <c r="AK1268" s="27">
        <v>3.2212988430303357E-3</v>
      </c>
      <c r="AL1268" s="7"/>
      <c r="AM1268" s="26">
        <v>3.2212988430303357E-3</v>
      </c>
      <c r="AN1268" s="28"/>
      <c r="AO1268" s="28"/>
      <c r="AP1268" s="28"/>
      <c r="AQ1268" s="29"/>
      <c r="AR1268" s="108" t="str">
        <f t="shared" si="158"/>
        <v>NO OFERTADO</v>
      </c>
      <c r="AS1268" s="109" t="str">
        <f t="shared" si="159"/>
        <v>CORRECTO</v>
      </c>
    </row>
    <row r="1269" spans="1:45" x14ac:dyDescent="0.25">
      <c r="A1269" s="134">
        <v>1267</v>
      </c>
      <c r="B1269" s="135">
        <v>1248</v>
      </c>
      <c r="C1269" s="10" t="s">
        <v>2288</v>
      </c>
      <c r="D1269" s="136" t="s">
        <v>2289</v>
      </c>
      <c r="E1269" s="136" t="s">
        <v>165</v>
      </c>
      <c r="F1269" s="136" t="s">
        <v>166</v>
      </c>
      <c r="G1269" s="136" t="s">
        <v>8</v>
      </c>
      <c r="H1269" s="136" t="s">
        <v>81</v>
      </c>
      <c r="I1269" s="137" t="s">
        <v>45</v>
      </c>
      <c r="J1269" s="8">
        <v>30</v>
      </c>
      <c r="K1269" s="8" t="s">
        <v>2290</v>
      </c>
      <c r="L1269" s="9">
        <v>152</v>
      </c>
      <c r="M1269" s="9">
        <v>8695.3846153846152</v>
      </c>
      <c r="N1269" s="138">
        <f t="shared" si="152"/>
        <v>1321698.4615384615</v>
      </c>
      <c r="O1269" s="11" t="s">
        <v>3204</v>
      </c>
      <c r="P1269" s="39">
        <v>4.0157186077359008E-5</v>
      </c>
      <c r="Q1269" s="39"/>
      <c r="R1269" s="26">
        <v>1.0039296519339751E-2</v>
      </c>
      <c r="S1269" s="7"/>
      <c r="T1269" s="26">
        <v>1.0039296519339751E-2</v>
      </c>
      <c r="U1269" s="11"/>
      <c r="V1269" s="28"/>
      <c r="W1269" s="28"/>
      <c r="X1269" s="29"/>
      <c r="Y1269" s="108" t="str">
        <f t="shared" si="153"/>
        <v>NO OFERTADO</v>
      </c>
      <c r="Z1269" s="108" t="str">
        <f t="shared" si="154"/>
        <v>CORRECTO</v>
      </c>
      <c r="AA1269" s="29">
        <f t="shared" si="155"/>
        <v>0</v>
      </c>
      <c r="AB1269" s="25">
        <v>3.614146746962311E-3</v>
      </c>
      <c r="AC1269" s="7"/>
      <c r="AD1269" s="26">
        <v>3.614146746962311E-3</v>
      </c>
      <c r="AE1269" s="28"/>
      <c r="AF1269" s="28"/>
      <c r="AG1269" s="28"/>
      <c r="AH1269" s="29"/>
      <c r="AI1269" s="108" t="str">
        <f t="shared" si="156"/>
        <v>NO OFERTADO</v>
      </c>
      <c r="AJ1269" s="108" t="str">
        <f t="shared" si="157"/>
        <v>CORRECTO</v>
      </c>
      <c r="AK1269" s="27">
        <v>2.4094311646415405E-3</v>
      </c>
      <c r="AL1269" s="7"/>
      <c r="AM1269" s="26">
        <v>2.4094311646415405E-3</v>
      </c>
      <c r="AN1269" s="28"/>
      <c r="AO1269" s="28"/>
      <c r="AP1269" s="28"/>
      <c r="AQ1269" s="29"/>
      <c r="AR1269" s="108" t="str">
        <f t="shared" si="158"/>
        <v>NO OFERTADO</v>
      </c>
      <c r="AS1269" s="109" t="str">
        <f t="shared" si="159"/>
        <v>CORRECTO</v>
      </c>
    </row>
    <row r="1270" spans="1:45" x14ac:dyDescent="0.25">
      <c r="A1270" s="134">
        <v>1268</v>
      </c>
      <c r="B1270" s="135">
        <v>1526</v>
      </c>
      <c r="C1270" s="10" t="s">
        <v>2288</v>
      </c>
      <c r="D1270" s="136" t="s">
        <v>2720</v>
      </c>
      <c r="E1270" s="136" t="s">
        <v>36</v>
      </c>
      <c r="F1270" s="136" t="s">
        <v>16</v>
      </c>
      <c r="G1270" s="136" t="s">
        <v>17</v>
      </c>
      <c r="H1270" s="136" t="s">
        <v>36</v>
      </c>
      <c r="I1270" s="137" t="s">
        <v>45</v>
      </c>
      <c r="J1270" s="8">
        <v>1</v>
      </c>
      <c r="K1270" s="8" t="s">
        <v>2290</v>
      </c>
      <c r="L1270" s="9">
        <v>562</v>
      </c>
      <c r="M1270" s="9">
        <v>724.69230769230774</v>
      </c>
      <c r="N1270" s="138">
        <f t="shared" si="152"/>
        <v>407277.07692307694</v>
      </c>
      <c r="O1270" s="11" t="s">
        <v>3204</v>
      </c>
      <c r="P1270" s="39">
        <v>1.2374306121235449E-5</v>
      </c>
      <c r="Q1270" s="39"/>
      <c r="R1270" s="26">
        <v>3.0935765303088622E-3</v>
      </c>
      <c r="S1270" s="7"/>
      <c r="T1270" s="26">
        <v>3.0935765303088622E-3</v>
      </c>
      <c r="U1270" s="11"/>
      <c r="V1270" s="28"/>
      <c r="W1270" s="28"/>
      <c r="X1270" s="29"/>
      <c r="Y1270" s="108" t="str">
        <f t="shared" si="153"/>
        <v>NO OFERTADO</v>
      </c>
      <c r="Z1270" s="108" t="str">
        <f t="shared" si="154"/>
        <v>CORRECTO</v>
      </c>
      <c r="AA1270" s="29">
        <f t="shared" si="155"/>
        <v>0</v>
      </c>
      <c r="AB1270" s="25">
        <v>1.1136875509111903E-3</v>
      </c>
      <c r="AC1270" s="7"/>
      <c r="AD1270" s="26">
        <v>1.1136875509111903E-3</v>
      </c>
      <c r="AE1270" s="28"/>
      <c r="AF1270" s="28"/>
      <c r="AG1270" s="28"/>
      <c r="AH1270" s="29"/>
      <c r="AI1270" s="108" t="str">
        <f t="shared" si="156"/>
        <v>NO OFERTADO</v>
      </c>
      <c r="AJ1270" s="108" t="str">
        <f t="shared" si="157"/>
        <v>CORRECTO</v>
      </c>
      <c r="AK1270" s="27">
        <v>7.4245836727412689E-4</v>
      </c>
      <c r="AL1270" s="7"/>
      <c r="AM1270" s="26">
        <v>7.4245836727412689E-4</v>
      </c>
      <c r="AN1270" s="28"/>
      <c r="AO1270" s="28"/>
      <c r="AP1270" s="28"/>
      <c r="AQ1270" s="29"/>
      <c r="AR1270" s="108" t="str">
        <f t="shared" si="158"/>
        <v>NO OFERTADO</v>
      </c>
      <c r="AS1270" s="109" t="str">
        <f t="shared" si="159"/>
        <v>CORRECTO</v>
      </c>
    </row>
    <row r="1271" spans="1:45" x14ac:dyDescent="0.25">
      <c r="A1271" s="134">
        <v>1269</v>
      </c>
      <c r="B1271" s="135">
        <v>1598</v>
      </c>
      <c r="C1271" s="10" t="s">
        <v>2821</v>
      </c>
      <c r="D1271" s="136" t="s">
        <v>2822</v>
      </c>
      <c r="E1271" s="136" t="s">
        <v>748</v>
      </c>
      <c r="F1271" s="136" t="s">
        <v>166</v>
      </c>
      <c r="G1271" s="136" t="s">
        <v>8</v>
      </c>
      <c r="H1271" s="136" t="s">
        <v>81</v>
      </c>
      <c r="I1271" s="137" t="s">
        <v>45</v>
      </c>
      <c r="J1271" s="8">
        <v>240</v>
      </c>
      <c r="K1271" s="8" t="s">
        <v>2290</v>
      </c>
      <c r="L1271" s="9">
        <v>202</v>
      </c>
      <c r="M1271" s="9">
        <v>3864.0000000000005</v>
      </c>
      <c r="N1271" s="138">
        <f t="shared" si="152"/>
        <v>780528.00000000012</v>
      </c>
      <c r="O1271" s="11" t="s">
        <v>3204</v>
      </c>
      <c r="P1271" s="39">
        <v>2.3714795050986577E-5</v>
      </c>
      <c r="Q1271" s="39"/>
      <c r="R1271" s="26">
        <v>5.9286987627466441E-3</v>
      </c>
      <c r="S1271" s="7"/>
      <c r="T1271" s="26">
        <v>5.9286987627466441E-3</v>
      </c>
      <c r="U1271" s="11"/>
      <c r="V1271" s="28"/>
      <c r="W1271" s="28"/>
      <c r="X1271" s="29"/>
      <c r="Y1271" s="108" t="str">
        <f t="shared" si="153"/>
        <v>NO OFERTADO</v>
      </c>
      <c r="Z1271" s="108" t="str">
        <f t="shared" si="154"/>
        <v>CORRECTO</v>
      </c>
      <c r="AA1271" s="29">
        <f t="shared" si="155"/>
        <v>0</v>
      </c>
      <c r="AB1271" s="25">
        <v>2.1343315545887922E-3</v>
      </c>
      <c r="AC1271" s="7"/>
      <c r="AD1271" s="26">
        <v>2.1343315545887922E-3</v>
      </c>
      <c r="AE1271" s="28"/>
      <c r="AF1271" s="28"/>
      <c r="AG1271" s="28"/>
      <c r="AH1271" s="29"/>
      <c r="AI1271" s="108" t="str">
        <f t="shared" si="156"/>
        <v>NO OFERTADO</v>
      </c>
      <c r="AJ1271" s="108" t="str">
        <f t="shared" si="157"/>
        <v>CORRECTO</v>
      </c>
      <c r="AK1271" s="27">
        <v>1.4228877030591947E-3</v>
      </c>
      <c r="AL1271" s="7"/>
      <c r="AM1271" s="26">
        <v>1.4228877030591947E-3</v>
      </c>
      <c r="AN1271" s="28"/>
      <c r="AO1271" s="28"/>
      <c r="AP1271" s="28"/>
      <c r="AQ1271" s="29"/>
      <c r="AR1271" s="108" t="str">
        <f t="shared" si="158"/>
        <v>NO OFERTADO</v>
      </c>
      <c r="AS1271" s="109" t="str">
        <f t="shared" si="159"/>
        <v>CORRECTO</v>
      </c>
    </row>
    <row r="1272" spans="1:45" ht="36" x14ac:dyDescent="0.25">
      <c r="A1272" s="134">
        <v>1270</v>
      </c>
      <c r="B1272" s="135">
        <v>255</v>
      </c>
      <c r="C1272" s="10" t="s">
        <v>684</v>
      </c>
      <c r="D1272" s="136" t="s">
        <v>51</v>
      </c>
      <c r="E1272" s="136" t="s">
        <v>205</v>
      </c>
      <c r="F1272" s="136" t="s">
        <v>7</v>
      </c>
      <c r="G1272" s="136" t="s">
        <v>8</v>
      </c>
      <c r="H1272" s="136" t="s">
        <v>7</v>
      </c>
      <c r="I1272" s="137">
        <v>571.5</v>
      </c>
      <c r="J1272" s="8">
        <v>1</v>
      </c>
      <c r="K1272" s="8" t="s">
        <v>685</v>
      </c>
      <c r="L1272" s="9">
        <v>571.5</v>
      </c>
      <c r="M1272" s="9">
        <v>66854.230769230766</v>
      </c>
      <c r="N1272" s="138">
        <f t="shared" si="152"/>
        <v>38207192.884615384</v>
      </c>
      <c r="O1272" s="11" t="s">
        <v>3204</v>
      </c>
      <c r="P1272" s="39">
        <v>1.160849769299969E-3</v>
      </c>
      <c r="Q1272" s="39">
        <v>1.8534784483701422E-3</v>
      </c>
      <c r="R1272" s="26">
        <v>0.29021244232499227</v>
      </c>
      <c r="S1272" s="26">
        <v>5.5604353451104267E-2</v>
      </c>
      <c r="T1272" s="26">
        <v>0.34581679577609653</v>
      </c>
      <c r="U1272" s="11"/>
      <c r="V1272" s="28"/>
      <c r="W1272" s="28"/>
      <c r="X1272" s="29"/>
      <c r="Y1272" s="108" t="str">
        <f t="shared" si="153"/>
        <v>NO OFERTADO</v>
      </c>
      <c r="Z1272" s="108" t="str">
        <f t="shared" si="154"/>
        <v>CORRECTO</v>
      </c>
      <c r="AA1272" s="29">
        <f t="shared" si="155"/>
        <v>0</v>
      </c>
      <c r="AB1272" s="25">
        <v>0.10447647923699721</v>
      </c>
      <c r="AC1272" s="26">
        <v>2.7802176725552134E-2</v>
      </c>
      <c r="AD1272" s="26">
        <v>0.13227865596254934</v>
      </c>
      <c r="AE1272" s="28"/>
      <c r="AF1272" s="28"/>
      <c r="AG1272" s="28"/>
      <c r="AH1272" s="29"/>
      <c r="AI1272" s="108" t="str">
        <f t="shared" si="156"/>
        <v>NO OFERTADO</v>
      </c>
      <c r="AJ1272" s="108" t="str">
        <f t="shared" si="157"/>
        <v>CORRECTO</v>
      </c>
      <c r="AK1272" s="27">
        <v>6.965098615799814E-2</v>
      </c>
      <c r="AL1272" s="26">
        <v>9.2673922418507106E-3</v>
      </c>
      <c r="AM1272" s="26">
        <v>7.8918378399848846E-2</v>
      </c>
      <c r="AN1272" s="28"/>
      <c r="AO1272" s="28"/>
      <c r="AP1272" s="28"/>
      <c r="AQ1272" s="29"/>
      <c r="AR1272" s="108" t="str">
        <f t="shared" si="158"/>
        <v>NO OFERTADO</v>
      </c>
      <c r="AS1272" s="109" t="str">
        <f t="shared" si="159"/>
        <v>CORRECTO</v>
      </c>
    </row>
    <row r="1273" spans="1:45" ht="36" x14ac:dyDescent="0.25">
      <c r="A1273" s="134">
        <v>1271</v>
      </c>
      <c r="B1273" s="135">
        <v>608</v>
      </c>
      <c r="C1273" s="10" t="s">
        <v>684</v>
      </c>
      <c r="D1273" s="136" t="s">
        <v>69</v>
      </c>
      <c r="E1273" s="136" t="s">
        <v>205</v>
      </c>
      <c r="F1273" s="136" t="s">
        <v>7</v>
      </c>
      <c r="G1273" s="136" t="s">
        <v>8</v>
      </c>
      <c r="H1273" s="136" t="s">
        <v>7</v>
      </c>
      <c r="I1273" s="137">
        <v>1143</v>
      </c>
      <c r="J1273" s="8">
        <v>1</v>
      </c>
      <c r="K1273" s="8" t="s">
        <v>685</v>
      </c>
      <c r="L1273" s="9">
        <v>1143</v>
      </c>
      <c r="M1273" s="9">
        <v>9616</v>
      </c>
      <c r="N1273" s="138">
        <f t="shared" si="152"/>
        <v>10991088</v>
      </c>
      <c r="O1273" s="11" t="s">
        <v>3204</v>
      </c>
      <c r="P1273" s="39">
        <v>3.3394240732857489E-4</v>
      </c>
      <c r="Q1273" s="39">
        <v>5.3319134943155251E-4</v>
      </c>
      <c r="R1273" s="26">
        <v>8.3485601832143722E-2</v>
      </c>
      <c r="S1273" s="26">
        <v>1.5995740482946576E-2</v>
      </c>
      <c r="T1273" s="26">
        <v>9.9481342315090301E-2</v>
      </c>
      <c r="U1273" s="11"/>
      <c r="V1273" s="28"/>
      <c r="W1273" s="28"/>
      <c r="X1273" s="29"/>
      <c r="Y1273" s="108" t="str">
        <f t="shared" si="153"/>
        <v>NO OFERTADO</v>
      </c>
      <c r="Z1273" s="108" t="str">
        <f t="shared" si="154"/>
        <v>CORRECTO</v>
      </c>
      <c r="AA1273" s="29">
        <f t="shared" si="155"/>
        <v>0</v>
      </c>
      <c r="AB1273" s="25">
        <v>3.0054816659571739E-2</v>
      </c>
      <c r="AC1273" s="26">
        <v>7.9978702414732882E-3</v>
      </c>
      <c r="AD1273" s="26">
        <v>3.8052686901045026E-2</v>
      </c>
      <c r="AE1273" s="28"/>
      <c r="AF1273" s="28"/>
      <c r="AG1273" s="28"/>
      <c r="AH1273" s="29"/>
      <c r="AI1273" s="108" t="str">
        <f t="shared" si="156"/>
        <v>NO OFERTADO</v>
      </c>
      <c r="AJ1273" s="108" t="str">
        <f t="shared" si="157"/>
        <v>CORRECTO</v>
      </c>
      <c r="AK1273" s="27">
        <v>2.0036544439714494E-2</v>
      </c>
      <c r="AL1273" s="26">
        <v>2.6659567471577625E-3</v>
      </c>
      <c r="AM1273" s="26">
        <v>2.2702501186872257E-2</v>
      </c>
      <c r="AN1273" s="28"/>
      <c r="AO1273" s="28"/>
      <c r="AP1273" s="28"/>
      <c r="AQ1273" s="29"/>
      <c r="AR1273" s="108" t="str">
        <f t="shared" si="158"/>
        <v>NO OFERTADO</v>
      </c>
      <c r="AS1273" s="109" t="str">
        <f t="shared" si="159"/>
        <v>CORRECTO</v>
      </c>
    </row>
    <row r="1274" spans="1:45" ht="36" x14ac:dyDescent="0.25">
      <c r="A1274" s="134">
        <v>1272</v>
      </c>
      <c r="B1274" s="135">
        <v>1093</v>
      </c>
      <c r="C1274" s="10" t="s">
        <v>684</v>
      </c>
      <c r="D1274" s="136" t="s">
        <v>148</v>
      </c>
      <c r="E1274" s="136" t="s">
        <v>205</v>
      </c>
      <c r="F1274" s="136" t="s">
        <v>7</v>
      </c>
      <c r="G1274" s="136" t="s">
        <v>8</v>
      </c>
      <c r="H1274" s="136" t="s">
        <v>7</v>
      </c>
      <c r="I1274" s="137">
        <v>285.75</v>
      </c>
      <c r="J1274" s="8">
        <v>1</v>
      </c>
      <c r="K1274" s="8" t="s">
        <v>685</v>
      </c>
      <c r="L1274" s="9">
        <v>285.75</v>
      </c>
      <c r="M1274" s="9">
        <v>10325</v>
      </c>
      <c r="N1274" s="138">
        <f t="shared" si="152"/>
        <v>2950368.75</v>
      </c>
      <c r="O1274" s="11" t="s">
        <v>3204</v>
      </c>
      <c r="P1274" s="39">
        <v>8.9641102216814051E-5</v>
      </c>
      <c r="Q1274" s="39">
        <v>1.4312605768720829E-4</v>
      </c>
      <c r="R1274" s="26">
        <v>2.2410275554203513E-2</v>
      </c>
      <c r="S1274" s="26">
        <v>4.2937817306162489E-3</v>
      </c>
      <c r="T1274" s="26">
        <v>2.6704057284819761E-2</v>
      </c>
      <c r="U1274" s="11"/>
      <c r="V1274" s="28"/>
      <c r="W1274" s="28"/>
      <c r="X1274" s="29"/>
      <c r="Y1274" s="108" t="str">
        <f t="shared" si="153"/>
        <v>NO OFERTADO</v>
      </c>
      <c r="Z1274" s="108" t="str">
        <f t="shared" si="154"/>
        <v>CORRECTO</v>
      </c>
      <c r="AA1274" s="29">
        <f t="shared" si="155"/>
        <v>0</v>
      </c>
      <c r="AB1274" s="25">
        <v>8.0676991995132646E-3</v>
      </c>
      <c r="AC1274" s="26">
        <v>2.1468908653081245E-3</v>
      </c>
      <c r="AD1274" s="26">
        <v>1.0214590064821389E-2</v>
      </c>
      <c r="AE1274" s="28"/>
      <c r="AF1274" s="28"/>
      <c r="AG1274" s="28"/>
      <c r="AH1274" s="29"/>
      <c r="AI1274" s="108" t="str">
        <f t="shared" si="156"/>
        <v>NO OFERTADO</v>
      </c>
      <c r="AJ1274" s="108" t="str">
        <f t="shared" si="157"/>
        <v>CORRECTO</v>
      </c>
      <c r="AK1274" s="27">
        <v>5.3784661330088428E-3</v>
      </c>
      <c r="AL1274" s="26">
        <v>7.1563028843604141E-4</v>
      </c>
      <c r="AM1274" s="26">
        <v>6.0940964214448844E-3</v>
      </c>
      <c r="AN1274" s="28"/>
      <c r="AO1274" s="28"/>
      <c r="AP1274" s="28"/>
      <c r="AQ1274" s="29"/>
      <c r="AR1274" s="108" t="str">
        <f t="shared" si="158"/>
        <v>NO OFERTADO</v>
      </c>
      <c r="AS1274" s="109" t="str">
        <f t="shared" si="159"/>
        <v>CORRECTO</v>
      </c>
    </row>
    <row r="1275" spans="1:45" ht="36" x14ac:dyDescent="0.25">
      <c r="A1275" s="134">
        <v>1273</v>
      </c>
      <c r="B1275" s="135">
        <v>1283</v>
      </c>
      <c r="C1275" s="10" t="s">
        <v>684</v>
      </c>
      <c r="D1275" s="136" t="s">
        <v>126</v>
      </c>
      <c r="E1275" s="136" t="s">
        <v>205</v>
      </c>
      <c r="F1275" s="136" t="s">
        <v>7</v>
      </c>
      <c r="G1275" s="136" t="s">
        <v>8</v>
      </c>
      <c r="H1275" s="136" t="s">
        <v>7</v>
      </c>
      <c r="I1275" s="137">
        <v>2286</v>
      </c>
      <c r="J1275" s="8">
        <v>1</v>
      </c>
      <c r="K1275" s="8" t="s">
        <v>685</v>
      </c>
      <c r="L1275" s="9">
        <v>2286</v>
      </c>
      <c r="M1275" s="9">
        <v>686.30769230769226</v>
      </c>
      <c r="N1275" s="138">
        <f t="shared" si="152"/>
        <v>1568899.3846153845</v>
      </c>
      <c r="O1275" s="11" t="s">
        <v>3204</v>
      </c>
      <c r="P1275" s="39">
        <v>4.7667895785638438E-5</v>
      </c>
      <c r="Q1275" s="39">
        <v>7.6109260521379615E-5</v>
      </c>
      <c r="R1275" s="26">
        <v>1.191697394640961E-2</v>
      </c>
      <c r="S1275" s="26">
        <v>2.2832778156413884E-3</v>
      </c>
      <c r="T1275" s="26">
        <v>1.4200251762050997E-2</v>
      </c>
      <c r="U1275" s="11"/>
      <c r="V1275" s="28"/>
      <c r="W1275" s="28"/>
      <c r="X1275" s="29"/>
      <c r="Y1275" s="108" t="str">
        <f t="shared" si="153"/>
        <v>NO OFERTADO</v>
      </c>
      <c r="Z1275" s="108" t="str">
        <f t="shared" si="154"/>
        <v>CORRECTO</v>
      </c>
      <c r="AA1275" s="29">
        <f t="shared" si="155"/>
        <v>0</v>
      </c>
      <c r="AB1275" s="25">
        <v>4.2901106207074591E-3</v>
      </c>
      <c r="AC1275" s="26">
        <v>1.1416389078206942E-3</v>
      </c>
      <c r="AD1275" s="26">
        <v>5.4317495285281531E-3</v>
      </c>
      <c r="AE1275" s="28"/>
      <c r="AF1275" s="28"/>
      <c r="AG1275" s="28"/>
      <c r="AH1275" s="29"/>
      <c r="AI1275" s="108" t="str">
        <f t="shared" si="156"/>
        <v>NO OFERTADO</v>
      </c>
      <c r="AJ1275" s="108" t="str">
        <f t="shared" si="157"/>
        <v>CORRECTO</v>
      </c>
      <c r="AK1275" s="27">
        <v>2.8600737471383064E-3</v>
      </c>
      <c r="AL1275" s="26">
        <v>3.8054630260689809E-4</v>
      </c>
      <c r="AM1275" s="26">
        <v>3.2406200497452045E-3</v>
      </c>
      <c r="AN1275" s="28"/>
      <c r="AO1275" s="28"/>
      <c r="AP1275" s="28"/>
      <c r="AQ1275" s="29"/>
      <c r="AR1275" s="108" t="str">
        <f t="shared" si="158"/>
        <v>NO OFERTADO</v>
      </c>
      <c r="AS1275" s="109" t="str">
        <f t="shared" si="159"/>
        <v>CORRECTO</v>
      </c>
    </row>
    <row r="1276" spans="1:45" ht="24" x14ac:dyDescent="0.25">
      <c r="A1276" s="134">
        <v>1274</v>
      </c>
      <c r="B1276" s="135">
        <v>473</v>
      </c>
      <c r="C1276" s="10" t="s">
        <v>1124</v>
      </c>
      <c r="D1276" s="136" t="s">
        <v>51</v>
      </c>
      <c r="E1276" s="136" t="s">
        <v>6</v>
      </c>
      <c r="F1276" s="136" t="s">
        <v>7</v>
      </c>
      <c r="G1276" s="136" t="s">
        <v>8</v>
      </c>
      <c r="H1276" s="136" t="s">
        <v>7</v>
      </c>
      <c r="I1276" s="137">
        <v>451.99999999999994</v>
      </c>
      <c r="J1276" s="8">
        <v>1</v>
      </c>
      <c r="K1276" s="8" t="s">
        <v>685</v>
      </c>
      <c r="L1276" s="9">
        <v>70</v>
      </c>
      <c r="M1276" s="9">
        <v>132388.38461538462</v>
      </c>
      <c r="N1276" s="138">
        <f t="shared" si="152"/>
        <v>9267186.9230769239</v>
      </c>
      <c r="O1276" s="11" t="s">
        <v>3204</v>
      </c>
      <c r="P1276" s="39">
        <v>2.8156509257829589E-4</v>
      </c>
      <c r="Q1276" s="39">
        <v>4.4956276402753051E-4</v>
      </c>
      <c r="R1276" s="26">
        <v>7.0391273144573968E-2</v>
      </c>
      <c r="S1276" s="26">
        <v>1.3486882920825916E-2</v>
      </c>
      <c r="T1276" s="26">
        <v>8.3878156065399889E-2</v>
      </c>
      <c r="U1276" s="11"/>
      <c r="V1276" s="28"/>
      <c r="W1276" s="28"/>
      <c r="X1276" s="29"/>
      <c r="Y1276" s="108" t="str">
        <f t="shared" si="153"/>
        <v>NO OFERTADO</v>
      </c>
      <c r="Z1276" s="108" t="str">
        <f t="shared" si="154"/>
        <v>CORRECTO</v>
      </c>
      <c r="AA1276" s="29">
        <f t="shared" si="155"/>
        <v>0</v>
      </c>
      <c r="AB1276" s="25">
        <v>2.5340858332046631E-2</v>
      </c>
      <c r="AC1276" s="26">
        <v>6.743441460412958E-3</v>
      </c>
      <c r="AD1276" s="26">
        <v>3.2084299792459588E-2</v>
      </c>
      <c r="AE1276" s="28"/>
      <c r="AF1276" s="28"/>
      <c r="AG1276" s="28"/>
      <c r="AH1276" s="29"/>
      <c r="AI1276" s="108" t="str">
        <f t="shared" si="156"/>
        <v>NO OFERTADO</v>
      </c>
      <c r="AJ1276" s="108" t="str">
        <f t="shared" si="157"/>
        <v>CORRECTO</v>
      </c>
      <c r="AK1276" s="27">
        <v>1.6893905554697754E-2</v>
      </c>
      <c r="AL1276" s="26">
        <v>2.2478138201376527E-3</v>
      </c>
      <c r="AM1276" s="26">
        <v>1.9141719374835407E-2</v>
      </c>
      <c r="AN1276" s="28"/>
      <c r="AO1276" s="28"/>
      <c r="AP1276" s="28"/>
      <c r="AQ1276" s="29"/>
      <c r="AR1276" s="108" t="str">
        <f t="shared" si="158"/>
        <v>NO OFERTADO</v>
      </c>
      <c r="AS1276" s="109" t="str">
        <f t="shared" si="159"/>
        <v>CORRECTO</v>
      </c>
    </row>
    <row r="1277" spans="1:45" x14ac:dyDescent="0.25">
      <c r="A1277" s="134">
        <v>1275</v>
      </c>
      <c r="B1277" s="135">
        <v>1435</v>
      </c>
      <c r="C1277" s="10" t="s">
        <v>1124</v>
      </c>
      <c r="D1277" s="136" t="s">
        <v>1840</v>
      </c>
      <c r="E1277" s="136" t="s">
        <v>36</v>
      </c>
      <c r="F1277" s="136" t="s">
        <v>16</v>
      </c>
      <c r="G1277" s="136" t="s">
        <v>17</v>
      </c>
      <c r="H1277" s="136" t="s">
        <v>36</v>
      </c>
      <c r="I1277" s="137" t="s">
        <v>45</v>
      </c>
      <c r="J1277" s="8">
        <v>1</v>
      </c>
      <c r="K1277" s="8" t="s">
        <v>685</v>
      </c>
      <c r="L1277" s="9">
        <v>25928.59</v>
      </c>
      <c r="M1277" s="9">
        <v>29</v>
      </c>
      <c r="N1277" s="138">
        <f t="shared" si="152"/>
        <v>751929.11</v>
      </c>
      <c r="O1277" s="11" t="s">
        <v>3204</v>
      </c>
      <c r="P1277" s="39">
        <v>2.2845874506130128E-5</v>
      </c>
      <c r="Q1277" s="39"/>
      <c r="R1277" s="26">
        <v>5.7114686265325315E-3</v>
      </c>
      <c r="S1277" s="7"/>
      <c r="T1277" s="26">
        <v>5.7114686265325315E-3</v>
      </c>
      <c r="U1277" s="11"/>
      <c r="V1277" s="28"/>
      <c r="W1277" s="28"/>
      <c r="X1277" s="29"/>
      <c r="Y1277" s="108" t="str">
        <f t="shared" si="153"/>
        <v>NO OFERTADO</v>
      </c>
      <c r="Z1277" s="108" t="str">
        <f t="shared" si="154"/>
        <v>CORRECTO</v>
      </c>
      <c r="AA1277" s="29">
        <f t="shared" si="155"/>
        <v>0</v>
      </c>
      <c r="AB1277" s="25">
        <v>2.0561287055517116E-3</v>
      </c>
      <c r="AC1277" s="7"/>
      <c r="AD1277" s="26">
        <v>2.0561287055517116E-3</v>
      </c>
      <c r="AE1277" s="28"/>
      <c r="AF1277" s="28"/>
      <c r="AG1277" s="28"/>
      <c r="AH1277" s="29"/>
      <c r="AI1277" s="108" t="str">
        <f t="shared" si="156"/>
        <v>NO OFERTADO</v>
      </c>
      <c r="AJ1277" s="108" t="str">
        <f t="shared" si="157"/>
        <v>CORRECTO</v>
      </c>
      <c r="AK1277" s="27">
        <v>1.3707524703678077E-3</v>
      </c>
      <c r="AL1277" s="7"/>
      <c r="AM1277" s="26">
        <v>1.3707524703678077E-3</v>
      </c>
      <c r="AN1277" s="28"/>
      <c r="AO1277" s="28"/>
      <c r="AP1277" s="28"/>
      <c r="AQ1277" s="29"/>
      <c r="AR1277" s="108" t="str">
        <f t="shared" si="158"/>
        <v>NO OFERTADO</v>
      </c>
      <c r="AS1277" s="109" t="str">
        <f t="shared" si="159"/>
        <v>CORRECTO</v>
      </c>
    </row>
    <row r="1278" spans="1:45" ht="24" x14ac:dyDescent="0.25">
      <c r="A1278" s="134">
        <v>1276</v>
      </c>
      <c r="B1278" s="135">
        <v>1609</v>
      </c>
      <c r="C1278" s="10" t="s">
        <v>1124</v>
      </c>
      <c r="D1278" s="136" t="s">
        <v>69</v>
      </c>
      <c r="E1278" s="136" t="s">
        <v>6</v>
      </c>
      <c r="F1278" s="136" t="s">
        <v>7</v>
      </c>
      <c r="G1278" s="136" t="s">
        <v>8</v>
      </c>
      <c r="H1278" s="136" t="s">
        <v>7</v>
      </c>
      <c r="I1278" s="137">
        <v>903.99999999999989</v>
      </c>
      <c r="J1278" s="8">
        <v>1</v>
      </c>
      <c r="K1278" s="8" t="s">
        <v>685</v>
      </c>
      <c r="L1278" s="9">
        <v>158.49</v>
      </c>
      <c r="M1278" s="9">
        <v>2034.6666666666667</v>
      </c>
      <c r="N1278" s="138">
        <f t="shared" si="152"/>
        <v>322474.32</v>
      </c>
      <c r="O1278" s="11" t="s">
        <v>3204</v>
      </c>
      <c r="P1278" s="39">
        <v>9.7977425640159742E-6</v>
      </c>
      <c r="Q1278" s="39">
        <v>1.5643630351956266E-5</v>
      </c>
      <c r="R1278" s="26">
        <v>2.4494356410039936E-3</v>
      </c>
      <c r="S1278" s="26">
        <v>4.6930891055868801E-4</v>
      </c>
      <c r="T1278" s="26">
        <v>2.9187445515626818E-3</v>
      </c>
      <c r="U1278" s="11"/>
      <c r="V1278" s="28"/>
      <c r="W1278" s="28"/>
      <c r="X1278" s="29"/>
      <c r="Y1278" s="108" t="str">
        <f t="shared" si="153"/>
        <v>NO OFERTADO</v>
      </c>
      <c r="Z1278" s="108" t="str">
        <f t="shared" si="154"/>
        <v>CORRECTO</v>
      </c>
      <c r="AA1278" s="29">
        <f t="shared" si="155"/>
        <v>0</v>
      </c>
      <c r="AB1278" s="25">
        <v>8.8179683076143774E-4</v>
      </c>
      <c r="AC1278" s="26">
        <v>2.34654455279344E-4</v>
      </c>
      <c r="AD1278" s="26">
        <v>1.1164512860407818E-3</v>
      </c>
      <c r="AE1278" s="28"/>
      <c r="AF1278" s="28"/>
      <c r="AG1278" s="28"/>
      <c r="AH1278" s="29"/>
      <c r="AI1278" s="108" t="str">
        <f t="shared" si="156"/>
        <v>NO OFERTADO</v>
      </c>
      <c r="AJ1278" s="108" t="str">
        <f t="shared" si="157"/>
        <v>CORRECTO</v>
      </c>
      <c r="AK1278" s="27">
        <v>5.8786455384095845E-4</v>
      </c>
      <c r="AL1278" s="26">
        <v>7.8218151759781325E-5</v>
      </c>
      <c r="AM1278" s="26">
        <v>6.6608270560073975E-4</v>
      </c>
      <c r="AN1278" s="28"/>
      <c r="AO1278" s="28"/>
      <c r="AP1278" s="28"/>
      <c r="AQ1278" s="29"/>
      <c r="AR1278" s="108" t="str">
        <f t="shared" si="158"/>
        <v>NO OFERTADO</v>
      </c>
      <c r="AS1278" s="109" t="str">
        <f t="shared" si="159"/>
        <v>CORRECTO</v>
      </c>
    </row>
    <row r="1279" spans="1:45" ht="24" x14ac:dyDescent="0.25">
      <c r="A1279" s="134">
        <v>1277</v>
      </c>
      <c r="B1279" s="135">
        <v>364</v>
      </c>
      <c r="C1279" s="10" t="s">
        <v>912</v>
      </c>
      <c r="D1279" s="136" t="s">
        <v>913</v>
      </c>
      <c r="E1279" s="136" t="s">
        <v>37</v>
      </c>
      <c r="F1279" s="136" t="s">
        <v>37</v>
      </c>
      <c r="G1279" s="136" t="s">
        <v>17</v>
      </c>
      <c r="H1279" s="136" t="s">
        <v>18</v>
      </c>
      <c r="I1279" s="137">
        <v>83157</v>
      </c>
      <c r="J1279" s="8">
        <v>1</v>
      </c>
      <c r="K1279" s="8" t="s">
        <v>914</v>
      </c>
      <c r="L1279" s="9">
        <v>83157</v>
      </c>
      <c r="M1279" s="9">
        <v>284.53846153846155</v>
      </c>
      <c r="N1279" s="138">
        <f t="shared" si="152"/>
        <v>23661364.846153848</v>
      </c>
      <c r="O1279" s="11" t="s">
        <v>3204</v>
      </c>
      <c r="P1279" s="39">
        <v>7.1890363696517864E-4</v>
      </c>
      <c r="Q1279" s="39">
        <v>1.1478422383401051E-3</v>
      </c>
      <c r="R1279" s="26">
        <v>0.17972590924129467</v>
      </c>
      <c r="S1279" s="26">
        <v>3.4435267150203154E-2</v>
      </c>
      <c r="T1279" s="26">
        <v>0.21416117639149782</v>
      </c>
      <c r="U1279" s="11"/>
      <c r="V1279" s="28"/>
      <c r="W1279" s="28"/>
      <c r="X1279" s="29"/>
      <c r="Y1279" s="108" t="str">
        <f t="shared" si="153"/>
        <v>NO OFERTADO</v>
      </c>
      <c r="Z1279" s="108" t="str">
        <f t="shared" si="154"/>
        <v>CORRECTO</v>
      </c>
      <c r="AA1279" s="29">
        <f t="shared" si="155"/>
        <v>0</v>
      </c>
      <c r="AB1279" s="25">
        <v>6.4701327326866079E-2</v>
      </c>
      <c r="AC1279" s="26">
        <v>1.7217633575101577E-2</v>
      </c>
      <c r="AD1279" s="26">
        <v>8.1918960901967652E-2</v>
      </c>
      <c r="AE1279" s="28"/>
      <c r="AF1279" s="28"/>
      <c r="AG1279" s="28"/>
      <c r="AH1279" s="29"/>
      <c r="AI1279" s="108" t="str">
        <f t="shared" si="156"/>
        <v>NO OFERTADO</v>
      </c>
      <c r="AJ1279" s="108" t="str">
        <f t="shared" si="157"/>
        <v>CORRECTO</v>
      </c>
      <c r="AK1279" s="27">
        <v>4.3134218217910719E-2</v>
      </c>
      <c r="AL1279" s="26">
        <v>5.7392111917005254E-3</v>
      </c>
      <c r="AM1279" s="26">
        <v>4.8873429409611244E-2</v>
      </c>
      <c r="AN1279" s="28"/>
      <c r="AO1279" s="28"/>
      <c r="AP1279" s="28"/>
      <c r="AQ1279" s="29"/>
      <c r="AR1279" s="108" t="str">
        <f t="shared" si="158"/>
        <v>NO OFERTADO</v>
      </c>
      <c r="AS1279" s="109" t="str">
        <f t="shared" si="159"/>
        <v>CORRECTO</v>
      </c>
    </row>
    <row r="1280" spans="1:45" ht="24" x14ac:dyDescent="0.25">
      <c r="A1280" s="134">
        <v>1278</v>
      </c>
      <c r="B1280" s="135">
        <v>395</v>
      </c>
      <c r="C1280" s="10" t="s">
        <v>912</v>
      </c>
      <c r="D1280" s="136" t="s">
        <v>975</v>
      </c>
      <c r="E1280" s="136" t="s">
        <v>37</v>
      </c>
      <c r="F1280" s="136" t="s">
        <v>37</v>
      </c>
      <c r="G1280" s="136" t="s">
        <v>17</v>
      </c>
      <c r="H1280" s="136" t="s">
        <v>18</v>
      </c>
      <c r="I1280" s="137">
        <v>103946.25000000001</v>
      </c>
      <c r="J1280" s="8">
        <v>1</v>
      </c>
      <c r="K1280" s="8" t="s">
        <v>914</v>
      </c>
      <c r="L1280" s="9">
        <v>103946.25</v>
      </c>
      <c r="M1280" s="9">
        <v>204.07692307692307</v>
      </c>
      <c r="N1280" s="138">
        <f t="shared" si="152"/>
        <v>21213030.865384616</v>
      </c>
      <c r="O1280" s="11" t="s">
        <v>3204</v>
      </c>
      <c r="P1280" s="39">
        <v>6.4451586539220691E-4</v>
      </c>
      <c r="Q1280" s="39">
        <v>1.0290705117316501E-3</v>
      </c>
      <c r="R1280" s="26">
        <v>0.16112896634805174</v>
      </c>
      <c r="S1280" s="26">
        <v>3.0872115351949503E-2</v>
      </c>
      <c r="T1280" s="26">
        <v>0.19200108170000124</v>
      </c>
      <c r="U1280" s="11"/>
      <c r="V1280" s="28"/>
      <c r="W1280" s="28"/>
      <c r="X1280" s="29"/>
      <c r="Y1280" s="108" t="str">
        <f t="shared" si="153"/>
        <v>NO OFERTADO</v>
      </c>
      <c r="Z1280" s="108" t="str">
        <f t="shared" si="154"/>
        <v>CORRECTO</v>
      </c>
      <c r="AA1280" s="29">
        <f t="shared" si="155"/>
        <v>0</v>
      </c>
      <c r="AB1280" s="25">
        <v>5.8006427885298625E-2</v>
      </c>
      <c r="AC1280" s="26">
        <v>1.5436057675974751E-2</v>
      </c>
      <c r="AD1280" s="26">
        <v>7.3442485561273377E-2</v>
      </c>
      <c r="AE1280" s="28"/>
      <c r="AF1280" s="28"/>
      <c r="AG1280" s="28"/>
      <c r="AH1280" s="29"/>
      <c r="AI1280" s="108" t="str">
        <f t="shared" si="156"/>
        <v>NO OFERTADO</v>
      </c>
      <c r="AJ1280" s="108" t="str">
        <f t="shared" si="157"/>
        <v>CORRECTO</v>
      </c>
      <c r="AK1280" s="27">
        <v>3.8670951923532412E-2</v>
      </c>
      <c r="AL1280" s="26">
        <v>5.1453525586582505E-3</v>
      </c>
      <c r="AM1280" s="26">
        <v>4.3816304482190663E-2</v>
      </c>
      <c r="AN1280" s="28"/>
      <c r="AO1280" s="28"/>
      <c r="AP1280" s="28"/>
      <c r="AQ1280" s="29"/>
      <c r="AR1280" s="108" t="str">
        <f t="shared" si="158"/>
        <v>NO OFERTADO</v>
      </c>
      <c r="AS1280" s="109" t="str">
        <f t="shared" si="159"/>
        <v>CORRECTO</v>
      </c>
    </row>
    <row r="1281" spans="1:45" ht="24" x14ac:dyDescent="0.25">
      <c r="A1281" s="134">
        <v>1279</v>
      </c>
      <c r="B1281" s="135">
        <v>498</v>
      </c>
      <c r="C1281" s="10" t="s">
        <v>912</v>
      </c>
      <c r="D1281" s="136" t="s">
        <v>1175</v>
      </c>
      <c r="E1281" s="136" t="s">
        <v>37</v>
      </c>
      <c r="F1281" s="136" t="s">
        <v>37</v>
      </c>
      <c r="G1281" s="136" t="s">
        <v>17</v>
      </c>
      <c r="H1281" s="136" t="s">
        <v>18</v>
      </c>
      <c r="I1281" s="137">
        <v>62367.750000000007</v>
      </c>
      <c r="J1281" s="8">
        <v>1</v>
      </c>
      <c r="K1281" s="8" t="s">
        <v>914</v>
      </c>
      <c r="L1281" s="9">
        <v>62367.75</v>
      </c>
      <c r="M1281" s="9">
        <v>248.46153846153845</v>
      </c>
      <c r="N1281" s="138">
        <f t="shared" si="152"/>
        <v>15495987.115384614</v>
      </c>
      <c r="O1281" s="11" t="s">
        <v>3204</v>
      </c>
      <c r="P1281" s="39">
        <v>4.7081483118360231E-4</v>
      </c>
      <c r="Q1281" s="39">
        <v>7.5172960864528361E-4</v>
      </c>
      <c r="R1281" s="26">
        <v>0.11770370779590057</v>
      </c>
      <c r="S1281" s="26">
        <v>2.2551888259358509E-2</v>
      </c>
      <c r="T1281" s="26">
        <v>0.14025559605525909</v>
      </c>
      <c r="U1281" s="11"/>
      <c r="V1281" s="28"/>
      <c r="W1281" s="28"/>
      <c r="X1281" s="29"/>
      <c r="Y1281" s="108" t="str">
        <f t="shared" si="153"/>
        <v>NO OFERTADO</v>
      </c>
      <c r="Z1281" s="108" t="str">
        <f t="shared" si="154"/>
        <v>CORRECTO</v>
      </c>
      <c r="AA1281" s="29">
        <f t="shared" si="155"/>
        <v>0</v>
      </c>
      <c r="AB1281" s="25">
        <v>4.2373334806524207E-2</v>
      </c>
      <c r="AC1281" s="26">
        <v>1.1275944129679255E-2</v>
      </c>
      <c r="AD1281" s="26">
        <v>5.3649278936203464E-2</v>
      </c>
      <c r="AE1281" s="28"/>
      <c r="AF1281" s="28"/>
      <c r="AG1281" s="28"/>
      <c r="AH1281" s="29"/>
      <c r="AI1281" s="108" t="str">
        <f t="shared" si="156"/>
        <v>NO OFERTADO</v>
      </c>
      <c r="AJ1281" s="108" t="str">
        <f t="shared" si="157"/>
        <v>CORRECTO</v>
      </c>
      <c r="AK1281" s="27">
        <v>2.824888987101614E-2</v>
      </c>
      <c r="AL1281" s="26">
        <v>3.758648043226418E-3</v>
      </c>
      <c r="AM1281" s="26">
        <v>3.2007537914242559E-2</v>
      </c>
      <c r="AN1281" s="28"/>
      <c r="AO1281" s="28"/>
      <c r="AP1281" s="28"/>
      <c r="AQ1281" s="29"/>
      <c r="AR1281" s="108" t="str">
        <f t="shared" si="158"/>
        <v>NO OFERTADO</v>
      </c>
      <c r="AS1281" s="109" t="str">
        <f t="shared" si="159"/>
        <v>CORRECTO</v>
      </c>
    </row>
    <row r="1282" spans="1:45" ht="24" x14ac:dyDescent="0.25">
      <c r="A1282" s="134">
        <v>1280</v>
      </c>
      <c r="B1282" s="135">
        <v>866</v>
      </c>
      <c r="C1282" s="10" t="s">
        <v>912</v>
      </c>
      <c r="D1282" s="136" t="s">
        <v>1769</v>
      </c>
      <c r="E1282" s="136" t="s">
        <v>37</v>
      </c>
      <c r="F1282" s="136" t="s">
        <v>37</v>
      </c>
      <c r="G1282" s="136" t="s">
        <v>17</v>
      </c>
      <c r="H1282" s="136" t="s">
        <v>18</v>
      </c>
      <c r="I1282" s="137">
        <v>41578.5</v>
      </c>
      <c r="J1282" s="8">
        <v>1</v>
      </c>
      <c r="K1282" s="8" t="s">
        <v>914</v>
      </c>
      <c r="L1282" s="9">
        <v>41578.5</v>
      </c>
      <c r="M1282" s="9">
        <v>135.84615384615384</v>
      </c>
      <c r="N1282" s="138">
        <f t="shared" si="152"/>
        <v>5648279.307692307</v>
      </c>
      <c r="O1282" s="11" t="s">
        <v>3204</v>
      </c>
      <c r="P1282" s="39">
        <v>1.7161176302791365E-4</v>
      </c>
      <c r="Q1282" s="39">
        <v>2.7400505446183095E-4</v>
      </c>
      <c r="R1282" s="26">
        <v>4.2902940756978411E-2</v>
      </c>
      <c r="S1282" s="26">
        <v>8.2201516338549288E-3</v>
      </c>
      <c r="T1282" s="26">
        <v>5.112309239083334E-2</v>
      </c>
      <c r="U1282" s="11"/>
      <c r="V1282" s="28"/>
      <c r="W1282" s="28"/>
      <c r="X1282" s="29"/>
      <c r="Y1282" s="108" t="str">
        <f t="shared" si="153"/>
        <v>NO OFERTADO</v>
      </c>
      <c r="Z1282" s="108" t="str">
        <f t="shared" si="154"/>
        <v>CORRECTO</v>
      </c>
      <c r="AA1282" s="29">
        <f t="shared" si="155"/>
        <v>0</v>
      </c>
      <c r="AB1282" s="25">
        <v>1.5445058672512228E-2</v>
      </c>
      <c r="AC1282" s="26">
        <v>4.1100758169274644E-3</v>
      </c>
      <c r="AD1282" s="26">
        <v>1.9555134489439692E-2</v>
      </c>
      <c r="AE1282" s="28"/>
      <c r="AF1282" s="28"/>
      <c r="AG1282" s="28"/>
      <c r="AH1282" s="29"/>
      <c r="AI1282" s="108" t="str">
        <f t="shared" si="156"/>
        <v>NO OFERTADO</v>
      </c>
      <c r="AJ1282" s="108" t="str">
        <f t="shared" si="157"/>
        <v>CORRECTO</v>
      </c>
      <c r="AK1282" s="27">
        <v>1.0296705781674818E-2</v>
      </c>
      <c r="AL1282" s="26">
        <v>1.3700252723091548E-3</v>
      </c>
      <c r="AM1282" s="26">
        <v>1.1666731053983973E-2</v>
      </c>
      <c r="AN1282" s="28"/>
      <c r="AO1282" s="28"/>
      <c r="AP1282" s="28"/>
      <c r="AQ1282" s="29"/>
      <c r="AR1282" s="108" t="str">
        <f t="shared" si="158"/>
        <v>NO OFERTADO</v>
      </c>
      <c r="AS1282" s="109" t="str">
        <f t="shared" si="159"/>
        <v>CORRECTO</v>
      </c>
    </row>
    <row r="1283" spans="1:45" ht="24" x14ac:dyDescent="0.25">
      <c r="A1283" s="134">
        <v>1281</v>
      </c>
      <c r="B1283" s="135">
        <v>634</v>
      </c>
      <c r="C1283" s="10" t="s">
        <v>912</v>
      </c>
      <c r="D1283" s="136" t="s">
        <v>130</v>
      </c>
      <c r="E1283" s="136" t="s">
        <v>6</v>
      </c>
      <c r="F1283" s="136" t="s">
        <v>7</v>
      </c>
      <c r="G1283" s="136" t="s">
        <v>8</v>
      </c>
      <c r="H1283" s="136" t="s">
        <v>7</v>
      </c>
      <c r="I1283" s="137" t="s">
        <v>45</v>
      </c>
      <c r="J1283" s="8">
        <v>1</v>
      </c>
      <c r="K1283" s="8" t="s">
        <v>914</v>
      </c>
      <c r="L1283" s="9">
        <v>351.58</v>
      </c>
      <c r="M1283" s="9">
        <v>16623.692307692309</v>
      </c>
      <c r="N1283" s="138">
        <f t="shared" si="152"/>
        <v>5844557.7415384613</v>
      </c>
      <c r="O1283" s="11" t="s">
        <v>3204</v>
      </c>
      <c r="P1283" s="39">
        <v>1.7757529390904819E-4</v>
      </c>
      <c r="Q1283" s="39"/>
      <c r="R1283" s="26">
        <v>4.4393823477262048E-2</v>
      </c>
      <c r="S1283" s="7"/>
      <c r="T1283" s="26">
        <v>4.4393823477262048E-2</v>
      </c>
      <c r="U1283" s="11"/>
      <c r="V1283" s="28"/>
      <c r="W1283" s="28"/>
      <c r="X1283" s="29"/>
      <c r="Y1283" s="108" t="str">
        <f t="shared" si="153"/>
        <v>NO OFERTADO</v>
      </c>
      <c r="Z1283" s="108" t="str">
        <f t="shared" si="154"/>
        <v>CORRECTO</v>
      </c>
      <c r="AA1283" s="29">
        <f t="shared" si="155"/>
        <v>0</v>
      </c>
      <c r="AB1283" s="25">
        <v>1.5981776451814336E-2</v>
      </c>
      <c r="AC1283" s="7"/>
      <c r="AD1283" s="26">
        <v>1.5981776451814336E-2</v>
      </c>
      <c r="AE1283" s="28"/>
      <c r="AF1283" s="28"/>
      <c r="AG1283" s="28"/>
      <c r="AH1283" s="29"/>
      <c r="AI1283" s="108" t="str">
        <f t="shared" si="156"/>
        <v>NO OFERTADO</v>
      </c>
      <c r="AJ1283" s="108" t="str">
        <f t="shared" si="157"/>
        <v>CORRECTO</v>
      </c>
      <c r="AK1283" s="27">
        <v>1.0654517634542891E-2</v>
      </c>
      <c r="AL1283" s="7"/>
      <c r="AM1283" s="26">
        <v>1.0654517634542891E-2</v>
      </c>
      <c r="AN1283" s="28"/>
      <c r="AO1283" s="28"/>
      <c r="AP1283" s="28"/>
      <c r="AQ1283" s="29"/>
      <c r="AR1283" s="108" t="str">
        <f t="shared" si="158"/>
        <v>NO OFERTADO</v>
      </c>
      <c r="AS1283" s="109" t="str">
        <f t="shared" si="159"/>
        <v>CORRECTO</v>
      </c>
    </row>
    <row r="1284" spans="1:45" x14ac:dyDescent="0.25">
      <c r="A1284" s="134">
        <v>1282</v>
      </c>
      <c r="B1284" s="135">
        <v>1525</v>
      </c>
      <c r="C1284" s="10" t="s">
        <v>912</v>
      </c>
      <c r="D1284" s="136" t="s">
        <v>494</v>
      </c>
      <c r="E1284" s="136" t="s">
        <v>36</v>
      </c>
      <c r="F1284" s="136" t="s">
        <v>16</v>
      </c>
      <c r="G1284" s="136" t="s">
        <v>17</v>
      </c>
      <c r="H1284" s="136" t="s">
        <v>36</v>
      </c>
      <c r="I1284" s="137">
        <v>2078925.0000000002</v>
      </c>
      <c r="J1284" s="8">
        <v>1</v>
      </c>
      <c r="K1284" s="8" t="s">
        <v>914</v>
      </c>
      <c r="L1284" s="9">
        <v>43089.13</v>
      </c>
      <c r="M1284" s="9">
        <v>10.444444444444445</v>
      </c>
      <c r="N1284" s="138">
        <f t="shared" si="152"/>
        <v>450042.02444444445</v>
      </c>
      <c r="O1284" s="11" t="s">
        <v>3204</v>
      </c>
      <c r="P1284" s="39">
        <v>1.3673634224564769E-5</v>
      </c>
      <c r="Q1284" s="39">
        <v>2.1832098361367052E-5</v>
      </c>
      <c r="R1284" s="26">
        <v>3.4184085561411921E-3</v>
      </c>
      <c r="S1284" s="26">
        <v>6.5496295084101154E-4</v>
      </c>
      <c r="T1284" s="26">
        <v>4.0733715069822037E-3</v>
      </c>
      <c r="U1284" s="11"/>
      <c r="V1284" s="28"/>
      <c r="W1284" s="28"/>
      <c r="X1284" s="29"/>
      <c r="Y1284" s="108" t="str">
        <f t="shared" si="153"/>
        <v>NO OFERTADO</v>
      </c>
      <c r="Z1284" s="108" t="str">
        <f t="shared" si="154"/>
        <v>CORRECTO</v>
      </c>
      <c r="AA1284" s="29">
        <f t="shared" si="155"/>
        <v>0</v>
      </c>
      <c r="AB1284" s="25">
        <v>1.2306270802108293E-3</v>
      </c>
      <c r="AC1284" s="26">
        <v>3.2748147542050577E-4</v>
      </c>
      <c r="AD1284" s="26">
        <v>1.5581085556313351E-3</v>
      </c>
      <c r="AE1284" s="28"/>
      <c r="AF1284" s="28"/>
      <c r="AG1284" s="28"/>
      <c r="AH1284" s="29"/>
      <c r="AI1284" s="108" t="str">
        <f t="shared" si="156"/>
        <v>NO OFERTADO</v>
      </c>
      <c r="AJ1284" s="108" t="str">
        <f t="shared" si="157"/>
        <v>CORRECTO</v>
      </c>
      <c r="AK1284" s="27">
        <v>8.2041805347388619E-4</v>
      </c>
      <c r="AL1284" s="26">
        <v>1.0916049180683527E-4</v>
      </c>
      <c r="AM1284" s="26">
        <v>9.2957854528072142E-4</v>
      </c>
      <c r="AN1284" s="28"/>
      <c r="AO1284" s="28"/>
      <c r="AP1284" s="28"/>
      <c r="AQ1284" s="29"/>
      <c r="AR1284" s="108" t="str">
        <f t="shared" si="158"/>
        <v>NO OFERTADO</v>
      </c>
      <c r="AS1284" s="109" t="str">
        <f t="shared" si="159"/>
        <v>CORRECTO</v>
      </c>
    </row>
    <row r="1285" spans="1:45" x14ac:dyDescent="0.25">
      <c r="A1285" s="134">
        <v>1283</v>
      </c>
      <c r="B1285" s="135">
        <v>1753</v>
      </c>
      <c r="C1285" s="10" t="s">
        <v>912</v>
      </c>
      <c r="D1285" s="136" t="s">
        <v>51</v>
      </c>
      <c r="E1285" s="136" t="s">
        <v>36</v>
      </c>
      <c r="F1285" s="136" t="s">
        <v>16</v>
      </c>
      <c r="G1285" s="136" t="s">
        <v>17</v>
      </c>
      <c r="H1285" s="136" t="s">
        <v>36</v>
      </c>
      <c r="I1285" s="137">
        <v>207892.50000000003</v>
      </c>
      <c r="J1285" s="8">
        <v>1</v>
      </c>
      <c r="K1285" s="8" t="s">
        <v>914</v>
      </c>
      <c r="L1285" s="9">
        <v>14407.42</v>
      </c>
      <c r="M1285" s="9">
        <v>4.384615384615385</v>
      </c>
      <c r="N1285" s="138">
        <f t="shared" si="152"/>
        <v>63170.995384615388</v>
      </c>
      <c r="O1285" s="11" t="s">
        <v>3204</v>
      </c>
      <c r="P1285" s="39">
        <v>1.9193253909058644E-6</v>
      </c>
      <c r="Q1285" s="39">
        <v>3.0645035572508794E-6</v>
      </c>
      <c r="R1285" s="26">
        <v>4.7983134772646612E-4</v>
      </c>
      <c r="S1285" s="26">
        <v>9.1935106717526383E-5</v>
      </c>
      <c r="T1285" s="26">
        <v>5.7176645444399245E-4</v>
      </c>
      <c r="U1285" s="11"/>
      <c r="V1285" s="28"/>
      <c r="W1285" s="28"/>
      <c r="X1285" s="29"/>
      <c r="Y1285" s="108" t="str">
        <f t="shared" si="153"/>
        <v>NO OFERTADO</v>
      </c>
      <c r="Z1285" s="108" t="str">
        <f t="shared" si="154"/>
        <v>CORRECTO</v>
      </c>
      <c r="AA1285" s="29">
        <f t="shared" si="155"/>
        <v>0</v>
      </c>
      <c r="AB1285" s="25">
        <v>1.7273928518152779E-4</v>
      </c>
      <c r="AC1285" s="26">
        <v>4.5967553358763192E-5</v>
      </c>
      <c r="AD1285" s="26">
        <v>2.1870683854029099E-4</v>
      </c>
      <c r="AE1285" s="28"/>
      <c r="AF1285" s="28"/>
      <c r="AG1285" s="28"/>
      <c r="AH1285" s="29"/>
      <c r="AI1285" s="108" t="str">
        <f t="shared" si="156"/>
        <v>NO OFERTADO</v>
      </c>
      <c r="AJ1285" s="108" t="str">
        <f t="shared" si="157"/>
        <v>CORRECTO</v>
      </c>
      <c r="AK1285" s="27">
        <v>1.1515952345435187E-4</v>
      </c>
      <c r="AL1285" s="26">
        <v>1.5322517786254397E-5</v>
      </c>
      <c r="AM1285" s="26">
        <v>1.3048204124060627E-4</v>
      </c>
      <c r="AN1285" s="28"/>
      <c r="AO1285" s="28"/>
      <c r="AP1285" s="28"/>
      <c r="AQ1285" s="29"/>
      <c r="AR1285" s="108" t="str">
        <f t="shared" si="158"/>
        <v>NO OFERTADO</v>
      </c>
      <c r="AS1285" s="109" t="str">
        <f t="shared" si="159"/>
        <v>CORRECTO</v>
      </c>
    </row>
    <row r="1286" spans="1:45" ht="24" x14ac:dyDescent="0.25">
      <c r="A1286" s="134">
        <v>1284</v>
      </c>
      <c r="B1286" s="135">
        <v>1786</v>
      </c>
      <c r="C1286" s="10" t="s">
        <v>3113</v>
      </c>
      <c r="D1286" s="136" t="s">
        <v>5</v>
      </c>
      <c r="E1286" s="136" t="s">
        <v>6</v>
      </c>
      <c r="F1286" s="136" t="s">
        <v>7</v>
      </c>
      <c r="G1286" s="136" t="s">
        <v>8</v>
      </c>
      <c r="H1286" s="136" t="s">
        <v>7</v>
      </c>
      <c r="I1286" s="137" t="s">
        <v>45</v>
      </c>
      <c r="J1286" s="8">
        <v>1</v>
      </c>
      <c r="K1286" s="8" t="s">
        <v>3114</v>
      </c>
      <c r="L1286" s="9">
        <v>606</v>
      </c>
      <c r="M1286" s="9">
        <v>80</v>
      </c>
      <c r="N1286" s="138">
        <f t="shared" ref="N1286:N1349" si="160">M1286*L1286</f>
        <v>48480</v>
      </c>
      <c r="O1286" s="11" t="s">
        <v>3204</v>
      </c>
      <c r="P1286" s="39">
        <v>1.4729686367072406E-6</v>
      </c>
      <c r="Q1286" s="39"/>
      <c r="R1286" s="26">
        <v>3.6824215917681015E-4</v>
      </c>
      <c r="S1286" s="7"/>
      <c r="T1286" s="26">
        <v>3.6824215917681015E-4</v>
      </c>
      <c r="U1286" s="11"/>
      <c r="V1286" s="28"/>
      <c r="W1286" s="28"/>
      <c r="X1286" s="29"/>
      <c r="Y1286" s="108" t="str">
        <f t="shared" ref="Y1286:Y1349" si="161">IF(U1286=0,"NO OFERTADO",IF(V1286=0,"NO OFERTADO",IF(W1286=0,"NO OFERTADO",IF(X1286&gt;0,"CORRECTO","NO OFERTADO"))))</f>
        <v>NO OFERTADO</v>
      </c>
      <c r="Z1286" s="108" t="str">
        <f t="shared" ref="Z1286:Z1349" si="162">IF(X1286=0,"CORRECTO",IF(X1286&gt;I1286,"SOBREPASA TECHO REGULADO","CORRECTO"))</f>
        <v>CORRECTO</v>
      </c>
      <c r="AA1286" s="29">
        <f t="shared" ref="AA1286:AA1349" si="163">IF(AND(Y1286="CORRECTO", Z1286="CORRECTO"), X1286*M1286, 0)</f>
        <v>0</v>
      </c>
      <c r="AB1286" s="25">
        <v>1.3256717730365165E-4</v>
      </c>
      <c r="AC1286" s="7"/>
      <c r="AD1286" s="26">
        <v>1.3256717730365165E-4</v>
      </c>
      <c r="AE1286" s="28"/>
      <c r="AF1286" s="28"/>
      <c r="AG1286" s="28"/>
      <c r="AH1286" s="29"/>
      <c r="AI1286" s="108" t="str">
        <f t="shared" ref="AI1286:AI1349" si="164">IF(AE1286=0,"NO OFERTADO",IF(AF1286=0,"NO OFERTADO",IF(AG1286=0,"NO OFERTADO",IF(AH1286&gt;0,"CORRECTO","NO OFERTADO"))))</f>
        <v>NO OFERTADO</v>
      </c>
      <c r="AJ1286" s="108" t="str">
        <f t="shared" ref="AJ1286:AJ1349" si="165">IF(AH1286=0,"CORRECTO",IF(AH1286&lt;X1286,"PRECIO OPCION 1 MAYOR QUE OPCION 2",IF(AH1286&gt;I1286,"SOBREPASA TECHO REGULADO","CORRECTO")))</f>
        <v>CORRECTO</v>
      </c>
      <c r="AK1286" s="27">
        <v>8.837811820243444E-5</v>
      </c>
      <c r="AL1286" s="7"/>
      <c r="AM1286" s="26">
        <v>8.837811820243444E-5</v>
      </c>
      <c r="AN1286" s="28"/>
      <c r="AO1286" s="28"/>
      <c r="AP1286" s="28"/>
      <c r="AQ1286" s="29"/>
      <c r="AR1286" s="108" t="str">
        <f t="shared" ref="AR1286:AR1349" si="166">IF(AN1286=0,"NO OFERTADO",IF(AO1286=0,"NO OFERTADO",IF(AP1286=0,"NO OFERTADO",IF(AQ1286&gt;0,"CORRECTO","NO OFERTADO"))))</f>
        <v>NO OFERTADO</v>
      </c>
      <c r="AS1286" s="109" t="str">
        <f t="shared" ref="AS1286:AS1349" si="167">IF(AQ1286=0,"CORRECTO",IF(AQ1286&lt;AH1286,"PRECIO OPCION 2 MAYOR QUE OPCION 3",IF(AQ1286&gt;I1286,"SOBREPASA TECHO REGULADO","CORRECTO")))</f>
        <v>CORRECTO</v>
      </c>
    </row>
    <row r="1287" spans="1:45" ht="24" x14ac:dyDescent="0.25">
      <c r="A1287" s="134">
        <v>1285</v>
      </c>
      <c r="B1287" s="135">
        <v>799</v>
      </c>
      <c r="C1287" s="10" t="s">
        <v>1663</v>
      </c>
      <c r="D1287" s="136" t="s">
        <v>1664</v>
      </c>
      <c r="E1287" s="136" t="s">
        <v>36</v>
      </c>
      <c r="F1287" s="136" t="s">
        <v>36</v>
      </c>
      <c r="G1287" s="136" t="s">
        <v>17</v>
      </c>
      <c r="H1287" s="136" t="s">
        <v>36</v>
      </c>
      <c r="I1287" s="137">
        <v>722796</v>
      </c>
      <c r="J1287" s="8">
        <v>1</v>
      </c>
      <c r="K1287" s="8" t="s">
        <v>610</v>
      </c>
      <c r="L1287" s="9">
        <v>654821.93000000005</v>
      </c>
      <c r="M1287" s="9">
        <v>8.384615384615385</v>
      </c>
      <c r="N1287" s="138">
        <f t="shared" si="160"/>
        <v>5490430.0284615392</v>
      </c>
      <c r="O1287" s="11" t="s">
        <v>3204</v>
      </c>
      <c r="P1287" s="39">
        <v>1.6681582578299278E-4</v>
      </c>
      <c r="Q1287" s="39">
        <v>2.6634758959576392E-4</v>
      </c>
      <c r="R1287" s="26">
        <v>4.1703956445748196E-2</v>
      </c>
      <c r="S1287" s="26">
        <v>7.9904276878729179E-3</v>
      </c>
      <c r="T1287" s="26">
        <v>4.9694384133621115E-2</v>
      </c>
      <c r="U1287" s="11"/>
      <c r="V1287" s="28"/>
      <c r="W1287" s="28"/>
      <c r="X1287" s="29"/>
      <c r="Y1287" s="108" t="str">
        <f t="shared" si="161"/>
        <v>NO OFERTADO</v>
      </c>
      <c r="Z1287" s="108" t="str">
        <f t="shared" si="162"/>
        <v>CORRECTO</v>
      </c>
      <c r="AA1287" s="29">
        <f t="shared" si="163"/>
        <v>0</v>
      </c>
      <c r="AB1287" s="25">
        <v>1.501342432046935E-2</v>
      </c>
      <c r="AC1287" s="26">
        <v>3.995213843936459E-3</v>
      </c>
      <c r="AD1287" s="26">
        <v>1.900863816440581E-2</v>
      </c>
      <c r="AE1287" s="28"/>
      <c r="AF1287" s="28"/>
      <c r="AG1287" s="28"/>
      <c r="AH1287" s="29"/>
      <c r="AI1287" s="108" t="str">
        <f t="shared" si="164"/>
        <v>NO OFERTADO</v>
      </c>
      <c r="AJ1287" s="108" t="str">
        <f t="shared" si="165"/>
        <v>CORRECTO</v>
      </c>
      <c r="AK1287" s="27">
        <v>1.0008949546979567E-2</v>
      </c>
      <c r="AL1287" s="26">
        <v>1.3317379479788195E-3</v>
      </c>
      <c r="AM1287" s="26">
        <v>1.1340687494958387E-2</v>
      </c>
      <c r="AN1287" s="28"/>
      <c r="AO1287" s="28"/>
      <c r="AP1287" s="28"/>
      <c r="AQ1287" s="29"/>
      <c r="AR1287" s="108" t="str">
        <f t="shared" si="166"/>
        <v>NO OFERTADO</v>
      </c>
      <c r="AS1287" s="109" t="str">
        <f t="shared" si="167"/>
        <v>CORRECTO</v>
      </c>
    </row>
    <row r="1288" spans="1:45" ht="24" x14ac:dyDescent="0.25">
      <c r="A1288" s="134">
        <v>1286</v>
      </c>
      <c r="B1288" s="135">
        <v>1215</v>
      </c>
      <c r="C1288" s="10" t="s">
        <v>1663</v>
      </c>
      <c r="D1288" s="136" t="s">
        <v>2247</v>
      </c>
      <c r="E1288" s="136" t="s">
        <v>36</v>
      </c>
      <c r="F1288" s="136" t="s">
        <v>36</v>
      </c>
      <c r="G1288" s="136" t="s">
        <v>17</v>
      </c>
      <c r="H1288" s="136" t="s">
        <v>36</v>
      </c>
      <c r="I1288" s="137">
        <v>481864.00000000006</v>
      </c>
      <c r="J1288" s="8">
        <v>1</v>
      </c>
      <c r="K1288" s="8" t="s">
        <v>610</v>
      </c>
      <c r="L1288" s="9">
        <v>481864</v>
      </c>
      <c r="M1288" s="9">
        <v>4.5</v>
      </c>
      <c r="N1288" s="138">
        <f t="shared" si="160"/>
        <v>2168388</v>
      </c>
      <c r="O1288" s="11" t="s">
        <v>3204</v>
      </c>
      <c r="P1288" s="39">
        <v>6.5882168238703381E-5</v>
      </c>
      <c r="Q1288" s="39">
        <v>1.0519119888869831E-4</v>
      </c>
      <c r="R1288" s="26">
        <v>1.6470542059675845E-2</v>
      </c>
      <c r="S1288" s="26">
        <v>3.155735966660949E-3</v>
      </c>
      <c r="T1288" s="26">
        <v>1.9626278026336794E-2</v>
      </c>
      <c r="U1288" s="11"/>
      <c r="V1288" s="28"/>
      <c r="W1288" s="28"/>
      <c r="X1288" s="29"/>
      <c r="Y1288" s="108" t="str">
        <f t="shared" si="161"/>
        <v>NO OFERTADO</v>
      </c>
      <c r="Z1288" s="108" t="str">
        <f t="shared" si="162"/>
        <v>CORRECTO</v>
      </c>
      <c r="AA1288" s="29">
        <f t="shared" si="163"/>
        <v>0</v>
      </c>
      <c r="AB1288" s="25">
        <v>5.9293951414833047E-3</v>
      </c>
      <c r="AC1288" s="26">
        <v>1.5778679833304745E-3</v>
      </c>
      <c r="AD1288" s="26">
        <v>7.5072631248137792E-3</v>
      </c>
      <c r="AE1288" s="28"/>
      <c r="AF1288" s="28"/>
      <c r="AG1288" s="28"/>
      <c r="AH1288" s="29"/>
      <c r="AI1288" s="108" t="str">
        <f t="shared" si="164"/>
        <v>NO OFERTADO</v>
      </c>
      <c r="AJ1288" s="108" t="str">
        <f t="shared" si="165"/>
        <v>CORRECTO</v>
      </c>
      <c r="AK1288" s="27">
        <v>3.9529300943222032E-3</v>
      </c>
      <c r="AL1288" s="26">
        <v>5.2595599444349157E-4</v>
      </c>
      <c r="AM1288" s="26">
        <v>4.4788860887656949E-3</v>
      </c>
      <c r="AN1288" s="28"/>
      <c r="AO1288" s="28"/>
      <c r="AP1288" s="28"/>
      <c r="AQ1288" s="29"/>
      <c r="AR1288" s="108" t="str">
        <f t="shared" si="166"/>
        <v>NO OFERTADO</v>
      </c>
      <c r="AS1288" s="109" t="str">
        <f t="shared" si="167"/>
        <v>CORRECTO</v>
      </c>
    </row>
    <row r="1289" spans="1:45" x14ac:dyDescent="0.25">
      <c r="A1289" s="134">
        <v>1287</v>
      </c>
      <c r="B1289" s="135">
        <v>592</v>
      </c>
      <c r="C1289" s="10" t="s">
        <v>1343</v>
      </c>
      <c r="D1289" s="136" t="s">
        <v>1344</v>
      </c>
      <c r="E1289" s="136" t="s">
        <v>726</v>
      </c>
      <c r="F1289" s="136" t="s">
        <v>241</v>
      </c>
      <c r="G1289" s="136" t="s">
        <v>242</v>
      </c>
      <c r="H1289" s="136" t="s">
        <v>243</v>
      </c>
      <c r="I1289" s="137" t="s">
        <v>45</v>
      </c>
      <c r="J1289" s="8">
        <v>30</v>
      </c>
      <c r="K1289" s="8" t="s">
        <v>1345</v>
      </c>
      <c r="L1289" s="9">
        <v>2000.69</v>
      </c>
      <c r="M1289" s="9">
        <v>4458.4615384615381</v>
      </c>
      <c r="N1289" s="138">
        <f t="shared" si="160"/>
        <v>8919999.4153846148</v>
      </c>
      <c r="O1289" s="11" t="s">
        <v>3204</v>
      </c>
      <c r="P1289" s="39">
        <v>2.7101648882649459E-4</v>
      </c>
      <c r="Q1289" s="39"/>
      <c r="R1289" s="26">
        <v>6.7754122206623649E-2</v>
      </c>
      <c r="S1289" s="7"/>
      <c r="T1289" s="26">
        <v>6.7754122206623649E-2</v>
      </c>
      <c r="U1289" s="11"/>
      <c r="V1289" s="28"/>
      <c r="W1289" s="28"/>
      <c r="X1289" s="29"/>
      <c r="Y1289" s="108" t="str">
        <f t="shared" si="161"/>
        <v>NO OFERTADO</v>
      </c>
      <c r="Z1289" s="108" t="str">
        <f t="shared" si="162"/>
        <v>CORRECTO</v>
      </c>
      <c r="AA1289" s="29">
        <f t="shared" si="163"/>
        <v>0</v>
      </c>
      <c r="AB1289" s="25">
        <v>2.4391483994384514E-2</v>
      </c>
      <c r="AC1289" s="7"/>
      <c r="AD1289" s="26">
        <v>2.4391483994384514E-2</v>
      </c>
      <c r="AE1289" s="28"/>
      <c r="AF1289" s="28"/>
      <c r="AG1289" s="28"/>
      <c r="AH1289" s="29"/>
      <c r="AI1289" s="108" t="str">
        <f t="shared" si="164"/>
        <v>NO OFERTADO</v>
      </c>
      <c r="AJ1289" s="108" t="str">
        <f t="shared" si="165"/>
        <v>CORRECTO</v>
      </c>
      <c r="AK1289" s="27">
        <v>1.6260989329589675E-2</v>
      </c>
      <c r="AL1289" s="7"/>
      <c r="AM1289" s="26">
        <v>1.6260989329589675E-2</v>
      </c>
      <c r="AN1289" s="28"/>
      <c r="AO1289" s="28"/>
      <c r="AP1289" s="28"/>
      <c r="AQ1289" s="29"/>
      <c r="AR1289" s="108" t="str">
        <f t="shared" si="166"/>
        <v>NO OFERTADO</v>
      </c>
      <c r="AS1289" s="109" t="str">
        <f t="shared" si="167"/>
        <v>CORRECTO</v>
      </c>
    </row>
    <row r="1290" spans="1:45" ht="24" x14ac:dyDescent="0.25">
      <c r="A1290" s="134">
        <v>1288</v>
      </c>
      <c r="B1290" s="135">
        <v>885</v>
      </c>
      <c r="C1290" s="10" t="s">
        <v>1343</v>
      </c>
      <c r="D1290" s="136" t="s">
        <v>494</v>
      </c>
      <c r="E1290" s="136" t="s">
        <v>6</v>
      </c>
      <c r="F1290" s="136" t="s">
        <v>7</v>
      </c>
      <c r="G1290" s="136" t="s">
        <v>8</v>
      </c>
      <c r="H1290" s="136" t="s">
        <v>7</v>
      </c>
      <c r="I1290" s="137" t="s">
        <v>45</v>
      </c>
      <c r="J1290" s="8">
        <v>1</v>
      </c>
      <c r="K1290" s="8" t="s">
        <v>1800</v>
      </c>
      <c r="L1290" s="9">
        <v>141.72999999999999</v>
      </c>
      <c r="M1290" s="9">
        <v>26086.76923076923</v>
      </c>
      <c r="N1290" s="138">
        <f t="shared" si="160"/>
        <v>3697277.8030769229</v>
      </c>
      <c r="O1290" s="11" t="s">
        <v>3204</v>
      </c>
      <c r="P1290" s="39">
        <v>1.1233445225095207E-4</v>
      </c>
      <c r="Q1290" s="39"/>
      <c r="R1290" s="26">
        <v>2.8083613062738016E-2</v>
      </c>
      <c r="S1290" s="7"/>
      <c r="T1290" s="26">
        <v>2.8083613062738016E-2</v>
      </c>
      <c r="U1290" s="11"/>
      <c r="V1290" s="28"/>
      <c r="W1290" s="28"/>
      <c r="X1290" s="29"/>
      <c r="Y1290" s="108" t="str">
        <f t="shared" si="161"/>
        <v>NO OFERTADO</v>
      </c>
      <c r="Z1290" s="108" t="str">
        <f t="shared" si="162"/>
        <v>CORRECTO</v>
      </c>
      <c r="AA1290" s="29">
        <f t="shared" si="163"/>
        <v>0</v>
      </c>
      <c r="AB1290" s="25">
        <v>1.0110100702585686E-2</v>
      </c>
      <c r="AC1290" s="7"/>
      <c r="AD1290" s="26">
        <v>1.0110100702585686E-2</v>
      </c>
      <c r="AE1290" s="28"/>
      <c r="AF1290" s="28"/>
      <c r="AG1290" s="28"/>
      <c r="AH1290" s="29"/>
      <c r="AI1290" s="108" t="str">
        <f t="shared" si="164"/>
        <v>NO OFERTADO</v>
      </c>
      <c r="AJ1290" s="108" t="str">
        <f t="shared" si="165"/>
        <v>CORRECTO</v>
      </c>
      <c r="AK1290" s="27">
        <v>6.7400671350571241E-3</v>
      </c>
      <c r="AL1290" s="7"/>
      <c r="AM1290" s="26">
        <v>6.7400671350571241E-3</v>
      </c>
      <c r="AN1290" s="28"/>
      <c r="AO1290" s="28"/>
      <c r="AP1290" s="28"/>
      <c r="AQ1290" s="29"/>
      <c r="AR1290" s="108" t="str">
        <f t="shared" si="166"/>
        <v>NO OFERTADO</v>
      </c>
      <c r="AS1290" s="109" t="str">
        <f t="shared" si="167"/>
        <v>CORRECTO</v>
      </c>
    </row>
    <row r="1291" spans="1:45" x14ac:dyDescent="0.25">
      <c r="A1291" s="134">
        <v>1289</v>
      </c>
      <c r="B1291" s="135">
        <v>1086</v>
      </c>
      <c r="C1291" s="10" t="s">
        <v>1343</v>
      </c>
      <c r="D1291" s="136" t="s">
        <v>2072</v>
      </c>
      <c r="E1291" s="136" t="s">
        <v>1037</v>
      </c>
      <c r="F1291" s="136" t="s">
        <v>2073</v>
      </c>
      <c r="G1291" s="136" t="s">
        <v>17</v>
      </c>
      <c r="H1291" s="136" t="s">
        <v>1037</v>
      </c>
      <c r="I1291" s="137" t="s">
        <v>45</v>
      </c>
      <c r="J1291" s="8">
        <v>1</v>
      </c>
      <c r="K1291" s="8" t="s">
        <v>1800</v>
      </c>
      <c r="L1291" s="9">
        <v>3422.06</v>
      </c>
      <c r="M1291" s="9">
        <v>711.07692307692309</v>
      </c>
      <c r="N1291" s="138">
        <f t="shared" si="160"/>
        <v>2433347.8953846153</v>
      </c>
      <c r="O1291" s="11" t="s">
        <v>3204</v>
      </c>
      <c r="P1291" s="39">
        <v>7.3932449094453584E-5</v>
      </c>
      <c r="Q1291" s="39"/>
      <c r="R1291" s="26">
        <v>1.8483112273613395E-2</v>
      </c>
      <c r="S1291" s="7"/>
      <c r="T1291" s="26">
        <v>1.8483112273613395E-2</v>
      </c>
      <c r="U1291" s="11"/>
      <c r="V1291" s="28"/>
      <c r="W1291" s="28"/>
      <c r="X1291" s="29"/>
      <c r="Y1291" s="108" t="str">
        <f t="shared" si="161"/>
        <v>NO OFERTADO</v>
      </c>
      <c r="Z1291" s="108" t="str">
        <f t="shared" si="162"/>
        <v>CORRECTO</v>
      </c>
      <c r="AA1291" s="29">
        <f t="shared" si="163"/>
        <v>0</v>
      </c>
      <c r="AB1291" s="25">
        <v>6.6539204185008223E-3</v>
      </c>
      <c r="AC1291" s="7"/>
      <c r="AD1291" s="26">
        <v>6.6539204185008223E-3</v>
      </c>
      <c r="AE1291" s="28"/>
      <c r="AF1291" s="28"/>
      <c r="AG1291" s="28"/>
      <c r="AH1291" s="29"/>
      <c r="AI1291" s="108" t="str">
        <f t="shared" si="164"/>
        <v>NO OFERTADO</v>
      </c>
      <c r="AJ1291" s="108" t="str">
        <f t="shared" si="165"/>
        <v>CORRECTO</v>
      </c>
      <c r="AK1291" s="27">
        <v>4.4359469456672152E-3</v>
      </c>
      <c r="AL1291" s="7"/>
      <c r="AM1291" s="26">
        <v>4.4359469456672152E-3</v>
      </c>
      <c r="AN1291" s="28"/>
      <c r="AO1291" s="28"/>
      <c r="AP1291" s="28"/>
      <c r="AQ1291" s="29"/>
      <c r="AR1291" s="108" t="str">
        <f t="shared" si="166"/>
        <v>NO OFERTADO</v>
      </c>
      <c r="AS1291" s="109" t="str">
        <f t="shared" si="167"/>
        <v>CORRECTO</v>
      </c>
    </row>
    <row r="1292" spans="1:45" x14ac:dyDescent="0.25">
      <c r="A1292" s="134">
        <v>1290</v>
      </c>
      <c r="B1292" s="135">
        <v>1157</v>
      </c>
      <c r="C1292" s="10" t="s">
        <v>1343</v>
      </c>
      <c r="D1292" s="136" t="s">
        <v>1228</v>
      </c>
      <c r="E1292" s="136" t="s">
        <v>559</v>
      </c>
      <c r="F1292" s="136" t="s">
        <v>166</v>
      </c>
      <c r="G1292" s="136" t="s">
        <v>8</v>
      </c>
      <c r="H1292" s="136" t="s">
        <v>81</v>
      </c>
      <c r="I1292" s="137" t="s">
        <v>45</v>
      </c>
      <c r="J1292" s="8">
        <v>120</v>
      </c>
      <c r="K1292" s="8" t="s">
        <v>1800</v>
      </c>
      <c r="L1292" s="9">
        <v>59.91</v>
      </c>
      <c r="M1292" s="9">
        <v>30378.461538461539</v>
      </c>
      <c r="N1292" s="138">
        <f t="shared" si="160"/>
        <v>1819973.6307692307</v>
      </c>
      <c r="O1292" s="11" t="s">
        <v>3204</v>
      </c>
      <c r="P1292" s="39">
        <v>5.5296288732617168E-5</v>
      </c>
      <c r="Q1292" s="39"/>
      <c r="R1292" s="26">
        <v>1.3824072183154292E-2</v>
      </c>
      <c r="S1292" s="7"/>
      <c r="T1292" s="26">
        <v>1.3824072183154292E-2</v>
      </c>
      <c r="U1292" s="11"/>
      <c r="V1292" s="28"/>
      <c r="W1292" s="28"/>
      <c r="X1292" s="29"/>
      <c r="Y1292" s="108" t="str">
        <f t="shared" si="161"/>
        <v>NO OFERTADO</v>
      </c>
      <c r="Z1292" s="108" t="str">
        <f t="shared" si="162"/>
        <v>CORRECTO</v>
      </c>
      <c r="AA1292" s="29">
        <f t="shared" si="163"/>
        <v>0</v>
      </c>
      <c r="AB1292" s="25">
        <v>4.9766659859355449E-3</v>
      </c>
      <c r="AC1292" s="7"/>
      <c r="AD1292" s="26">
        <v>4.9766659859355449E-3</v>
      </c>
      <c r="AE1292" s="28"/>
      <c r="AF1292" s="28"/>
      <c r="AG1292" s="28"/>
      <c r="AH1292" s="29"/>
      <c r="AI1292" s="108" t="str">
        <f t="shared" si="164"/>
        <v>NO OFERTADO</v>
      </c>
      <c r="AJ1292" s="108" t="str">
        <f t="shared" si="165"/>
        <v>CORRECTO</v>
      </c>
      <c r="AK1292" s="27">
        <v>3.3177773239570301E-3</v>
      </c>
      <c r="AL1292" s="7"/>
      <c r="AM1292" s="26">
        <v>3.3177773239570301E-3</v>
      </c>
      <c r="AN1292" s="28"/>
      <c r="AO1292" s="28"/>
      <c r="AP1292" s="28"/>
      <c r="AQ1292" s="29"/>
      <c r="AR1292" s="108" t="str">
        <f t="shared" si="166"/>
        <v>NO OFERTADO</v>
      </c>
      <c r="AS1292" s="109" t="str">
        <f t="shared" si="167"/>
        <v>CORRECTO</v>
      </c>
    </row>
    <row r="1293" spans="1:45" ht="24" x14ac:dyDescent="0.25">
      <c r="A1293" s="134">
        <v>1291</v>
      </c>
      <c r="B1293" s="135">
        <v>1150</v>
      </c>
      <c r="C1293" s="10" t="s">
        <v>1343</v>
      </c>
      <c r="D1293" s="136" t="s">
        <v>494</v>
      </c>
      <c r="E1293" s="136" t="s">
        <v>1095</v>
      </c>
      <c r="F1293" s="136" t="s">
        <v>965</v>
      </c>
      <c r="G1293" s="136" t="s">
        <v>537</v>
      </c>
      <c r="H1293" s="136" t="s">
        <v>965</v>
      </c>
      <c r="I1293" s="137" t="s">
        <v>45</v>
      </c>
      <c r="J1293" s="8">
        <v>1</v>
      </c>
      <c r="K1293" s="8" t="s">
        <v>2155</v>
      </c>
      <c r="L1293" s="9">
        <v>391</v>
      </c>
      <c r="M1293" s="9">
        <v>2408.3846153846152</v>
      </c>
      <c r="N1293" s="138">
        <f t="shared" si="160"/>
        <v>941678.38461538451</v>
      </c>
      <c r="O1293" s="11" t="s">
        <v>3204</v>
      </c>
      <c r="P1293" s="39">
        <v>2.8611029835057745E-5</v>
      </c>
      <c r="Q1293" s="39"/>
      <c r="R1293" s="26">
        <v>7.1527574587644362E-3</v>
      </c>
      <c r="S1293" s="7"/>
      <c r="T1293" s="26">
        <v>7.1527574587644362E-3</v>
      </c>
      <c r="U1293" s="11"/>
      <c r="V1293" s="28"/>
      <c r="W1293" s="28"/>
      <c r="X1293" s="29"/>
      <c r="Y1293" s="108" t="str">
        <f t="shared" si="161"/>
        <v>NO OFERTADO</v>
      </c>
      <c r="Z1293" s="108" t="str">
        <f t="shared" si="162"/>
        <v>CORRECTO</v>
      </c>
      <c r="AA1293" s="29">
        <f t="shared" si="163"/>
        <v>0</v>
      </c>
      <c r="AB1293" s="25">
        <v>2.5749926851551972E-3</v>
      </c>
      <c r="AC1293" s="7"/>
      <c r="AD1293" s="26">
        <v>2.5749926851551972E-3</v>
      </c>
      <c r="AE1293" s="28"/>
      <c r="AF1293" s="28"/>
      <c r="AG1293" s="28"/>
      <c r="AH1293" s="29"/>
      <c r="AI1293" s="108" t="str">
        <f t="shared" si="164"/>
        <v>NO OFERTADO</v>
      </c>
      <c r="AJ1293" s="108" t="str">
        <f t="shared" si="165"/>
        <v>CORRECTO</v>
      </c>
      <c r="AK1293" s="27">
        <v>1.7166617901034646E-3</v>
      </c>
      <c r="AL1293" s="7"/>
      <c r="AM1293" s="26">
        <v>1.7166617901034646E-3</v>
      </c>
      <c r="AN1293" s="28"/>
      <c r="AO1293" s="28"/>
      <c r="AP1293" s="28"/>
      <c r="AQ1293" s="29"/>
      <c r="AR1293" s="108" t="str">
        <f t="shared" si="166"/>
        <v>NO OFERTADO</v>
      </c>
      <c r="AS1293" s="109" t="str">
        <f t="shared" si="167"/>
        <v>CORRECTO</v>
      </c>
    </row>
    <row r="1294" spans="1:45" x14ac:dyDescent="0.25">
      <c r="A1294" s="134">
        <v>1292</v>
      </c>
      <c r="B1294" s="135">
        <v>1963</v>
      </c>
      <c r="C1294" s="10" t="s">
        <v>3399</v>
      </c>
      <c r="D1294" s="136" t="s">
        <v>3400</v>
      </c>
      <c r="E1294" s="136" t="s">
        <v>536</v>
      </c>
      <c r="F1294" s="136" t="s">
        <v>241</v>
      </c>
      <c r="G1294" s="136" t="s">
        <v>537</v>
      </c>
      <c r="H1294" s="136" t="s">
        <v>243</v>
      </c>
      <c r="I1294" s="137" t="s">
        <v>45</v>
      </c>
      <c r="J1294" s="8">
        <v>40</v>
      </c>
      <c r="K1294" s="8" t="s">
        <v>1166</v>
      </c>
      <c r="L1294" s="9">
        <v>1135.08</v>
      </c>
      <c r="M1294" s="138">
        <v>60</v>
      </c>
      <c r="N1294" s="138">
        <f t="shared" si="160"/>
        <v>68104.799999999988</v>
      </c>
      <c r="O1294" s="11" t="s">
        <v>3204</v>
      </c>
      <c r="P1294" s="39">
        <v>2.0692292576159087E-6</v>
      </c>
      <c r="Q1294" s="39"/>
      <c r="R1294" s="26">
        <v>5.1730731440397719E-4</v>
      </c>
      <c r="S1294" s="7"/>
      <c r="T1294" s="26">
        <v>5.1730731440397719E-4</v>
      </c>
      <c r="U1294" s="11"/>
      <c r="V1294" s="28"/>
      <c r="W1294" s="28"/>
      <c r="X1294" s="29"/>
      <c r="Y1294" s="108" t="str">
        <f t="shared" si="161"/>
        <v>NO OFERTADO</v>
      </c>
      <c r="Z1294" s="108" t="str">
        <f t="shared" si="162"/>
        <v>CORRECTO</v>
      </c>
      <c r="AA1294" s="29">
        <f t="shared" si="163"/>
        <v>0</v>
      </c>
      <c r="AB1294" s="25">
        <v>1.8623063318543178E-4</v>
      </c>
      <c r="AC1294" s="7"/>
      <c r="AD1294" s="26">
        <v>1.8623063318543178E-4</v>
      </c>
      <c r="AE1294" s="28"/>
      <c r="AF1294" s="28"/>
      <c r="AG1294" s="28"/>
      <c r="AH1294" s="29"/>
      <c r="AI1294" s="108" t="str">
        <f t="shared" si="164"/>
        <v>NO OFERTADO</v>
      </c>
      <c r="AJ1294" s="108" t="str">
        <f t="shared" si="165"/>
        <v>CORRECTO</v>
      </c>
      <c r="AK1294" s="27">
        <v>1.2415375545695454E-4</v>
      </c>
      <c r="AL1294" s="7"/>
      <c r="AM1294" s="26">
        <v>1.2415375545695454E-4</v>
      </c>
      <c r="AN1294" s="28"/>
      <c r="AO1294" s="28"/>
      <c r="AP1294" s="28"/>
      <c r="AQ1294" s="29"/>
      <c r="AR1294" s="108" t="str">
        <f t="shared" si="166"/>
        <v>NO OFERTADO</v>
      </c>
      <c r="AS1294" s="109" t="str">
        <f t="shared" si="167"/>
        <v>CORRECTO</v>
      </c>
    </row>
    <row r="1295" spans="1:45" ht="24" x14ac:dyDescent="0.25">
      <c r="A1295" s="134">
        <v>1293</v>
      </c>
      <c r="B1295" s="135">
        <v>1443</v>
      </c>
      <c r="C1295" s="10" t="s">
        <v>2586</v>
      </c>
      <c r="D1295" s="136" t="s">
        <v>2587</v>
      </c>
      <c r="E1295" s="136" t="s">
        <v>6</v>
      </c>
      <c r="F1295" s="136" t="s">
        <v>101</v>
      </c>
      <c r="G1295" s="136" t="s">
        <v>8</v>
      </c>
      <c r="H1295" s="136" t="s">
        <v>7</v>
      </c>
      <c r="I1295" s="137" t="s">
        <v>45</v>
      </c>
      <c r="J1295" s="8">
        <v>1</v>
      </c>
      <c r="K1295" s="8" t="s">
        <v>2588</v>
      </c>
      <c r="L1295" s="9">
        <v>2074</v>
      </c>
      <c r="M1295" s="9">
        <v>414</v>
      </c>
      <c r="N1295" s="138">
        <f t="shared" si="160"/>
        <v>858636</v>
      </c>
      <c r="O1295" s="11" t="s">
        <v>3204</v>
      </c>
      <c r="P1295" s="39">
        <v>2.6087951698592372E-5</v>
      </c>
      <c r="Q1295" s="39"/>
      <c r="R1295" s="26">
        <v>6.5219879246480933E-3</v>
      </c>
      <c r="S1295" s="7"/>
      <c r="T1295" s="26">
        <v>6.5219879246480933E-3</v>
      </c>
      <c r="U1295" s="11"/>
      <c r="V1295" s="28"/>
      <c r="W1295" s="28"/>
      <c r="X1295" s="29"/>
      <c r="Y1295" s="108" t="str">
        <f t="shared" si="161"/>
        <v>NO OFERTADO</v>
      </c>
      <c r="Z1295" s="108" t="str">
        <f t="shared" si="162"/>
        <v>CORRECTO</v>
      </c>
      <c r="AA1295" s="29">
        <f t="shared" si="163"/>
        <v>0</v>
      </c>
      <c r="AB1295" s="25">
        <v>2.3479156528733135E-3</v>
      </c>
      <c r="AC1295" s="7"/>
      <c r="AD1295" s="26">
        <v>2.3479156528733135E-3</v>
      </c>
      <c r="AE1295" s="28"/>
      <c r="AF1295" s="28"/>
      <c r="AG1295" s="28"/>
      <c r="AH1295" s="29"/>
      <c r="AI1295" s="108" t="str">
        <f t="shared" si="164"/>
        <v>NO OFERTADO</v>
      </c>
      <c r="AJ1295" s="108" t="str">
        <f t="shared" si="165"/>
        <v>CORRECTO</v>
      </c>
      <c r="AK1295" s="27">
        <v>1.5652771019155423E-3</v>
      </c>
      <c r="AL1295" s="7"/>
      <c r="AM1295" s="26">
        <v>1.5652771019155423E-3</v>
      </c>
      <c r="AN1295" s="28"/>
      <c r="AO1295" s="28"/>
      <c r="AP1295" s="28"/>
      <c r="AQ1295" s="29"/>
      <c r="AR1295" s="108" t="str">
        <f t="shared" si="166"/>
        <v>NO OFERTADO</v>
      </c>
      <c r="AS1295" s="109" t="str">
        <f t="shared" si="167"/>
        <v>CORRECTO</v>
      </c>
    </row>
    <row r="1296" spans="1:45" ht="24" x14ac:dyDescent="0.25">
      <c r="A1296" s="134">
        <v>1294</v>
      </c>
      <c r="B1296" s="135">
        <v>1058</v>
      </c>
      <c r="C1296" s="10" t="s">
        <v>2036</v>
      </c>
      <c r="D1296" s="136" t="s">
        <v>2037</v>
      </c>
      <c r="E1296" s="136" t="s">
        <v>1095</v>
      </c>
      <c r="F1296" s="136" t="s">
        <v>965</v>
      </c>
      <c r="G1296" s="136" t="s">
        <v>537</v>
      </c>
      <c r="H1296" s="136" t="s">
        <v>965</v>
      </c>
      <c r="I1296" s="137" t="s">
        <v>45</v>
      </c>
      <c r="J1296" s="8">
        <v>1</v>
      </c>
      <c r="K1296" s="8" t="s">
        <v>2038</v>
      </c>
      <c r="L1296" s="9">
        <v>742</v>
      </c>
      <c r="M1296" s="9">
        <v>4572.833333333333</v>
      </c>
      <c r="N1296" s="138">
        <f t="shared" si="160"/>
        <v>3393042.333333333</v>
      </c>
      <c r="O1296" s="11" t="s">
        <v>3204</v>
      </c>
      <c r="P1296" s="39">
        <v>1.0309086097400896E-4</v>
      </c>
      <c r="Q1296" s="39"/>
      <c r="R1296" s="26">
        <v>2.5772715243502237E-2</v>
      </c>
      <c r="S1296" s="7"/>
      <c r="T1296" s="26">
        <v>2.5772715243502237E-2</v>
      </c>
      <c r="U1296" s="11"/>
      <c r="V1296" s="28"/>
      <c r="W1296" s="28"/>
      <c r="X1296" s="29"/>
      <c r="Y1296" s="108" t="str">
        <f t="shared" si="161"/>
        <v>NO OFERTADO</v>
      </c>
      <c r="Z1296" s="108" t="str">
        <f t="shared" si="162"/>
        <v>CORRECTO</v>
      </c>
      <c r="AA1296" s="29">
        <f t="shared" si="163"/>
        <v>0</v>
      </c>
      <c r="AB1296" s="25">
        <v>9.2781774876608061E-3</v>
      </c>
      <c r="AC1296" s="7"/>
      <c r="AD1296" s="26">
        <v>9.2781774876608061E-3</v>
      </c>
      <c r="AE1296" s="28"/>
      <c r="AF1296" s="28"/>
      <c r="AG1296" s="28"/>
      <c r="AH1296" s="29"/>
      <c r="AI1296" s="108" t="str">
        <f t="shared" si="164"/>
        <v>NO OFERTADO</v>
      </c>
      <c r="AJ1296" s="108" t="str">
        <f t="shared" si="165"/>
        <v>CORRECTO</v>
      </c>
      <c r="AK1296" s="27">
        <v>6.1854516584405371E-3</v>
      </c>
      <c r="AL1296" s="7"/>
      <c r="AM1296" s="26">
        <v>6.1854516584405371E-3</v>
      </c>
      <c r="AN1296" s="28"/>
      <c r="AO1296" s="28"/>
      <c r="AP1296" s="28"/>
      <c r="AQ1296" s="29"/>
      <c r="AR1296" s="108" t="str">
        <f t="shared" si="166"/>
        <v>NO OFERTADO</v>
      </c>
      <c r="AS1296" s="109" t="str">
        <f t="shared" si="167"/>
        <v>CORRECTO</v>
      </c>
    </row>
    <row r="1297" spans="1:45" x14ac:dyDescent="0.25">
      <c r="A1297" s="134">
        <v>1295</v>
      </c>
      <c r="B1297" s="135">
        <v>1646</v>
      </c>
      <c r="C1297" s="10" t="s">
        <v>2897</v>
      </c>
      <c r="D1297" s="136" t="s">
        <v>2898</v>
      </c>
      <c r="E1297" s="136" t="s">
        <v>978</v>
      </c>
      <c r="F1297" s="136" t="s">
        <v>166</v>
      </c>
      <c r="G1297" s="136" t="s">
        <v>8</v>
      </c>
      <c r="H1297" s="136" t="s">
        <v>81</v>
      </c>
      <c r="I1297" s="137" t="s">
        <v>45</v>
      </c>
      <c r="J1297" s="8">
        <v>120</v>
      </c>
      <c r="K1297" s="8" t="s">
        <v>2588</v>
      </c>
      <c r="L1297" s="9">
        <v>397.07</v>
      </c>
      <c r="M1297" s="9">
        <v>746.66666666666663</v>
      </c>
      <c r="N1297" s="138">
        <f t="shared" si="160"/>
        <v>296478.93333333329</v>
      </c>
      <c r="O1297" s="11" t="s">
        <v>3204</v>
      </c>
      <c r="P1297" s="39">
        <v>9.0079243037214691E-6</v>
      </c>
      <c r="Q1297" s="39"/>
      <c r="R1297" s="26">
        <v>2.2519810759303672E-3</v>
      </c>
      <c r="S1297" s="7"/>
      <c r="T1297" s="26">
        <v>2.2519810759303672E-3</v>
      </c>
      <c r="U1297" s="11"/>
      <c r="V1297" s="28"/>
      <c r="W1297" s="28"/>
      <c r="X1297" s="29"/>
      <c r="Y1297" s="108" t="str">
        <f t="shared" si="161"/>
        <v>NO OFERTADO</v>
      </c>
      <c r="Z1297" s="108" t="str">
        <f t="shared" si="162"/>
        <v>CORRECTO</v>
      </c>
      <c r="AA1297" s="29">
        <f t="shared" si="163"/>
        <v>0</v>
      </c>
      <c r="AB1297" s="25">
        <v>8.107131873349322E-4</v>
      </c>
      <c r="AC1297" s="7"/>
      <c r="AD1297" s="26">
        <v>8.107131873349322E-4</v>
      </c>
      <c r="AE1297" s="28"/>
      <c r="AF1297" s="28"/>
      <c r="AG1297" s="28"/>
      <c r="AH1297" s="29"/>
      <c r="AI1297" s="108" t="str">
        <f t="shared" si="164"/>
        <v>NO OFERTADO</v>
      </c>
      <c r="AJ1297" s="108" t="str">
        <f t="shared" si="165"/>
        <v>CORRECTO</v>
      </c>
      <c r="AK1297" s="27">
        <v>5.404754582232882E-4</v>
      </c>
      <c r="AL1297" s="7"/>
      <c r="AM1297" s="26">
        <v>5.404754582232882E-4</v>
      </c>
      <c r="AN1297" s="28"/>
      <c r="AO1297" s="28"/>
      <c r="AP1297" s="28"/>
      <c r="AQ1297" s="29"/>
      <c r="AR1297" s="108" t="str">
        <f t="shared" si="166"/>
        <v>NO OFERTADO</v>
      </c>
      <c r="AS1297" s="109" t="str">
        <f t="shared" si="167"/>
        <v>CORRECTO</v>
      </c>
    </row>
    <row r="1298" spans="1:45" ht="24" x14ac:dyDescent="0.25">
      <c r="A1298" s="134">
        <v>1296</v>
      </c>
      <c r="B1298" s="135">
        <v>1322</v>
      </c>
      <c r="C1298" s="10" t="s">
        <v>2415</v>
      </c>
      <c r="D1298" s="136" t="s">
        <v>1137</v>
      </c>
      <c r="E1298" s="136" t="s">
        <v>6</v>
      </c>
      <c r="F1298" s="136" t="s">
        <v>7</v>
      </c>
      <c r="G1298" s="136" t="s">
        <v>8</v>
      </c>
      <c r="H1298" s="136" t="s">
        <v>7</v>
      </c>
      <c r="I1298" s="137" t="s">
        <v>45</v>
      </c>
      <c r="J1298" s="8">
        <v>1</v>
      </c>
      <c r="K1298" s="8" t="s">
        <v>2416</v>
      </c>
      <c r="L1298" s="9">
        <v>4805</v>
      </c>
      <c r="M1298" s="9">
        <v>285</v>
      </c>
      <c r="N1298" s="138">
        <f t="shared" si="160"/>
        <v>1369425</v>
      </c>
      <c r="O1298" s="11" t="s">
        <v>3204</v>
      </c>
      <c r="P1298" s="39">
        <v>4.1607262279760989E-5</v>
      </c>
      <c r="Q1298" s="39"/>
      <c r="R1298" s="26">
        <v>1.0401815569940248E-2</v>
      </c>
      <c r="S1298" s="7"/>
      <c r="T1298" s="26">
        <v>1.0401815569940248E-2</v>
      </c>
      <c r="U1298" s="11"/>
      <c r="V1298" s="28"/>
      <c r="W1298" s="28"/>
      <c r="X1298" s="29"/>
      <c r="Y1298" s="108" t="str">
        <f t="shared" si="161"/>
        <v>NO OFERTADO</v>
      </c>
      <c r="Z1298" s="108" t="str">
        <f t="shared" si="162"/>
        <v>CORRECTO</v>
      </c>
      <c r="AA1298" s="29">
        <f t="shared" si="163"/>
        <v>0</v>
      </c>
      <c r="AB1298" s="25">
        <v>3.744653605178489E-3</v>
      </c>
      <c r="AC1298" s="7"/>
      <c r="AD1298" s="26">
        <v>3.744653605178489E-3</v>
      </c>
      <c r="AE1298" s="28"/>
      <c r="AF1298" s="28"/>
      <c r="AG1298" s="28"/>
      <c r="AH1298" s="29"/>
      <c r="AI1298" s="108" t="str">
        <f t="shared" si="164"/>
        <v>NO OFERTADO</v>
      </c>
      <c r="AJ1298" s="108" t="str">
        <f t="shared" si="165"/>
        <v>CORRECTO</v>
      </c>
      <c r="AK1298" s="27">
        <v>2.4964357367856594E-3</v>
      </c>
      <c r="AL1298" s="7"/>
      <c r="AM1298" s="26">
        <v>2.4964357367856594E-3</v>
      </c>
      <c r="AN1298" s="28"/>
      <c r="AO1298" s="28"/>
      <c r="AP1298" s="28"/>
      <c r="AQ1298" s="29"/>
      <c r="AR1298" s="108" t="str">
        <f t="shared" si="166"/>
        <v>NO OFERTADO</v>
      </c>
      <c r="AS1298" s="109" t="str">
        <f t="shared" si="167"/>
        <v>CORRECTO</v>
      </c>
    </row>
    <row r="1299" spans="1:45" ht="24" x14ac:dyDescent="0.25">
      <c r="A1299" s="134">
        <v>1297</v>
      </c>
      <c r="B1299" s="135">
        <v>175</v>
      </c>
      <c r="C1299" s="10" t="s">
        <v>493</v>
      </c>
      <c r="D1299" s="136" t="s">
        <v>494</v>
      </c>
      <c r="E1299" s="136" t="s">
        <v>6</v>
      </c>
      <c r="F1299" s="136" t="s">
        <v>7</v>
      </c>
      <c r="G1299" s="136" t="s">
        <v>8</v>
      </c>
      <c r="H1299" s="136" t="s">
        <v>7</v>
      </c>
      <c r="I1299" s="137">
        <v>6760</v>
      </c>
      <c r="J1299" s="8">
        <v>1</v>
      </c>
      <c r="K1299" s="8" t="s">
        <v>495</v>
      </c>
      <c r="L1299" s="9">
        <v>2364.75</v>
      </c>
      <c r="M1299" s="9">
        <v>11247.23076923077</v>
      </c>
      <c r="N1299" s="138">
        <f t="shared" si="160"/>
        <v>26596888.961538464</v>
      </c>
      <c r="O1299" s="11" t="s">
        <v>3204</v>
      </c>
      <c r="P1299" s="39">
        <v>8.0809371440452075E-4</v>
      </c>
      <c r="Q1299" s="39">
        <v>1.2902481643385856E-3</v>
      </c>
      <c r="R1299" s="26">
        <v>0.20202342860113018</v>
      </c>
      <c r="S1299" s="26">
        <v>3.870744493015757E-2</v>
      </c>
      <c r="T1299" s="26">
        <v>0.24073087353128775</v>
      </c>
      <c r="U1299" s="11"/>
      <c r="V1299" s="28"/>
      <c r="W1299" s="28"/>
      <c r="X1299" s="29"/>
      <c r="Y1299" s="108" t="str">
        <f t="shared" si="161"/>
        <v>NO OFERTADO</v>
      </c>
      <c r="Z1299" s="108" t="str">
        <f t="shared" si="162"/>
        <v>CORRECTO</v>
      </c>
      <c r="AA1299" s="29">
        <f t="shared" si="163"/>
        <v>0</v>
      </c>
      <c r="AB1299" s="25">
        <v>7.2728434296406866E-2</v>
      </c>
      <c r="AC1299" s="26">
        <v>1.9353722465078785E-2</v>
      </c>
      <c r="AD1299" s="26">
        <v>9.2082156761485651E-2</v>
      </c>
      <c r="AE1299" s="28"/>
      <c r="AF1299" s="28"/>
      <c r="AG1299" s="28"/>
      <c r="AH1299" s="29"/>
      <c r="AI1299" s="108" t="str">
        <f t="shared" si="164"/>
        <v>NO OFERTADO</v>
      </c>
      <c r="AJ1299" s="108" t="str">
        <f t="shared" si="165"/>
        <v>CORRECTO</v>
      </c>
      <c r="AK1299" s="27">
        <v>4.8485622864271244E-2</v>
      </c>
      <c r="AL1299" s="26">
        <v>6.4512408216929277E-3</v>
      </c>
      <c r="AM1299" s="26">
        <v>5.493686368596417E-2</v>
      </c>
      <c r="AN1299" s="28"/>
      <c r="AO1299" s="28"/>
      <c r="AP1299" s="28"/>
      <c r="AQ1299" s="29"/>
      <c r="AR1299" s="108" t="str">
        <f t="shared" si="166"/>
        <v>NO OFERTADO</v>
      </c>
      <c r="AS1299" s="109" t="str">
        <f t="shared" si="167"/>
        <v>CORRECTO</v>
      </c>
    </row>
    <row r="1300" spans="1:45" ht="24" x14ac:dyDescent="0.25">
      <c r="A1300" s="134">
        <v>1298</v>
      </c>
      <c r="B1300" s="135">
        <v>1069</v>
      </c>
      <c r="C1300" s="10" t="s">
        <v>493</v>
      </c>
      <c r="D1300" s="136" t="s">
        <v>403</v>
      </c>
      <c r="E1300" s="136" t="s">
        <v>6</v>
      </c>
      <c r="F1300" s="136" t="s">
        <v>7</v>
      </c>
      <c r="G1300" s="136" t="s">
        <v>8</v>
      </c>
      <c r="H1300" s="136" t="s">
        <v>7</v>
      </c>
      <c r="I1300" s="137">
        <v>3380</v>
      </c>
      <c r="J1300" s="8">
        <v>1</v>
      </c>
      <c r="K1300" s="8" t="s">
        <v>495</v>
      </c>
      <c r="L1300" s="9">
        <v>2788.76</v>
      </c>
      <c r="M1300" s="9">
        <v>777.92307692307691</v>
      </c>
      <c r="N1300" s="138">
        <f t="shared" si="160"/>
        <v>2169440.7600000002</v>
      </c>
      <c r="O1300" s="11" t="s">
        <v>3204</v>
      </c>
      <c r="P1300" s="39">
        <v>6.5914154263084165E-5</v>
      </c>
      <c r="Q1300" s="39">
        <v>1.0524226958570553E-4</v>
      </c>
      <c r="R1300" s="26">
        <v>1.6478538565771042E-2</v>
      </c>
      <c r="S1300" s="26">
        <v>3.157268087571166E-3</v>
      </c>
      <c r="T1300" s="26">
        <v>1.9635806653342209E-2</v>
      </c>
      <c r="U1300" s="11"/>
      <c r="V1300" s="28"/>
      <c r="W1300" s="28"/>
      <c r="X1300" s="29"/>
      <c r="Y1300" s="108" t="str">
        <f t="shared" si="161"/>
        <v>NO OFERTADO</v>
      </c>
      <c r="Z1300" s="108" t="str">
        <f t="shared" si="162"/>
        <v>CORRECTO</v>
      </c>
      <c r="AA1300" s="29">
        <f t="shared" si="163"/>
        <v>0</v>
      </c>
      <c r="AB1300" s="25">
        <v>5.9322738836775748E-3</v>
      </c>
      <c r="AC1300" s="26">
        <v>1.578634043785583E-3</v>
      </c>
      <c r="AD1300" s="26">
        <v>7.5109079274631573E-3</v>
      </c>
      <c r="AE1300" s="28"/>
      <c r="AF1300" s="28"/>
      <c r="AG1300" s="28"/>
      <c r="AH1300" s="29"/>
      <c r="AI1300" s="108" t="str">
        <f t="shared" si="164"/>
        <v>NO OFERTADO</v>
      </c>
      <c r="AJ1300" s="108" t="str">
        <f t="shared" si="165"/>
        <v>CORRECTO</v>
      </c>
      <c r="AK1300" s="27">
        <v>3.9548492557850501E-3</v>
      </c>
      <c r="AL1300" s="26">
        <v>5.2621134792852763E-4</v>
      </c>
      <c r="AM1300" s="26">
        <v>4.4810606037135776E-3</v>
      </c>
      <c r="AN1300" s="28"/>
      <c r="AO1300" s="28"/>
      <c r="AP1300" s="28"/>
      <c r="AQ1300" s="29"/>
      <c r="AR1300" s="108" t="str">
        <f t="shared" si="166"/>
        <v>NO OFERTADO</v>
      </c>
      <c r="AS1300" s="109" t="str">
        <f t="shared" si="167"/>
        <v>CORRECTO</v>
      </c>
    </row>
    <row r="1301" spans="1:45" ht="24" x14ac:dyDescent="0.25">
      <c r="A1301" s="134">
        <v>1299</v>
      </c>
      <c r="B1301" s="135">
        <v>2497</v>
      </c>
      <c r="C1301" s="10" t="s">
        <v>4194</v>
      </c>
      <c r="D1301" s="136" t="s">
        <v>494</v>
      </c>
      <c r="E1301" s="136" t="s">
        <v>7</v>
      </c>
      <c r="F1301" s="136" t="s">
        <v>7</v>
      </c>
      <c r="G1301" s="136" t="s">
        <v>8</v>
      </c>
      <c r="H1301" s="136" t="s">
        <v>7</v>
      </c>
      <c r="I1301" s="137">
        <v>6760</v>
      </c>
      <c r="J1301" s="8">
        <v>1</v>
      </c>
      <c r="K1301" s="8" t="s">
        <v>495</v>
      </c>
      <c r="L1301" s="9">
        <v>6760</v>
      </c>
      <c r="M1301" s="9">
        <v>4914.2307692307695</v>
      </c>
      <c r="N1301" s="138">
        <f t="shared" si="160"/>
        <v>33220200.000000004</v>
      </c>
      <c r="O1301" s="11" t="s">
        <v>4504</v>
      </c>
      <c r="P1301" s="39">
        <v>1.0093298825318044E-3</v>
      </c>
      <c r="Q1301" s="39">
        <v>1.6115532207899767E-3</v>
      </c>
      <c r="R1301" s="26">
        <v>0.25233247063295111</v>
      </c>
      <c r="S1301" s="26">
        <v>4.8346596623699299E-2</v>
      </c>
      <c r="T1301" s="26">
        <v>0.30067906725665039</v>
      </c>
      <c r="U1301" s="11"/>
      <c r="V1301" s="28"/>
      <c r="W1301" s="28"/>
      <c r="X1301" s="29"/>
      <c r="Y1301" s="108" t="str">
        <f t="shared" si="161"/>
        <v>NO OFERTADO</v>
      </c>
      <c r="Z1301" s="108" t="str">
        <f t="shared" si="162"/>
        <v>CORRECTO</v>
      </c>
      <c r="AA1301" s="29">
        <f t="shared" si="163"/>
        <v>0</v>
      </c>
      <c r="AB1301" s="25">
        <v>9.0839689427862386E-2</v>
      </c>
      <c r="AC1301" s="26">
        <v>2.417329831184965E-2</v>
      </c>
      <c r="AD1301" s="26">
        <v>0.11501298773971204</v>
      </c>
      <c r="AE1301" s="28"/>
      <c r="AF1301" s="28"/>
      <c r="AG1301" s="28"/>
      <c r="AH1301" s="29"/>
      <c r="AI1301" s="108" t="str">
        <f t="shared" si="164"/>
        <v>NO OFERTADO</v>
      </c>
      <c r="AJ1301" s="108" t="str">
        <f t="shared" si="165"/>
        <v>CORRECTO</v>
      </c>
      <c r="AK1301" s="27">
        <v>6.0559792951908262E-2</v>
      </c>
      <c r="AL1301" s="26">
        <v>8.0577661039498844E-3</v>
      </c>
      <c r="AM1301" s="26">
        <v>6.8617559055858146E-2</v>
      </c>
      <c r="AN1301" s="28"/>
      <c r="AO1301" s="28"/>
      <c r="AP1301" s="28"/>
      <c r="AQ1301" s="29"/>
      <c r="AR1301" s="108" t="str">
        <f t="shared" si="166"/>
        <v>NO OFERTADO</v>
      </c>
      <c r="AS1301" s="109" t="str">
        <f t="shared" si="167"/>
        <v>CORRECTO</v>
      </c>
    </row>
    <row r="1302" spans="1:45" ht="24" x14ac:dyDescent="0.25">
      <c r="A1302" s="134">
        <v>1300</v>
      </c>
      <c r="B1302" s="135">
        <v>2557</v>
      </c>
      <c r="C1302" s="10" t="s">
        <v>4194</v>
      </c>
      <c r="D1302" s="136" t="s">
        <v>403</v>
      </c>
      <c r="E1302" s="136" t="s">
        <v>7</v>
      </c>
      <c r="F1302" s="136" t="s">
        <v>7</v>
      </c>
      <c r="G1302" s="136" t="s">
        <v>8</v>
      </c>
      <c r="H1302" s="136" t="s">
        <v>7</v>
      </c>
      <c r="I1302" s="137">
        <v>3380</v>
      </c>
      <c r="J1302" s="8">
        <v>1</v>
      </c>
      <c r="K1302" s="8" t="s">
        <v>495</v>
      </c>
      <c r="L1302" s="9">
        <v>3380</v>
      </c>
      <c r="M1302" s="9">
        <v>562.46153846153845</v>
      </c>
      <c r="N1302" s="138">
        <f t="shared" si="160"/>
        <v>1901120</v>
      </c>
      <c r="O1302" s="11" t="s">
        <v>4504</v>
      </c>
      <c r="P1302" s="39">
        <v>5.7761760202493177E-5</v>
      </c>
      <c r="Q1302" s="39">
        <v>9.222569578474062E-5</v>
      </c>
      <c r="R1302" s="26">
        <v>1.4440440050623294E-2</v>
      </c>
      <c r="S1302" s="26">
        <v>2.7667708735422186E-3</v>
      </c>
      <c r="T1302" s="26">
        <v>1.7207210924165512E-2</v>
      </c>
      <c r="U1302" s="11"/>
      <c r="V1302" s="28"/>
      <c r="W1302" s="28"/>
      <c r="X1302" s="29"/>
      <c r="Y1302" s="108" t="str">
        <f t="shared" si="161"/>
        <v>NO OFERTADO</v>
      </c>
      <c r="Z1302" s="108" t="str">
        <f t="shared" si="162"/>
        <v>CORRECTO</v>
      </c>
      <c r="AA1302" s="29">
        <f t="shared" si="163"/>
        <v>0</v>
      </c>
      <c r="AB1302" s="25">
        <v>5.1985584182243864E-3</v>
      </c>
      <c r="AC1302" s="26">
        <v>1.3833854367711093E-3</v>
      </c>
      <c r="AD1302" s="26">
        <v>6.5819438549954961E-3</v>
      </c>
      <c r="AE1302" s="28"/>
      <c r="AF1302" s="28"/>
      <c r="AG1302" s="28"/>
      <c r="AH1302" s="29"/>
      <c r="AI1302" s="108" t="str">
        <f t="shared" si="164"/>
        <v>NO OFERTADO</v>
      </c>
      <c r="AJ1302" s="108" t="str">
        <f t="shared" si="165"/>
        <v>CORRECTO</v>
      </c>
      <c r="AK1302" s="27">
        <v>3.4657056121495905E-3</v>
      </c>
      <c r="AL1302" s="26">
        <v>4.611284789237031E-4</v>
      </c>
      <c r="AM1302" s="26">
        <v>3.9268340910732936E-3</v>
      </c>
      <c r="AN1302" s="28"/>
      <c r="AO1302" s="28"/>
      <c r="AP1302" s="28"/>
      <c r="AQ1302" s="29"/>
      <c r="AR1302" s="108" t="str">
        <f t="shared" si="166"/>
        <v>NO OFERTADO</v>
      </c>
      <c r="AS1302" s="109" t="str">
        <f t="shared" si="167"/>
        <v>CORRECTO</v>
      </c>
    </row>
    <row r="1303" spans="1:45" ht="24" x14ac:dyDescent="0.25">
      <c r="A1303" s="134">
        <v>1301</v>
      </c>
      <c r="B1303" s="135">
        <v>217</v>
      </c>
      <c r="C1303" s="10" t="s">
        <v>593</v>
      </c>
      <c r="D1303" s="136" t="s">
        <v>4858</v>
      </c>
      <c r="E1303" s="136" t="s">
        <v>6</v>
      </c>
      <c r="F1303" s="136" t="s">
        <v>7</v>
      </c>
      <c r="G1303" s="136" t="s">
        <v>8</v>
      </c>
      <c r="H1303" s="136" t="s">
        <v>7</v>
      </c>
      <c r="I1303" s="137">
        <v>4867.2</v>
      </c>
      <c r="J1303" s="8">
        <v>1</v>
      </c>
      <c r="K1303" s="8" t="s">
        <v>495</v>
      </c>
      <c r="L1303" s="9">
        <v>3692</v>
      </c>
      <c r="M1303" s="9">
        <v>8687.0769230769238</v>
      </c>
      <c r="N1303" s="138">
        <f t="shared" si="160"/>
        <v>32072688.000000004</v>
      </c>
      <c r="O1303" s="11" t="s">
        <v>3204</v>
      </c>
      <c r="P1303" s="39">
        <v>9.7446500657790173E-4</v>
      </c>
      <c r="Q1303" s="39">
        <v>1.5558859864116422E-3</v>
      </c>
      <c r="R1303" s="26">
        <v>0.24361625164447542</v>
      </c>
      <c r="S1303" s="26">
        <v>4.6676579592349263E-2</v>
      </c>
      <c r="T1303" s="26">
        <v>0.2902928312368247</v>
      </c>
      <c r="U1303" s="11"/>
      <c r="V1303" s="28"/>
      <c r="W1303" s="28"/>
      <c r="X1303" s="29"/>
      <c r="Y1303" s="108" t="str">
        <f t="shared" si="161"/>
        <v>NO OFERTADO</v>
      </c>
      <c r="Z1303" s="108" t="str">
        <f t="shared" si="162"/>
        <v>CORRECTO</v>
      </c>
      <c r="AA1303" s="29">
        <f t="shared" si="163"/>
        <v>0</v>
      </c>
      <c r="AB1303" s="25">
        <v>8.770185059201116E-2</v>
      </c>
      <c r="AC1303" s="26">
        <v>2.3338289796174631E-2</v>
      </c>
      <c r="AD1303" s="26">
        <v>0.1110401403881858</v>
      </c>
      <c r="AE1303" s="28"/>
      <c r="AF1303" s="28"/>
      <c r="AG1303" s="28"/>
      <c r="AH1303" s="29"/>
      <c r="AI1303" s="108" t="str">
        <f t="shared" si="164"/>
        <v>NO OFERTADO</v>
      </c>
      <c r="AJ1303" s="108" t="str">
        <f t="shared" si="165"/>
        <v>CORRECTO</v>
      </c>
      <c r="AK1303" s="27">
        <v>5.8467900394674102E-2</v>
      </c>
      <c r="AL1303" s="26">
        <v>7.779429932058211E-3</v>
      </c>
      <c r="AM1303" s="26">
        <v>6.6247330326732315E-2</v>
      </c>
      <c r="AN1303" s="28"/>
      <c r="AO1303" s="28"/>
      <c r="AP1303" s="28"/>
      <c r="AQ1303" s="29"/>
      <c r="AR1303" s="108" t="str">
        <f t="shared" si="166"/>
        <v>NO OFERTADO</v>
      </c>
      <c r="AS1303" s="109" t="str">
        <f t="shared" si="167"/>
        <v>CORRECTO</v>
      </c>
    </row>
    <row r="1304" spans="1:45" ht="24" x14ac:dyDescent="0.25">
      <c r="A1304" s="134">
        <v>1302</v>
      </c>
      <c r="B1304" s="135">
        <v>1237</v>
      </c>
      <c r="C1304" s="10" t="s">
        <v>593</v>
      </c>
      <c r="D1304" s="136" t="s">
        <v>4857</v>
      </c>
      <c r="E1304" s="136" t="s">
        <v>6</v>
      </c>
      <c r="F1304" s="136" t="s">
        <v>7</v>
      </c>
      <c r="G1304" s="136" t="s">
        <v>8</v>
      </c>
      <c r="H1304" s="136" t="s">
        <v>7</v>
      </c>
      <c r="I1304" s="137">
        <v>2433.6</v>
      </c>
      <c r="J1304" s="8">
        <v>1</v>
      </c>
      <c r="K1304" s="8" t="s">
        <v>495</v>
      </c>
      <c r="L1304" s="9">
        <v>2256.09</v>
      </c>
      <c r="M1304" s="9">
        <v>741.53846153846155</v>
      </c>
      <c r="N1304" s="138">
        <f t="shared" si="160"/>
        <v>1672977.5076923079</v>
      </c>
      <c r="O1304" s="11" t="s">
        <v>3204</v>
      </c>
      <c r="P1304" s="39">
        <v>5.0830103109476401E-5</v>
      </c>
      <c r="Q1304" s="39">
        <v>8.1158219722660501E-5</v>
      </c>
      <c r="R1304" s="26">
        <v>1.27075257773691E-2</v>
      </c>
      <c r="S1304" s="26">
        <v>2.4347465916798152E-3</v>
      </c>
      <c r="T1304" s="26">
        <v>1.5142272369048915E-2</v>
      </c>
      <c r="U1304" s="11"/>
      <c r="V1304" s="28"/>
      <c r="W1304" s="28"/>
      <c r="X1304" s="29"/>
      <c r="Y1304" s="108" t="str">
        <f t="shared" si="161"/>
        <v>NO OFERTADO</v>
      </c>
      <c r="Z1304" s="108" t="str">
        <f t="shared" si="162"/>
        <v>CORRECTO</v>
      </c>
      <c r="AA1304" s="29">
        <f t="shared" si="163"/>
        <v>0</v>
      </c>
      <c r="AB1304" s="25">
        <v>4.5747092798528758E-3</v>
      </c>
      <c r="AC1304" s="26">
        <v>1.2173732958399076E-3</v>
      </c>
      <c r="AD1304" s="26">
        <v>5.7920825756927839E-3</v>
      </c>
      <c r="AE1304" s="28"/>
      <c r="AF1304" s="28"/>
      <c r="AG1304" s="28"/>
      <c r="AH1304" s="29"/>
      <c r="AI1304" s="108" t="str">
        <f t="shared" si="164"/>
        <v>NO OFERTADO</v>
      </c>
      <c r="AJ1304" s="108" t="str">
        <f t="shared" si="165"/>
        <v>CORRECTO</v>
      </c>
      <c r="AK1304" s="27">
        <v>3.0498061865685839E-3</v>
      </c>
      <c r="AL1304" s="26">
        <v>4.0579109861330249E-4</v>
      </c>
      <c r="AM1304" s="26">
        <v>3.4555972851818863E-3</v>
      </c>
      <c r="AN1304" s="28"/>
      <c r="AO1304" s="28"/>
      <c r="AP1304" s="28"/>
      <c r="AQ1304" s="29"/>
      <c r="AR1304" s="108" t="str">
        <f t="shared" si="166"/>
        <v>NO OFERTADO</v>
      </c>
      <c r="AS1304" s="109" t="str">
        <f t="shared" si="167"/>
        <v>CORRECTO</v>
      </c>
    </row>
    <row r="1305" spans="1:45" x14ac:dyDescent="0.25">
      <c r="A1305" s="134">
        <v>1303</v>
      </c>
      <c r="B1305" s="135">
        <v>1004</v>
      </c>
      <c r="C1305" s="10" t="s">
        <v>1962</v>
      </c>
      <c r="D1305" s="136" t="s">
        <v>641</v>
      </c>
      <c r="E1305" s="136" t="s">
        <v>36</v>
      </c>
      <c r="F1305" s="136" t="s">
        <v>16</v>
      </c>
      <c r="G1305" s="136" t="s">
        <v>17</v>
      </c>
      <c r="H1305" s="136" t="s">
        <v>36</v>
      </c>
      <c r="I1305" s="137" t="s">
        <v>45</v>
      </c>
      <c r="J1305" s="8">
        <v>1</v>
      </c>
      <c r="K1305" s="8" t="s">
        <v>1963</v>
      </c>
      <c r="L1305" s="9">
        <v>28793.7</v>
      </c>
      <c r="M1305" s="9">
        <v>145.33333333333334</v>
      </c>
      <c r="N1305" s="138">
        <f t="shared" si="160"/>
        <v>4184684.4000000004</v>
      </c>
      <c r="O1305" s="11" t="s">
        <v>3204</v>
      </c>
      <c r="P1305" s="39">
        <v>1.2714333489517444E-4</v>
      </c>
      <c r="Q1305" s="39"/>
      <c r="R1305" s="26">
        <v>3.1785833723793608E-2</v>
      </c>
      <c r="S1305" s="7"/>
      <c r="T1305" s="26">
        <v>3.1785833723793608E-2</v>
      </c>
      <c r="U1305" s="11"/>
      <c r="V1305" s="28"/>
      <c r="W1305" s="28"/>
      <c r="X1305" s="29"/>
      <c r="Y1305" s="108" t="str">
        <f t="shared" si="161"/>
        <v>NO OFERTADO</v>
      </c>
      <c r="Z1305" s="108" t="str">
        <f t="shared" si="162"/>
        <v>CORRECTO</v>
      </c>
      <c r="AA1305" s="29">
        <f t="shared" si="163"/>
        <v>0</v>
      </c>
      <c r="AB1305" s="25">
        <v>1.14429001405657E-2</v>
      </c>
      <c r="AC1305" s="7"/>
      <c r="AD1305" s="26">
        <v>1.14429001405657E-2</v>
      </c>
      <c r="AE1305" s="28"/>
      <c r="AF1305" s="28"/>
      <c r="AG1305" s="28"/>
      <c r="AH1305" s="29"/>
      <c r="AI1305" s="108" t="str">
        <f t="shared" si="164"/>
        <v>NO OFERTADO</v>
      </c>
      <c r="AJ1305" s="108" t="str">
        <f t="shared" si="165"/>
        <v>CORRECTO</v>
      </c>
      <c r="AK1305" s="27">
        <v>7.6286000937104666E-3</v>
      </c>
      <c r="AL1305" s="7"/>
      <c r="AM1305" s="26">
        <v>7.6286000937104666E-3</v>
      </c>
      <c r="AN1305" s="28"/>
      <c r="AO1305" s="28"/>
      <c r="AP1305" s="28"/>
      <c r="AQ1305" s="29"/>
      <c r="AR1305" s="108" t="str">
        <f t="shared" si="166"/>
        <v>NO OFERTADO</v>
      </c>
      <c r="AS1305" s="109" t="str">
        <f t="shared" si="167"/>
        <v>CORRECTO</v>
      </c>
    </row>
    <row r="1306" spans="1:45" x14ac:dyDescent="0.25">
      <c r="A1306" s="134">
        <v>1304</v>
      </c>
      <c r="B1306" s="135">
        <v>1081</v>
      </c>
      <c r="C1306" s="10" t="s">
        <v>2064</v>
      </c>
      <c r="D1306" s="136" t="s">
        <v>641</v>
      </c>
      <c r="E1306" s="136" t="s">
        <v>36</v>
      </c>
      <c r="F1306" s="136" t="s">
        <v>16</v>
      </c>
      <c r="G1306" s="136" t="s">
        <v>17</v>
      </c>
      <c r="H1306" s="136" t="s">
        <v>36</v>
      </c>
      <c r="I1306" s="137" t="s">
        <v>45</v>
      </c>
      <c r="J1306" s="8">
        <v>1</v>
      </c>
      <c r="K1306" s="8" t="s">
        <v>1963</v>
      </c>
      <c r="L1306" s="9">
        <v>73483.820000000007</v>
      </c>
      <c r="M1306" s="9">
        <v>25.75</v>
      </c>
      <c r="N1306" s="138">
        <f t="shared" si="160"/>
        <v>1892208.3650000002</v>
      </c>
      <c r="O1306" s="11" t="s">
        <v>3204</v>
      </c>
      <c r="P1306" s="39">
        <v>5.7490997849836776E-5</v>
      </c>
      <c r="Q1306" s="39"/>
      <c r="R1306" s="26">
        <v>1.4372749462459195E-2</v>
      </c>
      <c r="S1306" s="7"/>
      <c r="T1306" s="26">
        <v>1.4372749462459195E-2</v>
      </c>
      <c r="U1306" s="11"/>
      <c r="V1306" s="28"/>
      <c r="W1306" s="28"/>
      <c r="X1306" s="29"/>
      <c r="Y1306" s="108" t="str">
        <f t="shared" si="161"/>
        <v>NO OFERTADO</v>
      </c>
      <c r="Z1306" s="108" t="str">
        <f t="shared" si="162"/>
        <v>CORRECTO</v>
      </c>
      <c r="AA1306" s="29">
        <f t="shared" si="163"/>
        <v>0</v>
      </c>
      <c r="AB1306" s="25">
        <v>5.17418980648531E-3</v>
      </c>
      <c r="AC1306" s="7"/>
      <c r="AD1306" s="26">
        <v>5.17418980648531E-3</v>
      </c>
      <c r="AE1306" s="28"/>
      <c r="AF1306" s="28"/>
      <c r="AG1306" s="28"/>
      <c r="AH1306" s="29"/>
      <c r="AI1306" s="108" t="str">
        <f t="shared" si="164"/>
        <v>NO OFERTADO</v>
      </c>
      <c r="AJ1306" s="108" t="str">
        <f t="shared" si="165"/>
        <v>CORRECTO</v>
      </c>
      <c r="AK1306" s="27">
        <v>3.4494598709902064E-3</v>
      </c>
      <c r="AL1306" s="7"/>
      <c r="AM1306" s="26">
        <v>3.4494598709902064E-3</v>
      </c>
      <c r="AN1306" s="28"/>
      <c r="AO1306" s="28"/>
      <c r="AP1306" s="28"/>
      <c r="AQ1306" s="29"/>
      <c r="AR1306" s="108" t="str">
        <f t="shared" si="166"/>
        <v>NO OFERTADO</v>
      </c>
      <c r="AS1306" s="109" t="str">
        <f t="shared" si="167"/>
        <v>CORRECTO</v>
      </c>
    </row>
    <row r="1307" spans="1:45" ht="24" x14ac:dyDescent="0.25">
      <c r="A1307" s="134">
        <v>1305</v>
      </c>
      <c r="B1307" s="135">
        <v>2605</v>
      </c>
      <c r="C1307" s="10" t="s">
        <v>4384</v>
      </c>
      <c r="D1307" s="136" t="s">
        <v>641</v>
      </c>
      <c r="E1307" s="136" t="s">
        <v>36</v>
      </c>
      <c r="F1307" s="136" t="s">
        <v>15</v>
      </c>
      <c r="G1307" s="136" t="s">
        <v>17</v>
      </c>
      <c r="H1307" s="136" t="s">
        <v>258</v>
      </c>
      <c r="I1307" s="137" t="s">
        <v>45</v>
      </c>
      <c r="J1307" s="8">
        <v>1</v>
      </c>
      <c r="K1307" s="8" t="s">
        <v>1637</v>
      </c>
      <c r="L1307" s="9">
        <v>27700.16</v>
      </c>
      <c r="M1307" s="9">
        <v>22.4</v>
      </c>
      <c r="N1307" s="138">
        <f t="shared" si="160"/>
        <v>620483.58399999992</v>
      </c>
      <c r="O1307" s="11" t="s">
        <v>4504</v>
      </c>
      <c r="P1307" s="39">
        <v>1.8852162929531817E-5</v>
      </c>
      <c r="Q1307" s="39"/>
      <c r="R1307" s="26">
        <v>4.7130407323829546E-3</v>
      </c>
      <c r="S1307" s="7"/>
      <c r="T1307" s="26">
        <v>4.7130407323829546E-3</v>
      </c>
      <c r="U1307" s="11"/>
      <c r="V1307" s="28"/>
      <c r="W1307" s="28"/>
      <c r="X1307" s="29"/>
      <c r="Y1307" s="108" t="str">
        <f t="shared" si="161"/>
        <v>NO OFERTADO</v>
      </c>
      <c r="Z1307" s="108" t="str">
        <f t="shared" si="162"/>
        <v>CORRECTO</v>
      </c>
      <c r="AA1307" s="29">
        <f t="shared" si="163"/>
        <v>0</v>
      </c>
      <c r="AB1307" s="25">
        <v>1.6966946636578636E-3</v>
      </c>
      <c r="AC1307" s="7"/>
      <c r="AD1307" s="26">
        <v>1.6966946636578636E-3</v>
      </c>
      <c r="AE1307" s="28"/>
      <c r="AF1307" s="28"/>
      <c r="AG1307" s="28"/>
      <c r="AH1307" s="29"/>
      <c r="AI1307" s="108" t="str">
        <f t="shared" si="164"/>
        <v>NO OFERTADO</v>
      </c>
      <c r="AJ1307" s="108" t="str">
        <f t="shared" si="165"/>
        <v>CORRECTO</v>
      </c>
      <c r="AK1307" s="27">
        <v>1.131129775771909E-3</v>
      </c>
      <c r="AL1307" s="7"/>
      <c r="AM1307" s="26">
        <v>1.131129775771909E-3</v>
      </c>
      <c r="AN1307" s="28"/>
      <c r="AO1307" s="28"/>
      <c r="AP1307" s="28"/>
      <c r="AQ1307" s="29"/>
      <c r="AR1307" s="108" t="str">
        <f t="shared" si="166"/>
        <v>NO OFERTADO</v>
      </c>
      <c r="AS1307" s="109" t="str">
        <f t="shared" si="167"/>
        <v>CORRECTO</v>
      </c>
    </row>
    <row r="1308" spans="1:45" x14ac:dyDescent="0.25">
      <c r="A1308" s="134">
        <v>1306</v>
      </c>
      <c r="B1308" s="135">
        <v>1132</v>
      </c>
      <c r="C1308" s="10" t="s">
        <v>4859</v>
      </c>
      <c r="D1308" s="136" t="s">
        <v>2129</v>
      </c>
      <c r="E1308" s="136" t="s">
        <v>36</v>
      </c>
      <c r="F1308" s="136" t="s">
        <v>16</v>
      </c>
      <c r="G1308" s="136" t="s">
        <v>17</v>
      </c>
      <c r="H1308" s="136" t="s">
        <v>36</v>
      </c>
      <c r="I1308" s="137" t="s">
        <v>45</v>
      </c>
      <c r="J1308" s="8">
        <v>1</v>
      </c>
      <c r="K1308" s="8" t="s">
        <v>2130</v>
      </c>
      <c r="L1308" s="9">
        <v>4279.25</v>
      </c>
      <c r="M1308" s="9">
        <v>630.38461538461536</v>
      </c>
      <c r="N1308" s="138">
        <f t="shared" si="160"/>
        <v>2697573.3653846155</v>
      </c>
      <c r="O1308" s="11" t="s">
        <v>3204</v>
      </c>
      <c r="P1308" s="39">
        <v>8.1960415891673674E-5</v>
      </c>
      <c r="Q1308" s="39"/>
      <c r="R1308" s="26">
        <v>2.0490103972918419E-2</v>
      </c>
      <c r="S1308" s="7"/>
      <c r="T1308" s="26">
        <v>2.0490103972918419E-2</v>
      </c>
      <c r="U1308" s="11"/>
      <c r="V1308" s="28"/>
      <c r="W1308" s="28"/>
      <c r="X1308" s="29"/>
      <c r="Y1308" s="108" t="str">
        <f t="shared" si="161"/>
        <v>NO OFERTADO</v>
      </c>
      <c r="Z1308" s="108" t="str">
        <f t="shared" si="162"/>
        <v>CORRECTO</v>
      </c>
      <c r="AA1308" s="29">
        <f t="shared" si="163"/>
        <v>0</v>
      </c>
      <c r="AB1308" s="25">
        <v>7.3764374302506307E-3</v>
      </c>
      <c r="AC1308" s="7"/>
      <c r="AD1308" s="26">
        <v>7.3764374302506307E-3</v>
      </c>
      <c r="AE1308" s="28"/>
      <c r="AF1308" s="28"/>
      <c r="AG1308" s="28"/>
      <c r="AH1308" s="29"/>
      <c r="AI1308" s="108" t="str">
        <f t="shared" si="164"/>
        <v>NO OFERTADO</v>
      </c>
      <c r="AJ1308" s="108" t="str">
        <f t="shared" si="165"/>
        <v>CORRECTO</v>
      </c>
      <c r="AK1308" s="27">
        <v>4.9176249535004208E-3</v>
      </c>
      <c r="AL1308" s="7"/>
      <c r="AM1308" s="26">
        <v>4.9176249535004208E-3</v>
      </c>
      <c r="AN1308" s="28"/>
      <c r="AO1308" s="28"/>
      <c r="AP1308" s="28"/>
      <c r="AQ1308" s="29"/>
      <c r="AR1308" s="108" t="str">
        <f t="shared" si="166"/>
        <v>NO OFERTADO</v>
      </c>
      <c r="AS1308" s="109" t="str">
        <f t="shared" si="167"/>
        <v>CORRECTO</v>
      </c>
    </row>
    <row r="1309" spans="1:45" x14ac:dyDescent="0.25">
      <c r="A1309" s="134">
        <v>1307</v>
      </c>
      <c r="B1309" s="135">
        <v>1406</v>
      </c>
      <c r="C1309" s="10" t="s">
        <v>4859</v>
      </c>
      <c r="D1309" s="136" t="s">
        <v>4860</v>
      </c>
      <c r="E1309" s="136" t="s">
        <v>16</v>
      </c>
      <c r="F1309" s="136" t="s">
        <v>16</v>
      </c>
      <c r="G1309" s="136" t="s">
        <v>17</v>
      </c>
      <c r="H1309" s="136" t="s">
        <v>16</v>
      </c>
      <c r="I1309" s="137" t="s">
        <v>45</v>
      </c>
      <c r="J1309" s="8">
        <v>1</v>
      </c>
      <c r="K1309" s="8" t="s">
        <v>2130</v>
      </c>
      <c r="L1309" s="9">
        <v>23122</v>
      </c>
      <c r="M1309" s="9">
        <v>23.5</v>
      </c>
      <c r="N1309" s="138">
        <f t="shared" si="160"/>
        <v>543367</v>
      </c>
      <c r="O1309" s="11" t="s">
        <v>3204</v>
      </c>
      <c r="P1309" s="39">
        <v>1.6509128490546681E-5</v>
      </c>
      <c r="Q1309" s="39"/>
      <c r="R1309" s="26">
        <v>4.1272821226366703E-3</v>
      </c>
      <c r="S1309" s="7"/>
      <c r="T1309" s="26">
        <v>4.1272821226366703E-3</v>
      </c>
      <c r="U1309" s="11"/>
      <c r="V1309" s="28"/>
      <c r="W1309" s="28"/>
      <c r="X1309" s="29"/>
      <c r="Y1309" s="108" t="str">
        <f t="shared" si="161"/>
        <v>NO OFERTADO</v>
      </c>
      <c r="Z1309" s="108" t="str">
        <f t="shared" si="162"/>
        <v>CORRECTO</v>
      </c>
      <c r="AA1309" s="29">
        <f t="shared" si="163"/>
        <v>0</v>
      </c>
      <c r="AB1309" s="25">
        <v>1.4858215641492013E-3</v>
      </c>
      <c r="AC1309" s="7"/>
      <c r="AD1309" s="26">
        <v>1.4858215641492013E-3</v>
      </c>
      <c r="AE1309" s="28"/>
      <c r="AF1309" s="28"/>
      <c r="AG1309" s="28"/>
      <c r="AH1309" s="29"/>
      <c r="AI1309" s="108" t="str">
        <f t="shared" si="164"/>
        <v>NO OFERTADO</v>
      </c>
      <c r="AJ1309" s="108" t="str">
        <f t="shared" si="165"/>
        <v>CORRECTO</v>
      </c>
      <c r="AK1309" s="27">
        <v>9.9054770943280074E-4</v>
      </c>
      <c r="AL1309" s="7"/>
      <c r="AM1309" s="26">
        <v>9.9054770943280074E-4</v>
      </c>
      <c r="AN1309" s="28"/>
      <c r="AO1309" s="28"/>
      <c r="AP1309" s="28"/>
      <c r="AQ1309" s="29"/>
      <c r="AR1309" s="108" t="str">
        <f t="shared" si="166"/>
        <v>NO OFERTADO</v>
      </c>
      <c r="AS1309" s="109" t="str">
        <f t="shared" si="167"/>
        <v>CORRECTO</v>
      </c>
    </row>
    <row r="1310" spans="1:45" x14ac:dyDescent="0.25">
      <c r="A1310" s="134">
        <v>1308</v>
      </c>
      <c r="B1310" s="135">
        <v>1664</v>
      </c>
      <c r="C1310" s="10" t="s">
        <v>4859</v>
      </c>
      <c r="D1310" s="136" t="s">
        <v>1840</v>
      </c>
      <c r="E1310" s="136" t="s">
        <v>36</v>
      </c>
      <c r="F1310" s="136" t="s">
        <v>16</v>
      </c>
      <c r="G1310" s="136" t="s">
        <v>17</v>
      </c>
      <c r="H1310" s="136" t="s">
        <v>36</v>
      </c>
      <c r="I1310" s="137" t="s">
        <v>45</v>
      </c>
      <c r="J1310" s="8">
        <v>1</v>
      </c>
      <c r="K1310" s="8" t="s">
        <v>2130</v>
      </c>
      <c r="L1310" s="9">
        <v>2797</v>
      </c>
      <c r="M1310" s="9">
        <v>63.083333333333336</v>
      </c>
      <c r="N1310" s="138">
        <f t="shared" si="160"/>
        <v>176444.08333333334</v>
      </c>
      <c r="O1310" s="11" t="s">
        <v>3204</v>
      </c>
      <c r="P1310" s="39">
        <v>5.3609034835511294E-6</v>
      </c>
      <c r="Q1310" s="39"/>
      <c r="R1310" s="26">
        <v>1.3402258708877823E-3</v>
      </c>
      <c r="S1310" s="7"/>
      <c r="T1310" s="26">
        <v>1.3402258708877823E-3</v>
      </c>
      <c r="U1310" s="11"/>
      <c r="V1310" s="28"/>
      <c r="W1310" s="28"/>
      <c r="X1310" s="29"/>
      <c r="Y1310" s="108" t="str">
        <f t="shared" si="161"/>
        <v>NO OFERTADO</v>
      </c>
      <c r="Z1310" s="108" t="str">
        <f t="shared" si="162"/>
        <v>CORRECTO</v>
      </c>
      <c r="AA1310" s="29">
        <f t="shared" si="163"/>
        <v>0</v>
      </c>
      <c r="AB1310" s="25">
        <v>4.8248131351960166E-4</v>
      </c>
      <c r="AC1310" s="7"/>
      <c r="AD1310" s="26">
        <v>4.8248131351960166E-4</v>
      </c>
      <c r="AE1310" s="28"/>
      <c r="AF1310" s="28"/>
      <c r="AG1310" s="28"/>
      <c r="AH1310" s="29"/>
      <c r="AI1310" s="108" t="str">
        <f t="shared" si="164"/>
        <v>NO OFERTADO</v>
      </c>
      <c r="AJ1310" s="108" t="str">
        <f t="shared" si="165"/>
        <v>CORRECTO</v>
      </c>
      <c r="AK1310" s="27">
        <v>3.2165420901306775E-4</v>
      </c>
      <c r="AL1310" s="7"/>
      <c r="AM1310" s="26">
        <v>3.2165420901306775E-4</v>
      </c>
      <c r="AN1310" s="28"/>
      <c r="AO1310" s="28"/>
      <c r="AP1310" s="28"/>
      <c r="AQ1310" s="29"/>
      <c r="AR1310" s="108" t="str">
        <f t="shared" si="166"/>
        <v>NO OFERTADO</v>
      </c>
      <c r="AS1310" s="109" t="str">
        <f t="shared" si="167"/>
        <v>CORRECTO</v>
      </c>
    </row>
    <row r="1311" spans="1:45" ht="24" x14ac:dyDescent="0.25">
      <c r="A1311" s="134">
        <v>1309</v>
      </c>
      <c r="B1311" s="135">
        <v>910</v>
      </c>
      <c r="C1311" s="10" t="s">
        <v>4861</v>
      </c>
      <c r="D1311" s="136" t="s">
        <v>66</v>
      </c>
      <c r="E1311" s="136" t="s">
        <v>7</v>
      </c>
      <c r="F1311" s="136" t="s">
        <v>7</v>
      </c>
      <c r="G1311" s="136" t="s">
        <v>8</v>
      </c>
      <c r="H1311" s="136" t="s">
        <v>7</v>
      </c>
      <c r="I1311" s="137" t="s">
        <v>45</v>
      </c>
      <c r="J1311" s="8">
        <v>1</v>
      </c>
      <c r="K1311" s="8" t="s">
        <v>1832</v>
      </c>
      <c r="L1311" s="9">
        <v>11837</v>
      </c>
      <c r="M1311" s="9">
        <v>408.61538461538464</v>
      </c>
      <c r="N1311" s="138">
        <f t="shared" si="160"/>
        <v>4836780.307692308</v>
      </c>
      <c r="O1311" s="11" t="s">
        <v>3204</v>
      </c>
      <c r="P1311" s="39">
        <v>1.4695597557495805E-4</v>
      </c>
      <c r="Q1311" s="39"/>
      <c r="R1311" s="26">
        <v>3.6738993893739511E-2</v>
      </c>
      <c r="S1311" s="7"/>
      <c r="T1311" s="26">
        <v>3.6738993893739511E-2</v>
      </c>
      <c r="U1311" s="11"/>
      <c r="V1311" s="28"/>
      <c r="W1311" s="28"/>
      <c r="X1311" s="29"/>
      <c r="Y1311" s="108" t="str">
        <f t="shared" si="161"/>
        <v>NO OFERTADO</v>
      </c>
      <c r="Z1311" s="108" t="str">
        <f t="shared" si="162"/>
        <v>CORRECTO</v>
      </c>
      <c r="AA1311" s="29">
        <f t="shared" si="163"/>
        <v>0</v>
      </c>
      <c r="AB1311" s="25">
        <v>1.3226037801746224E-2</v>
      </c>
      <c r="AC1311" s="7"/>
      <c r="AD1311" s="26">
        <v>1.3226037801746224E-2</v>
      </c>
      <c r="AE1311" s="28"/>
      <c r="AF1311" s="28"/>
      <c r="AG1311" s="28"/>
      <c r="AH1311" s="29"/>
      <c r="AI1311" s="108" t="str">
        <f t="shared" si="164"/>
        <v>NO OFERTADO</v>
      </c>
      <c r="AJ1311" s="108" t="str">
        <f t="shared" si="165"/>
        <v>CORRECTO</v>
      </c>
      <c r="AK1311" s="27">
        <v>8.8173585344974836E-3</v>
      </c>
      <c r="AL1311" s="7"/>
      <c r="AM1311" s="26">
        <v>8.8173585344974836E-3</v>
      </c>
      <c r="AN1311" s="28"/>
      <c r="AO1311" s="28"/>
      <c r="AP1311" s="28"/>
      <c r="AQ1311" s="29"/>
      <c r="AR1311" s="108" t="str">
        <f t="shared" si="166"/>
        <v>NO OFERTADO</v>
      </c>
      <c r="AS1311" s="109" t="str">
        <f t="shared" si="167"/>
        <v>CORRECTO</v>
      </c>
    </row>
    <row r="1312" spans="1:45" ht="24" x14ac:dyDescent="0.25">
      <c r="A1312" s="134">
        <v>1310</v>
      </c>
      <c r="B1312" s="135">
        <v>1798</v>
      </c>
      <c r="C1312" s="10" t="s">
        <v>3137</v>
      </c>
      <c r="D1312" s="136" t="s">
        <v>126</v>
      </c>
      <c r="E1312" s="136" t="s">
        <v>6</v>
      </c>
      <c r="F1312" s="136" t="s">
        <v>101</v>
      </c>
      <c r="G1312" s="136" t="s">
        <v>8</v>
      </c>
      <c r="H1312" s="136" t="s">
        <v>7</v>
      </c>
      <c r="I1312" s="137" t="s">
        <v>45</v>
      </c>
      <c r="J1312" s="8">
        <v>1</v>
      </c>
      <c r="K1312" s="8" t="s">
        <v>3138</v>
      </c>
      <c r="L1312" s="9">
        <v>14583</v>
      </c>
      <c r="M1312" s="9">
        <v>7.75</v>
      </c>
      <c r="N1312" s="138">
        <f t="shared" si="160"/>
        <v>113018.25</v>
      </c>
      <c r="O1312" s="11" t="s">
        <v>3204</v>
      </c>
      <c r="P1312" s="39">
        <v>3.433835347061429E-6</v>
      </c>
      <c r="Q1312" s="39"/>
      <c r="R1312" s="26">
        <v>8.5845883676535729E-4</v>
      </c>
      <c r="S1312" s="7"/>
      <c r="T1312" s="26">
        <v>8.5845883676535729E-4</v>
      </c>
      <c r="U1312" s="11"/>
      <c r="V1312" s="28"/>
      <c r="W1312" s="28"/>
      <c r="X1312" s="29"/>
      <c r="Y1312" s="108" t="str">
        <f t="shared" si="161"/>
        <v>NO OFERTADO</v>
      </c>
      <c r="Z1312" s="108" t="str">
        <f t="shared" si="162"/>
        <v>CORRECTO</v>
      </c>
      <c r="AA1312" s="29">
        <f t="shared" si="163"/>
        <v>0</v>
      </c>
      <c r="AB1312" s="25">
        <v>3.0904518123552863E-4</v>
      </c>
      <c r="AC1312" s="7"/>
      <c r="AD1312" s="26">
        <v>3.0904518123552863E-4</v>
      </c>
      <c r="AE1312" s="28"/>
      <c r="AF1312" s="28"/>
      <c r="AG1312" s="28"/>
      <c r="AH1312" s="29"/>
      <c r="AI1312" s="108" t="str">
        <f t="shared" si="164"/>
        <v>NO OFERTADO</v>
      </c>
      <c r="AJ1312" s="108" t="str">
        <f t="shared" si="165"/>
        <v>CORRECTO</v>
      </c>
      <c r="AK1312" s="27">
        <v>2.0603012082368575E-4</v>
      </c>
      <c r="AL1312" s="7"/>
      <c r="AM1312" s="26">
        <v>2.0603012082368575E-4</v>
      </c>
      <c r="AN1312" s="28"/>
      <c r="AO1312" s="28"/>
      <c r="AP1312" s="28"/>
      <c r="AQ1312" s="29"/>
      <c r="AR1312" s="108" t="str">
        <f t="shared" si="166"/>
        <v>NO OFERTADO</v>
      </c>
      <c r="AS1312" s="109" t="str">
        <f t="shared" si="167"/>
        <v>CORRECTO</v>
      </c>
    </row>
    <row r="1313" spans="1:45" x14ac:dyDescent="0.25">
      <c r="A1313" s="134">
        <v>1311</v>
      </c>
      <c r="B1313" s="135">
        <v>1806</v>
      </c>
      <c r="C1313" s="10" t="s">
        <v>4862</v>
      </c>
      <c r="D1313" s="136" t="s">
        <v>3146</v>
      </c>
      <c r="E1313" s="136" t="s">
        <v>36</v>
      </c>
      <c r="F1313" s="136" t="s">
        <v>16</v>
      </c>
      <c r="G1313" s="136" t="s">
        <v>17</v>
      </c>
      <c r="H1313" s="136" t="s">
        <v>36</v>
      </c>
      <c r="I1313" s="137" t="s">
        <v>45</v>
      </c>
      <c r="J1313" s="8">
        <v>1</v>
      </c>
      <c r="K1313" s="8" t="s">
        <v>3147</v>
      </c>
      <c r="L1313" s="9">
        <v>9600.25</v>
      </c>
      <c r="M1313" s="9">
        <v>17</v>
      </c>
      <c r="N1313" s="138">
        <f t="shared" si="160"/>
        <v>163204.25</v>
      </c>
      <c r="O1313" s="11" t="s">
        <v>3204</v>
      </c>
      <c r="P1313" s="39">
        <v>4.9586374098046134E-6</v>
      </c>
      <c r="Q1313" s="39"/>
      <c r="R1313" s="26">
        <v>1.2396593524511533E-3</v>
      </c>
      <c r="S1313" s="7"/>
      <c r="T1313" s="26">
        <v>1.2396593524511533E-3</v>
      </c>
      <c r="U1313" s="11"/>
      <c r="V1313" s="28"/>
      <c r="W1313" s="28"/>
      <c r="X1313" s="29"/>
      <c r="Y1313" s="108" t="str">
        <f t="shared" si="161"/>
        <v>NO OFERTADO</v>
      </c>
      <c r="Z1313" s="108" t="str">
        <f t="shared" si="162"/>
        <v>CORRECTO</v>
      </c>
      <c r="AA1313" s="29">
        <f t="shared" si="163"/>
        <v>0</v>
      </c>
      <c r="AB1313" s="25">
        <v>4.4627736688241521E-4</v>
      </c>
      <c r="AC1313" s="7"/>
      <c r="AD1313" s="26">
        <v>4.4627736688241521E-4</v>
      </c>
      <c r="AE1313" s="28"/>
      <c r="AF1313" s="28"/>
      <c r="AG1313" s="28"/>
      <c r="AH1313" s="29"/>
      <c r="AI1313" s="108" t="str">
        <f t="shared" si="164"/>
        <v>NO OFERTADO</v>
      </c>
      <c r="AJ1313" s="108" t="str">
        <f t="shared" si="165"/>
        <v>CORRECTO</v>
      </c>
      <c r="AK1313" s="27">
        <v>2.975182445882768E-4</v>
      </c>
      <c r="AL1313" s="7"/>
      <c r="AM1313" s="26">
        <v>2.975182445882768E-4</v>
      </c>
      <c r="AN1313" s="28"/>
      <c r="AO1313" s="28"/>
      <c r="AP1313" s="28"/>
      <c r="AQ1313" s="29"/>
      <c r="AR1313" s="108" t="str">
        <f t="shared" si="166"/>
        <v>NO OFERTADO</v>
      </c>
      <c r="AS1313" s="109" t="str">
        <f t="shared" si="167"/>
        <v>CORRECTO</v>
      </c>
    </row>
    <row r="1314" spans="1:45" ht="24" x14ac:dyDescent="0.25">
      <c r="A1314" s="134">
        <v>1312</v>
      </c>
      <c r="B1314" s="135">
        <v>1570</v>
      </c>
      <c r="C1314" s="10" t="s">
        <v>2778</v>
      </c>
      <c r="D1314" s="136" t="s">
        <v>5</v>
      </c>
      <c r="E1314" s="136" t="s">
        <v>6</v>
      </c>
      <c r="F1314" s="136" t="s">
        <v>7</v>
      </c>
      <c r="G1314" s="136" t="s">
        <v>8</v>
      </c>
      <c r="H1314" s="136" t="s">
        <v>7</v>
      </c>
      <c r="I1314" s="137" t="s">
        <v>45</v>
      </c>
      <c r="J1314" s="8">
        <v>1</v>
      </c>
      <c r="K1314" s="8" t="s">
        <v>2779</v>
      </c>
      <c r="L1314" s="9">
        <v>308</v>
      </c>
      <c r="M1314" s="9">
        <v>1459.7272727272727</v>
      </c>
      <c r="N1314" s="138">
        <f t="shared" si="160"/>
        <v>449596</v>
      </c>
      <c r="O1314" s="11" t="s">
        <v>3204</v>
      </c>
      <c r="P1314" s="39">
        <v>1.3660082656539367E-5</v>
      </c>
      <c r="Q1314" s="39"/>
      <c r="R1314" s="26">
        <v>3.4150206641348417E-3</v>
      </c>
      <c r="S1314" s="7"/>
      <c r="T1314" s="26">
        <v>3.4150206641348417E-3</v>
      </c>
      <c r="U1314" s="11"/>
      <c r="V1314" s="28"/>
      <c r="W1314" s="28"/>
      <c r="X1314" s="29"/>
      <c r="Y1314" s="108" t="str">
        <f t="shared" si="161"/>
        <v>NO OFERTADO</v>
      </c>
      <c r="Z1314" s="108" t="str">
        <f t="shared" si="162"/>
        <v>CORRECTO</v>
      </c>
      <c r="AA1314" s="29">
        <f t="shared" si="163"/>
        <v>0</v>
      </c>
      <c r="AB1314" s="25">
        <v>1.2294074390885429E-3</v>
      </c>
      <c r="AC1314" s="7"/>
      <c r="AD1314" s="26">
        <v>1.2294074390885429E-3</v>
      </c>
      <c r="AE1314" s="28"/>
      <c r="AF1314" s="28"/>
      <c r="AG1314" s="28"/>
      <c r="AH1314" s="29"/>
      <c r="AI1314" s="108" t="str">
        <f t="shared" si="164"/>
        <v>NO OFERTADO</v>
      </c>
      <c r="AJ1314" s="108" t="str">
        <f t="shared" si="165"/>
        <v>CORRECTO</v>
      </c>
      <c r="AK1314" s="27">
        <v>8.1960495939236203E-4</v>
      </c>
      <c r="AL1314" s="7"/>
      <c r="AM1314" s="26">
        <v>8.1960495939236203E-4</v>
      </c>
      <c r="AN1314" s="28"/>
      <c r="AO1314" s="28"/>
      <c r="AP1314" s="28"/>
      <c r="AQ1314" s="29"/>
      <c r="AR1314" s="108" t="str">
        <f t="shared" si="166"/>
        <v>NO OFERTADO</v>
      </c>
      <c r="AS1314" s="109" t="str">
        <f t="shared" si="167"/>
        <v>CORRECTO</v>
      </c>
    </row>
    <row r="1315" spans="1:45" x14ac:dyDescent="0.25">
      <c r="A1315" s="134">
        <v>1313</v>
      </c>
      <c r="B1315" s="135">
        <v>1954</v>
      </c>
      <c r="C1315" s="10" t="s">
        <v>2778</v>
      </c>
      <c r="D1315" s="136" t="s">
        <v>3383</v>
      </c>
      <c r="E1315" s="136" t="s">
        <v>3384</v>
      </c>
      <c r="F1315" s="136" t="s">
        <v>241</v>
      </c>
      <c r="G1315" s="136" t="s">
        <v>242</v>
      </c>
      <c r="H1315" s="136" t="s">
        <v>211</v>
      </c>
      <c r="I1315" s="137" t="s">
        <v>45</v>
      </c>
      <c r="J1315" s="8">
        <v>100</v>
      </c>
      <c r="K1315" s="8" t="s">
        <v>3074</v>
      </c>
      <c r="L1315" s="9">
        <v>1243</v>
      </c>
      <c r="M1315" s="138">
        <v>177.78</v>
      </c>
      <c r="N1315" s="138">
        <f t="shared" si="160"/>
        <v>220980.54</v>
      </c>
      <c r="O1315" s="11" t="s">
        <v>3204</v>
      </c>
      <c r="P1315" s="39">
        <v>6.714055378354576E-6</v>
      </c>
      <c r="Q1315" s="39"/>
      <c r="R1315" s="26">
        <v>1.678513844588644E-3</v>
      </c>
      <c r="S1315" s="7"/>
      <c r="T1315" s="26">
        <v>1.678513844588644E-3</v>
      </c>
      <c r="U1315" s="11"/>
      <c r="V1315" s="28"/>
      <c r="W1315" s="28"/>
      <c r="X1315" s="29"/>
      <c r="Y1315" s="108" t="str">
        <f t="shared" si="161"/>
        <v>NO OFERTADO</v>
      </c>
      <c r="Z1315" s="108" t="str">
        <f t="shared" si="162"/>
        <v>CORRECTO</v>
      </c>
      <c r="AA1315" s="29">
        <f t="shared" si="163"/>
        <v>0</v>
      </c>
      <c r="AB1315" s="25">
        <v>6.0426498405191187E-4</v>
      </c>
      <c r="AC1315" s="7"/>
      <c r="AD1315" s="26">
        <v>6.0426498405191187E-4</v>
      </c>
      <c r="AE1315" s="28"/>
      <c r="AF1315" s="28"/>
      <c r="AG1315" s="28"/>
      <c r="AH1315" s="29"/>
      <c r="AI1315" s="108" t="str">
        <f t="shared" si="164"/>
        <v>NO OFERTADO</v>
      </c>
      <c r="AJ1315" s="108" t="str">
        <f t="shared" si="165"/>
        <v>CORRECTO</v>
      </c>
      <c r="AK1315" s="27">
        <v>4.0284332270127456E-4</v>
      </c>
      <c r="AL1315" s="7"/>
      <c r="AM1315" s="26">
        <v>4.0284332270127456E-4</v>
      </c>
      <c r="AN1315" s="28"/>
      <c r="AO1315" s="28"/>
      <c r="AP1315" s="28"/>
      <c r="AQ1315" s="29"/>
      <c r="AR1315" s="108" t="str">
        <f t="shared" si="166"/>
        <v>NO OFERTADO</v>
      </c>
      <c r="AS1315" s="109" t="str">
        <f t="shared" si="167"/>
        <v>CORRECTO</v>
      </c>
    </row>
    <row r="1316" spans="1:45" x14ac:dyDescent="0.25">
      <c r="A1316" s="134">
        <v>1314</v>
      </c>
      <c r="B1316" s="135">
        <v>1760</v>
      </c>
      <c r="C1316" s="10" t="s">
        <v>2778</v>
      </c>
      <c r="D1316" s="136" t="s">
        <v>747</v>
      </c>
      <c r="E1316" s="136" t="s">
        <v>165</v>
      </c>
      <c r="F1316" s="136" t="s">
        <v>166</v>
      </c>
      <c r="G1316" s="136" t="s">
        <v>242</v>
      </c>
      <c r="H1316" s="136" t="s">
        <v>81</v>
      </c>
      <c r="I1316" s="137" t="s">
        <v>45</v>
      </c>
      <c r="J1316" s="8">
        <v>100</v>
      </c>
      <c r="K1316" s="8" t="s">
        <v>3074</v>
      </c>
      <c r="L1316" s="9">
        <v>604.83000000000004</v>
      </c>
      <c r="M1316" s="9">
        <v>177.77777777777777</v>
      </c>
      <c r="N1316" s="138">
        <f t="shared" si="160"/>
        <v>107525.33333333334</v>
      </c>
      <c r="O1316" s="11" t="s">
        <v>3204</v>
      </c>
      <c r="P1316" s="39">
        <v>3.2669439697089854E-6</v>
      </c>
      <c r="Q1316" s="39"/>
      <c r="R1316" s="26">
        <v>8.1673599242724636E-4</v>
      </c>
      <c r="S1316" s="7"/>
      <c r="T1316" s="26">
        <v>8.1673599242724636E-4</v>
      </c>
      <c r="U1316" s="11"/>
      <c r="V1316" s="28"/>
      <c r="W1316" s="28"/>
      <c r="X1316" s="29"/>
      <c r="Y1316" s="108" t="str">
        <f t="shared" si="161"/>
        <v>NO OFERTADO</v>
      </c>
      <c r="Z1316" s="108" t="str">
        <f t="shared" si="162"/>
        <v>CORRECTO</v>
      </c>
      <c r="AA1316" s="29">
        <f t="shared" si="163"/>
        <v>0</v>
      </c>
      <c r="AB1316" s="25">
        <v>2.9402495727380866E-4</v>
      </c>
      <c r="AC1316" s="7"/>
      <c r="AD1316" s="26">
        <v>2.9402495727380866E-4</v>
      </c>
      <c r="AE1316" s="28"/>
      <c r="AF1316" s="28"/>
      <c r="AG1316" s="28"/>
      <c r="AH1316" s="29"/>
      <c r="AI1316" s="108" t="str">
        <f t="shared" si="164"/>
        <v>NO OFERTADO</v>
      </c>
      <c r="AJ1316" s="108" t="str">
        <f t="shared" si="165"/>
        <v>CORRECTO</v>
      </c>
      <c r="AK1316" s="27">
        <v>1.9601663818253912E-4</v>
      </c>
      <c r="AL1316" s="7"/>
      <c r="AM1316" s="26">
        <v>1.9601663818253912E-4</v>
      </c>
      <c r="AN1316" s="28"/>
      <c r="AO1316" s="28"/>
      <c r="AP1316" s="28"/>
      <c r="AQ1316" s="29"/>
      <c r="AR1316" s="108" t="str">
        <f t="shared" si="166"/>
        <v>NO OFERTADO</v>
      </c>
      <c r="AS1316" s="109" t="str">
        <f t="shared" si="167"/>
        <v>CORRECTO</v>
      </c>
    </row>
    <row r="1317" spans="1:45" x14ac:dyDescent="0.25">
      <c r="A1317" s="134">
        <v>1315</v>
      </c>
      <c r="B1317" s="135">
        <v>1767</v>
      </c>
      <c r="C1317" s="10" t="s">
        <v>2778</v>
      </c>
      <c r="D1317" s="136" t="s">
        <v>2719</v>
      </c>
      <c r="E1317" s="136" t="s">
        <v>524</v>
      </c>
      <c r="F1317" s="136" t="s">
        <v>166</v>
      </c>
      <c r="G1317" s="136" t="s">
        <v>242</v>
      </c>
      <c r="H1317" s="136" t="s">
        <v>4863</v>
      </c>
      <c r="I1317" s="137" t="s">
        <v>45</v>
      </c>
      <c r="J1317" s="8">
        <v>60</v>
      </c>
      <c r="K1317" s="8" t="s">
        <v>3074</v>
      </c>
      <c r="L1317" s="9">
        <v>556</v>
      </c>
      <c r="M1317" s="9">
        <v>120</v>
      </c>
      <c r="N1317" s="138">
        <f t="shared" si="160"/>
        <v>66720</v>
      </c>
      <c r="O1317" s="11" t="s">
        <v>3204</v>
      </c>
      <c r="P1317" s="39">
        <v>2.0271548564584794E-6</v>
      </c>
      <c r="Q1317" s="39"/>
      <c r="R1317" s="26">
        <v>5.0678871411461985E-4</v>
      </c>
      <c r="S1317" s="7"/>
      <c r="T1317" s="26">
        <v>5.0678871411461985E-4</v>
      </c>
      <c r="U1317" s="11"/>
      <c r="V1317" s="28"/>
      <c r="W1317" s="28"/>
      <c r="X1317" s="29"/>
      <c r="Y1317" s="108" t="str">
        <f t="shared" si="161"/>
        <v>NO OFERTADO</v>
      </c>
      <c r="Z1317" s="108" t="str">
        <f t="shared" si="162"/>
        <v>CORRECTO</v>
      </c>
      <c r="AA1317" s="29">
        <f t="shared" si="163"/>
        <v>0</v>
      </c>
      <c r="AB1317" s="25">
        <v>1.8244393708126316E-4</v>
      </c>
      <c r="AC1317" s="7"/>
      <c r="AD1317" s="26">
        <v>1.8244393708126316E-4</v>
      </c>
      <c r="AE1317" s="28"/>
      <c r="AF1317" s="28"/>
      <c r="AG1317" s="28"/>
      <c r="AH1317" s="29"/>
      <c r="AI1317" s="108" t="str">
        <f t="shared" si="164"/>
        <v>NO OFERTADO</v>
      </c>
      <c r="AJ1317" s="108" t="str">
        <f t="shared" si="165"/>
        <v>CORRECTO</v>
      </c>
      <c r="AK1317" s="27">
        <v>1.2162929138750876E-4</v>
      </c>
      <c r="AL1317" s="7"/>
      <c r="AM1317" s="26">
        <v>1.2162929138750876E-4</v>
      </c>
      <c r="AN1317" s="28"/>
      <c r="AO1317" s="28"/>
      <c r="AP1317" s="28"/>
      <c r="AQ1317" s="29"/>
      <c r="AR1317" s="108" t="str">
        <f t="shared" si="166"/>
        <v>NO OFERTADO</v>
      </c>
      <c r="AS1317" s="109" t="str">
        <f t="shared" si="167"/>
        <v>CORRECTO</v>
      </c>
    </row>
    <row r="1318" spans="1:45" ht="24" x14ac:dyDescent="0.25">
      <c r="A1318" s="134">
        <v>1316</v>
      </c>
      <c r="B1318" s="135">
        <v>2556</v>
      </c>
      <c r="C1318" s="140" t="s">
        <v>4298</v>
      </c>
      <c r="D1318" s="145" t="s">
        <v>4299</v>
      </c>
      <c r="E1318" s="145" t="s">
        <v>201</v>
      </c>
      <c r="F1318" s="145" t="s">
        <v>241</v>
      </c>
      <c r="G1318" s="136" t="s">
        <v>8</v>
      </c>
      <c r="H1318" s="145" t="s">
        <v>230</v>
      </c>
      <c r="I1318" s="137" t="s">
        <v>45</v>
      </c>
      <c r="J1318" s="8">
        <v>4</v>
      </c>
      <c r="K1318" s="8" t="s">
        <v>562</v>
      </c>
      <c r="L1318" s="9">
        <v>843.33</v>
      </c>
      <c r="M1318" s="9">
        <v>160</v>
      </c>
      <c r="N1318" s="138">
        <f t="shared" si="160"/>
        <v>134932.80000000002</v>
      </c>
      <c r="O1318" s="11" t="s">
        <v>4504</v>
      </c>
      <c r="P1318" s="39">
        <v>4.0996654798492324E-6</v>
      </c>
      <c r="Q1318" s="39"/>
      <c r="R1318" s="26">
        <v>1.024916369962308E-3</v>
      </c>
      <c r="S1318" s="7"/>
      <c r="T1318" s="26">
        <v>1.024916369962308E-3</v>
      </c>
      <c r="U1318" s="11"/>
      <c r="V1318" s="28"/>
      <c r="W1318" s="28"/>
      <c r="X1318" s="29"/>
      <c r="Y1318" s="108" t="str">
        <f t="shared" si="161"/>
        <v>NO OFERTADO</v>
      </c>
      <c r="Z1318" s="108" t="str">
        <f t="shared" si="162"/>
        <v>CORRECTO</v>
      </c>
      <c r="AA1318" s="29">
        <f t="shared" si="163"/>
        <v>0</v>
      </c>
      <c r="AB1318" s="25">
        <v>3.6896989318643093E-4</v>
      </c>
      <c r="AC1318" s="7"/>
      <c r="AD1318" s="26">
        <v>3.6896989318643093E-4</v>
      </c>
      <c r="AE1318" s="28"/>
      <c r="AF1318" s="28"/>
      <c r="AG1318" s="28"/>
      <c r="AH1318" s="29"/>
      <c r="AI1318" s="108" t="str">
        <f t="shared" si="164"/>
        <v>NO OFERTADO</v>
      </c>
      <c r="AJ1318" s="108" t="str">
        <f t="shared" si="165"/>
        <v>CORRECTO</v>
      </c>
      <c r="AK1318" s="27">
        <v>2.4597992879095393E-4</v>
      </c>
      <c r="AL1318" s="7"/>
      <c r="AM1318" s="26">
        <v>2.4597992879095393E-4</v>
      </c>
      <c r="AN1318" s="28"/>
      <c r="AO1318" s="28"/>
      <c r="AP1318" s="28"/>
      <c r="AQ1318" s="29"/>
      <c r="AR1318" s="108" t="str">
        <f t="shared" si="166"/>
        <v>NO OFERTADO</v>
      </c>
      <c r="AS1318" s="109" t="str">
        <f t="shared" si="167"/>
        <v>CORRECTO</v>
      </c>
    </row>
    <row r="1319" spans="1:45" ht="36" x14ac:dyDescent="0.25">
      <c r="A1319" s="134">
        <v>1317</v>
      </c>
      <c r="B1319" s="135">
        <v>47</v>
      </c>
      <c r="C1319" s="10" t="s">
        <v>149</v>
      </c>
      <c r="D1319" s="136" t="s">
        <v>51</v>
      </c>
      <c r="E1319" s="136" t="s">
        <v>205</v>
      </c>
      <c r="F1319" s="136" t="s">
        <v>7</v>
      </c>
      <c r="G1319" s="136" t="s">
        <v>8</v>
      </c>
      <c r="H1319" s="136" t="s">
        <v>7</v>
      </c>
      <c r="I1319" s="137">
        <v>4426.5</v>
      </c>
      <c r="J1319" s="8">
        <v>1</v>
      </c>
      <c r="K1319" s="8" t="s">
        <v>150</v>
      </c>
      <c r="L1319" s="9">
        <v>3990.65</v>
      </c>
      <c r="M1319" s="9">
        <v>33654</v>
      </c>
      <c r="N1319" s="138">
        <f t="shared" si="160"/>
        <v>134301335.09999999</v>
      </c>
      <c r="O1319" s="11" t="s">
        <v>3204</v>
      </c>
      <c r="P1319" s="39">
        <v>4.0804796714152079E-3</v>
      </c>
      <c r="Q1319" s="39">
        <v>6.5151248077013058E-3</v>
      </c>
      <c r="R1319" s="26">
        <v>1.0201199178538021</v>
      </c>
      <c r="S1319" s="26">
        <v>0.19545374423103917</v>
      </c>
      <c r="T1319" s="26">
        <v>1.2155736620848412</v>
      </c>
      <c r="U1319" s="11"/>
      <c r="V1319" s="28"/>
      <c r="W1319" s="28"/>
      <c r="X1319" s="29"/>
      <c r="Y1319" s="108" t="str">
        <f t="shared" si="161"/>
        <v>NO OFERTADO</v>
      </c>
      <c r="Z1319" s="108" t="str">
        <f t="shared" si="162"/>
        <v>CORRECTO</v>
      </c>
      <c r="AA1319" s="29">
        <f t="shared" si="163"/>
        <v>0</v>
      </c>
      <c r="AB1319" s="25">
        <v>0.3672431704273687</v>
      </c>
      <c r="AC1319" s="26">
        <v>9.7726872115519586E-2</v>
      </c>
      <c r="AD1319" s="26">
        <v>0.46497004254288832</v>
      </c>
      <c r="AE1319" s="28"/>
      <c r="AF1319" s="28"/>
      <c r="AG1319" s="28"/>
      <c r="AH1319" s="29"/>
      <c r="AI1319" s="108" t="str">
        <f t="shared" si="164"/>
        <v>NO OFERTADO</v>
      </c>
      <c r="AJ1319" s="108" t="str">
        <f t="shared" si="165"/>
        <v>CORRECTO</v>
      </c>
      <c r="AK1319" s="27">
        <v>0.24482878028491248</v>
      </c>
      <c r="AL1319" s="26">
        <v>3.2575624038506529E-2</v>
      </c>
      <c r="AM1319" s="26">
        <v>0.27740440432341901</v>
      </c>
      <c r="AN1319" s="28"/>
      <c r="AO1319" s="28"/>
      <c r="AP1319" s="28"/>
      <c r="AQ1319" s="29"/>
      <c r="AR1319" s="108" t="str">
        <f t="shared" si="166"/>
        <v>NO OFERTADO</v>
      </c>
      <c r="AS1319" s="109" t="str">
        <f t="shared" si="167"/>
        <v>CORRECTO</v>
      </c>
    </row>
    <row r="1320" spans="1:45" ht="36" x14ac:dyDescent="0.25">
      <c r="A1320" s="134">
        <v>1318</v>
      </c>
      <c r="B1320" s="135">
        <v>890</v>
      </c>
      <c r="C1320" s="10" t="s">
        <v>149</v>
      </c>
      <c r="D1320" s="136" t="s">
        <v>148</v>
      </c>
      <c r="E1320" s="136" t="s">
        <v>205</v>
      </c>
      <c r="F1320" s="136" t="s">
        <v>7</v>
      </c>
      <c r="G1320" s="136" t="s">
        <v>8</v>
      </c>
      <c r="H1320" s="136" t="s">
        <v>7</v>
      </c>
      <c r="I1320" s="137">
        <v>2213.25</v>
      </c>
      <c r="J1320" s="8">
        <v>1</v>
      </c>
      <c r="K1320" s="8" t="s">
        <v>150</v>
      </c>
      <c r="L1320" s="9">
        <v>2213.25</v>
      </c>
      <c r="M1320" s="9">
        <v>2522.2307692307691</v>
      </c>
      <c r="N1320" s="138">
        <f t="shared" si="160"/>
        <v>5582327.25</v>
      </c>
      <c r="O1320" s="11" t="s">
        <v>3204</v>
      </c>
      <c r="P1320" s="39">
        <v>1.6960794057520995E-4</v>
      </c>
      <c r="Q1320" s="39">
        <v>2.7080563811299007E-4</v>
      </c>
      <c r="R1320" s="26">
        <v>4.2401985143802487E-2</v>
      </c>
      <c r="S1320" s="26">
        <v>8.1241691433897017E-3</v>
      </c>
      <c r="T1320" s="26">
        <v>5.052615428719219E-2</v>
      </c>
      <c r="U1320" s="11"/>
      <c r="V1320" s="28"/>
      <c r="W1320" s="28"/>
      <c r="X1320" s="29"/>
      <c r="Y1320" s="108" t="str">
        <f t="shared" si="161"/>
        <v>NO OFERTADO</v>
      </c>
      <c r="Z1320" s="108" t="str">
        <f t="shared" si="162"/>
        <v>CORRECTO</v>
      </c>
      <c r="AA1320" s="29">
        <f t="shared" si="163"/>
        <v>0</v>
      </c>
      <c r="AB1320" s="25">
        <v>1.5264714651768896E-2</v>
      </c>
      <c r="AC1320" s="26">
        <v>4.0620845716948508E-3</v>
      </c>
      <c r="AD1320" s="26">
        <v>1.9326799223463746E-2</v>
      </c>
      <c r="AE1320" s="28"/>
      <c r="AF1320" s="28"/>
      <c r="AG1320" s="28"/>
      <c r="AH1320" s="29"/>
      <c r="AI1320" s="108" t="str">
        <f t="shared" si="164"/>
        <v>NO OFERTADO</v>
      </c>
      <c r="AJ1320" s="108" t="str">
        <f t="shared" si="165"/>
        <v>CORRECTO</v>
      </c>
      <c r="AK1320" s="27">
        <v>1.0176476434512596E-2</v>
      </c>
      <c r="AL1320" s="26">
        <v>1.3540281905649503E-3</v>
      </c>
      <c r="AM1320" s="26">
        <v>1.1530504625077546E-2</v>
      </c>
      <c r="AN1320" s="28"/>
      <c r="AO1320" s="28"/>
      <c r="AP1320" s="28"/>
      <c r="AQ1320" s="29"/>
      <c r="AR1320" s="108" t="str">
        <f t="shared" si="166"/>
        <v>NO OFERTADO</v>
      </c>
      <c r="AS1320" s="109" t="str">
        <f t="shared" si="167"/>
        <v>CORRECTO</v>
      </c>
    </row>
    <row r="1321" spans="1:45" ht="24" x14ac:dyDescent="0.25">
      <c r="A1321" s="134">
        <v>1319</v>
      </c>
      <c r="B1321" s="135">
        <v>703</v>
      </c>
      <c r="C1321" s="10" t="s">
        <v>1510</v>
      </c>
      <c r="D1321" s="136" t="s">
        <v>411</v>
      </c>
      <c r="E1321" s="136" t="s">
        <v>6</v>
      </c>
      <c r="F1321" s="136" t="s">
        <v>7</v>
      </c>
      <c r="G1321" s="136" t="s">
        <v>8</v>
      </c>
      <c r="H1321" s="136" t="s">
        <v>7</v>
      </c>
      <c r="I1321" s="137">
        <v>503.09999999999997</v>
      </c>
      <c r="J1321" s="8">
        <v>1</v>
      </c>
      <c r="K1321" s="8" t="s">
        <v>1511</v>
      </c>
      <c r="L1321" s="9">
        <v>503.1</v>
      </c>
      <c r="M1321" s="9">
        <v>16898</v>
      </c>
      <c r="N1321" s="138">
        <f t="shared" si="160"/>
        <v>8501383.8000000007</v>
      </c>
      <c r="O1321" s="11" t="s">
        <v>3204</v>
      </c>
      <c r="P1321" s="39">
        <v>2.5829768370484778E-4</v>
      </c>
      <c r="Q1321" s="39">
        <v>4.1241270203255039E-4</v>
      </c>
      <c r="R1321" s="26">
        <v>6.4574420926211948E-2</v>
      </c>
      <c r="S1321" s="26">
        <v>1.2372381060976512E-2</v>
      </c>
      <c r="T1321" s="26">
        <v>7.6946801987188465E-2</v>
      </c>
      <c r="U1321" s="11"/>
      <c r="V1321" s="28"/>
      <c r="W1321" s="28"/>
      <c r="X1321" s="29"/>
      <c r="Y1321" s="108" t="str">
        <f t="shared" si="161"/>
        <v>NO OFERTADO</v>
      </c>
      <c r="Z1321" s="108" t="str">
        <f t="shared" si="162"/>
        <v>CORRECTO</v>
      </c>
      <c r="AA1321" s="29">
        <f t="shared" si="163"/>
        <v>0</v>
      </c>
      <c r="AB1321" s="25">
        <v>2.3246791533436301E-2</v>
      </c>
      <c r="AC1321" s="26">
        <v>6.186190530488256E-3</v>
      </c>
      <c r="AD1321" s="26">
        <v>2.9432982063924557E-2</v>
      </c>
      <c r="AE1321" s="28"/>
      <c r="AF1321" s="28"/>
      <c r="AG1321" s="28"/>
      <c r="AH1321" s="29"/>
      <c r="AI1321" s="108" t="str">
        <f t="shared" si="164"/>
        <v>NO OFERTADO</v>
      </c>
      <c r="AJ1321" s="108" t="str">
        <f t="shared" si="165"/>
        <v>CORRECTO</v>
      </c>
      <c r="AK1321" s="27">
        <v>1.5497861022290867E-2</v>
      </c>
      <c r="AL1321" s="26">
        <v>2.0620635101627517E-3</v>
      </c>
      <c r="AM1321" s="26">
        <v>1.755992453245362E-2</v>
      </c>
      <c r="AN1321" s="28"/>
      <c r="AO1321" s="28"/>
      <c r="AP1321" s="28"/>
      <c r="AQ1321" s="29"/>
      <c r="AR1321" s="108" t="str">
        <f t="shared" si="166"/>
        <v>NO OFERTADO</v>
      </c>
      <c r="AS1321" s="109" t="str">
        <f t="shared" si="167"/>
        <v>CORRECTO</v>
      </c>
    </row>
    <row r="1322" spans="1:45" ht="24" x14ac:dyDescent="0.25">
      <c r="A1322" s="134">
        <v>1320</v>
      </c>
      <c r="B1322" s="135">
        <v>1299</v>
      </c>
      <c r="C1322" s="10" t="s">
        <v>2370</v>
      </c>
      <c r="D1322" s="136" t="s">
        <v>1308</v>
      </c>
      <c r="E1322" s="136" t="s">
        <v>6</v>
      </c>
      <c r="F1322" s="136" t="s">
        <v>7</v>
      </c>
      <c r="G1322" s="136" t="s">
        <v>537</v>
      </c>
      <c r="H1322" s="136" t="s">
        <v>7</v>
      </c>
      <c r="I1322" s="137" t="s">
        <v>45</v>
      </c>
      <c r="J1322" s="8">
        <v>1</v>
      </c>
      <c r="K1322" s="8" t="s">
        <v>2371</v>
      </c>
      <c r="L1322" s="9">
        <v>3412.12</v>
      </c>
      <c r="M1322" s="9">
        <v>366.15384615384613</v>
      </c>
      <c r="N1322" s="138">
        <f t="shared" si="160"/>
        <v>1249360.8615384614</v>
      </c>
      <c r="O1322" s="11" t="s">
        <v>3204</v>
      </c>
      <c r="P1322" s="39">
        <v>3.7959351587782407E-5</v>
      </c>
      <c r="Q1322" s="39"/>
      <c r="R1322" s="26">
        <v>9.4898378969456021E-3</v>
      </c>
      <c r="S1322" s="7"/>
      <c r="T1322" s="26">
        <v>9.4898378969456021E-3</v>
      </c>
      <c r="U1322" s="11"/>
      <c r="V1322" s="28"/>
      <c r="W1322" s="28"/>
      <c r="X1322" s="29"/>
      <c r="Y1322" s="108" t="str">
        <f t="shared" si="161"/>
        <v>NO OFERTADO</v>
      </c>
      <c r="Z1322" s="108" t="str">
        <f t="shared" si="162"/>
        <v>CORRECTO</v>
      </c>
      <c r="AA1322" s="29">
        <f t="shared" si="163"/>
        <v>0</v>
      </c>
      <c r="AB1322" s="25">
        <v>3.4163416429004168E-3</v>
      </c>
      <c r="AC1322" s="7"/>
      <c r="AD1322" s="26">
        <v>3.4163416429004168E-3</v>
      </c>
      <c r="AE1322" s="28"/>
      <c r="AF1322" s="28"/>
      <c r="AG1322" s="28"/>
      <c r="AH1322" s="29"/>
      <c r="AI1322" s="108" t="str">
        <f t="shared" si="164"/>
        <v>NO OFERTADO</v>
      </c>
      <c r="AJ1322" s="108" t="str">
        <f t="shared" si="165"/>
        <v>CORRECTO</v>
      </c>
      <c r="AK1322" s="27">
        <v>2.2775610952669445E-3</v>
      </c>
      <c r="AL1322" s="7"/>
      <c r="AM1322" s="26">
        <v>2.2775610952669445E-3</v>
      </c>
      <c r="AN1322" s="28"/>
      <c r="AO1322" s="28"/>
      <c r="AP1322" s="28"/>
      <c r="AQ1322" s="29"/>
      <c r="AR1322" s="108" t="str">
        <f t="shared" si="166"/>
        <v>NO OFERTADO</v>
      </c>
      <c r="AS1322" s="109" t="str">
        <f t="shared" si="167"/>
        <v>CORRECTO</v>
      </c>
    </row>
    <row r="1323" spans="1:45" ht="24" x14ac:dyDescent="0.25">
      <c r="A1323" s="134">
        <v>1321</v>
      </c>
      <c r="B1323" s="135">
        <v>1814</v>
      </c>
      <c r="C1323" s="10" t="s">
        <v>2370</v>
      </c>
      <c r="D1323" s="136" t="s">
        <v>1583</v>
      </c>
      <c r="E1323" s="136" t="s">
        <v>1095</v>
      </c>
      <c r="F1323" s="136" t="s">
        <v>965</v>
      </c>
      <c r="G1323" s="136" t="s">
        <v>1395</v>
      </c>
      <c r="H1323" s="136" t="s">
        <v>1394</v>
      </c>
      <c r="I1323" s="137" t="s">
        <v>45</v>
      </c>
      <c r="J1323" s="8">
        <v>1</v>
      </c>
      <c r="K1323" s="8" t="s">
        <v>2371</v>
      </c>
      <c r="L1323" s="9">
        <v>3919.62</v>
      </c>
      <c r="M1323" s="9">
        <v>11.833333333333334</v>
      </c>
      <c r="N1323" s="138">
        <f t="shared" si="160"/>
        <v>46382.17</v>
      </c>
      <c r="O1323" s="11" t="s">
        <v>3204</v>
      </c>
      <c r="P1323" s="39">
        <v>1.4092302333420682E-6</v>
      </c>
      <c r="Q1323" s="39"/>
      <c r="R1323" s="26">
        <v>3.5230755833551703E-4</v>
      </c>
      <c r="S1323" s="7"/>
      <c r="T1323" s="26">
        <v>3.5230755833551703E-4</v>
      </c>
      <c r="U1323" s="11"/>
      <c r="V1323" s="28"/>
      <c r="W1323" s="28"/>
      <c r="X1323" s="29"/>
      <c r="Y1323" s="108" t="str">
        <f t="shared" si="161"/>
        <v>NO OFERTADO</v>
      </c>
      <c r="Z1323" s="108" t="str">
        <f t="shared" si="162"/>
        <v>CORRECTO</v>
      </c>
      <c r="AA1323" s="29">
        <f t="shared" si="163"/>
        <v>0</v>
      </c>
      <c r="AB1323" s="25">
        <v>1.2683072100078612E-4</v>
      </c>
      <c r="AC1323" s="7"/>
      <c r="AD1323" s="26">
        <v>1.2683072100078612E-4</v>
      </c>
      <c r="AE1323" s="28"/>
      <c r="AF1323" s="28"/>
      <c r="AG1323" s="28"/>
      <c r="AH1323" s="29"/>
      <c r="AI1323" s="108" t="str">
        <f t="shared" si="164"/>
        <v>NO OFERTADO</v>
      </c>
      <c r="AJ1323" s="108" t="str">
        <f t="shared" si="165"/>
        <v>CORRECTO</v>
      </c>
      <c r="AK1323" s="27">
        <v>8.4553814000524092E-5</v>
      </c>
      <c r="AL1323" s="7"/>
      <c r="AM1323" s="26">
        <v>8.4553814000524092E-5</v>
      </c>
      <c r="AN1323" s="28"/>
      <c r="AO1323" s="28"/>
      <c r="AP1323" s="28"/>
      <c r="AQ1323" s="29"/>
      <c r="AR1323" s="108" t="str">
        <f t="shared" si="166"/>
        <v>NO OFERTADO</v>
      </c>
      <c r="AS1323" s="109" t="str">
        <f t="shared" si="167"/>
        <v>CORRECTO</v>
      </c>
    </row>
    <row r="1324" spans="1:45" ht="24" x14ac:dyDescent="0.25">
      <c r="A1324" s="134">
        <v>1322</v>
      </c>
      <c r="B1324" s="135">
        <v>1816</v>
      </c>
      <c r="C1324" s="10" t="s">
        <v>2370</v>
      </c>
      <c r="D1324" s="136" t="s">
        <v>1308</v>
      </c>
      <c r="E1324" s="136" t="s">
        <v>7</v>
      </c>
      <c r="F1324" s="136" t="s">
        <v>7</v>
      </c>
      <c r="G1324" s="136" t="s">
        <v>8</v>
      </c>
      <c r="H1324" s="136" t="s">
        <v>7</v>
      </c>
      <c r="I1324" s="137" t="s">
        <v>45</v>
      </c>
      <c r="J1324" s="8">
        <v>1</v>
      </c>
      <c r="K1324" s="8" t="s">
        <v>2371</v>
      </c>
      <c r="L1324" s="9">
        <v>3412.12</v>
      </c>
      <c r="M1324" s="9">
        <v>7.5</v>
      </c>
      <c r="N1324" s="138">
        <f t="shared" si="160"/>
        <v>25590.899999999998</v>
      </c>
      <c r="O1324" s="11" t="s">
        <v>3204</v>
      </c>
      <c r="P1324" s="39">
        <v>7.7752873525394632E-7</v>
      </c>
      <c r="Q1324" s="39"/>
      <c r="R1324" s="26">
        <v>1.9438218381348659E-4</v>
      </c>
      <c r="S1324" s="7"/>
      <c r="T1324" s="26">
        <v>1.9438218381348659E-4</v>
      </c>
      <c r="U1324" s="11"/>
      <c r="V1324" s="28"/>
      <c r="W1324" s="28"/>
      <c r="X1324" s="29"/>
      <c r="Y1324" s="108" t="str">
        <f t="shared" si="161"/>
        <v>NO OFERTADO</v>
      </c>
      <c r="Z1324" s="108" t="str">
        <f t="shared" si="162"/>
        <v>CORRECTO</v>
      </c>
      <c r="AA1324" s="29">
        <f t="shared" si="163"/>
        <v>0</v>
      </c>
      <c r="AB1324" s="25">
        <v>6.9977586172855166E-5</v>
      </c>
      <c r="AC1324" s="7"/>
      <c r="AD1324" s="26">
        <v>6.9977586172855166E-5</v>
      </c>
      <c r="AE1324" s="28"/>
      <c r="AF1324" s="28"/>
      <c r="AG1324" s="28"/>
      <c r="AH1324" s="29"/>
      <c r="AI1324" s="108" t="str">
        <f t="shared" si="164"/>
        <v>NO OFERTADO</v>
      </c>
      <c r="AJ1324" s="108" t="str">
        <f t="shared" si="165"/>
        <v>CORRECTO</v>
      </c>
      <c r="AK1324" s="27">
        <v>4.6651724115236777E-5</v>
      </c>
      <c r="AL1324" s="7"/>
      <c r="AM1324" s="26">
        <v>4.6651724115236777E-5</v>
      </c>
      <c r="AN1324" s="28"/>
      <c r="AO1324" s="28"/>
      <c r="AP1324" s="28"/>
      <c r="AQ1324" s="29"/>
      <c r="AR1324" s="108" t="str">
        <f t="shared" si="166"/>
        <v>NO OFERTADO</v>
      </c>
      <c r="AS1324" s="109" t="str">
        <f t="shared" si="167"/>
        <v>CORRECTO</v>
      </c>
    </row>
    <row r="1325" spans="1:45" x14ac:dyDescent="0.25">
      <c r="A1325" s="134">
        <v>1323</v>
      </c>
      <c r="B1325" s="135">
        <v>1313</v>
      </c>
      <c r="C1325" s="10" t="s">
        <v>2393</v>
      </c>
      <c r="D1325" s="136" t="s">
        <v>136</v>
      </c>
      <c r="E1325" s="136" t="s">
        <v>36</v>
      </c>
      <c r="F1325" s="136" t="s">
        <v>16</v>
      </c>
      <c r="G1325" s="136" t="s">
        <v>17</v>
      </c>
      <c r="H1325" s="136" t="s">
        <v>36</v>
      </c>
      <c r="I1325" s="137">
        <v>441757.60000000003</v>
      </c>
      <c r="J1325" s="8">
        <v>1</v>
      </c>
      <c r="K1325" s="8" t="s">
        <v>2394</v>
      </c>
      <c r="L1325" s="9">
        <v>441757.6</v>
      </c>
      <c r="M1325" s="9">
        <v>3.125</v>
      </c>
      <c r="N1325" s="138">
        <f t="shared" si="160"/>
        <v>1380492.5</v>
      </c>
      <c r="O1325" s="11" t="s">
        <v>3204</v>
      </c>
      <c r="P1325" s="39">
        <v>4.1943526314141298E-5</v>
      </c>
      <c r="Q1325" s="39">
        <v>6.6969408211010366E-5</v>
      </c>
      <c r="R1325" s="26">
        <v>1.0485881578535325E-2</v>
      </c>
      <c r="S1325" s="26">
        <v>2.0090822463303109E-3</v>
      </c>
      <c r="T1325" s="26">
        <v>1.2494963824865635E-2</v>
      </c>
      <c r="U1325" s="11"/>
      <c r="V1325" s="28"/>
      <c r="W1325" s="28"/>
      <c r="X1325" s="29"/>
      <c r="Y1325" s="108" t="str">
        <f t="shared" si="161"/>
        <v>NO OFERTADO</v>
      </c>
      <c r="Z1325" s="108" t="str">
        <f t="shared" si="162"/>
        <v>CORRECTO</v>
      </c>
      <c r="AA1325" s="29">
        <f t="shared" si="163"/>
        <v>0</v>
      </c>
      <c r="AB1325" s="25">
        <v>3.774917368272717E-3</v>
      </c>
      <c r="AC1325" s="26">
        <v>1.0045411231651554E-3</v>
      </c>
      <c r="AD1325" s="26">
        <v>4.7794584914378725E-3</v>
      </c>
      <c r="AE1325" s="28"/>
      <c r="AF1325" s="28"/>
      <c r="AG1325" s="28"/>
      <c r="AH1325" s="29"/>
      <c r="AI1325" s="108" t="str">
        <f t="shared" si="164"/>
        <v>NO OFERTADO</v>
      </c>
      <c r="AJ1325" s="108" t="str">
        <f t="shared" si="165"/>
        <v>CORRECTO</v>
      </c>
      <c r="AK1325" s="27">
        <v>2.516611578848478E-3</v>
      </c>
      <c r="AL1325" s="26">
        <v>3.3484704105505182E-4</v>
      </c>
      <c r="AM1325" s="26">
        <v>2.8514586199035298E-3</v>
      </c>
      <c r="AN1325" s="28"/>
      <c r="AO1325" s="28"/>
      <c r="AP1325" s="28"/>
      <c r="AQ1325" s="29"/>
      <c r="AR1325" s="108" t="str">
        <f t="shared" si="166"/>
        <v>NO OFERTADO</v>
      </c>
      <c r="AS1325" s="109" t="str">
        <f t="shared" si="167"/>
        <v>CORRECTO</v>
      </c>
    </row>
    <row r="1326" spans="1:45" x14ac:dyDescent="0.25">
      <c r="A1326" s="134">
        <v>1324</v>
      </c>
      <c r="B1326" s="135">
        <v>1601</v>
      </c>
      <c r="C1326" s="10" t="s">
        <v>2825</v>
      </c>
      <c r="D1326" s="136" t="s">
        <v>1442</v>
      </c>
      <c r="E1326" s="136" t="s">
        <v>36</v>
      </c>
      <c r="F1326" s="136" t="s">
        <v>16</v>
      </c>
      <c r="G1326" s="136" t="s">
        <v>17</v>
      </c>
      <c r="H1326" s="136" t="s">
        <v>36</v>
      </c>
      <c r="I1326" s="137">
        <v>201073.80000000002</v>
      </c>
      <c r="J1326" s="8">
        <v>1</v>
      </c>
      <c r="K1326" s="8" t="s">
        <v>2826</v>
      </c>
      <c r="L1326" s="9">
        <v>201073.8</v>
      </c>
      <c r="M1326" s="9">
        <v>1.875</v>
      </c>
      <c r="N1326" s="138">
        <f t="shared" si="160"/>
        <v>377013.375</v>
      </c>
      <c r="O1326" s="11" t="s">
        <v>3204</v>
      </c>
      <c r="P1326" s="39">
        <v>1.145480356836109E-5</v>
      </c>
      <c r="Q1326" s="39">
        <v>1.8289387744870568E-5</v>
      </c>
      <c r="R1326" s="26">
        <v>2.8637008920902726E-3</v>
      </c>
      <c r="S1326" s="26">
        <v>5.4868163234611707E-4</v>
      </c>
      <c r="T1326" s="26">
        <v>3.4123825244363895E-3</v>
      </c>
      <c r="U1326" s="11"/>
      <c r="V1326" s="28"/>
      <c r="W1326" s="28"/>
      <c r="X1326" s="29"/>
      <c r="Y1326" s="108" t="str">
        <f t="shared" si="161"/>
        <v>NO OFERTADO</v>
      </c>
      <c r="Z1326" s="108" t="str">
        <f t="shared" si="162"/>
        <v>CORRECTO</v>
      </c>
      <c r="AA1326" s="29">
        <f t="shared" si="163"/>
        <v>0</v>
      </c>
      <c r="AB1326" s="25">
        <v>1.0309323211524981E-3</v>
      </c>
      <c r="AC1326" s="26">
        <v>2.7434081617305853E-4</v>
      </c>
      <c r="AD1326" s="26">
        <v>1.3052731373255565E-3</v>
      </c>
      <c r="AE1326" s="28"/>
      <c r="AF1326" s="28"/>
      <c r="AG1326" s="28"/>
      <c r="AH1326" s="29"/>
      <c r="AI1326" s="108" t="str">
        <f t="shared" si="164"/>
        <v>NO OFERTADO</v>
      </c>
      <c r="AJ1326" s="108" t="str">
        <f t="shared" si="165"/>
        <v>CORRECTO</v>
      </c>
      <c r="AK1326" s="27">
        <v>6.8728821410166542E-4</v>
      </c>
      <c r="AL1326" s="26">
        <v>9.144693872435284E-5</v>
      </c>
      <c r="AM1326" s="26">
        <v>7.7873515282601824E-4</v>
      </c>
      <c r="AN1326" s="28"/>
      <c r="AO1326" s="28"/>
      <c r="AP1326" s="28"/>
      <c r="AQ1326" s="29"/>
      <c r="AR1326" s="108" t="str">
        <f t="shared" si="166"/>
        <v>NO OFERTADO</v>
      </c>
      <c r="AS1326" s="109" t="str">
        <f t="shared" si="167"/>
        <v>CORRECTO</v>
      </c>
    </row>
    <row r="1327" spans="1:45" ht="24" x14ac:dyDescent="0.25">
      <c r="A1327" s="134">
        <v>1325</v>
      </c>
      <c r="B1327" s="135">
        <v>1778</v>
      </c>
      <c r="C1327" s="10" t="s">
        <v>2789</v>
      </c>
      <c r="D1327" s="136" t="s">
        <v>69</v>
      </c>
      <c r="E1327" s="136" t="s">
        <v>7</v>
      </c>
      <c r="F1327" s="136" t="s">
        <v>7</v>
      </c>
      <c r="G1327" s="136" t="s">
        <v>8</v>
      </c>
      <c r="H1327" s="136" t="s">
        <v>7</v>
      </c>
      <c r="I1327" s="137" t="s">
        <v>45</v>
      </c>
      <c r="J1327" s="8">
        <v>1</v>
      </c>
      <c r="K1327" s="8" t="s">
        <v>2790</v>
      </c>
      <c r="L1327" s="9">
        <v>9474.7999999999993</v>
      </c>
      <c r="M1327" s="9">
        <v>45</v>
      </c>
      <c r="N1327" s="138">
        <f t="shared" si="160"/>
        <v>426365.99999999994</v>
      </c>
      <c r="O1327" s="11" t="s">
        <v>3204</v>
      </c>
      <c r="P1327" s="39">
        <v>1.2954285184783813E-5</v>
      </c>
      <c r="Q1327" s="39"/>
      <c r="R1327" s="26">
        <v>3.2385712961959532E-3</v>
      </c>
      <c r="S1327" s="7"/>
      <c r="T1327" s="26">
        <v>3.2385712961959532E-3</v>
      </c>
      <c r="U1327" s="11"/>
      <c r="V1327" s="28"/>
      <c r="W1327" s="28"/>
      <c r="X1327" s="29"/>
      <c r="Y1327" s="108" t="str">
        <f t="shared" si="161"/>
        <v>NO OFERTADO</v>
      </c>
      <c r="Z1327" s="108" t="str">
        <f t="shared" si="162"/>
        <v>CORRECTO</v>
      </c>
      <c r="AA1327" s="29">
        <f t="shared" si="163"/>
        <v>0</v>
      </c>
      <c r="AB1327" s="25">
        <v>1.1658856666305433E-3</v>
      </c>
      <c r="AC1327" s="7"/>
      <c r="AD1327" s="26">
        <v>1.1658856666305433E-3</v>
      </c>
      <c r="AE1327" s="28"/>
      <c r="AF1327" s="28"/>
      <c r="AG1327" s="28"/>
      <c r="AH1327" s="29"/>
      <c r="AI1327" s="108" t="str">
        <f t="shared" si="164"/>
        <v>NO OFERTADO</v>
      </c>
      <c r="AJ1327" s="108" t="str">
        <f t="shared" si="165"/>
        <v>CORRECTO</v>
      </c>
      <c r="AK1327" s="27">
        <v>7.7725711108702885E-4</v>
      </c>
      <c r="AL1327" s="7"/>
      <c r="AM1327" s="26">
        <v>7.7725711108702885E-4</v>
      </c>
      <c r="AN1327" s="28"/>
      <c r="AO1327" s="28"/>
      <c r="AP1327" s="28"/>
      <c r="AQ1327" s="29"/>
      <c r="AR1327" s="108" t="str">
        <f t="shared" si="166"/>
        <v>NO OFERTADO</v>
      </c>
      <c r="AS1327" s="109" t="str">
        <f t="shared" si="167"/>
        <v>CORRECTO</v>
      </c>
    </row>
    <row r="1328" spans="1:45" x14ac:dyDescent="0.25">
      <c r="A1328" s="134">
        <v>1326</v>
      </c>
      <c r="B1328" s="135">
        <v>161</v>
      </c>
      <c r="C1328" s="10" t="s">
        <v>454</v>
      </c>
      <c r="D1328" s="136" t="s">
        <v>455</v>
      </c>
      <c r="E1328" s="136" t="s">
        <v>456</v>
      </c>
      <c r="F1328" s="136" t="s">
        <v>210</v>
      </c>
      <c r="G1328" s="136" t="s">
        <v>80</v>
      </c>
      <c r="H1328" s="136" t="s">
        <v>211</v>
      </c>
      <c r="I1328" s="137">
        <v>964.20200000000011</v>
      </c>
      <c r="J1328" s="8">
        <v>140</v>
      </c>
      <c r="K1328" s="8" t="s">
        <v>457</v>
      </c>
      <c r="L1328" s="9">
        <v>165.21</v>
      </c>
      <c r="M1328" s="9">
        <v>464530.76923076919</v>
      </c>
      <c r="N1328" s="138">
        <f t="shared" si="160"/>
        <v>76745128.384615377</v>
      </c>
      <c r="O1328" s="11" t="s">
        <v>3204</v>
      </c>
      <c r="P1328" s="39">
        <v>2.3317484969185035E-3</v>
      </c>
      <c r="Q1328" s="39">
        <v>3.7230016323853304E-3</v>
      </c>
      <c r="R1328" s="26">
        <v>0.58293712422962585</v>
      </c>
      <c r="S1328" s="26">
        <v>0.11169004897155992</v>
      </c>
      <c r="T1328" s="26">
        <v>0.69462717320118572</v>
      </c>
      <c r="U1328" s="11"/>
      <c r="V1328" s="28"/>
      <c r="W1328" s="28"/>
      <c r="X1328" s="29"/>
      <c r="Y1328" s="108" t="str">
        <f t="shared" si="161"/>
        <v>NO OFERTADO</v>
      </c>
      <c r="Z1328" s="108" t="str">
        <f t="shared" si="162"/>
        <v>CORRECTO</v>
      </c>
      <c r="AA1328" s="29">
        <f t="shared" si="163"/>
        <v>0</v>
      </c>
      <c r="AB1328" s="25">
        <v>0.20985736472266531</v>
      </c>
      <c r="AC1328" s="26">
        <v>5.5845024485779958E-2</v>
      </c>
      <c r="AD1328" s="26">
        <v>0.26570238920844524</v>
      </c>
      <c r="AE1328" s="28"/>
      <c r="AF1328" s="28"/>
      <c r="AG1328" s="28"/>
      <c r="AH1328" s="29"/>
      <c r="AI1328" s="108" t="str">
        <f t="shared" si="164"/>
        <v>NO OFERTADO</v>
      </c>
      <c r="AJ1328" s="108" t="str">
        <f t="shared" si="165"/>
        <v>CORRECTO</v>
      </c>
      <c r="AK1328" s="27">
        <v>0.13990490981511022</v>
      </c>
      <c r="AL1328" s="26">
        <v>1.8615008161926652E-2</v>
      </c>
      <c r="AM1328" s="26">
        <v>0.15851991797703688</v>
      </c>
      <c r="AN1328" s="28"/>
      <c r="AO1328" s="28"/>
      <c r="AP1328" s="28"/>
      <c r="AQ1328" s="29"/>
      <c r="AR1328" s="108" t="str">
        <f t="shared" si="166"/>
        <v>NO OFERTADO</v>
      </c>
      <c r="AS1328" s="109" t="str">
        <f t="shared" si="167"/>
        <v>CORRECTO</v>
      </c>
    </row>
    <row r="1329" spans="1:45" x14ac:dyDescent="0.25">
      <c r="A1329" s="134">
        <v>1327</v>
      </c>
      <c r="B1329" s="135">
        <v>878</v>
      </c>
      <c r="C1329" s="10" t="s">
        <v>454</v>
      </c>
      <c r="D1329" s="136" t="s">
        <v>1377</v>
      </c>
      <c r="E1329" s="136" t="s">
        <v>165</v>
      </c>
      <c r="F1329" s="136" t="s">
        <v>166</v>
      </c>
      <c r="G1329" s="136" t="s">
        <v>242</v>
      </c>
      <c r="H1329" s="136" t="s">
        <v>81</v>
      </c>
      <c r="I1329" s="137" t="s">
        <v>45</v>
      </c>
      <c r="J1329" s="8">
        <v>30</v>
      </c>
      <c r="K1329" s="8" t="s">
        <v>1787</v>
      </c>
      <c r="L1329" s="9">
        <v>444.33</v>
      </c>
      <c r="M1329" s="9">
        <v>8986.1538461538457</v>
      </c>
      <c r="N1329" s="138">
        <f t="shared" si="160"/>
        <v>3992817.7384615382</v>
      </c>
      <c r="O1329" s="11" t="s">
        <v>3204</v>
      </c>
      <c r="P1329" s="39">
        <v>1.213138469645664E-4</v>
      </c>
      <c r="Q1329" s="39"/>
      <c r="R1329" s="26">
        <v>3.03284617411416E-2</v>
      </c>
      <c r="S1329" s="7"/>
      <c r="T1329" s="26">
        <v>3.03284617411416E-2</v>
      </c>
      <c r="U1329" s="11"/>
      <c r="V1329" s="28"/>
      <c r="W1329" s="28"/>
      <c r="X1329" s="29"/>
      <c r="Y1329" s="108" t="str">
        <f t="shared" si="161"/>
        <v>NO OFERTADO</v>
      </c>
      <c r="Z1329" s="108" t="str">
        <f t="shared" si="162"/>
        <v>CORRECTO</v>
      </c>
      <c r="AA1329" s="29">
        <f t="shared" si="163"/>
        <v>0</v>
      </c>
      <c r="AB1329" s="25">
        <v>1.0918246226810976E-2</v>
      </c>
      <c r="AC1329" s="7"/>
      <c r="AD1329" s="26">
        <v>1.0918246226810976E-2</v>
      </c>
      <c r="AE1329" s="28"/>
      <c r="AF1329" s="28"/>
      <c r="AG1329" s="28"/>
      <c r="AH1329" s="29"/>
      <c r="AI1329" s="108" t="str">
        <f t="shared" si="164"/>
        <v>NO OFERTADO</v>
      </c>
      <c r="AJ1329" s="108" t="str">
        <f t="shared" si="165"/>
        <v>CORRECTO</v>
      </c>
      <c r="AK1329" s="27">
        <v>7.2788308178739838E-3</v>
      </c>
      <c r="AL1329" s="7"/>
      <c r="AM1329" s="26">
        <v>7.2788308178739838E-3</v>
      </c>
      <c r="AN1329" s="28"/>
      <c r="AO1329" s="28"/>
      <c r="AP1329" s="28"/>
      <c r="AQ1329" s="29"/>
      <c r="AR1329" s="108" t="str">
        <f t="shared" si="166"/>
        <v>NO OFERTADO</v>
      </c>
      <c r="AS1329" s="109" t="str">
        <f t="shared" si="167"/>
        <v>CORRECTO</v>
      </c>
    </row>
    <row r="1330" spans="1:45" x14ac:dyDescent="0.25">
      <c r="A1330" s="134">
        <v>1328</v>
      </c>
      <c r="B1330" s="135">
        <v>961</v>
      </c>
      <c r="C1330" s="10" t="s">
        <v>454</v>
      </c>
      <c r="D1330" s="136" t="s">
        <v>1377</v>
      </c>
      <c r="E1330" s="136" t="s">
        <v>820</v>
      </c>
      <c r="F1330" s="136" t="s">
        <v>241</v>
      </c>
      <c r="G1330" s="136" t="s">
        <v>242</v>
      </c>
      <c r="H1330" s="136" t="s">
        <v>243</v>
      </c>
      <c r="I1330" s="137" t="s">
        <v>45</v>
      </c>
      <c r="J1330" s="8">
        <v>15</v>
      </c>
      <c r="K1330" s="8" t="s">
        <v>1787</v>
      </c>
      <c r="L1330" s="9">
        <v>308.14</v>
      </c>
      <c r="M1330" s="9">
        <v>10115.76923076923</v>
      </c>
      <c r="N1330" s="138">
        <f t="shared" si="160"/>
        <v>3117073.1307692304</v>
      </c>
      <c r="O1330" s="11" t="s">
        <v>3204</v>
      </c>
      <c r="P1330" s="39">
        <v>9.4706084157300402E-5</v>
      </c>
      <c r="Q1330" s="39"/>
      <c r="R1330" s="26">
        <v>2.3676521039325101E-2</v>
      </c>
      <c r="S1330" s="7"/>
      <c r="T1330" s="26">
        <v>2.3676521039325101E-2</v>
      </c>
      <c r="U1330" s="11"/>
      <c r="V1330" s="28"/>
      <c r="W1330" s="28"/>
      <c r="X1330" s="29"/>
      <c r="Y1330" s="108" t="str">
        <f t="shared" si="161"/>
        <v>NO OFERTADO</v>
      </c>
      <c r="Z1330" s="108" t="str">
        <f t="shared" si="162"/>
        <v>CORRECTO</v>
      </c>
      <c r="AA1330" s="29">
        <f t="shared" si="163"/>
        <v>0</v>
      </c>
      <c r="AB1330" s="25">
        <v>8.5235475741570355E-3</v>
      </c>
      <c r="AC1330" s="7"/>
      <c r="AD1330" s="26">
        <v>8.5235475741570355E-3</v>
      </c>
      <c r="AE1330" s="28"/>
      <c r="AF1330" s="28"/>
      <c r="AG1330" s="28"/>
      <c r="AH1330" s="29"/>
      <c r="AI1330" s="108" t="str">
        <f t="shared" si="164"/>
        <v>NO OFERTADO</v>
      </c>
      <c r="AJ1330" s="108" t="str">
        <f t="shared" si="165"/>
        <v>CORRECTO</v>
      </c>
      <c r="AK1330" s="27">
        <v>5.682365049438024E-3</v>
      </c>
      <c r="AL1330" s="7"/>
      <c r="AM1330" s="26">
        <v>5.682365049438024E-3</v>
      </c>
      <c r="AN1330" s="28"/>
      <c r="AO1330" s="28"/>
      <c r="AP1330" s="28"/>
      <c r="AQ1330" s="29"/>
      <c r="AR1330" s="108" t="str">
        <f t="shared" si="166"/>
        <v>NO OFERTADO</v>
      </c>
      <c r="AS1330" s="109" t="str">
        <f t="shared" si="167"/>
        <v>CORRECTO</v>
      </c>
    </row>
    <row r="1331" spans="1:45" x14ac:dyDescent="0.25">
      <c r="A1331" s="134">
        <v>1329</v>
      </c>
      <c r="B1331" s="135">
        <v>715</v>
      </c>
      <c r="C1331" s="10" t="s">
        <v>1528</v>
      </c>
      <c r="D1331" s="136" t="s">
        <v>1529</v>
      </c>
      <c r="E1331" s="136" t="s">
        <v>165</v>
      </c>
      <c r="F1331" s="136" t="s">
        <v>166</v>
      </c>
      <c r="G1331" s="136" t="s">
        <v>242</v>
      </c>
      <c r="H1331" s="136" t="s">
        <v>243</v>
      </c>
      <c r="I1331" s="137" t="s">
        <v>45</v>
      </c>
      <c r="J1331" s="8">
        <v>120</v>
      </c>
      <c r="K1331" s="8" t="s">
        <v>905</v>
      </c>
      <c r="L1331" s="9">
        <v>1636.67</v>
      </c>
      <c r="M1331" s="9">
        <v>3600</v>
      </c>
      <c r="N1331" s="138">
        <f t="shared" si="160"/>
        <v>5892012</v>
      </c>
      <c r="O1331" s="11" t="s">
        <v>3204</v>
      </c>
      <c r="P1331" s="39">
        <v>1.7901709742373559E-4</v>
      </c>
      <c r="Q1331" s="39"/>
      <c r="R1331" s="26">
        <v>4.4754274355933897E-2</v>
      </c>
      <c r="S1331" s="7"/>
      <c r="T1331" s="26">
        <v>4.4754274355933897E-2</v>
      </c>
      <c r="U1331" s="11"/>
      <c r="V1331" s="28"/>
      <c r="W1331" s="28"/>
      <c r="X1331" s="29"/>
      <c r="Y1331" s="108" t="str">
        <f t="shared" si="161"/>
        <v>NO OFERTADO</v>
      </c>
      <c r="Z1331" s="108" t="str">
        <f t="shared" si="162"/>
        <v>CORRECTO</v>
      </c>
      <c r="AA1331" s="29">
        <f t="shared" si="163"/>
        <v>0</v>
      </c>
      <c r="AB1331" s="25">
        <v>1.6111538768136202E-2</v>
      </c>
      <c r="AC1331" s="7"/>
      <c r="AD1331" s="26">
        <v>1.6111538768136202E-2</v>
      </c>
      <c r="AE1331" s="28"/>
      <c r="AF1331" s="28"/>
      <c r="AG1331" s="28"/>
      <c r="AH1331" s="29"/>
      <c r="AI1331" s="108" t="str">
        <f t="shared" si="164"/>
        <v>NO OFERTADO</v>
      </c>
      <c r="AJ1331" s="108" t="str">
        <f t="shared" si="165"/>
        <v>CORRECTO</v>
      </c>
      <c r="AK1331" s="27">
        <v>1.0741025845424135E-2</v>
      </c>
      <c r="AL1331" s="7"/>
      <c r="AM1331" s="26">
        <v>1.0741025845424135E-2</v>
      </c>
      <c r="AN1331" s="28"/>
      <c r="AO1331" s="28"/>
      <c r="AP1331" s="28"/>
      <c r="AQ1331" s="29"/>
      <c r="AR1331" s="108" t="str">
        <f t="shared" si="166"/>
        <v>NO OFERTADO</v>
      </c>
      <c r="AS1331" s="109" t="str">
        <f t="shared" si="167"/>
        <v>CORRECTO</v>
      </c>
    </row>
    <row r="1332" spans="1:45" ht="24" x14ac:dyDescent="0.25">
      <c r="A1332" s="134">
        <v>1330</v>
      </c>
      <c r="B1332" s="135">
        <v>618</v>
      </c>
      <c r="C1332" s="10" t="s">
        <v>1147</v>
      </c>
      <c r="D1332" s="136" t="s">
        <v>459</v>
      </c>
      <c r="E1332" s="136" t="s">
        <v>1086</v>
      </c>
      <c r="F1332" s="136" t="s">
        <v>230</v>
      </c>
      <c r="G1332" s="136" t="s">
        <v>8</v>
      </c>
      <c r="H1332" s="136" t="s">
        <v>231</v>
      </c>
      <c r="I1332" s="137" t="s">
        <v>45</v>
      </c>
      <c r="J1332" s="8">
        <v>1</v>
      </c>
      <c r="K1332" s="8" t="s">
        <v>1149</v>
      </c>
      <c r="L1332" s="9">
        <v>1807.4</v>
      </c>
      <c r="M1332" s="9">
        <v>5065.5384615384619</v>
      </c>
      <c r="N1332" s="138">
        <f t="shared" si="160"/>
        <v>9155454.2153846156</v>
      </c>
      <c r="O1332" s="11" t="s">
        <v>3204</v>
      </c>
      <c r="P1332" s="39">
        <v>2.7817031588429529E-4</v>
      </c>
      <c r="Q1332" s="39"/>
      <c r="R1332" s="26">
        <v>6.9542578971073826E-2</v>
      </c>
      <c r="S1332" s="7"/>
      <c r="T1332" s="26">
        <v>6.9542578971073826E-2</v>
      </c>
      <c r="U1332" s="11"/>
      <c r="V1332" s="28"/>
      <c r="W1332" s="28"/>
      <c r="X1332" s="29"/>
      <c r="Y1332" s="108" t="str">
        <f t="shared" si="161"/>
        <v>NO OFERTADO</v>
      </c>
      <c r="Z1332" s="108" t="str">
        <f t="shared" si="162"/>
        <v>CORRECTO</v>
      </c>
      <c r="AA1332" s="29">
        <f t="shared" si="163"/>
        <v>0</v>
      </c>
      <c r="AB1332" s="25">
        <v>2.5035328429586577E-2</v>
      </c>
      <c r="AC1332" s="7"/>
      <c r="AD1332" s="26">
        <v>2.5035328429586577E-2</v>
      </c>
      <c r="AE1332" s="28"/>
      <c r="AF1332" s="28"/>
      <c r="AG1332" s="28"/>
      <c r="AH1332" s="29"/>
      <c r="AI1332" s="108" t="str">
        <f t="shared" si="164"/>
        <v>NO OFERTADO</v>
      </c>
      <c r="AJ1332" s="108" t="str">
        <f t="shared" si="165"/>
        <v>CORRECTO</v>
      </c>
      <c r="AK1332" s="27">
        <v>1.6690218953057716E-2</v>
      </c>
      <c r="AL1332" s="7"/>
      <c r="AM1332" s="26">
        <v>1.6690218953057716E-2</v>
      </c>
      <c r="AN1332" s="28"/>
      <c r="AO1332" s="28"/>
      <c r="AP1332" s="28"/>
      <c r="AQ1332" s="29"/>
      <c r="AR1332" s="108" t="str">
        <f t="shared" si="166"/>
        <v>NO OFERTADO</v>
      </c>
      <c r="AS1332" s="109" t="str">
        <f t="shared" si="167"/>
        <v>CORRECTO</v>
      </c>
    </row>
    <row r="1333" spans="1:45" ht="24" x14ac:dyDescent="0.25">
      <c r="A1333" s="134">
        <v>1331</v>
      </c>
      <c r="B1333" s="135">
        <v>485</v>
      </c>
      <c r="C1333" s="10" t="s">
        <v>1147</v>
      </c>
      <c r="D1333" s="136" t="s">
        <v>1148</v>
      </c>
      <c r="E1333" s="136" t="s">
        <v>6</v>
      </c>
      <c r="F1333" s="136" t="s">
        <v>7</v>
      </c>
      <c r="G1333" s="136" t="s">
        <v>8</v>
      </c>
      <c r="H1333" s="136" t="s">
        <v>7</v>
      </c>
      <c r="I1333" s="137">
        <v>2334.5</v>
      </c>
      <c r="J1333" s="8">
        <v>1</v>
      </c>
      <c r="K1333" s="8" t="s">
        <v>1149</v>
      </c>
      <c r="L1333" s="9">
        <v>310.89</v>
      </c>
      <c r="M1333" s="9">
        <v>9165.6153846153848</v>
      </c>
      <c r="N1333" s="138">
        <f t="shared" si="160"/>
        <v>2849498.1669230768</v>
      </c>
      <c r="O1333" s="11" t="s">
        <v>3204</v>
      </c>
      <c r="P1333" s="39">
        <v>8.6576349633507943E-5</v>
      </c>
      <c r="Q1333" s="39">
        <v>1.382327002408179E-4</v>
      </c>
      <c r="R1333" s="26">
        <v>2.1644087408376984E-2</v>
      </c>
      <c r="S1333" s="26">
        <v>4.146981007224537E-3</v>
      </c>
      <c r="T1333" s="26">
        <v>2.5791068415601522E-2</v>
      </c>
      <c r="U1333" s="11"/>
      <c r="V1333" s="28"/>
      <c r="W1333" s="28"/>
      <c r="X1333" s="29"/>
      <c r="Y1333" s="108" t="str">
        <f t="shared" si="161"/>
        <v>NO OFERTADO</v>
      </c>
      <c r="Z1333" s="108" t="str">
        <f t="shared" si="162"/>
        <v>CORRECTO</v>
      </c>
      <c r="AA1333" s="29">
        <f t="shared" si="163"/>
        <v>0</v>
      </c>
      <c r="AB1333" s="25">
        <v>7.7918714670157149E-3</v>
      </c>
      <c r="AC1333" s="26">
        <v>2.0734905036122685E-3</v>
      </c>
      <c r="AD1333" s="26">
        <v>9.8653619706279838E-3</v>
      </c>
      <c r="AE1333" s="28"/>
      <c r="AF1333" s="28"/>
      <c r="AG1333" s="28"/>
      <c r="AH1333" s="29"/>
      <c r="AI1333" s="108" t="str">
        <f t="shared" si="164"/>
        <v>NO OFERTADO</v>
      </c>
      <c r="AJ1333" s="108" t="str">
        <f t="shared" si="165"/>
        <v>CORRECTO</v>
      </c>
      <c r="AK1333" s="27">
        <v>5.1945809780104763E-3</v>
      </c>
      <c r="AL1333" s="26">
        <v>6.9116350120408947E-4</v>
      </c>
      <c r="AM1333" s="26">
        <v>5.8857444792145656E-3</v>
      </c>
      <c r="AN1333" s="28"/>
      <c r="AO1333" s="28"/>
      <c r="AP1333" s="28"/>
      <c r="AQ1333" s="29"/>
      <c r="AR1333" s="108" t="str">
        <f t="shared" si="166"/>
        <v>NO OFERTADO</v>
      </c>
      <c r="AS1333" s="109" t="str">
        <f t="shared" si="167"/>
        <v>CORRECTO</v>
      </c>
    </row>
    <row r="1334" spans="1:45" ht="24" x14ac:dyDescent="0.25">
      <c r="A1334" s="134">
        <v>1332</v>
      </c>
      <c r="B1334" s="135">
        <v>1154</v>
      </c>
      <c r="C1334" s="10" t="s">
        <v>1147</v>
      </c>
      <c r="D1334" s="136" t="s">
        <v>1462</v>
      </c>
      <c r="E1334" s="136" t="s">
        <v>6</v>
      </c>
      <c r="F1334" s="136" t="s">
        <v>7</v>
      </c>
      <c r="G1334" s="136" t="s">
        <v>8</v>
      </c>
      <c r="H1334" s="136" t="s">
        <v>7</v>
      </c>
      <c r="I1334" s="137">
        <v>1167.25</v>
      </c>
      <c r="J1334" s="8">
        <v>1</v>
      </c>
      <c r="K1334" s="8" t="s">
        <v>1149</v>
      </c>
      <c r="L1334" s="9">
        <v>380.82</v>
      </c>
      <c r="M1334" s="9">
        <v>6797.8461538461543</v>
      </c>
      <c r="N1334" s="138">
        <f t="shared" si="160"/>
        <v>2588755.7723076926</v>
      </c>
      <c r="O1334" s="11" t="s">
        <v>3204</v>
      </c>
      <c r="P1334" s="39">
        <v>7.8654209172938555E-5</v>
      </c>
      <c r="Q1334" s="39">
        <v>1.255837623705187E-4</v>
      </c>
      <c r="R1334" s="26">
        <v>1.9663552293234639E-2</v>
      </c>
      <c r="S1334" s="26">
        <v>3.767512871115561E-3</v>
      </c>
      <c r="T1334" s="26">
        <v>2.3431065164350201E-2</v>
      </c>
      <c r="U1334" s="11"/>
      <c r="V1334" s="28"/>
      <c r="W1334" s="28"/>
      <c r="X1334" s="29"/>
      <c r="Y1334" s="108" t="str">
        <f t="shared" si="161"/>
        <v>NO OFERTADO</v>
      </c>
      <c r="Z1334" s="108" t="str">
        <f t="shared" si="162"/>
        <v>CORRECTO</v>
      </c>
      <c r="AA1334" s="29">
        <f t="shared" si="163"/>
        <v>0</v>
      </c>
      <c r="AB1334" s="25">
        <v>7.0788788255644703E-3</v>
      </c>
      <c r="AC1334" s="26">
        <v>1.8837564355577805E-3</v>
      </c>
      <c r="AD1334" s="26">
        <v>8.9626352611222506E-3</v>
      </c>
      <c r="AE1334" s="28"/>
      <c r="AF1334" s="28"/>
      <c r="AG1334" s="28"/>
      <c r="AH1334" s="29"/>
      <c r="AI1334" s="108" t="str">
        <f t="shared" si="164"/>
        <v>NO OFERTADO</v>
      </c>
      <c r="AJ1334" s="108" t="str">
        <f t="shared" si="165"/>
        <v>CORRECTO</v>
      </c>
      <c r="AK1334" s="27">
        <v>4.7192525503763133E-3</v>
      </c>
      <c r="AL1334" s="26">
        <v>6.2791881185259349E-4</v>
      </c>
      <c r="AM1334" s="26">
        <v>5.347171362228907E-3</v>
      </c>
      <c r="AN1334" s="28"/>
      <c r="AO1334" s="28"/>
      <c r="AP1334" s="28"/>
      <c r="AQ1334" s="29"/>
      <c r="AR1334" s="108" t="str">
        <f t="shared" si="166"/>
        <v>NO OFERTADO</v>
      </c>
      <c r="AS1334" s="109" t="str">
        <f t="shared" si="167"/>
        <v>CORRECTO</v>
      </c>
    </row>
    <row r="1335" spans="1:45" ht="24" x14ac:dyDescent="0.25">
      <c r="A1335" s="134">
        <v>1333</v>
      </c>
      <c r="B1335" s="135">
        <v>1028</v>
      </c>
      <c r="C1335" s="10" t="s">
        <v>1147</v>
      </c>
      <c r="D1335" s="136" t="s">
        <v>459</v>
      </c>
      <c r="E1335" s="136" t="s">
        <v>6</v>
      </c>
      <c r="F1335" s="136" t="s">
        <v>7</v>
      </c>
      <c r="G1335" s="136" t="s">
        <v>8</v>
      </c>
      <c r="H1335" s="136" t="s">
        <v>7</v>
      </c>
      <c r="I1335" s="137">
        <v>933.8</v>
      </c>
      <c r="J1335" s="8">
        <v>1</v>
      </c>
      <c r="K1335" s="8" t="s">
        <v>1149</v>
      </c>
      <c r="L1335" s="9">
        <v>399.38</v>
      </c>
      <c r="M1335" s="9">
        <v>2978.6923076923076</v>
      </c>
      <c r="N1335" s="138">
        <f t="shared" si="160"/>
        <v>1189630.1338461537</v>
      </c>
      <c r="O1335" s="11" t="s">
        <v>3204</v>
      </c>
      <c r="P1335" s="39">
        <v>3.6144551906708355E-5</v>
      </c>
      <c r="Q1335" s="39">
        <v>5.7710437437118979E-5</v>
      </c>
      <c r="R1335" s="26">
        <v>9.0361379766770895E-3</v>
      </c>
      <c r="S1335" s="26">
        <v>1.7313131231135694E-3</v>
      </c>
      <c r="T1335" s="26">
        <v>1.0767451099790659E-2</v>
      </c>
      <c r="U1335" s="11"/>
      <c r="V1335" s="28"/>
      <c r="W1335" s="28"/>
      <c r="X1335" s="29"/>
      <c r="Y1335" s="108" t="str">
        <f t="shared" si="161"/>
        <v>NO OFERTADO</v>
      </c>
      <c r="Z1335" s="108" t="str">
        <f t="shared" si="162"/>
        <v>CORRECTO</v>
      </c>
      <c r="AA1335" s="29">
        <f t="shared" si="163"/>
        <v>0</v>
      </c>
      <c r="AB1335" s="25">
        <v>3.2530096716037521E-3</v>
      </c>
      <c r="AC1335" s="26">
        <v>8.6565656155678471E-4</v>
      </c>
      <c r="AD1335" s="26">
        <v>4.1186662331605369E-3</v>
      </c>
      <c r="AE1335" s="28"/>
      <c r="AF1335" s="28"/>
      <c r="AG1335" s="28"/>
      <c r="AH1335" s="29"/>
      <c r="AI1335" s="108" t="str">
        <f t="shared" si="164"/>
        <v>NO OFERTADO</v>
      </c>
      <c r="AJ1335" s="108" t="str">
        <f t="shared" si="165"/>
        <v>CORRECTO</v>
      </c>
      <c r="AK1335" s="27">
        <v>2.1686731144025012E-3</v>
      </c>
      <c r="AL1335" s="26">
        <v>2.885521871855949E-4</v>
      </c>
      <c r="AM1335" s="26">
        <v>2.457225301588096E-3</v>
      </c>
      <c r="AN1335" s="28"/>
      <c r="AO1335" s="28"/>
      <c r="AP1335" s="28"/>
      <c r="AQ1335" s="29"/>
      <c r="AR1335" s="108" t="str">
        <f t="shared" si="166"/>
        <v>NO OFERTADO</v>
      </c>
      <c r="AS1335" s="109" t="str">
        <f t="shared" si="167"/>
        <v>CORRECTO</v>
      </c>
    </row>
    <row r="1336" spans="1:45" ht="24" x14ac:dyDescent="0.25">
      <c r="A1336" s="134">
        <v>1334</v>
      </c>
      <c r="B1336" s="135">
        <v>2643</v>
      </c>
      <c r="C1336" s="141" t="s">
        <v>4446</v>
      </c>
      <c r="D1336" s="145" t="s">
        <v>1148</v>
      </c>
      <c r="E1336" s="145" t="s">
        <v>6</v>
      </c>
      <c r="F1336" s="145" t="s">
        <v>7</v>
      </c>
      <c r="G1336" s="136" t="s">
        <v>8</v>
      </c>
      <c r="H1336" s="145" t="s">
        <v>7</v>
      </c>
      <c r="I1336" s="137">
        <v>2334.5</v>
      </c>
      <c r="J1336" s="8">
        <v>1</v>
      </c>
      <c r="K1336" s="8" t="s">
        <v>4447</v>
      </c>
      <c r="L1336" s="9">
        <v>2334.5</v>
      </c>
      <c r="M1336" s="9">
        <v>57.5</v>
      </c>
      <c r="N1336" s="138">
        <f t="shared" si="160"/>
        <v>134233.75</v>
      </c>
      <c r="O1336" s="11" t="s">
        <v>4504</v>
      </c>
      <c r="P1336" s="39">
        <v>4.0784262322112323E-6</v>
      </c>
      <c r="Q1336" s="39">
        <v>6.5118461704389651E-6</v>
      </c>
      <c r="R1336" s="26">
        <v>1.0196065580528081E-3</v>
      </c>
      <c r="S1336" s="26">
        <v>1.9535538511316895E-4</v>
      </c>
      <c r="T1336" s="26">
        <v>1.214961943165977E-3</v>
      </c>
      <c r="U1336" s="11"/>
      <c r="V1336" s="28"/>
      <c r="W1336" s="28"/>
      <c r="X1336" s="29"/>
      <c r="Y1336" s="108" t="str">
        <f t="shared" si="161"/>
        <v>NO OFERTADO</v>
      </c>
      <c r="Z1336" s="108" t="str">
        <f t="shared" si="162"/>
        <v>CORRECTO</v>
      </c>
      <c r="AA1336" s="29">
        <f t="shared" si="163"/>
        <v>0</v>
      </c>
      <c r="AB1336" s="25">
        <v>3.6705836089901089E-4</v>
      </c>
      <c r="AC1336" s="26">
        <v>9.7677692556584475E-5</v>
      </c>
      <c r="AD1336" s="26">
        <v>4.6473605345559535E-4</v>
      </c>
      <c r="AE1336" s="28"/>
      <c r="AF1336" s="28"/>
      <c r="AG1336" s="28"/>
      <c r="AH1336" s="29"/>
      <c r="AI1336" s="108" t="str">
        <f t="shared" si="164"/>
        <v>NO OFERTADO</v>
      </c>
      <c r="AJ1336" s="108" t="str">
        <f t="shared" si="165"/>
        <v>CORRECTO</v>
      </c>
      <c r="AK1336" s="27">
        <v>2.4470557393267396E-4</v>
      </c>
      <c r="AL1336" s="26">
        <v>3.2559230852194827E-5</v>
      </c>
      <c r="AM1336" s="26">
        <v>2.7726480478486879E-4</v>
      </c>
      <c r="AN1336" s="28"/>
      <c r="AO1336" s="28"/>
      <c r="AP1336" s="28"/>
      <c r="AQ1336" s="29"/>
      <c r="AR1336" s="108" t="str">
        <f t="shared" si="166"/>
        <v>NO OFERTADO</v>
      </c>
      <c r="AS1336" s="109" t="str">
        <f t="shared" si="167"/>
        <v>CORRECTO</v>
      </c>
    </row>
    <row r="1337" spans="1:45" ht="24" x14ac:dyDescent="0.25">
      <c r="A1337" s="134">
        <v>1335</v>
      </c>
      <c r="B1337" s="135">
        <v>159</v>
      </c>
      <c r="C1337" s="10" t="s">
        <v>450</v>
      </c>
      <c r="D1337" s="136" t="s">
        <v>307</v>
      </c>
      <c r="E1337" s="136" t="s">
        <v>6</v>
      </c>
      <c r="F1337" s="136" t="s">
        <v>7</v>
      </c>
      <c r="G1337" s="136" t="s">
        <v>8</v>
      </c>
      <c r="H1337" s="136" t="s">
        <v>7</v>
      </c>
      <c r="I1337" s="137" t="s">
        <v>45</v>
      </c>
      <c r="J1337" s="8">
        <v>1</v>
      </c>
      <c r="K1337" s="8" t="s">
        <v>451</v>
      </c>
      <c r="L1337" s="9">
        <v>4498</v>
      </c>
      <c r="M1337" s="9">
        <v>9017.3076923076915</v>
      </c>
      <c r="N1337" s="138">
        <f t="shared" si="160"/>
        <v>40559849.999999993</v>
      </c>
      <c r="O1337" s="11" t="s">
        <v>3204</v>
      </c>
      <c r="P1337" s="39">
        <v>1.2323305890996319E-3</v>
      </c>
      <c r="Q1337" s="39"/>
      <c r="R1337" s="26">
        <v>0.30808264727490797</v>
      </c>
      <c r="S1337" s="7"/>
      <c r="T1337" s="26">
        <v>0.30808264727490797</v>
      </c>
      <c r="U1337" s="11"/>
      <c r="V1337" s="28"/>
      <c r="W1337" s="28"/>
      <c r="X1337" s="29"/>
      <c r="Y1337" s="108" t="str">
        <f t="shared" si="161"/>
        <v>NO OFERTADO</v>
      </c>
      <c r="Z1337" s="108" t="str">
        <f t="shared" si="162"/>
        <v>CORRECTO</v>
      </c>
      <c r="AA1337" s="29">
        <f t="shared" si="163"/>
        <v>0</v>
      </c>
      <c r="AB1337" s="25">
        <v>0.11090975301896687</v>
      </c>
      <c r="AC1337" s="7"/>
      <c r="AD1337" s="26">
        <v>0.11090975301896687</v>
      </c>
      <c r="AE1337" s="28"/>
      <c r="AF1337" s="28"/>
      <c r="AG1337" s="28"/>
      <c r="AH1337" s="29"/>
      <c r="AI1337" s="108" t="str">
        <f t="shared" si="164"/>
        <v>NO OFERTADO</v>
      </c>
      <c r="AJ1337" s="108" t="str">
        <f t="shared" si="165"/>
        <v>CORRECTO</v>
      </c>
      <c r="AK1337" s="27">
        <v>7.3939835345977922E-2</v>
      </c>
      <c r="AL1337" s="7"/>
      <c r="AM1337" s="26">
        <v>7.3939835345977922E-2</v>
      </c>
      <c r="AN1337" s="28"/>
      <c r="AO1337" s="28"/>
      <c r="AP1337" s="28"/>
      <c r="AQ1337" s="29"/>
      <c r="AR1337" s="108" t="str">
        <f t="shared" si="166"/>
        <v>NO OFERTADO</v>
      </c>
      <c r="AS1337" s="109" t="str">
        <f t="shared" si="167"/>
        <v>CORRECTO</v>
      </c>
    </row>
    <row r="1338" spans="1:45" ht="24" x14ac:dyDescent="0.25">
      <c r="A1338" s="134">
        <v>1336</v>
      </c>
      <c r="B1338" s="135">
        <v>268</v>
      </c>
      <c r="C1338" s="10" t="s">
        <v>705</v>
      </c>
      <c r="D1338" s="136" t="s">
        <v>307</v>
      </c>
      <c r="E1338" s="136" t="s">
        <v>6</v>
      </c>
      <c r="F1338" s="136" t="s">
        <v>7</v>
      </c>
      <c r="G1338" s="136" t="s">
        <v>8</v>
      </c>
      <c r="H1338" s="136" t="s">
        <v>7</v>
      </c>
      <c r="I1338" s="137" t="s">
        <v>45</v>
      </c>
      <c r="J1338" s="8">
        <v>1</v>
      </c>
      <c r="K1338" s="8" t="s">
        <v>451</v>
      </c>
      <c r="L1338" s="9">
        <v>2191</v>
      </c>
      <c r="M1338" s="9">
        <v>8806.1538461538457</v>
      </c>
      <c r="N1338" s="138">
        <f t="shared" si="160"/>
        <v>19294283.076923076</v>
      </c>
      <c r="O1338" s="11" t="s">
        <v>3204</v>
      </c>
      <c r="P1338" s="39">
        <v>5.8621851980319648E-4</v>
      </c>
      <c r="Q1338" s="39"/>
      <c r="R1338" s="26">
        <v>0.14655462995079913</v>
      </c>
      <c r="S1338" s="7"/>
      <c r="T1338" s="26">
        <v>0.14655462995079913</v>
      </c>
      <c r="U1338" s="11"/>
      <c r="V1338" s="28"/>
      <c r="W1338" s="28"/>
      <c r="X1338" s="29"/>
      <c r="Y1338" s="108" t="str">
        <f t="shared" si="161"/>
        <v>NO OFERTADO</v>
      </c>
      <c r="Z1338" s="108" t="str">
        <f t="shared" si="162"/>
        <v>CORRECTO</v>
      </c>
      <c r="AA1338" s="29">
        <f t="shared" si="163"/>
        <v>0</v>
      </c>
      <c r="AB1338" s="25">
        <v>5.2759666782287683E-2</v>
      </c>
      <c r="AC1338" s="7"/>
      <c r="AD1338" s="26">
        <v>5.2759666782287683E-2</v>
      </c>
      <c r="AE1338" s="28"/>
      <c r="AF1338" s="28"/>
      <c r="AG1338" s="28"/>
      <c r="AH1338" s="29"/>
      <c r="AI1338" s="108" t="str">
        <f t="shared" si="164"/>
        <v>NO OFERTADO</v>
      </c>
      <c r="AJ1338" s="108" t="str">
        <f t="shared" si="165"/>
        <v>CORRECTO</v>
      </c>
      <c r="AK1338" s="27">
        <v>3.5173111188191789E-2</v>
      </c>
      <c r="AL1338" s="7"/>
      <c r="AM1338" s="26">
        <v>3.5173111188191789E-2</v>
      </c>
      <c r="AN1338" s="28"/>
      <c r="AO1338" s="28"/>
      <c r="AP1338" s="28"/>
      <c r="AQ1338" s="29"/>
      <c r="AR1338" s="108" t="str">
        <f t="shared" si="166"/>
        <v>NO OFERTADO</v>
      </c>
      <c r="AS1338" s="109" t="str">
        <f t="shared" si="167"/>
        <v>CORRECTO</v>
      </c>
    </row>
    <row r="1339" spans="1:45" ht="24" x14ac:dyDescent="0.25">
      <c r="A1339" s="134">
        <v>1337</v>
      </c>
      <c r="B1339" s="135">
        <v>942</v>
      </c>
      <c r="C1339" s="10" t="s">
        <v>705</v>
      </c>
      <c r="D1339" s="136" t="s">
        <v>1881</v>
      </c>
      <c r="E1339" s="136" t="s">
        <v>6</v>
      </c>
      <c r="F1339" s="136" t="s">
        <v>101</v>
      </c>
      <c r="G1339" s="136" t="s">
        <v>8</v>
      </c>
      <c r="H1339" s="136" t="s">
        <v>7</v>
      </c>
      <c r="I1339" s="137" t="s">
        <v>45</v>
      </c>
      <c r="J1339" s="8">
        <v>1</v>
      </c>
      <c r="K1339" s="8" t="s">
        <v>451</v>
      </c>
      <c r="L1339" s="9">
        <v>6115.61</v>
      </c>
      <c r="M1339" s="9">
        <v>510.75</v>
      </c>
      <c r="N1339" s="138">
        <f t="shared" si="160"/>
        <v>3123547.8074999996</v>
      </c>
      <c r="O1339" s="11" t="s">
        <v>3204</v>
      </c>
      <c r="P1339" s="39">
        <v>9.4902804366814455E-5</v>
      </c>
      <c r="Q1339" s="39"/>
      <c r="R1339" s="26">
        <v>2.3725701091703615E-2</v>
      </c>
      <c r="S1339" s="7"/>
      <c r="T1339" s="26">
        <v>2.3725701091703615E-2</v>
      </c>
      <c r="U1339" s="11"/>
      <c r="V1339" s="28"/>
      <c r="W1339" s="28"/>
      <c r="X1339" s="29"/>
      <c r="Y1339" s="108" t="str">
        <f t="shared" si="161"/>
        <v>NO OFERTADO</v>
      </c>
      <c r="Z1339" s="108" t="str">
        <f t="shared" si="162"/>
        <v>CORRECTO</v>
      </c>
      <c r="AA1339" s="29">
        <f t="shared" si="163"/>
        <v>0</v>
      </c>
      <c r="AB1339" s="25">
        <v>8.5412523930133016E-3</v>
      </c>
      <c r="AC1339" s="7"/>
      <c r="AD1339" s="26">
        <v>8.5412523930133016E-3</v>
      </c>
      <c r="AE1339" s="28"/>
      <c r="AF1339" s="28"/>
      <c r="AG1339" s="28"/>
      <c r="AH1339" s="29"/>
      <c r="AI1339" s="108" t="str">
        <f t="shared" si="164"/>
        <v>NO OFERTADO</v>
      </c>
      <c r="AJ1339" s="108" t="str">
        <f t="shared" si="165"/>
        <v>CORRECTO</v>
      </c>
      <c r="AK1339" s="27">
        <v>5.6941682620088672E-3</v>
      </c>
      <c r="AL1339" s="7"/>
      <c r="AM1339" s="26">
        <v>5.6941682620088672E-3</v>
      </c>
      <c r="AN1339" s="28"/>
      <c r="AO1339" s="28"/>
      <c r="AP1339" s="28"/>
      <c r="AQ1339" s="29"/>
      <c r="AR1339" s="108" t="str">
        <f t="shared" si="166"/>
        <v>NO OFERTADO</v>
      </c>
      <c r="AS1339" s="109" t="str">
        <f t="shared" si="167"/>
        <v>CORRECTO</v>
      </c>
    </row>
    <row r="1340" spans="1:45" ht="24" x14ac:dyDescent="0.25">
      <c r="A1340" s="134">
        <v>1338</v>
      </c>
      <c r="B1340" s="135">
        <v>500</v>
      </c>
      <c r="C1340" s="10" t="s">
        <v>692</v>
      </c>
      <c r="D1340" s="136" t="s">
        <v>5</v>
      </c>
      <c r="E1340" s="136" t="s">
        <v>6</v>
      </c>
      <c r="F1340" s="136" t="s">
        <v>7</v>
      </c>
      <c r="G1340" s="136" t="s">
        <v>8</v>
      </c>
      <c r="H1340" s="136" t="s">
        <v>7</v>
      </c>
      <c r="I1340" s="137" t="s">
        <v>45</v>
      </c>
      <c r="J1340" s="8">
        <v>1</v>
      </c>
      <c r="K1340" s="8" t="s">
        <v>693</v>
      </c>
      <c r="L1340" s="9">
        <v>5326</v>
      </c>
      <c r="M1340" s="9">
        <v>2272</v>
      </c>
      <c r="N1340" s="138">
        <f t="shared" si="160"/>
        <v>12100672</v>
      </c>
      <c r="O1340" s="11" t="s">
        <v>3204</v>
      </c>
      <c r="P1340" s="39">
        <v>3.6765491623517901E-4</v>
      </c>
      <c r="Q1340" s="39"/>
      <c r="R1340" s="26">
        <v>9.1913729058794746E-2</v>
      </c>
      <c r="S1340" s="7"/>
      <c r="T1340" s="26">
        <v>9.1913729058794746E-2</v>
      </c>
      <c r="U1340" s="11"/>
      <c r="V1340" s="28"/>
      <c r="W1340" s="28"/>
      <c r="X1340" s="29"/>
      <c r="Y1340" s="108" t="str">
        <f t="shared" si="161"/>
        <v>NO OFERTADO</v>
      </c>
      <c r="Z1340" s="108" t="str">
        <f t="shared" si="162"/>
        <v>CORRECTO</v>
      </c>
      <c r="AA1340" s="29">
        <f t="shared" si="163"/>
        <v>0</v>
      </c>
      <c r="AB1340" s="25">
        <v>3.3088942461166108E-2</v>
      </c>
      <c r="AC1340" s="7"/>
      <c r="AD1340" s="26">
        <v>3.3088942461166108E-2</v>
      </c>
      <c r="AE1340" s="28"/>
      <c r="AF1340" s="28"/>
      <c r="AG1340" s="28"/>
      <c r="AH1340" s="29"/>
      <c r="AI1340" s="108" t="str">
        <f t="shared" si="164"/>
        <v>NO OFERTADO</v>
      </c>
      <c r="AJ1340" s="108" t="str">
        <f t="shared" si="165"/>
        <v>CORRECTO</v>
      </c>
      <c r="AK1340" s="27">
        <v>2.205929497411074E-2</v>
      </c>
      <c r="AL1340" s="7"/>
      <c r="AM1340" s="26">
        <v>2.205929497411074E-2</v>
      </c>
      <c r="AN1340" s="28"/>
      <c r="AO1340" s="28"/>
      <c r="AP1340" s="28"/>
      <c r="AQ1340" s="29"/>
      <c r="AR1340" s="108" t="str">
        <f t="shared" si="166"/>
        <v>NO OFERTADO</v>
      </c>
      <c r="AS1340" s="109" t="str">
        <f t="shared" si="167"/>
        <v>CORRECTO</v>
      </c>
    </row>
    <row r="1341" spans="1:45" ht="24" x14ac:dyDescent="0.25">
      <c r="A1341" s="134">
        <v>1339</v>
      </c>
      <c r="B1341" s="135">
        <v>260</v>
      </c>
      <c r="C1341" s="10" t="s">
        <v>692</v>
      </c>
      <c r="D1341" s="136" t="s">
        <v>66</v>
      </c>
      <c r="E1341" s="136" t="s">
        <v>6</v>
      </c>
      <c r="F1341" s="136" t="s">
        <v>7</v>
      </c>
      <c r="G1341" s="136" t="s">
        <v>8</v>
      </c>
      <c r="H1341" s="136" t="s">
        <v>7</v>
      </c>
      <c r="I1341" s="137" t="s">
        <v>45</v>
      </c>
      <c r="J1341" s="8">
        <v>1</v>
      </c>
      <c r="K1341" s="8" t="s">
        <v>693</v>
      </c>
      <c r="L1341" s="9">
        <v>388</v>
      </c>
      <c r="M1341" s="9">
        <v>14833.76923076923</v>
      </c>
      <c r="N1341" s="138">
        <f t="shared" si="160"/>
        <v>5755502.461538461</v>
      </c>
      <c r="O1341" s="11" t="s">
        <v>3204</v>
      </c>
      <c r="P1341" s="39">
        <v>1.7486952587329773E-4</v>
      </c>
      <c r="Q1341" s="39"/>
      <c r="R1341" s="26">
        <v>4.3717381468324434E-2</v>
      </c>
      <c r="S1341" s="7"/>
      <c r="T1341" s="26">
        <v>4.3717381468324434E-2</v>
      </c>
      <c r="U1341" s="11"/>
      <c r="V1341" s="28"/>
      <c r="W1341" s="28"/>
      <c r="X1341" s="29"/>
      <c r="Y1341" s="108" t="str">
        <f t="shared" si="161"/>
        <v>NO OFERTADO</v>
      </c>
      <c r="Z1341" s="108" t="str">
        <f t="shared" si="162"/>
        <v>CORRECTO</v>
      </c>
      <c r="AA1341" s="29">
        <f t="shared" si="163"/>
        <v>0</v>
      </c>
      <c r="AB1341" s="25">
        <v>1.5738257328596794E-2</v>
      </c>
      <c r="AC1341" s="7"/>
      <c r="AD1341" s="26">
        <v>1.5738257328596794E-2</v>
      </c>
      <c r="AE1341" s="28"/>
      <c r="AF1341" s="28"/>
      <c r="AG1341" s="28"/>
      <c r="AH1341" s="29"/>
      <c r="AI1341" s="108" t="str">
        <f t="shared" si="164"/>
        <v>NO OFERTADO</v>
      </c>
      <c r="AJ1341" s="108" t="str">
        <f t="shared" si="165"/>
        <v>CORRECTO</v>
      </c>
      <c r="AK1341" s="27">
        <v>1.0492171552397863E-2</v>
      </c>
      <c r="AL1341" s="7"/>
      <c r="AM1341" s="26">
        <v>1.0492171552397863E-2</v>
      </c>
      <c r="AN1341" s="28"/>
      <c r="AO1341" s="28"/>
      <c r="AP1341" s="28"/>
      <c r="AQ1341" s="29"/>
      <c r="AR1341" s="108" t="str">
        <f t="shared" si="166"/>
        <v>NO OFERTADO</v>
      </c>
      <c r="AS1341" s="109" t="str">
        <f t="shared" si="167"/>
        <v>CORRECTO</v>
      </c>
    </row>
    <row r="1342" spans="1:45" x14ac:dyDescent="0.25">
      <c r="A1342" s="134">
        <v>1340</v>
      </c>
      <c r="B1342" s="135">
        <v>1572</v>
      </c>
      <c r="C1342" s="10" t="s">
        <v>4658</v>
      </c>
      <c r="D1342" s="136" t="s">
        <v>2781</v>
      </c>
      <c r="E1342" s="136" t="s">
        <v>6</v>
      </c>
      <c r="F1342" s="136" t="s">
        <v>6</v>
      </c>
      <c r="G1342" s="136" t="s">
        <v>8</v>
      </c>
      <c r="H1342" s="136" t="s">
        <v>6</v>
      </c>
      <c r="I1342" s="137" t="s">
        <v>45</v>
      </c>
      <c r="J1342" s="8">
        <v>1</v>
      </c>
      <c r="K1342" s="8" t="s">
        <v>2782</v>
      </c>
      <c r="L1342" s="9">
        <v>1906</v>
      </c>
      <c r="M1342" s="9">
        <v>510</v>
      </c>
      <c r="N1342" s="138">
        <f t="shared" si="160"/>
        <v>972060</v>
      </c>
      <c r="O1342" s="11" t="s">
        <v>3204</v>
      </c>
      <c r="P1342" s="39">
        <v>2.9534114954571787E-5</v>
      </c>
      <c r="Q1342" s="39"/>
      <c r="R1342" s="26">
        <v>7.3835287386429466E-3</v>
      </c>
      <c r="S1342" s="7"/>
      <c r="T1342" s="26">
        <v>7.3835287386429466E-3</v>
      </c>
      <c r="U1342" s="11"/>
      <c r="V1342" s="28"/>
      <c r="W1342" s="28"/>
      <c r="X1342" s="29"/>
      <c r="Y1342" s="108" t="str">
        <f t="shared" si="161"/>
        <v>NO OFERTADO</v>
      </c>
      <c r="Z1342" s="108" t="str">
        <f t="shared" si="162"/>
        <v>CORRECTO</v>
      </c>
      <c r="AA1342" s="29">
        <f t="shared" si="163"/>
        <v>0</v>
      </c>
      <c r="AB1342" s="25">
        <v>2.6580703459114607E-3</v>
      </c>
      <c r="AC1342" s="7"/>
      <c r="AD1342" s="26">
        <v>2.6580703459114607E-3</v>
      </c>
      <c r="AE1342" s="28"/>
      <c r="AF1342" s="28"/>
      <c r="AG1342" s="28"/>
      <c r="AH1342" s="29"/>
      <c r="AI1342" s="108" t="str">
        <f t="shared" si="164"/>
        <v>NO OFERTADO</v>
      </c>
      <c r="AJ1342" s="108" t="str">
        <f t="shared" si="165"/>
        <v>CORRECTO</v>
      </c>
      <c r="AK1342" s="27">
        <v>1.7720468972743071E-3</v>
      </c>
      <c r="AL1342" s="7"/>
      <c r="AM1342" s="26">
        <v>1.7720468972743071E-3</v>
      </c>
      <c r="AN1342" s="28"/>
      <c r="AO1342" s="28"/>
      <c r="AP1342" s="28"/>
      <c r="AQ1342" s="29"/>
      <c r="AR1342" s="108" t="str">
        <f t="shared" si="166"/>
        <v>NO OFERTADO</v>
      </c>
      <c r="AS1342" s="109" t="str">
        <f t="shared" si="167"/>
        <v>CORRECTO</v>
      </c>
    </row>
    <row r="1343" spans="1:45" ht="24" x14ac:dyDescent="0.25">
      <c r="A1343" s="134">
        <v>1341</v>
      </c>
      <c r="B1343" s="135">
        <v>1571</v>
      </c>
      <c r="C1343" s="10" t="s">
        <v>2780</v>
      </c>
      <c r="D1343" s="136" t="s">
        <v>1746</v>
      </c>
      <c r="E1343" s="136" t="s">
        <v>6</v>
      </c>
      <c r="F1343" s="136" t="s">
        <v>101</v>
      </c>
      <c r="G1343" s="136" t="s">
        <v>8</v>
      </c>
      <c r="H1343" s="136" t="s">
        <v>7</v>
      </c>
      <c r="I1343" s="137" t="s">
        <v>45</v>
      </c>
      <c r="J1343" s="8">
        <v>1</v>
      </c>
      <c r="K1343" s="8" t="s">
        <v>693</v>
      </c>
      <c r="L1343" s="9">
        <v>4901.21</v>
      </c>
      <c r="M1343" s="9">
        <v>496</v>
      </c>
      <c r="N1343" s="138">
        <f t="shared" si="160"/>
        <v>2431000.16</v>
      </c>
      <c r="O1343" s="11" t="s">
        <v>3204</v>
      </c>
      <c r="P1343" s="39">
        <v>7.386111781168077E-5</v>
      </c>
      <c r="Q1343" s="39"/>
      <c r="R1343" s="26">
        <v>1.8465279452920192E-2</v>
      </c>
      <c r="S1343" s="7"/>
      <c r="T1343" s="26">
        <v>1.8465279452920192E-2</v>
      </c>
      <c r="U1343" s="11"/>
      <c r="V1343" s="28"/>
      <c r="W1343" s="28"/>
      <c r="X1343" s="29"/>
      <c r="Y1343" s="108" t="str">
        <f t="shared" si="161"/>
        <v>NO OFERTADO</v>
      </c>
      <c r="Z1343" s="108" t="str">
        <f t="shared" si="162"/>
        <v>CORRECTO</v>
      </c>
      <c r="AA1343" s="29">
        <f t="shared" si="163"/>
        <v>0</v>
      </c>
      <c r="AB1343" s="25">
        <v>6.6475006030512693E-3</v>
      </c>
      <c r="AC1343" s="7"/>
      <c r="AD1343" s="26">
        <v>6.6475006030512693E-3</v>
      </c>
      <c r="AE1343" s="28"/>
      <c r="AF1343" s="28"/>
      <c r="AG1343" s="28"/>
      <c r="AH1343" s="29"/>
      <c r="AI1343" s="108" t="str">
        <f t="shared" si="164"/>
        <v>NO OFERTADO</v>
      </c>
      <c r="AJ1343" s="108" t="str">
        <f t="shared" si="165"/>
        <v>CORRECTO</v>
      </c>
      <c r="AK1343" s="27">
        <v>4.4316670687008465E-3</v>
      </c>
      <c r="AL1343" s="7"/>
      <c r="AM1343" s="26">
        <v>4.4316670687008465E-3</v>
      </c>
      <c r="AN1343" s="28"/>
      <c r="AO1343" s="28"/>
      <c r="AP1343" s="28"/>
      <c r="AQ1343" s="29"/>
      <c r="AR1343" s="108" t="str">
        <f t="shared" si="166"/>
        <v>NO OFERTADO</v>
      </c>
      <c r="AS1343" s="109" t="str">
        <f t="shared" si="167"/>
        <v>CORRECTO</v>
      </c>
    </row>
    <row r="1344" spans="1:45" x14ac:dyDescent="0.25">
      <c r="A1344" s="134">
        <v>1342</v>
      </c>
      <c r="B1344" s="135">
        <v>1559</v>
      </c>
      <c r="C1344" s="10" t="s">
        <v>2763</v>
      </c>
      <c r="D1344" s="136" t="s">
        <v>2764</v>
      </c>
      <c r="E1344" s="136" t="s">
        <v>165</v>
      </c>
      <c r="F1344" s="136" t="s">
        <v>166</v>
      </c>
      <c r="G1344" s="136" t="s">
        <v>167</v>
      </c>
      <c r="H1344" s="136" t="s">
        <v>81</v>
      </c>
      <c r="I1344" s="137" t="s">
        <v>45</v>
      </c>
      <c r="J1344" s="8">
        <v>5</v>
      </c>
      <c r="K1344" s="8" t="s">
        <v>1111</v>
      </c>
      <c r="L1344" s="9">
        <v>5379</v>
      </c>
      <c r="M1344" s="9">
        <v>93.461538461538467</v>
      </c>
      <c r="N1344" s="138">
        <f t="shared" si="160"/>
        <v>502729.61538461543</v>
      </c>
      <c r="O1344" s="11" t="s">
        <v>3204</v>
      </c>
      <c r="P1344" s="39">
        <v>1.5274442165953638E-5</v>
      </c>
      <c r="Q1344" s="39"/>
      <c r="R1344" s="26">
        <v>3.8186105414884097E-3</v>
      </c>
      <c r="S1344" s="7"/>
      <c r="T1344" s="26">
        <v>3.8186105414884097E-3</v>
      </c>
      <c r="U1344" s="11"/>
      <c r="V1344" s="28"/>
      <c r="W1344" s="28"/>
      <c r="X1344" s="29"/>
      <c r="Y1344" s="108" t="str">
        <f t="shared" si="161"/>
        <v>NO OFERTADO</v>
      </c>
      <c r="Z1344" s="108" t="str">
        <f t="shared" si="162"/>
        <v>CORRECTO</v>
      </c>
      <c r="AA1344" s="29">
        <f t="shared" si="163"/>
        <v>0</v>
      </c>
      <c r="AB1344" s="25">
        <v>1.3746997949358275E-3</v>
      </c>
      <c r="AC1344" s="7"/>
      <c r="AD1344" s="26">
        <v>1.3746997949358275E-3</v>
      </c>
      <c r="AE1344" s="28"/>
      <c r="AF1344" s="28"/>
      <c r="AG1344" s="28"/>
      <c r="AH1344" s="29"/>
      <c r="AI1344" s="108" t="str">
        <f t="shared" si="164"/>
        <v>NO OFERTADO</v>
      </c>
      <c r="AJ1344" s="108" t="str">
        <f t="shared" si="165"/>
        <v>CORRECTO</v>
      </c>
      <c r="AK1344" s="27">
        <v>9.164665299572183E-4</v>
      </c>
      <c r="AL1344" s="7"/>
      <c r="AM1344" s="26">
        <v>9.164665299572183E-4</v>
      </c>
      <c r="AN1344" s="28"/>
      <c r="AO1344" s="28"/>
      <c r="AP1344" s="28"/>
      <c r="AQ1344" s="29"/>
      <c r="AR1344" s="108" t="str">
        <f t="shared" si="166"/>
        <v>NO OFERTADO</v>
      </c>
      <c r="AS1344" s="109" t="str">
        <f t="shared" si="167"/>
        <v>CORRECTO</v>
      </c>
    </row>
    <row r="1345" spans="1:45" x14ac:dyDescent="0.25">
      <c r="A1345" s="134">
        <v>1343</v>
      </c>
      <c r="B1345" s="135">
        <v>1339</v>
      </c>
      <c r="C1345" s="10" t="s">
        <v>2440</v>
      </c>
      <c r="D1345" s="136" t="s">
        <v>2012</v>
      </c>
      <c r="E1345" s="136" t="s">
        <v>165</v>
      </c>
      <c r="F1345" s="136" t="s">
        <v>166</v>
      </c>
      <c r="G1345" s="136" t="s">
        <v>167</v>
      </c>
      <c r="H1345" s="136" t="s">
        <v>81</v>
      </c>
      <c r="I1345" s="137">
        <v>16097.3</v>
      </c>
      <c r="J1345" s="8">
        <v>5</v>
      </c>
      <c r="K1345" s="8" t="s">
        <v>2441</v>
      </c>
      <c r="L1345" s="9">
        <v>2134.9699999999998</v>
      </c>
      <c r="M1345" s="9">
        <v>667.30769230769226</v>
      </c>
      <c r="N1345" s="138">
        <f t="shared" si="160"/>
        <v>1424681.9038461535</v>
      </c>
      <c r="O1345" s="11" t="s">
        <v>3204</v>
      </c>
      <c r="P1345" s="39">
        <v>4.3286133697395723E-5</v>
      </c>
      <c r="Q1345" s="39">
        <v>6.9113091153709622E-5</v>
      </c>
      <c r="R1345" s="26">
        <v>1.082153342434893E-2</v>
      </c>
      <c r="S1345" s="26">
        <v>2.0733927346112888E-3</v>
      </c>
      <c r="T1345" s="26">
        <v>1.2894926158960219E-2</v>
      </c>
      <c r="U1345" s="11"/>
      <c r="V1345" s="28"/>
      <c r="W1345" s="28"/>
      <c r="X1345" s="29"/>
      <c r="Y1345" s="108" t="str">
        <f t="shared" si="161"/>
        <v>NO OFERTADO</v>
      </c>
      <c r="Z1345" s="108" t="str">
        <f t="shared" si="162"/>
        <v>CORRECTO</v>
      </c>
      <c r="AA1345" s="29">
        <f t="shared" si="163"/>
        <v>0</v>
      </c>
      <c r="AB1345" s="25">
        <v>3.895752032765615E-3</v>
      </c>
      <c r="AC1345" s="26">
        <v>1.0366963673056444E-3</v>
      </c>
      <c r="AD1345" s="26">
        <v>4.9324484000712598E-3</v>
      </c>
      <c r="AE1345" s="28"/>
      <c r="AF1345" s="28"/>
      <c r="AG1345" s="28"/>
      <c r="AH1345" s="29"/>
      <c r="AI1345" s="108" t="str">
        <f t="shared" si="164"/>
        <v>NO OFERTADO</v>
      </c>
      <c r="AJ1345" s="108" t="str">
        <f t="shared" si="165"/>
        <v>CORRECTO</v>
      </c>
      <c r="AK1345" s="27">
        <v>2.5971680218437434E-3</v>
      </c>
      <c r="AL1345" s="26">
        <v>3.4556545576854811E-4</v>
      </c>
      <c r="AM1345" s="26">
        <v>2.9427334776122916E-3</v>
      </c>
      <c r="AN1345" s="28"/>
      <c r="AO1345" s="28"/>
      <c r="AP1345" s="28"/>
      <c r="AQ1345" s="29"/>
      <c r="AR1345" s="108" t="str">
        <f t="shared" si="166"/>
        <v>NO OFERTADO</v>
      </c>
      <c r="AS1345" s="109" t="str">
        <f t="shared" si="167"/>
        <v>CORRECTO</v>
      </c>
    </row>
    <row r="1346" spans="1:45" x14ac:dyDescent="0.25">
      <c r="A1346" s="134">
        <v>1344</v>
      </c>
      <c r="B1346" s="135">
        <v>1620</v>
      </c>
      <c r="C1346" s="10" t="s">
        <v>2857</v>
      </c>
      <c r="D1346" s="136" t="s">
        <v>2858</v>
      </c>
      <c r="E1346" s="136" t="s">
        <v>36</v>
      </c>
      <c r="F1346" s="136" t="s">
        <v>16</v>
      </c>
      <c r="G1346" s="136" t="s">
        <v>17</v>
      </c>
      <c r="H1346" s="136" t="s">
        <v>36</v>
      </c>
      <c r="I1346" s="137">
        <v>73088</v>
      </c>
      <c r="J1346" s="8">
        <v>1</v>
      </c>
      <c r="K1346" s="8" t="s">
        <v>2441</v>
      </c>
      <c r="L1346" s="9">
        <v>73088</v>
      </c>
      <c r="M1346" s="9">
        <v>4</v>
      </c>
      <c r="N1346" s="138">
        <f t="shared" si="160"/>
        <v>292352</v>
      </c>
      <c r="O1346" s="11" t="s">
        <v>3204</v>
      </c>
      <c r="P1346" s="39">
        <v>8.8825356204338944E-6</v>
      </c>
      <c r="Q1346" s="39">
        <v>1.4182359143063293E-5</v>
      </c>
      <c r="R1346" s="26">
        <v>2.2206339051084735E-3</v>
      </c>
      <c r="S1346" s="26">
        <v>4.2547077429189878E-4</v>
      </c>
      <c r="T1346" s="26">
        <v>2.6461046794003721E-3</v>
      </c>
      <c r="U1346" s="11"/>
      <c r="V1346" s="28"/>
      <c r="W1346" s="28"/>
      <c r="X1346" s="29"/>
      <c r="Y1346" s="108" t="str">
        <f t="shared" si="161"/>
        <v>NO OFERTADO</v>
      </c>
      <c r="Z1346" s="108" t="str">
        <f t="shared" si="162"/>
        <v>CORRECTO</v>
      </c>
      <c r="AA1346" s="29">
        <f t="shared" si="163"/>
        <v>0</v>
      </c>
      <c r="AB1346" s="25">
        <v>7.9942820583905048E-4</v>
      </c>
      <c r="AC1346" s="26">
        <v>2.1273538714594939E-4</v>
      </c>
      <c r="AD1346" s="26">
        <v>1.0121635929849998E-3</v>
      </c>
      <c r="AE1346" s="28"/>
      <c r="AF1346" s="28"/>
      <c r="AG1346" s="28"/>
      <c r="AH1346" s="29"/>
      <c r="AI1346" s="108" t="str">
        <f t="shared" si="164"/>
        <v>NO OFERTADO</v>
      </c>
      <c r="AJ1346" s="108" t="str">
        <f t="shared" si="165"/>
        <v>CORRECTO</v>
      </c>
      <c r="AK1346" s="27">
        <v>5.3295213722603365E-4</v>
      </c>
      <c r="AL1346" s="26">
        <v>7.0911795715316472E-5</v>
      </c>
      <c r="AM1346" s="26">
        <v>6.038639329413501E-4</v>
      </c>
      <c r="AN1346" s="28"/>
      <c r="AO1346" s="28"/>
      <c r="AP1346" s="28"/>
      <c r="AQ1346" s="29"/>
      <c r="AR1346" s="108" t="str">
        <f t="shared" si="166"/>
        <v>NO OFERTADO</v>
      </c>
      <c r="AS1346" s="109" t="str">
        <f t="shared" si="167"/>
        <v>CORRECTO</v>
      </c>
    </row>
    <row r="1347" spans="1:45" ht="24" x14ac:dyDescent="0.25">
      <c r="A1347" s="134">
        <v>1345</v>
      </c>
      <c r="B1347" s="135">
        <v>1679</v>
      </c>
      <c r="C1347" s="10" t="s">
        <v>2857</v>
      </c>
      <c r="D1347" s="136" t="s">
        <v>2945</v>
      </c>
      <c r="E1347" s="136" t="s">
        <v>6</v>
      </c>
      <c r="F1347" s="136" t="s">
        <v>7</v>
      </c>
      <c r="G1347" s="136" t="s">
        <v>8</v>
      </c>
      <c r="H1347" s="136" t="s">
        <v>7</v>
      </c>
      <c r="I1347" s="137">
        <v>8200</v>
      </c>
      <c r="J1347" s="8">
        <v>1</v>
      </c>
      <c r="K1347" s="8" t="s">
        <v>2441</v>
      </c>
      <c r="L1347" s="9">
        <v>3105</v>
      </c>
      <c r="M1347" s="9">
        <v>43.615384615384613</v>
      </c>
      <c r="N1347" s="138">
        <f t="shared" si="160"/>
        <v>135425.76923076922</v>
      </c>
      <c r="O1347" s="11" t="s">
        <v>3204</v>
      </c>
      <c r="P1347" s="39">
        <v>4.1146433720890161E-6</v>
      </c>
      <c r="Q1347" s="39">
        <v>6.5696725059393448E-6</v>
      </c>
      <c r="R1347" s="26">
        <v>1.028660843022254E-3</v>
      </c>
      <c r="S1347" s="26">
        <v>1.9709017517818034E-4</v>
      </c>
      <c r="T1347" s="26">
        <v>1.2257510182004344E-3</v>
      </c>
      <c r="U1347" s="11"/>
      <c r="V1347" s="28"/>
      <c r="W1347" s="28"/>
      <c r="X1347" s="29"/>
      <c r="Y1347" s="108" t="str">
        <f t="shared" si="161"/>
        <v>NO OFERTADO</v>
      </c>
      <c r="Z1347" s="108" t="str">
        <f t="shared" si="162"/>
        <v>CORRECTO</v>
      </c>
      <c r="AA1347" s="29">
        <f t="shared" si="163"/>
        <v>0</v>
      </c>
      <c r="AB1347" s="25">
        <v>3.7031790348801145E-4</v>
      </c>
      <c r="AC1347" s="26">
        <v>9.8545087589090168E-5</v>
      </c>
      <c r="AD1347" s="26">
        <v>4.6886299107710164E-4</v>
      </c>
      <c r="AE1347" s="28"/>
      <c r="AF1347" s="28"/>
      <c r="AG1347" s="28"/>
      <c r="AH1347" s="29"/>
      <c r="AI1347" s="108" t="str">
        <f t="shared" si="164"/>
        <v>NO OFERTADO</v>
      </c>
      <c r="AJ1347" s="108" t="str">
        <f t="shared" si="165"/>
        <v>CORRECTO</v>
      </c>
      <c r="AK1347" s="27">
        <v>2.4687860232534099E-4</v>
      </c>
      <c r="AL1347" s="26">
        <v>3.2848362529696727E-5</v>
      </c>
      <c r="AM1347" s="26">
        <v>2.7972696485503772E-4</v>
      </c>
      <c r="AN1347" s="28"/>
      <c r="AO1347" s="28"/>
      <c r="AP1347" s="28"/>
      <c r="AQ1347" s="29"/>
      <c r="AR1347" s="108" t="str">
        <f t="shared" si="166"/>
        <v>NO OFERTADO</v>
      </c>
      <c r="AS1347" s="109" t="str">
        <f t="shared" si="167"/>
        <v>CORRECTO</v>
      </c>
    </row>
    <row r="1348" spans="1:45" ht="36" x14ac:dyDescent="0.25">
      <c r="A1348" s="134">
        <v>1346</v>
      </c>
      <c r="B1348" s="135">
        <v>930</v>
      </c>
      <c r="C1348" s="10" t="s">
        <v>1862</v>
      </c>
      <c r="D1348" s="136" t="s">
        <v>1863</v>
      </c>
      <c r="E1348" s="136" t="s">
        <v>205</v>
      </c>
      <c r="F1348" s="136" t="s">
        <v>7</v>
      </c>
      <c r="G1348" s="136" t="s">
        <v>8</v>
      </c>
      <c r="H1348" s="136" t="s">
        <v>7</v>
      </c>
      <c r="I1348" s="137" t="s">
        <v>45</v>
      </c>
      <c r="J1348" s="8">
        <v>1</v>
      </c>
      <c r="K1348" s="8" t="s">
        <v>931</v>
      </c>
      <c r="L1348" s="9">
        <v>3021.29</v>
      </c>
      <c r="M1348" s="9">
        <v>1331.5384615384614</v>
      </c>
      <c r="N1348" s="138">
        <f t="shared" si="160"/>
        <v>4022963.8384615383</v>
      </c>
      <c r="O1348" s="11" t="s">
        <v>3204</v>
      </c>
      <c r="P1348" s="39">
        <v>1.2222977641627929E-4</v>
      </c>
      <c r="Q1348" s="39"/>
      <c r="R1348" s="26">
        <v>3.0557444104069822E-2</v>
      </c>
      <c r="S1348" s="7"/>
      <c r="T1348" s="26">
        <v>3.0557444104069822E-2</v>
      </c>
      <c r="U1348" s="11"/>
      <c r="V1348" s="28"/>
      <c r="W1348" s="28"/>
      <c r="X1348" s="29"/>
      <c r="Y1348" s="108" t="str">
        <f t="shared" si="161"/>
        <v>NO OFERTADO</v>
      </c>
      <c r="Z1348" s="108" t="str">
        <f t="shared" si="162"/>
        <v>CORRECTO</v>
      </c>
      <c r="AA1348" s="29">
        <f t="shared" si="163"/>
        <v>0</v>
      </c>
      <c r="AB1348" s="25">
        <v>1.1000679877465136E-2</v>
      </c>
      <c r="AC1348" s="7"/>
      <c r="AD1348" s="26">
        <v>1.1000679877465136E-2</v>
      </c>
      <c r="AE1348" s="28"/>
      <c r="AF1348" s="28"/>
      <c r="AG1348" s="28"/>
      <c r="AH1348" s="29"/>
      <c r="AI1348" s="108" t="str">
        <f t="shared" si="164"/>
        <v>NO OFERTADO</v>
      </c>
      <c r="AJ1348" s="108" t="str">
        <f t="shared" si="165"/>
        <v>CORRECTO</v>
      </c>
      <c r="AK1348" s="27">
        <v>7.3337865849767573E-3</v>
      </c>
      <c r="AL1348" s="7"/>
      <c r="AM1348" s="26">
        <v>7.3337865849767573E-3</v>
      </c>
      <c r="AN1348" s="28"/>
      <c r="AO1348" s="28"/>
      <c r="AP1348" s="28"/>
      <c r="AQ1348" s="29"/>
      <c r="AR1348" s="108" t="str">
        <f t="shared" si="166"/>
        <v>NO OFERTADO</v>
      </c>
      <c r="AS1348" s="109" t="str">
        <f t="shared" si="167"/>
        <v>CORRECTO</v>
      </c>
    </row>
    <row r="1349" spans="1:45" ht="24" x14ac:dyDescent="0.25">
      <c r="A1349" s="134">
        <v>1347</v>
      </c>
      <c r="B1349" s="135">
        <v>958</v>
      </c>
      <c r="C1349" s="10" t="s">
        <v>1903</v>
      </c>
      <c r="D1349" s="136" t="s">
        <v>1904</v>
      </c>
      <c r="E1349" s="136" t="s">
        <v>6</v>
      </c>
      <c r="F1349" s="136" t="s">
        <v>7</v>
      </c>
      <c r="G1349" s="136" t="s">
        <v>8</v>
      </c>
      <c r="H1349" s="136" t="s">
        <v>7</v>
      </c>
      <c r="I1349" s="137" t="s">
        <v>45</v>
      </c>
      <c r="J1349" s="8">
        <v>1</v>
      </c>
      <c r="K1349" s="8" t="s">
        <v>590</v>
      </c>
      <c r="L1349" s="9">
        <v>1063</v>
      </c>
      <c r="M1349" s="9">
        <v>3285.3076923076924</v>
      </c>
      <c r="N1349" s="138">
        <f t="shared" si="160"/>
        <v>3492282.076923077</v>
      </c>
      <c r="O1349" s="11" t="s">
        <v>3204</v>
      </c>
      <c r="P1349" s="39">
        <v>1.0610606373437531E-4</v>
      </c>
      <c r="Q1349" s="39"/>
      <c r="R1349" s="26">
        <v>2.6526515933593828E-2</v>
      </c>
      <c r="S1349" s="7"/>
      <c r="T1349" s="26">
        <v>2.6526515933593828E-2</v>
      </c>
      <c r="U1349" s="11"/>
      <c r="V1349" s="28"/>
      <c r="W1349" s="28"/>
      <c r="X1349" s="29"/>
      <c r="Y1349" s="108" t="str">
        <f t="shared" si="161"/>
        <v>NO OFERTADO</v>
      </c>
      <c r="Z1349" s="108" t="str">
        <f t="shared" si="162"/>
        <v>CORRECTO</v>
      </c>
      <c r="AA1349" s="29">
        <f t="shared" si="163"/>
        <v>0</v>
      </c>
      <c r="AB1349" s="25">
        <v>9.5495457360937775E-3</v>
      </c>
      <c r="AC1349" s="7"/>
      <c r="AD1349" s="26">
        <v>9.5495457360937775E-3</v>
      </c>
      <c r="AE1349" s="28"/>
      <c r="AF1349" s="28"/>
      <c r="AG1349" s="28"/>
      <c r="AH1349" s="29"/>
      <c r="AI1349" s="108" t="str">
        <f t="shared" si="164"/>
        <v>NO OFERTADO</v>
      </c>
      <c r="AJ1349" s="108" t="str">
        <f t="shared" si="165"/>
        <v>CORRECTO</v>
      </c>
      <c r="AK1349" s="27">
        <v>6.3663638240625186E-3</v>
      </c>
      <c r="AL1349" s="7"/>
      <c r="AM1349" s="26">
        <v>6.3663638240625186E-3</v>
      </c>
      <c r="AN1349" s="28"/>
      <c r="AO1349" s="28"/>
      <c r="AP1349" s="28"/>
      <c r="AQ1349" s="29"/>
      <c r="AR1349" s="108" t="str">
        <f t="shared" si="166"/>
        <v>NO OFERTADO</v>
      </c>
      <c r="AS1349" s="109" t="str">
        <f t="shared" si="167"/>
        <v>CORRECTO</v>
      </c>
    </row>
    <row r="1350" spans="1:45" ht="24" x14ac:dyDescent="0.25">
      <c r="A1350" s="134">
        <v>1348</v>
      </c>
      <c r="B1350" s="135">
        <v>1175</v>
      </c>
      <c r="C1350" s="10" t="s">
        <v>2197</v>
      </c>
      <c r="D1350" s="136" t="s">
        <v>2198</v>
      </c>
      <c r="E1350" s="136" t="s">
        <v>6</v>
      </c>
      <c r="F1350" s="136" t="s">
        <v>7</v>
      </c>
      <c r="G1350" s="136" t="s">
        <v>8</v>
      </c>
      <c r="H1350" s="136" t="s">
        <v>7</v>
      </c>
      <c r="I1350" s="137" t="s">
        <v>45</v>
      </c>
      <c r="J1350" s="8">
        <v>1</v>
      </c>
      <c r="K1350" s="8" t="s">
        <v>590</v>
      </c>
      <c r="L1350" s="9">
        <v>1002.8</v>
      </c>
      <c r="M1350" s="9">
        <v>1566</v>
      </c>
      <c r="N1350" s="138">
        <f t="shared" ref="N1350:N1413" si="168">M1350*L1350</f>
        <v>1570384.7999999998</v>
      </c>
      <c r="O1350" s="11" t="s">
        <v>3204</v>
      </c>
      <c r="P1350" s="39">
        <v>4.7713027185680121E-5</v>
      </c>
      <c r="Q1350" s="39"/>
      <c r="R1350" s="26">
        <v>1.1928256796420031E-2</v>
      </c>
      <c r="S1350" s="7"/>
      <c r="T1350" s="26">
        <v>1.1928256796420031E-2</v>
      </c>
      <c r="U1350" s="11"/>
      <c r="V1350" s="28"/>
      <c r="W1350" s="28"/>
      <c r="X1350" s="29"/>
      <c r="Y1350" s="108" t="str">
        <f t="shared" ref="Y1350:Y1413" si="169">IF(U1350=0,"NO OFERTADO",IF(V1350=0,"NO OFERTADO",IF(W1350=0,"NO OFERTADO",IF(X1350&gt;0,"CORRECTO","NO OFERTADO"))))</f>
        <v>NO OFERTADO</v>
      </c>
      <c r="Z1350" s="108" t="str">
        <f t="shared" ref="Z1350:Z1413" si="170">IF(X1350=0,"CORRECTO",IF(X1350&gt;I1350,"SOBREPASA TECHO REGULADO","CORRECTO"))</f>
        <v>CORRECTO</v>
      </c>
      <c r="AA1350" s="29">
        <f t="shared" ref="AA1350:AA1413" si="171">IF(AND(Y1350="CORRECTO", Z1350="CORRECTO"), X1350*M1350, 0)</f>
        <v>0</v>
      </c>
      <c r="AB1350" s="25">
        <v>4.2941724467112112E-3</v>
      </c>
      <c r="AC1350" s="7"/>
      <c r="AD1350" s="26">
        <v>4.2941724467112112E-3</v>
      </c>
      <c r="AE1350" s="28"/>
      <c r="AF1350" s="28"/>
      <c r="AG1350" s="28"/>
      <c r="AH1350" s="29"/>
      <c r="AI1350" s="108" t="str">
        <f t="shared" ref="AI1350:AI1413" si="172">IF(AE1350=0,"NO OFERTADO",IF(AF1350=0,"NO OFERTADO",IF(AG1350=0,"NO OFERTADO",IF(AH1350&gt;0,"CORRECTO","NO OFERTADO"))))</f>
        <v>NO OFERTADO</v>
      </c>
      <c r="AJ1350" s="108" t="str">
        <f t="shared" ref="AJ1350:AJ1413" si="173">IF(AH1350=0,"CORRECTO",IF(AH1350&lt;X1350,"PRECIO OPCION 1 MAYOR QUE OPCION 2",IF(AH1350&gt;I1350,"SOBREPASA TECHO REGULADO","CORRECTO")))</f>
        <v>CORRECTO</v>
      </c>
      <c r="AK1350" s="27">
        <v>2.8627816311408072E-3</v>
      </c>
      <c r="AL1350" s="7"/>
      <c r="AM1350" s="26">
        <v>2.8627816311408072E-3</v>
      </c>
      <c r="AN1350" s="28"/>
      <c r="AO1350" s="28"/>
      <c r="AP1350" s="28"/>
      <c r="AQ1350" s="29"/>
      <c r="AR1350" s="108" t="str">
        <f t="shared" ref="AR1350:AR1413" si="174">IF(AN1350=0,"NO OFERTADO",IF(AO1350=0,"NO OFERTADO",IF(AP1350=0,"NO OFERTADO",IF(AQ1350&gt;0,"CORRECTO","NO OFERTADO"))))</f>
        <v>NO OFERTADO</v>
      </c>
      <c r="AS1350" s="109" t="str">
        <f t="shared" ref="AS1350:AS1413" si="175">IF(AQ1350=0,"CORRECTO",IF(AQ1350&lt;AH1350,"PRECIO OPCION 2 MAYOR QUE OPCION 3",IF(AQ1350&gt;I1350,"SOBREPASA TECHO REGULADO","CORRECTO")))</f>
        <v>CORRECTO</v>
      </c>
    </row>
    <row r="1351" spans="1:45" ht="24" x14ac:dyDescent="0.25">
      <c r="A1351" s="134">
        <v>1349</v>
      </c>
      <c r="B1351" s="135">
        <v>215</v>
      </c>
      <c r="C1351" s="10" t="s">
        <v>588</v>
      </c>
      <c r="D1351" s="136" t="s">
        <v>589</v>
      </c>
      <c r="E1351" s="136" t="s">
        <v>6</v>
      </c>
      <c r="F1351" s="136" t="s">
        <v>7</v>
      </c>
      <c r="G1351" s="136" t="s">
        <v>8</v>
      </c>
      <c r="H1351" s="136" t="s">
        <v>7</v>
      </c>
      <c r="I1351" s="137" t="s">
        <v>45</v>
      </c>
      <c r="J1351" s="8">
        <v>1</v>
      </c>
      <c r="K1351" s="8" t="s">
        <v>590</v>
      </c>
      <c r="L1351" s="9">
        <v>1494.99</v>
      </c>
      <c r="M1351" s="9">
        <v>19496.538461538461</v>
      </c>
      <c r="N1351" s="138">
        <f t="shared" si="168"/>
        <v>29147130.034615383</v>
      </c>
      <c r="O1351" s="11" t="s">
        <v>3204</v>
      </c>
      <c r="P1351" s="39">
        <v>8.8557773083779048E-4</v>
      </c>
      <c r="Q1351" s="39"/>
      <c r="R1351" s="26">
        <v>0.22139443270944761</v>
      </c>
      <c r="S1351" s="7"/>
      <c r="T1351" s="26">
        <v>0.22139443270944761</v>
      </c>
      <c r="U1351" s="11"/>
      <c r="V1351" s="28"/>
      <c r="W1351" s="28"/>
      <c r="X1351" s="29"/>
      <c r="Y1351" s="108" t="str">
        <f t="shared" si="169"/>
        <v>NO OFERTADO</v>
      </c>
      <c r="Z1351" s="108" t="str">
        <f t="shared" si="170"/>
        <v>CORRECTO</v>
      </c>
      <c r="AA1351" s="29">
        <f t="shared" si="171"/>
        <v>0</v>
      </c>
      <c r="AB1351" s="25">
        <v>7.9701995775401144E-2</v>
      </c>
      <c r="AC1351" s="7"/>
      <c r="AD1351" s="26">
        <v>7.9701995775401144E-2</v>
      </c>
      <c r="AE1351" s="28"/>
      <c r="AF1351" s="28"/>
      <c r="AG1351" s="28"/>
      <c r="AH1351" s="29"/>
      <c r="AI1351" s="108" t="str">
        <f t="shared" si="172"/>
        <v>NO OFERTADO</v>
      </c>
      <c r="AJ1351" s="108" t="str">
        <f t="shared" si="173"/>
        <v>CORRECTO</v>
      </c>
      <c r="AK1351" s="27">
        <v>5.3134663850267431E-2</v>
      </c>
      <c r="AL1351" s="7"/>
      <c r="AM1351" s="26">
        <v>5.3134663850267431E-2</v>
      </c>
      <c r="AN1351" s="28"/>
      <c r="AO1351" s="28"/>
      <c r="AP1351" s="28"/>
      <c r="AQ1351" s="29"/>
      <c r="AR1351" s="108" t="str">
        <f t="shared" si="174"/>
        <v>NO OFERTADO</v>
      </c>
      <c r="AS1351" s="109" t="str">
        <f t="shared" si="175"/>
        <v>CORRECTO</v>
      </c>
    </row>
    <row r="1352" spans="1:45" ht="36" x14ac:dyDescent="0.25">
      <c r="A1352" s="134">
        <v>1350</v>
      </c>
      <c r="B1352" s="135">
        <v>370</v>
      </c>
      <c r="C1352" s="10" t="s">
        <v>929</v>
      </c>
      <c r="D1352" s="136" t="s">
        <v>930</v>
      </c>
      <c r="E1352" s="136" t="s">
        <v>205</v>
      </c>
      <c r="F1352" s="136" t="s">
        <v>7</v>
      </c>
      <c r="G1352" s="136" t="s">
        <v>8</v>
      </c>
      <c r="H1352" s="136" t="s">
        <v>7</v>
      </c>
      <c r="I1352" s="137" t="s">
        <v>45</v>
      </c>
      <c r="J1352" s="8">
        <v>1</v>
      </c>
      <c r="K1352" s="8" t="s">
        <v>931</v>
      </c>
      <c r="L1352" s="9">
        <v>5000.4799999999996</v>
      </c>
      <c r="M1352" s="9">
        <v>5708.2307692307695</v>
      </c>
      <c r="N1352" s="138">
        <f t="shared" si="168"/>
        <v>28543893.796923075</v>
      </c>
      <c r="O1352" s="11" t="s">
        <v>3204</v>
      </c>
      <c r="P1352" s="39">
        <v>8.6724959431456355E-4</v>
      </c>
      <c r="Q1352" s="39"/>
      <c r="R1352" s="26">
        <v>0.21681239857864087</v>
      </c>
      <c r="S1352" s="7"/>
      <c r="T1352" s="26">
        <v>0.21681239857864087</v>
      </c>
      <c r="U1352" s="11"/>
      <c r="V1352" s="28"/>
      <c r="W1352" s="28"/>
      <c r="X1352" s="29"/>
      <c r="Y1352" s="108" t="str">
        <f t="shared" si="169"/>
        <v>NO OFERTADO</v>
      </c>
      <c r="Z1352" s="108" t="str">
        <f t="shared" si="170"/>
        <v>CORRECTO</v>
      </c>
      <c r="AA1352" s="29">
        <f t="shared" si="171"/>
        <v>0</v>
      </c>
      <c r="AB1352" s="25">
        <v>7.8052463488310714E-2</v>
      </c>
      <c r="AC1352" s="7"/>
      <c r="AD1352" s="26">
        <v>7.8052463488310714E-2</v>
      </c>
      <c r="AE1352" s="28"/>
      <c r="AF1352" s="28"/>
      <c r="AG1352" s="28"/>
      <c r="AH1352" s="29"/>
      <c r="AI1352" s="108" t="str">
        <f t="shared" si="172"/>
        <v>NO OFERTADO</v>
      </c>
      <c r="AJ1352" s="108" t="str">
        <f t="shared" si="173"/>
        <v>CORRECTO</v>
      </c>
      <c r="AK1352" s="27">
        <v>5.2034975658873814E-2</v>
      </c>
      <c r="AL1352" s="7"/>
      <c r="AM1352" s="26">
        <v>5.2034975658873814E-2</v>
      </c>
      <c r="AN1352" s="28"/>
      <c r="AO1352" s="28"/>
      <c r="AP1352" s="28"/>
      <c r="AQ1352" s="29"/>
      <c r="AR1352" s="108" t="str">
        <f t="shared" si="174"/>
        <v>NO OFERTADO</v>
      </c>
      <c r="AS1352" s="109" t="str">
        <f t="shared" si="175"/>
        <v>CORRECTO</v>
      </c>
    </row>
    <row r="1353" spans="1:45" ht="24" x14ac:dyDescent="0.25">
      <c r="A1353" s="134">
        <v>1351</v>
      </c>
      <c r="B1353" s="135">
        <v>1661</v>
      </c>
      <c r="C1353" s="10" t="s">
        <v>2921</v>
      </c>
      <c r="D1353" s="136" t="s">
        <v>641</v>
      </c>
      <c r="E1353" s="136" t="s">
        <v>6</v>
      </c>
      <c r="F1353" s="136" t="s">
        <v>7</v>
      </c>
      <c r="G1353" s="136" t="s">
        <v>8</v>
      </c>
      <c r="H1353" s="136" t="s">
        <v>7</v>
      </c>
      <c r="I1353" s="137" t="s">
        <v>45</v>
      </c>
      <c r="J1353" s="8">
        <v>1</v>
      </c>
      <c r="K1353" s="8" t="s">
        <v>416</v>
      </c>
      <c r="L1353" s="9">
        <v>808</v>
      </c>
      <c r="M1353" s="9">
        <v>233.07692307692307</v>
      </c>
      <c r="N1353" s="138">
        <f t="shared" si="168"/>
        <v>188326.15384615384</v>
      </c>
      <c r="O1353" s="11" t="s">
        <v>3204</v>
      </c>
      <c r="P1353" s="39">
        <v>5.7219166272088958E-6</v>
      </c>
      <c r="Q1353" s="39"/>
      <c r="R1353" s="26">
        <v>1.4304791568022239E-3</v>
      </c>
      <c r="S1353" s="7"/>
      <c r="T1353" s="26">
        <v>1.4304791568022239E-3</v>
      </c>
      <c r="U1353" s="11"/>
      <c r="V1353" s="28"/>
      <c r="W1353" s="28"/>
      <c r="X1353" s="29"/>
      <c r="Y1353" s="108" t="str">
        <f t="shared" si="169"/>
        <v>NO OFERTADO</v>
      </c>
      <c r="Z1353" s="108" t="str">
        <f t="shared" si="170"/>
        <v>CORRECTO</v>
      </c>
      <c r="AA1353" s="29">
        <f t="shared" si="171"/>
        <v>0</v>
      </c>
      <c r="AB1353" s="25">
        <v>5.1497249644880062E-4</v>
      </c>
      <c r="AC1353" s="7"/>
      <c r="AD1353" s="26">
        <v>5.1497249644880062E-4</v>
      </c>
      <c r="AE1353" s="28"/>
      <c r="AF1353" s="28"/>
      <c r="AG1353" s="28"/>
      <c r="AH1353" s="29"/>
      <c r="AI1353" s="108" t="str">
        <f t="shared" si="172"/>
        <v>NO OFERTADO</v>
      </c>
      <c r="AJ1353" s="108" t="str">
        <f t="shared" si="173"/>
        <v>CORRECTO</v>
      </c>
      <c r="AK1353" s="27">
        <v>3.4331499763253377E-4</v>
      </c>
      <c r="AL1353" s="7"/>
      <c r="AM1353" s="26">
        <v>3.4331499763253377E-4</v>
      </c>
      <c r="AN1353" s="28"/>
      <c r="AO1353" s="28"/>
      <c r="AP1353" s="28"/>
      <c r="AQ1353" s="29"/>
      <c r="AR1353" s="108" t="str">
        <f t="shared" si="174"/>
        <v>NO OFERTADO</v>
      </c>
      <c r="AS1353" s="109" t="str">
        <f t="shared" si="175"/>
        <v>CORRECTO</v>
      </c>
    </row>
    <row r="1354" spans="1:45" ht="24" x14ac:dyDescent="0.25">
      <c r="A1354" s="134">
        <v>1352</v>
      </c>
      <c r="B1354" s="135">
        <v>2631</v>
      </c>
      <c r="C1354" s="141" t="s">
        <v>4427</v>
      </c>
      <c r="D1354" s="145" t="s">
        <v>641</v>
      </c>
      <c r="E1354" s="145" t="s">
        <v>6</v>
      </c>
      <c r="F1354" s="145" t="s">
        <v>7</v>
      </c>
      <c r="G1354" s="136" t="s">
        <v>8</v>
      </c>
      <c r="H1354" s="145" t="s">
        <v>7</v>
      </c>
      <c r="I1354" s="137" t="s">
        <v>45</v>
      </c>
      <c r="J1354" s="8">
        <v>1</v>
      </c>
      <c r="K1354" s="8" t="s">
        <v>562</v>
      </c>
      <c r="L1354" s="9">
        <v>2112.29</v>
      </c>
      <c r="M1354" s="9">
        <v>120</v>
      </c>
      <c r="N1354" s="138">
        <f t="shared" si="168"/>
        <v>253474.8</v>
      </c>
      <c r="O1354" s="11" t="s">
        <v>4504</v>
      </c>
      <c r="P1354" s="39">
        <v>7.7013290139364783E-6</v>
      </c>
      <c r="Q1354" s="39"/>
      <c r="R1354" s="26">
        <v>1.9253322534841196E-3</v>
      </c>
      <c r="S1354" s="7"/>
      <c r="T1354" s="26">
        <v>1.9253322534841196E-3</v>
      </c>
      <c r="U1354" s="11"/>
      <c r="V1354" s="28"/>
      <c r="W1354" s="28"/>
      <c r="X1354" s="29"/>
      <c r="Y1354" s="108" t="str">
        <f t="shared" si="169"/>
        <v>NO OFERTADO</v>
      </c>
      <c r="Z1354" s="108" t="str">
        <f t="shared" si="170"/>
        <v>CORRECTO</v>
      </c>
      <c r="AA1354" s="29">
        <f t="shared" si="171"/>
        <v>0</v>
      </c>
      <c r="AB1354" s="25">
        <v>6.9311961125428305E-4</v>
      </c>
      <c r="AC1354" s="7"/>
      <c r="AD1354" s="26">
        <v>6.9311961125428305E-4</v>
      </c>
      <c r="AE1354" s="28"/>
      <c r="AF1354" s="28"/>
      <c r="AG1354" s="28"/>
      <c r="AH1354" s="29"/>
      <c r="AI1354" s="108" t="str">
        <f t="shared" si="172"/>
        <v>NO OFERTADO</v>
      </c>
      <c r="AJ1354" s="108" t="str">
        <f t="shared" si="173"/>
        <v>CORRECTO</v>
      </c>
      <c r="AK1354" s="27">
        <v>4.6207974083618868E-4</v>
      </c>
      <c r="AL1354" s="7"/>
      <c r="AM1354" s="26">
        <v>4.6207974083618868E-4</v>
      </c>
      <c r="AN1354" s="28"/>
      <c r="AO1354" s="28"/>
      <c r="AP1354" s="28"/>
      <c r="AQ1354" s="29"/>
      <c r="AR1354" s="108" t="str">
        <f t="shared" si="174"/>
        <v>NO OFERTADO</v>
      </c>
      <c r="AS1354" s="109" t="str">
        <f t="shared" si="175"/>
        <v>CORRECTO</v>
      </c>
    </row>
    <row r="1355" spans="1:45" ht="24" x14ac:dyDescent="0.25">
      <c r="A1355" s="134">
        <v>1353</v>
      </c>
      <c r="B1355" s="135">
        <v>2664</v>
      </c>
      <c r="C1355" s="141" t="s">
        <v>4483</v>
      </c>
      <c r="D1355" s="145" t="s">
        <v>641</v>
      </c>
      <c r="E1355" s="145" t="s">
        <v>6</v>
      </c>
      <c r="F1355" s="145" t="s">
        <v>7</v>
      </c>
      <c r="G1355" s="136" t="s">
        <v>8</v>
      </c>
      <c r="H1355" s="145" t="s">
        <v>7</v>
      </c>
      <c r="I1355" s="137" t="s">
        <v>45</v>
      </c>
      <c r="J1355" s="8">
        <v>1</v>
      </c>
      <c r="K1355" s="8" t="s">
        <v>562</v>
      </c>
      <c r="L1355" s="9">
        <v>1160.32</v>
      </c>
      <c r="M1355" s="9">
        <v>83.07692307692308</v>
      </c>
      <c r="N1355" s="138">
        <f t="shared" si="168"/>
        <v>96395.815384615387</v>
      </c>
      <c r="O1355" s="11" t="s">
        <v>4504</v>
      </c>
      <c r="P1355" s="39">
        <v>2.9287956429735927E-6</v>
      </c>
      <c r="Q1355" s="39"/>
      <c r="R1355" s="26">
        <v>7.3219891074339822E-4</v>
      </c>
      <c r="S1355" s="7"/>
      <c r="T1355" s="26">
        <v>7.3219891074339822E-4</v>
      </c>
      <c r="U1355" s="11"/>
      <c r="V1355" s="28"/>
      <c r="W1355" s="28"/>
      <c r="X1355" s="29"/>
      <c r="Y1355" s="108" t="str">
        <f t="shared" si="169"/>
        <v>NO OFERTADO</v>
      </c>
      <c r="Z1355" s="108" t="str">
        <f t="shared" si="170"/>
        <v>CORRECTO</v>
      </c>
      <c r="AA1355" s="29">
        <f t="shared" si="171"/>
        <v>0</v>
      </c>
      <c r="AB1355" s="25">
        <v>2.6359160786762335E-4</v>
      </c>
      <c r="AC1355" s="7"/>
      <c r="AD1355" s="26">
        <v>2.6359160786762335E-4</v>
      </c>
      <c r="AE1355" s="28"/>
      <c r="AF1355" s="28"/>
      <c r="AG1355" s="28"/>
      <c r="AH1355" s="29"/>
      <c r="AI1355" s="108" t="str">
        <f t="shared" si="172"/>
        <v>NO OFERTADO</v>
      </c>
      <c r="AJ1355" s="108" t="str">
        <f t="shared" si="173"/>
        <v>CORRECTO</v>
      </c>
      <c r="AK1355" s="27">
        <v>1.7572773857841556E-4</v>
      </c>
      <c r="AL1355" s="7"/>
      <c r="AM1355" s="26">
        <v>1.7572773857841556E-4</v>
      </c>
      <c r="AN1355" s="28"/>
      <c r="AO1355" s="28"/>
      <c r="AP1355" s="28"/>
      <c r="AQ1355" s="29"/>
      <c r="AR1355" s="108" t="str">
        <f t="shared" si="174"/>
        <v>NO OFERTADO</v>
      </c>
      <c r="AS1355" s="109" t="str">
        <f t="shared" si="175"/>
        <v>CORRECTO</v>
      </c>
    </row>
    <row r="1356" spans="1:45" ht="24" x14ac:dyDescent="0.25">
      <c r="A1356" s="134">
        <v>1354</v>
      </c>
      <c r="B1356" s="135">
        <v>2652</v>
      </c>
      <c r="C1356" s="141" t="s">
        <v>4461</v>
      </c>
      <c r="D1356" s="145" t="s">
        <v>641</v>
      </c>
      <c r="E1356" s="145" t="s">
        <v>6</v>
      </c>
      <c r="F1356" s="145" t="s">
        <v>7</v>
      </c>
      <c r="G1356" s="136" t="s">
        <v>8</v>
      </c>
      <c r="H1356" s="145" t="s">
        <v>7</v>
      </c>
      <c r="I1356" s="137" t="s">
        <v>45</v>
      </c>
      <c r="J1356" s="8">
        <v>1</v>
      </c>
      <c r="K1356" s="8" t="s">
        <v>562</v>
      </c>
      <c r="L1356" s="9">
        <v>1326.88</v>
      </c>
      <c r="M1356" s="9">
        <v>85.384615384615387</v>
      </c>
      <c r="N1356" s="138">
        <f t="shared" si="168"/>
        <v>113295.13846153847</v>
      </c>
      <c r="O1356" s="11" t="s">
        <v>4504</v>
      </c>
      <c r="P1356" s="39">
        <v>3.4422480537386627E-6</v>
      </c>
      <c r="Q1356" s="39"/>
      <c r="R1356" s="26">
        <v>8.6056201343466564E-4</v>
      </c>
      <c r="S1356" s="7"/>
      <c r="T1356" s="26">
        <v>8.6056201343466564E-4</v>
      </c>
      <c r="U1356" s="11"/>
      <c r="V1356" s="28"/>
      <c r="W1356" s="28"/>
      <c r="X1356" s="29"/>
      <c r="Y1356" s="108" t="str">
        <f t="shared" si="169"/>
        <v>NO OFERTADO</v>
      </c>
      <c r="Z1356" s="108" t="str">
        <f t="shared" si="170"/>
        <v>CORRECTO</v>
      </c>
      <c r="AA1356" s="29">
        <f t="shared" si="171"/>
        <v>0</v>
      </c>
      <c r="AB1356" s="25">
        <v>3.0980232483647963E-4</v>
      </c>
      <c r="AC1356" s="7"/>
      <c r="AD1356" s="26">
        <v>3.0980232483647963E-4</v>
      </c>
      <c r="AE1356" s="28"/>
      <c r="AF1356" s="28"/>
      <c r="AG1356" s="28"/>
      <c r="AH1356" s="29"/>
      <c r="AI1356" s="108" t="str">
        <f t="shared" si="172"/>
        <v>NO OFERTADO</v>
      </c>
      <c r="AJ1356" s="108" t="str">
        <f t="shared" si="173"/>
        <v>CORRECTO</v>
      </c>
      <c r="AK1356" s="27">
        <v>2.0653488322431977E-4</v>
      </c>
      <c r="AL1356" s="7"/>
      <c r="AM1356" s="26">
        <v>2.0653488322431977E-4</v>
      </c>
      <c r="AN1356" s="28"/>
      <c r="AO1356" s="28"/>
      <c r="AP1356" s="28"/>
      <c r="AQ1356" s="29"/>
      <c r="AR1356" s="108" t="str">
        <f t="shared" si="174"/>
        <v>NO OFERTADO</v>
      </c>
      <c r="AS1356" s="109" t="str">
        <f t="shared" si="175"/>
        <v>CORRECTO</v>
      </c>
    </row>
    <row r="1357" spans="1:45" x14ac:dyDescent="0.25">
      <c r="A1357" s="134">
        <v>1355</v>
      </c>
      <c r="B1357" s="135">
        <v>781</v>
      </c>
      <c r="C1357" s="10" t="s">
        <v>1635</v>
      </c>
      <c r="D1357" s="136" t="s">
        <v>641</v>
      </c>
      <c r="E1357" s="136" t="s">
        <v>36</v>
      </c>
      <c r="F1357" s="136" t="s">
        <v>16</v>
      </c>
      <c r="G1357" s="136" t="s">
        <v>17</v>
      </c>
      <c r="H1357" s="136" t="s">
        <v>36</v>
      </c>
      <c r="I1357" s="137" t="s">
        <v>45</v>
      </c>
      <c r="J1357" s="8">
        <v>1</v>
      </c>
      <c r="K1357" s="8" t="s">
        <v>416</v>
      </c>
      <c r="L1357" s="9">
        <v>34544.730000000003</v>
      </c>
      <c r="M1357" s="9">
        <v>317</v>
      </c>
      <c r="N1357" s="138">
        <f t="shared" si="168"/>
        <v>10950679.41</v>
      </c>
      <c r="O1357" s="11" t="s">
        <v>3204</v>
      </c>
      <c r="P1357" s="39">
        <v>3.3271467247454102E-4</v>
      </c>
      <c r="Q1357" s="39"/>
      <c r="R1357" s="26">
        <v>8.3178668118635252E-2</v>
      </c>
      <c r="S1357" s="7"/>
      <c r="T1357" s="26">
        <v>8.3178668118635252E-2</v>
      </c>
      <c r="U1357" s="11"/>
      <c r="V1357" s="28"/>
      <c r="W1357" s="28"/>
      <c r="X1357" s="29"/>
      <c r="Y1357" s="108" t="str">
        <f t="shared" si="169"/>
        <v>NO OFERTADO</v>
      </c>
      <c r="Z1357" s="108" t="str">
        <f t="shared" si="170"/>
        <v>CORRECTO</v>
      </c>
      <c r="AA1357" s="29">
        <f t="shared" si="171"/>
        <v>0</v>
      </c>
      <c r="AB1357" s="25">
        <v>2.9944320522708692E-2</v>
      </c>
      <c r="AC1357" s="7"/>
      <c r="AD1357" s="26">
        <v>2.9944320522708692E-2</v>
      </c>
      <c r="AE1357" s="28"/>
      <c r="AF1357" s="28"/>
      <c r="AG1357" s="28"/>
      <c r="AH1357" s="29"/>
      <c r="AI1357" s="108" t="str">
        <f t="shared" si="172"/>
        <v>NO OFERTADO</v>
      </c>
      <c r="AJ1357" s="108" t="str">
        <f t="shared" si="173"/>
        <v>CORRECTO</v>
      </c>
      <c r="AK1357" s="27">
        <v>1.9962880348472462E-2</v>
      </c>
      <c r="AL1357" s="7"/>
      <c r="AM1357" s="26">
        <v>1.9962880348472462E-2</v>
      </c>
      <c r="AN1357" s="28"/>
      <c r="AO1357" s="28"/>
      <c r="AP1357" s="28"/>
      <c r="AQ1357" s="29"/>
      <c r="AR1357" s="108" t="str">
        <f t="shared" si="174"/>
        <v>NO OFERTADO</v>
      </c>
      <c r="AS1357" s="109" t="str">
        <f t="shared" si="175"/>
        <v>CORRECTO</v>
      </c>
    </row>
    <row r="1358" spans="1:45" ht="24" x14ac:dyDescent="0.25">
      <c r="A1358" s="134">
        <v>1356</v>
      </c>
      <c r="B1358" s="135">
        <v>2024</v>
      </c>
      <c r="C1358" s="10" t="s">
        <v>3522</v>
      </c>
      <c r="D1358" s="136" t="s">
        <v>641</v>
      </c>
      <c r="E1358" s="136" t="s">
        <v>36</v>
      </c>
      <c r="F1358" s="136" t="s">
        <v>16</v>
      </c>
      <c r="G1358" s="136" t="s">
        <v>17</v>
      </c>
      <c r="H1358" s="136" t="s">
        <v>36</v>
      </c>
      <c r="I1358" s="137" t="s">
        <v>45</v>
      </c>
      <c r="J1358" s="8">
        <v>1</v>
      </c>
      <c r="K1358" s="8" t="s">
        <v>1637</v>
      </c>
      <c r="L1358" s="9">
        <v>23642.25</v>
      </c>
      <c r="M1358" s="138">
        <v>266</v>
      </c>
      <c r="N1358" s="138">
        <f t="shared" si="168"/>
        <v>6288838.5</v>
      </c>
      <c r="O1358" s="11" t="s">
        <v>3204</v>
      </c>
      <c r="P1358" s="39">
        <v>1.9107388349457523E-4</v>
      </c>
      <c r="Q1358" s="39"/>
      <c r="R1358" s="26">
        <v>4.776847087364381E-2</v>
      </c>
      <c r="S1358" s="7"/>
      <c r="T1358" s="26">
        <v>4.776847087364381E-2</v>
      </c>
      <c r="U1358" s="11"/>
      <c r="V1358" s="28"/>
      <c r="W1358" s="28"/>
      <c r="X1358" s="29"/>
      <c r="Y1358" s="108" t="str">
        <f t="shared" si="169"/>
        <v>NO OFERTADO</v>
      </c>
      <c r="Z1358" s="108" t="str">
        <f t="shared" si="170"/>
        <v>CORRECTO</v>
      </c>
      <c r="AA1358" s="29">
        <f t="shared" si="171"/>
        <v>0</v>
      </c>
      <c r="AB1358" s="25">
        <v>1.7196649514511771E-2</v>
      </c>
      <c r="AC1358" s="7"/>
      <c r="AD1358" s="26">
        <v>1.7196649514511771E-2</v>
      </c>
      <c r="AE1358" s="28"/>
      <c r="AF1358" s="28"/>
      <c r="AG1358" s="28"/>
      <c r="AH1358" s="29"/>
      <c r="AI1358" s="108" t="str">
        <f t="shared" si="172"/>
        <v>NO OFERTADO</v>
      </c>
      <c r="AJ1358" s="108" t="str">
        <f t="shared" si="173"/>
        <v>CORRECTO</v>
      </c>
      <c r="AK1358" s="27">
        <v>1.1464433009674514E-2</v>
      </c>
      <c r="AL1358" s="7"/>
      <c r="AM1358" s="26">
        <v>1.1464433009674514E-2</v>
      </c>
      <c r="AN1358" s="28"/>
      <c r="AO1358" s="28"/>
      <c r="AP1358" s="28"/>
      <c r="AQ1358" s="29"/>
      <c r="AR1358" s="108" t="str">
        <f t="shared" si="174"/>
        <v>NO OFERTADO</v>
      </c>
      <c r="AS1358" s="109" t="str">
        <f t="shared" si="175"/>
        <v>CORRECTO</v>
      </c>
    </row>
    <row r="1359" spans="1:45" x14ac:dyDescent="0.25">
      <c r="A1359" s="134">
        <v>1357</v>
      </c>
      <c r="B1359" s="135">
        <v>782</v>
      </c>
      <c r="C1359" s="10" t="s">
        <v>1636</v>
      </c>
      <c r="D1359" s="136" t="s">
        <v>641</v>
      </c>
      <c r="E1359" s="136" t="s">
        <v>36</v>
      </c>
      <c r="F1359" s="136" t="s">
        <v>16</v>
      </c>
      <c r="G1359" s="136" t="s">
        <v>17</v>
      </c>
      <c r="H1359" s="136" t="s">
        <v>36</v>
      </c>
      <c r="I1359" s="137" t="s">
        <v>45</v>
      </c>
      <c r="J1359" s="8">
        <v>1</v>
      </c>
      <c r="K1359" s="8" t="s">
        <v>1637</v>
      </c>
      <c r="L1359" s="9">
        <v>11339.82</v>
      </c>
      <c r="M1359" s="9">
        <v>131.16666666666666</v>
      </c>
      <c r="N1359" s="138">
        <f t="shared" si="168"/>
        <v>1487406.39</v>
      </c>
      <c r="O1359" s="11" t="s">
        <v>3204</v>
      </c>
      <c r="P1359" s="39">
        <v>4.5191892791005318E-5</v>
      </c>
      <c r="Q1359" s="39"/>
      <c r="R1359" s="26">
        <v>1.1297973197751329E-2</v>
      </c>
      <c r="S1359" s="7"/>
      <c r="T1359" s="26">
        <v>1.1297973197751329E-2</v>
      </c>
      <c r="U1359" s="11"/>
      <c r="V1359" s="28"/>
      <c r="W1359" s="28"/>
      <c r="X1359" s="29"/>
      <c r="Y1359" s="108" t="str">
        <f t="shared" si="169"/>
        <v>NO OFERTADO</v>
      </c>
      <c r="Z1359" s="108" t="str">
        <f t="shared" si="170"/>
        <v>CORRECTO</v>
      </c>
      <c r="AA1359" s="29">
        <f t="shared" si="171"/>
        <v>0</v>
      </c>
      <c r="AB1359" s="25">
        <v>4.0672703511904782E-3</v>
      </c>
      <c r="AC1359" s="7"/>
      <c r="AD1359" s="26">
        <v>4.0672703511904782E-3</v>
      </c>
      <c r="AE1359" s="28"/>
      <c r="AF1359" s="28"/>
      <c r="AG1359" s="28"/>
      <c r="AH1359" s="29"/>
      <c r="AI1359" s="108" t="str">
        <f t="shared" si="172"/>
        <v>NO OFERTADO</v>
      </c>
      <c r="AJ1359" s="108" t="str">
        <f t="shared" si="173"/>
        <v>CORRECTO</v>
      </c>
      <c r="AK1359" s="27">
        <v>2.7115135674603192E-3</v>
      </c>
      <c r="AL1359" s="7"/>
      <c r="AM1359" s="26">
        <v>2.7115135674603192E-3</v>
      </c>
      <c r="AN1359" s="28"/>
      <c r="AO1359" s="28"/>
      <c r="AP1359" s="28"/>
      <c r="AQ1359" s="29"/>
      <c r="AR1359" s="108" t="str">
        <f t="shared" si="174"/>
        <v>NO OFERTADO</v>
      </c>
      <c r="AS1359" s="109" t="str">
        <f t="shared" si="175"/>
        <v>CORRECTO</v>
      </c>
    </row>
    <row r="1360" spans="1:45" x14ac:dyDescent="0.25">
      <c r="A1360" s="134">
        <v>1358</v>
      </c>
      <c r="B1360" s="135">
        <v>842</v>
      </c>
      <c r="C1360" s="10" t="s">
        <v>1734</v>
      </c>
      <c r="D1360" s="136" t="s">
        <v>641</v>
      </c>
      <c r="E1360" s="136" t="s">
        <v>165</v>
      </c>
      <c r="F1360" s="136" t="s">
        <v>166</v>
      </c>
      <c r="G1360" s="136" t="s">
        <v>8</v>
      </c>
      <c r="H1360" s="136" t="s">
        <v>81</v>
      </c>
      <c r="I1360" s="137" t="s">
        <v>45</v>
      </c>
      <c r="J1360" s="8">
        <v>240</v>
      </c>
      <c r="K1360" s="8" t="s">
        <v>416</v>
      </c>
      <c r="L1360" s="9">
        <v>74.45</v>
      </c>
      <c r="M1360" s="9">
        <v>85550.769230769234</v>
      </c>
      <c r="N1360" s="138">
        <f t="shared" si="168"/>
        <v>6369254.7692307699</v>
      </c>
      <c r="O1360" s="11" t="s">
        <v>3204</v>
      </c>
      <c r="P1360" s="39">
        <v>1.9351717232415298E-4</v>
      </c>
      <c r="Q1360" s="39"/>
      <c r="R1360" s="26">
        <v>4.8379293081038242E-2</v>
      </c>
      <c r="S1360" s="7"/>
      <c r="T1360" s="26">
        <v>4.8379293081038242E-2</v>
      </c>
      <c r="U1360" s="11"/>
      <c r="V1360" s="28"/>
      <c r="W1360" s="28"/>
      <c r="X1360" s="29"/>
      <c r="Y1360" s="108" t="str">
        <f t="shared" si="169"/>
        <v>NO OFERTADO</v>
      </c>
      <c r="Z1360" s="108" t="str">
        <f t="shared" si="170"/>
        <v>CORRECTO</v>
      </c>
      <c r="AA1360" s="29">
        <f t="shared" si="171"/>
        <v>0</v>
      </c>
      <c r="AB1360" s="25">
        <v>1.7416545509173768E-2</v>
      </c>
      <c r="AC1360" s="7"/>
      <c r="AD1360" s="26">
        <v>1.7416545509173768E-2</v>
      </c>
      <c r="AE1360" s="28"/>
      <c r="AF1360" s="28"/>
      <c r="AG1360" s="28"/>
      <c r="AH1360" s="29"/>
      <c r="AI1360" s="108" t="str">
        <f t="shared" si="172"/>
        <v>NO OFERTADO</v>
      </c>
      <c r="AJ1360" s="108" t="str">
        <f t="shared" si="173"/>
        <v>CORRECTO</v>
      </c>
      <c r="AK1360" s="27">
        <v>1.1611030339449178E-2</v>
      </c>
      <c r="AL1360" s="7"/>
      <c r="AM1360" s="26">
        <v>1.1611030339449178E-2</v>
      </c>
      <c r="AN1360" s="28"/>
      <c r="AO1360" s="28"/>
      <c r="AP1360" s="28"/>
      <c r="AQ1360" s="29"/>
      <c r="AR1360" s="108" t="str">
        <f t="shared" si="174"/>
        <v>NO OFERTADO</v>
      </c>
      <c r="AS1360" s="109" t="str">
        <f t="shared" si="175"/>
        <v>CORRECTO</v>
      </c>
    </row>
    <row r="1361" spans="1:45" ht="24" x14ac:dyDescent="0.25">
      <c r="A1361" s="134">
        <v>1360</v>
      </c>
      <c r="B1361" s="135">
        <v>2669</v>
      </c>
      <c r="C1361" s="10" t="s">
        <v>4493</v>
      </c>
      <c r="D1361" s="136" t="s">
        <v>3487</v>
      </c>
      <c r="E1361" s="136" t="s">
        <v>4280</v>
      </c>
      <c r="F1361" s="136" t="s">
        <v>101</v>
      </c>
      <c r="G1361" s="136" t="s">
        <v>8</v>
      </c>
      <c r="H1361" s="136" t="s">
        <v>4494</v>
      </c>
      <c r="I1361" s="137" t="s">
        <v>45</v>
      </c>
      <c r="J1361" s="8">
        <v>1</v>
      </c>
      <c r="K1361" s="8" t="s">
        <v>562</v>
      </c>
      <c r="L1361" s="9">
        <v>1636.27</v>
      </c>
      <c r="M1361" s="9">
        <v>30</v>
      </c>
      <c r="N1361" s="138">
        <f t="shared" si="168"/>
        <v>49088.1</v>
      </c>
      <c r="O1361" s="11" t="s">
        <v>4504</v>
      </c>
      <c r="P1361" s="39">
        <v>1.4914445490005918E-6</v>
      </c>
      <c r="Q1361" s="39"/>
      <c r="R1361" s="26">
        <v>3.7286113725014798E-4</v>
      </c>
      <c r="S1361" s="7"/>
      <c r="T1361" s="26">
        <v>3.7286113725014798E-4</v>
      </c>
      <c r="U1361" s="11"/>
      <c r="V1361" s="28"/>
      <c r="W1361" s="28"/>
      <c r="X1361" s="29"/>
      <c r="Y1361" s="108" t="str">
        <f t="shared" si="169"/>
        <v>NO OFERTADO</v>
      </c>
      <c r="Z1361" s="108" t="str">
        <f t="shared" si="170"/>
        <v>CORRECTO</v>
      </c>
      <c r="AA1361" s="29">
        <f t="shared" si="171"/>
        <v>0</v>
      </c>
      <c r="AB1361" s="25">
        <v>1.3423000941005327E-4</v>
      </c>
      <c r="AC1361" s="7"/>
      <c r="AD1361" s="26">
        <v>1.3423000941005327E-4</v>
      </c>
      <c r="AE1361" s="28"/>
      <c r="AF1361" s="28"/>
      <c r="AG1361" s="28"/>
      <c r="AH1361" s="29"/>
      <c r="AI1361" s="108" t="str">
        <f t="shared" si="172"/>
        <v>NO OFERTADO</v>
      </c>
      <c r="AJ1361" s="108" t="str">
        <f t="shared" si="173"/>
        <v>CORRECTO</v>
      </c>
      <c r="AK1361" s="27">
        <v>8.9486672940035513E-5</v>
      </c>
      <c r="AL1361" s="7"/>
      <c r="AM1361" s="26">
        <v>8.9486672940035513E-5</v>
      </c>
      <c r="AN1361" s="28"/>
      <c r="AO1361" s="28"/>
      <c r="AP1361" s="28"/>
      <c r="AQ1361" s="29"/>
      <c r="AR1361" s="108" t="str">
        <f t="shared" si="174"/>
        <v>NO OFERTADO</v>
      </c>
      <c r="AS1361" s="109" t="str">
        <f t="shared" si="175"/>
        <v>CORRECTO</v>
      </c>
    </row>
    <row r="1362" spans="1:45" x14ac:dyDescent="0.25">
      <c r="A1362" s="134">
        <v>1361</v>
      </c>
      <c r="B1362" s="135">
        <v>511</v>
      </c>
      <c r="C1362" s="10" t="s">
        <v>1196</v>
      </c>
      <c r="D1362" s="136" t="s">
        <v>2719</v>
      </c>
      <c r="E1362" s="136" t="s">
        <v>4864</v>
      </c>
      <c r="F1362" s="136" t="s">
        <v>241</v>
      </c>
      <c r="G1362" s="136" t="s">
        <v>242</v>
      </c>
      <c r="H1362" s="136" t="s">
        <v>243</v>
      </c>
      <c r="I1362" s="137" t="s">
        <v>45</v>
      </c>
      <c r="J1362" s="8">
        <v>15</v>
      </c>
      <c r="K1362" s="8" t="s">
        <v>1197</v>
      </c>
      <c r="L1362" s="9">
        <v>2113.2199999999998</v>
      </c>
      <c r="M1362" s="9">
        <v>8641.1538461538457</v>
      </c>
      <c r="N1362" s="138">
        <f t="shared" si="168"/>
        <v>18260659.130769227</v>
      </c>
      <c r="O1362" s="11" t="s">
        <v>3204</v>
      </c>
      <c r="P1362" s="39">
        <v>5.5481390646090702E-4</v>
      </c>
      <c r="Q1362" s="39"/>
      <c r="R1362" s="26">
        <v>0.13870347661522675</v>
      </c>
      <c r="S1362" s="7"/>
      <c r="T1362" s="26">
        <v>0.13870347661522675</v>
      </c>
      <c r="U1362" s="11"/>
      <c r="V1362" s="28"/>
      <c r="W1362" s="28"/>
      <c r="X1362" s="29"/>
      <c r="Y1362" s="108" t="str">
        <f t="shared" si="169"/>
        <v>NO OFERTADO</v>
      </c>
      <c r="Z1362" s="108" t="str">
        <f t="shared" si="170"/>
        <v>CORRECTO</v>
      </c>
      <c r="AA1362" s="29">
        <f t="shared" si="171"/>
        <v>0</v>
      </c>
      <c r="AB1362" s="25">
        <v>4.9933251581481632E-2</v>
      </c>
      <c r="AC1362" s="7"/>
      <c r="AD1362" s="26">
        <v>4.9933251581481632E-2</v>
      </c>
      <c r="AE1362" s="28"/>
      <c r="AF1362" s="28"/>
      <c r="AG1362" s="28"/>
      <c r="AH1362" s="29"/>
      <c r="AI1362" s="108" t="str">
        <f t="shared" si="172"/>
        <v>NO OFERTADO</v>
      </c>
      <c r="AJ1362" s="108" t="str">
        <f t="shared" si="173"/>
        <v>CORRECTO</v>
      </c>
      <c r="AK1362" s="27">
        <v>3.3288834387654419E-2</v>
      </c>
      <c r="AL1362" s="7"/>
      <c r="AM1362" s="26">
        <v>3.3288834387654419E-2</v>
      </c>
      <c r="AN1362" s="28"/>
      <c r="AO1362" s="28"/>
      <c r="AP1362" s="28"/>
      <c r="AQ1362" s="29"/>
      <c r="AR1362" s="108" t="str">
        <f t="shared" si="174"/>
        <v>NO OFERTADO</v>
      </c>
      <c r="AS1362" s="109" t="str">
        <f t="shared" si="175"/>
        <v>CORRECTO</v>
      </c>
    </row>
    <row r="1363" spans="1:45" ht="24" x14ac:dyDescent="0.25">
      <c r="A1363" s="134">
        <v>1363</v>
      </c>
      <c r="B1363" s="135">
        <v>1829</v>
      </c>
      <c r="C1363" s="10" t="s">
        <v>3183</v>
      </c>
      <c r="D1363" s="136" t="s">
        <v>3184</v>
      </c>
      <c r="E1363" s="136" t="s">
        <v>3185</v>
      </c>
      <c r="F1363" s="136" t="s">
        <v>166</v>
      </c>
      <c r="G1363" s="136" t="s">
        <v>167</v>
      </c>
      <c r="H1363" s="136" t="s">
        <v>81</v>
      </c>
      <c r="I1363" s="137" t="s">
        <v>45</v>
      </c>
      <c r="J1363" s="8">
        <v>7</v>
      </c>
      <c r="K1363" s="8" t="s">
        <v>3186</v>
      </c>
      <c r="L1363" s="9">
        <v>1245.19</v>
      </c>
      <c r="M1363" s="9">
        <v>14</v>
      </c>
      <c r="N1363" s="138">
        <f t="shared" si="168"/>
        <v>17432.66</v>
      </c>
      <c r="O1363" s="11" t="s">
        <v>3204</v>
      </c>
      <c r="P1363" s="39">
        <v>5.2965679526363124E-7</v>
      </c>
      <c r="Q1363" s="39"/>
      <c r="R1363" s="26">
        <v>1.324141988159078E-4</v>
      </c>
      <c r="S1363" s="7"/>
      <c r="T1363" s="26">
        <v>1.324141988159078E-4</v>
      </c>
      <c r="U1363" s="11"/>
      <c r="V1363" s="28"/>
      <c r="W1363" s="28"/>
      <c r="X1363" s="29"/>
      <c r="Y1363" s="108" t="str">
        <f t="shared" si="169"/>
        <v>NO OFERTADO</v>
      </c>
      <c r="Z1363" s="108" t="str">
        <f t="shared" si="170"/>
        <v>CORRECTO</v>
      </c>
      <c r="AA1363" s="29">
        <f t="shared" si="171"/>
        <v>0</v>
      </c>
      <c r="AB1363" s="25">
        <v>4.7669111573726814E-5</v>
      </c>
      <c r="AC1363" s="7"/>
      <c r="AD1363" s="26">
        <v>4.7669111573726814E-5</v>
      </c>
      <c r="AE1363" s="28"/>
      <c r="AF1363" s="28"/>
      <c r="AG1363" s="28"/>
      <c r="AH1363" s="29"/>
      <c r="AI1363" s="108" t="str">
        <f t="shared" si="172"/>
        <v>NO OFERTADO</v>
      </c>
      <c r="AJ1363" s="108" t="str">
        <f t="shared" si="173"/>
        <v>CORRECTO</v>
      </c>
      <c r="AK1363" s="27">
        <v>3.1779407715817876E-5</v>
      </c>
      <c r="AL1363" s="7"/>
      <c r="AM1363" s="26">
        <v>3.1779407715817876E-5</v>
      </c>
      <c r="AN1363" s="28"/>
      <c r="AO1363" s="28"/>
      <c r="AP1363" s="28"/>
      <c r="AQ1363" s="29"/>
      <c r="AR1363" s="108" t="str">
        <f t="shared" si="174"/>
        <v>NO OFERTADO</v>
      </c>
      <c r="AS1363" s="109" t="str">
        <f t="shared" si="175"/>
        <v>CORRECTO</v>
      </c>
    </row>
    <row r="1364" spans="1:45" x14ac:dyDescent="0.25">
      <c r="A1364" s="134">
        <v>1364</v>
      </c>
      <c r="B1364" s="135">
        <v>1596</v>
      </c>
      <c r="C1364" s="10" t="s">
        <v>2815</v>
      </c>
      <c r="D1364" s="136" t="s">
        <v>2816</v>
      </c>
      <c r="E1364" s="136" t="s">
        <v>36</v>
      </c>
      <c r="F1364" s="136" t="s">
        <v>16</v>
      </c>
      <c r="G1364" s="136" t="s">
        <v>17</v>
      </c>
      <c r="H1364" s="136" t="s">
        <v>36</v>
      </c>
      <c r="I1364" s="137" t="s">
        <v>45</v>
      </c>
      <c r="J1364" s="8">
        <v>1</v>
      </c>
      <c r="K1364" s="8" t="s">
        <v>2817</v>
      </c>
      <c r="L1364" s="9">
        <v>29150.12</v>
      </c>
      <c r="M1364" s="9">
        <v>6.416666666666667</v>
      </c>
      <c r="N1364" s="138">
        <f t="shared" si="168"/>
        <v>187046.60333333333</v>
      </c>
      <c r="O1364" s="11" t="s">
        <v>3204</v>
      </c>
      <c r="P1364" s="39">
        <v>5.6830400229500823E-6</v>
      </c>
      <c r="Q1364" s="39"/>
      <c r="R1364" s="26">
        <v>1.4207600057375206E-3</v>
      </c>
      <c r="S1364" s="7"/>
      <c r="T1364" s="26">
        <v>1.4207600057375206E-3</v>
      </c>
      <c r="U1364" s="11"/>
      <c r="V1364" s="28"/>
      <c r="W1364" s="28"/>
      <c r="X1364" s="29"/>
      <c r="Y1364" s="108" t="str">
        <f t="shared" si="169"/>
        <v>NO OFERTADO</v>
      </c>
      <c r="Z1364" s="108" t="str">
        <f t="shared" si="170"/>
        <v>CORRECTO</v>
      </c>
      <c r="AA1364" s="29">
        <f t="shared" si="171"/>
        <v>0</v>
      </c>
      <c r="AB1364" s="25">
        <v>5.1147360206550739E-4</v>
      </c>
      <c r="AC1364" s="7"/>
      <c r="AD1364" s="26">
        <v>5.1147360206550739E-4</v>
      </c>
      <c r="AE1364" s="28"/>
      <c r="AF1364" s="28"/>
      <c r="AG1364" s="28"/>
      <c r="AH1364" s="29"/>
      <c r="AI1364" s="108" t="str">
        <f t="shared" si="172"/>
        <v>NO OFERTADO</v>
      </c>
      <c r="AJ1364" s="108" t="str">
        <f t="shared" si="173"/>
        <v>CORRECTO</v>
      </c>
      <c r="AK1364" s="27">
        <v>3.4098240137700497E-4</v>
      </c>
      <c r="AL1364" s="7"/>
      <c r="AM1364" s="26">
        <v>3.4098240137700497E-4</v>
      </c>
      <c r="AN1364" s="28"/>
      <c r="AO1364" s="28"/>
      <c r="AP1364" s="28"/>
      <c r="AQ1364" s="29"/>
      <c r="AR1364" s="108" t="str">
        <f t="shared" si="174"/>
        <v>NO OFERTADO</v>
      </c>
      <c r="AS1364" s="109" t="str">
        <f t="shared" si="175"/>
        <v>CORRECTO</v>
      </c>
    </row>
    <row r="1365" spans="1:45" ht="24" x14ac:dyDescent="0.25">
      <c r="A1365" s="134">
        <v>1365</v>
      </c>
      <c r="B1365" s="135">
        <v>780</v>
      </c>
      <c r="C1365" s="10" t="s">
        <v>4865</v>
      </c>
      <c r="D1365" s="136" t="s">
        <v>494</v>
      </c>
      <c r="E1365" s="136" t="s">
        <v>6</v>
      </c>
      <c r="F1365" s="136" t="s">
        <v>7</v>
      </c>
      <c r="G1365" s="136" t="s">
        <v>8</v>
      </c>
      <c r="H1365" s="136" t="s">
        <v>7</v>
      </c>
      <c r="I1365" s="137" t="s">
        <v>45</v>
      </c>
      <c r="J1365" s="8">
        <v>1</v>
      </c>
      <c r="K1365" s="8" t="s">
        <v>812</v>
      </c>
      <c r="L1365" s="9">
        <v>295.64999999999998</v>
      </c>
      <c r="M1365" s="9">
        <v>13593.538461538461</v>
      </c>
      <c r="N1365" s="138">
        <f t="shared" si="168"/>
        <v>4018929.6461538458</v>
      </c>
      <c r="O1365" s="11" t="s">
        <v>3204</v>
      </c>
      <c r="P1365" s="39">
        <v>1.2210720548509784E-4</v>
      </c>
      <c r="Q1365" s="39"/>
      <c r="R1365" s="26">
        <v>3.0526801371274458E-2</v>
      </c>
      <c r="S1365" s="7"/>
      <c r="T1365" s="26">
        <v>3.0526801371274458E-2</v>
      </c>
      <c r="U1365" s="11"/>
      <c r="V1365" s="28"/>
      <c r="W1365" s="28"/>
      <c r="X1365" s="29"/>
      <c r="Y1365" s="108" t="str">
        <f t="shared" si="169"/>
        <v>NO OFERTADO</v>
      </c>
      <c r="Z1365" s="108" t="str">
        <f t="shared" si="170"/>
        <v>CORRECTO</v>
      </c>
      <c r="AA1365" s="29">
        <f t="shared" si="171"/>
        <v>0</v>
      </c>
      <c r="AB1365" s="25">
        <v>1.0989648493658806E-2</v>
      </c>
      <c r="AC1365" s="7"/>
      <c r="AD1365" s="26">
        <v>1.0989648493658806E-2</v>
      </c>
      <c r="AE1365" s="28"/>
      <c r="AF1365" s="28"/>
      <c r="AG1365" s="28"/>
      <c r="AH1365" s="29"/>
      <c r="AI1365" s="108" t="str">
        <f t="shared" si="172"/>
        <v>NO OFERTADO</v>
      </c>
      <c r="AJ1365" s="108" t="str">
        <f t="shared" si="173"/>
        <v>CORRECTO</v>
      </c>
      <c r="AK1365" s="27">
        <v>7.3264323291058701E-3</v>
      </c>
      <c r="AL1365" s="7"/>
      <c r="AM1365" s="26">
        <v>7.3264323291058701E-3</v>
      </c>
      <c r="AN1365" s="28"/>
      <c r="AO1365" s="28"/>
      <c r="AP1365" s="28"/>
      <c r="AQ1365" s="29"/>
      <c r="AR1365" s="108" t="str">
        <f t="shared" si="174"/>
        <v>NO OFERTADO</v>
      </c>
      <c r="AS1365" s="109" t="str">
        <f t="shared" si="175"/>
        <v>CORRECTO</v>
      </c>
    </row>
    <row r="1366" spans="1:45" ht="24" x14ac:dyDescent="0.25">
      <c r="A1366" s="134">
        <v>1366</v>
      </c>
      <c r="B1366" s="135">
        <v>319</v>
      </c>
      <c r="C1366" s="10" t="s">
        <v>4865</v>
      </c>
      <c r="D1366" s="136" t="s">
        <v>403</v>
      </c>
      <c r="E1366" s="136" t="s">
        <v>6</v>
      </c>
      <c r="F1366" s="136" t="s">
        <v>7</v>
      </c>
      <c r="G1366" s="136" t="s">
        <v>8</v>
      </c>
      <c r="H1366" s="136" t="s">
        <v>7</v>
      </c>
      <c r="I1366" s="137" t="s">
        <v>45</v>
      </c>
      <c r="J1366" s="8">
        <v>1</v>
      </c>
      <c r="K1366" s="8" t="s">
        <v>812</v>
      </c>
      <c r="L1366" s="9">
        <v>141.72999999999999</v>
      </c>
      <c r="M1366" s="9">
        <v>135833.07692307694</v>
      </c>
      <c r="N1366" s="138">
        <f t="shared" si="168"/>
        <v>19251621.992307693</v>
      </c>
      <c r="O1366" s="11" t="s">
        <v>3204</v>
      </c>
      <c r="P1366" s="39">
        <v>5.8492234736824656E-4</v>
      </c>
      <c r="Q1366" s="39"/>
      <c r="R1366" s="26">
        <v>0.14623058684206164</v>
      </c>
      <c r="S1366" s="7"/>
      <c r="T1366" s="26">
        <v>0.14623058684206164</v>
      </c>
      <c r="U1366" s="11"/>
      <c r="V1366" s="28"/>
      <c r="W1366" s="28"/>
      <c r="X1366" s="29"/>
      <c r="Y1366" s="108" t="str">
        <f t="shared" si="169"/>
        <v>NO OFERTADO</v>
      </c>
      <c r="Z1366" s="108" t="str">
        <f t="shared" si="170"/>
        <v>CORRECTO</v>
      </c>
      <c r="AA1366" s="29">
        <f t="shared" si="171"/>
        <v>0</v>
      </c>
      <c r="AB1366" s="25">
        <v>5.2643011263142192E-2</v>
      </c>
      <c r="AC1366" s="7"/>
      <c r="AD1366" s="26">
        <v>5.2643011263142192E-2</v>
      </c>
      <c r="AE1366" s="28"/>
      <c r="AF1366" s="28"/>
      <c r="AG1366" s="28"/>
      <c r="AH1366" s="29"/>
      <c r="AI1366" s="108" t="str">
        <f t="shared" si="172"/>
        <v>NO OFERTADO</v>
      </c>
      <c r="AJ1366" s="108" t="str">
        <f t="shared" si="173"/>
        <v>CORRECTO</v>
      </c>
      <c r="AK1366" s="27">
        <v>3.5095340842094792E-2</v>
      </c>
      <c r="AL1366" s="7"/>
      <c r="AM1366" s="26">
        <v>3.5095340842094792E-2</v>
      </c>
      <c r="AN1366" s="28"/>
      <c r="AO1366" s="28"/>
      <c r="AP1366" s="28"/>
      <c r="AQ1366" s="29"/>
      <c r="AR1366" s="108" t="str">
        <f t="shared" si="174"/>
        <v>NO OFERTADO</v>
      </c>
      <c r="AS1366" s="109" t="str">
        <f t="shared" si="175"/>
        <v>CORRECTO</v>
      </c>
    </row>
    <row r="1367" spans="1:45" ht="24" x14ac:dyDescent="0.25">
      <c r="A1367" s="134">
        <v>1367</v>
      </c>
      <c r="B1367" s="135">
        <v>2115</v>
      </c>
      <c r="C1367" s="10" t="s">
        <v>3657</v>
      </c>
      <c r="D1367" s="136" t="s">
        <v>4870</v>
      </c>
      <c r="E1367" s="136" t="s">
        <v>6</v>
      </c>
      <c r="F1367" s="136" t="s">
        <v>101</v>
      </c>
      <c r="G1367" s="136" t="s">
        <v>8</v>
      </c>
      <c r="H1367" s="136" t="s">
        <v>7</v>
      </c>
      <c r="I1367" s="137" t="s">
        <v>45</v>
      </c>
      <c r="J1367" s="8">
        <v>1</v>
      </c>
      <c r="K1367" s="8" t="s">
        <v>3658</v>
      </c>
      <c r="L1367" s="9">
        <v>1965.37</v>
      </c>
      <c r="M1367" s="138">
        <v>36</v>
      </c>
      <c r="N1367" s="138">
        <f t="shared" si="168"/>
        <v>70753.319999999992</v>
      </c>
      <c r="O1367" s="11" t="s">
        <v>3204</v>
      </c>
      <c r="P1367" s="39">
        <v>2.1496992843009719E-6</v>
      </c>
      <c r="Q1367" s="39"/>
      <c r="R1367" s="26">
        <v>5.3742482107524295E-4</v>
      </c>
      <c r="S1367" s="7"/>
      <c r="T1367" s="26">
        <v>5.3742482107524295E-4</v>
      </c>
      <c r="U1367" s="11"/>
      <c r="V1367" s="28"/>
      <c r="W1367" s="28"/>
      <c r="X1367" s="29"/>
      <c r="Y1367" s="108" t="str">
        <f t="shared" si="169"/>
        <v>NO OFERTADO</v>
      </c>
      <c r="Z1367" s="108" t="str">
        <f t="shared" si="170"/>
        <v>CORRECTO</v>
      </c>
      <c r="AA1367" s="29">
        <f t="shared" si="171"/>
        <v>0</v>
      </c>
      <c r="AB1367" s="25">
        <v>1.9347293558708746E-4</v>
      </c>
      <c r="AC1367" s="7"/>
      <c r="AD1367" s="26">
        <v>1.9347293558708746E-4</v>
      </c>
      <c r="AE1367" s="28"/>
      <c r="AF1367" s="28"/>
      <c r="AG1367" s="28"/>
      <c r="AH1367" s="29"/>
      <c r="AI1367" s="108" t="str">
        <f t="shared" si="172"/>
        <v>NO OFERTADO</v>
      </c>
      <c r="AJ1367" s="108" t="str">
        <f t="shared" si="173"/>
        <v>CORRECTO</v>
      </c>
      <c r="AK1367" s="27">
        <v>1.2898195705805831E-4</v>
      </c>
      <c r="AL1367" s="7"/>
      <c r="AM1367" s="26">
        <v>1.2898195705805831E-4</v>
      </c>
      <c r="AN1367" s="28"/>
      <c r="AO1367" s="28"/>
      <c r="AP1367" s="28"/>
      <c r="AQ1367" s="29"/>
      <c r="AR1367" s="108" t="str">
        <f t="shared" si="174"/>
        <v>NO OFERTADO</v>
      </c>
      <c r="AS1367" s="109" t="str">
        <f t="shared" si="175"/>
        <v>CORRECTO</v>
      </c>
    </row>
    <row r="1368" spans="1:45" ht="24" x14ac:dyDescent="0.25">
      <c r="A1368" s="134">
        <v>1368</v>
      </c>
      <c r="B1368" s="135">
        <v>704</v>
      </c>
      <c r="C1368" s="10" t="s">
        <v>1512</v>
      </c>
      <c r="D1368" s="136" t="s">
        <v>1513</v>
      </c>
      <c r="E1368" s="136" t="s">
        <v>6</v>
      </c>
      <c r="F1368" s="136" t="s">
        <v>7</v>
      </c>
      <c r="G1368" s="136" t="s">
        <v>8</v>
      </c>
      <c r="H1368" s="136" t="s">
        <v>7</v>
      </c>
      <c r="I1368" s="137" t="s">
        <v>45</v>
      </c>
      <c r="J1368" s="8">
        <v>1</v>
      </c>
      <c r="K1368" s="8" t="s">
        <v>1514</v>
      </c>
      <c r="L1368" s="9">
        <v>4228.96</v>
      </c>
      <c r="M1368" s="9">
        <v>1990.0769230769231</v>
      </c>
      <c r="N1368" s="138">
        <f t="shared" si="168"/>
        <v>8415955.7046153843</v>
      </c>
      <c r="O1368" s="11" t="s">
        <v>3204</v>
      </c>
      <c r="P1368" s="39">
        <v>2.5570212047887472E-4</v>
      </c>
      <c r="Q1368" s="39"/>
      <c r="R1368" s="26">
        <v>6.3925530119718674E-2</v>
      </c>
      <c r="S1368" s="7"/>
      <c r="T1368" s="26">
        <v>6.3925530119718674E-2</v>
      </c>
      <c r="U1368" s="11"/>
      <c r="V1368" s="28"/>
      <c r="W1368" s="28"/>
      <c r="X1368" s="29"/>
      <c r="Y1368" s="108" t="str">
        <f t="shared" si="169"/>
        <v>NO OFERTADO</v>
      </c>
      <c r="Z1368" s="108" t="str">
        <f t="shared" si="170"/>
        <v>CORRECTO</v>
      </c>
      <c r="AA1368" s="29">
        <f t="shared" si="171"/>
        <v>0</v>
      </c>
      <c r="AB1368" s="25">
        <v>2.3013190843098726E-2</v>
      </c>
      <c r="AC1368" s="7"/>
      <c r="AD1368" s="26">
        <v>2.3013190843098726E-2</v>
      </c>
      <c r="AE1368" s="28"/>
      <c r="AF1368" s="28"/>
      <c r="AG1368" s="28"/>
      <c r="AH1368" s="29"/>
      <c r="AI1368" s="108" t="str">
        <f t="shared" si="172"/>
        <v>NO OFERTADO</v>
      </c>
      <c r="AJ1368" s="108" t="str">
        <f t="shared" si="173"/>
        <v>CORRECTO</v>
      </c>
      <c r="AK1368" s="27">
        <v>1.5342127228732483E-2</v>
      </c>
      <c r="AL1368" s="7"/>
      <c r="AM1368" s="26">
        <v>1.5342127228732483E-2</v>
      </c>
      <c r="AN1368" s="28"/>
      <c r="AO1368" s="28"/>
      <c r="AP1368" s="28"/>
      <c r="AQ1368" s="29"/>
      <c r="AR1368" s="108" t="str">
        <f t="shared" si="174"/>
        <v>NO OFERTADO</v>
      </c>
      <c r="AS1368" s="109" t="str">
        <f t="shared" si="175"/>
        <v>CORRECTO</v>
      </c>
    </row>
    <row r="1369" spans="1:45" ht="24" x14ac:dyDescent="0.25">
      <c r="A1369" s="134">
        <v>1369</v>
      </c>
      <c r="B1369" s="135">
        <v>545</v>
      </c>
      <c r="C1369" s="10" t="s">
        <v>1264</v>
      </c>
      <c r="D1369" s="136" t="s">
        <v>1265</v>
      </c>
      <c r="E1369" s="136" t="s">
        <v>6</v>
      </c>
      <c r="F1369" s="136" t="s">
        <v>101</v>
      </c>
      <c r="G1369" s="136" t="s">
        <v>8</v>
      </c>
      <c r="H1369" s="136" t="s">
        <v>7</v>
      </c>
      <c r="I1369" s="137" t="s">
        <v>45</v>
      </c>
      <c r="J1369" s="8">
        <v>1</v>
      </c>
      <c r="K1369" s="8" t="s">
        <v>1266</v>
      </c>
      <c r="L1369" s="9">
        <v>4614</v>
      </c>
      <c r="M1369" s="9">
        <v>2294.75</v>
      </c>
      <c r="N1369" s="138">
        <f t="shared" si="168"/>
        <v>10587976.5</v>
      </c>
      <c r="O1369" s="11" t="s">
        <v>3204</v>
      </c>
      <c r="P1369" s="39">
        <v>3.2169466399944926E-4</v>
      </c>
      <c r="Q1369" s="39"/>
      <c r="R1369" s="26">
        <v>8.0423665999862309E-2</v>
      </c>
      <c r="S1369" s="7"/>
      <c r="T1369" s="26">
        <v>8.0423665999862309E-2</v>
      </c>
      <c r="U1369" s="11"/>
      <c r="V1369" s="28"/>
      <c r="W1369" s="28"/>
      <c r="X1369" s="29"/>
      <c r="Y1369" s="108" t="str">
        <f t="shared" si="169"/>
        <v>NO OFERTADO</v>
      </c>
      <c r="Z1369" s="108" t="str">
        <f t="shared" si="170"/>
        <v>CORRECTO</v>
      </c>
      <c r="AA1369" s="29">
        <f t="shared" si="171"/>
        <v>0</v>
      </c>
      <c r="AB1369" s="25">
        <v>2.8952519759950432E-2</v>
      </c>
      <c r="AC1369" s="7"/>
      <c r="AD1369" s="26">
        <v>2.8952519759950432E-2</v>
      </c>
      <c r="AE1369" s="28"/>
      <c r="AF1369" s="28"/>
      <c r="AG1369" s="28"/>
      <c r="AH1369" s="29"/>
      <c r="AI1369" s="108" t="str">
        <f t="shared" si="172"/>
        <v>NO OFERTADO</v>
      </c>
      <c r="AJ1369" s="108" t="str">
        <f t="shared" si="173"/>
        <v>CORRECTO</v>
      </c>
      <c r="AK1369" s="27">
        <v>1.9301679839966956E-2</v>
      </c>
      <c r="AL1369" s="7"/>
      <c r="AM1369" s="26">
        <v>1.9301679839966956E-2</v>
      </c>
      <c r="AN1369" s="28"/>
      <c r="AO1369" s="28"/>
      <c r="AP1369" s="28"/>
      <c r="AQ1369" s="29"/>
      <c r="AR1369" s="108" t="str">
        <f t="shared" si="174"/>
        <v>NO OFERTADO</v>
      </c>
      <c r="AS1369" s="109" t="str">
        <f t="shared" si="175"/>
        <v>CORRECTO</v>
      </c>
    </row>
    <row r="1370" spans="1:45" ht="24" x14ac:dyDescent="0.25">
      <c r="A1370" s="134">
        <v>1370</v>
      </c>
      <c r="B1370" s="135">
        <v>939</v>
      </c>
      <c r="C1370" s="10" t="s">
        <v>1876</v>
      </c>
      <c r="D1370" s="136" t="s">
        <v>130</v>
      </c>
      <c r="E1370" s="136" t="s">
        <v>6</v>
      </c>
      <c r="F1370" s="136" t="s">
        <v>7</v>
      </c>
      <c r="G1370" s="136" t="s">
        <v>8</v>
      </c>
      <c r="H1370" s="136" t="s">
        <v>7</v>
      </c>
      <c r="I1370" s="137">
        <v>7619.53</v>
      </c>
      <c r="J1370" s="8">
        <v>1</v>
      </c>
      <c r="K1370" s="8" t="s">
        <v>1877</v>
      </c>
      <c r="L1370" s="9">
        <v>7619.53</v>
      </c>
      <c r="M1370" s="9">
        <v>425.23076923076923</v>
      </c>
      <c r="N1370" s="138">
        <f t="shared" si="168"/>
        <v>3240058.6030769227</v>
      </c>
      <c r="O1370" s="11" t="s">
        <v>3204</v>
      </c>
      <c r="P1370" s="39">
        <v>9.8442753783535092E-5</v>
      </c>
      <c r="Q1370" s="39">
        <v>1.5717927277189442E-4</v>
      </c>
      <c r="R1370" s="26">
        <v>2.4610688445883773E-2</v>
      </c>
      <c r="S1370" s="26">
        <v>4.7153781831568327E-3</v>
      </c>
      <c r="T1370" s="26">
        <v>2.9326066629040606E-2</v>
      </c>
      <c r="U1370" s="11"/>
      <c r="V1370" s="28"/>
      <c r="W1370" s="28"/>
      <c r="X1370" s="29"/>
      <c r="Y1370" s="108" t="str">
        <f t="shared" si="169"/>
        <v>NO OFERTADO</v>
      </c>
      <c r="Z1370" s="108" t="str">
        <f t="shared" si="170"/>
        <v>CORRECTO</v>
      </c>
      <c r="AA1370" s="29">
        <f t="shared" si="171"/>
        <v>0</v>
      </c>
      <c r="AB1370" s="25">
        <v>8.8598478405181591E-3</v>
      </c>
      <c r="AC1370" s="26">
        <v>2.3576890915784163E-3</v>
      </c>
      <c r="AD1370" s="26">
        <v>1.1217536932096575E-2</v>
      </c>
      <c r="AE1370" s="28"/>
      <c r="AF1370" s="28"/>
      <c r="AG1370" s="28"/>
      <c r="AH1370" s="29"/>
      <c r="AI1370" s="108" t="str">
        <f t="shared" si="172"/>
        <v>NO OFERTADO</v>
      </c>
      <c r="AJ1370" s="108" t="str">
        <f t="shared" si="173"/>
        <v>CORRECTO</v>
      </c>
      <c r="AK1370" s="27">
        <v>5.9065652270121052E-3</v>
      </c>
      <c r="AL1370" s="26">
        <v>7.8589636385947208E-4</v>
      </c>
      <c r="AM1370" s="26">
        <v>6.6924615908715776E-3</v>
      </c>
      <c r="AN1370" s="28"/>
      <c r="AO1370" s="28"/>
      <c r="AP1370" s="28"/>
      <c r="AQ1370" s="29"/>
      <c r="AR1370" s="108" t="str">
        <f t="shared" si="174"/>
        <v>NO OFERTADO</v>
      </c>
      <c r="AS1370" s="109" t="str">
        <f t="shared" si="175"/>
        <v>CORRECTO</v>
      </c>
    </row>
    <row r="1371" spans="1:45" x14ac:dyDescent="0.25">
      <c r="A1371" s="134">
        <v>1371</v>
      </c>
      <c r="B1371" s="135">
        <v>481</v>
      </c>
      <c r="C1371" s="10" t="s">
        <v>1139</v>
      </c>
      <c r="D1371" s="136" t="s">
        <v>24</v>
      </c>
      <c r="E1371" s="136" t="s">
        <v>36</v>
      </c>
      <c r="F1371" s="136" t="s">
        <v>16</v>
      </c>
      <c r="G1371" s="136" t="s">
        <v>17</v>
      </c>
      <c r="H1371" s="136" t="s">
        <v>18</v>
      </c>
      <c r="I1371" s="137">
        <v>5940879</v>
      </c>
      <c r="J1371" s="8">
        <v>1</v>
      </c>
      <c r="K1371" s="8" t="s">
        <v>1140</v>
      </c>
      <c r="L1371" s="9">
        <v>5940879</v>
      </c>
      <c r="M1371" s="9">
        <v>2.6923076923076925</v>
      </c>
      <c r="N1371" s="138">
        <f t="shared" si="168"/>
        <v>15994674.230769232</v>
      </c>
      <c r="O1371" s="11" t="s">
        <v>3204</v>
      </c>
      <c r="P1371" s="39">
        <v>4.8596645000562267E-4</v>
      </c>
      <c r="Q1371" s="39">
        <v>7.759215408721981E-4</v>
      </c>
      <c r="R1371" s="26">
        <v>0.12149161250140567</v>
      </c>
      <c r="S1371" s="26">
        <v>2.3277646226165943E-2</v>
      </c>
      <c r="T1371" s="26">
        <v>0.1447692587275716</v>
      </c>
      <c r="U1371" s="11"/>
      <c r="V1371" s="28"/>
      <c r="W1371" s="28"/>
      <c r="X1371" s="29"/>
      <c r="Y1371" s="108" t="str">
        <f t="shared" si="169"/>
        <v>NO OFERTADO</v>
      </c>
      <c r="Z1371" s="108" t="str">
        <f t="shared" si="170"/>
        <v>CORRECTO</v>
      </c>
      <c r="AA1371" s="29">
        <f t="shared" si="171"/>
        <v>0</v>
      </c>
      <c r="AB1371" s="25">
        <v>4.3736980500506041E-2</v>
      </c>
      <c r="AC1371" s="26">
        <v>1.1638823113082971E-2</v>
      </c>
      <c r="AD1371" s="26">
        <v>5.5375803613589014E-2</v>
      </c>
      <c r="AE1371" s="28"/>
      <c r="AF1371" s="28"/>
      <c r="AG1371" s="28"/>
      <c r="AH1371" s="29"/>
      <c r="AI1371" s="108" t="str">
        <f t="shared" si="172"/>
        <v>NO OFERTADO</v>
      </c>
      <c r="AJ1371" s="108" t="str">
        <f t="shared" si="173"/>
        <v>CORRECTO</v>
      </c>
      <c r="AK1371" s="27">
        <v>2.9157987000337358E-2</v>
      </c>
      <c r="AL1371" s="26">
        <v>3.8796077043609907E-3</v>
      </c>
      <c r="AM1371" s="26">
        <v>3.3037594704698352E-2</v>
      </c>
      <c r="AN1371" s="28"/>
      <c r="AO1371" s="28"/>
      <c r="AP1371" s="28"/>
      <c r="AQ1371" s="29"/>
      <c r="AR1371" s="108" t="str">
        <f t="shared" si="174"/>
        <v>NO OFERTADO</v>
      </c>
      <c r="AS1371" s="109" t="str">
        <f t="shared" si="175"/>
        <v>CORRECTO</v>
      </c>
    </row>
    <row r="1372" spans="1:45" ht="24" x14ac:dyDescent="0.25">
      <c r="A1372" s="134">
        <v>1372</v>
      </c>
      <c r="B1372" s="135">
        <v>804</v>
      </c>
      <c r="C1372" s="10" t="s">
        <v>1444</v>
      </c>
      <c r="D1372" s="136" t="s">
        <v>5</v>
      </c>
      <c r="E1372" s="136" t="s">
        <v>6</v>
      </c>
      <c r="F1372" s="136" t="s">
        <v>7</v>
      </c>
      <c r="G1372" s="136" t="s">
        <v>8</v>
      </c>
      <c r="H1372" s="136" t="s">
        <v>7</v>
      </c>
      <c r="I1372" s="137">
        <v>3422.7</v>
      </c>
      <c r="J1372" s="8">
        <v>1</v>
      </c>
      <c r="K1372" s="8" t="s">
        <v>1445</v>
      </c>
      <c r="L1372" s="9">
        <v>3422.7</v>
      </c>
      <c r="M1372" s="9">
        <v>1872.7692307692307</v>
      </c>
      <c r="N1372" s="138">
        <f t="shared" si="168"/>
        <v>6409927.2461538455</v>
      </c>
      <c r="O1372" s="11" t="s">
        <v>3204</v>
      </c>
      <c r="P1372" s="39">
        <v>1.9475292485890731E-4</v>
      </c>
      <c r="Q1372" s="39">
        <v>3.1095354328296201E-4</v>
      </c>
      <c r="R1372" s="26">
        <v>4.8688231214726825E-2</v>
      </c>
      <c r="S1372" s="26">
        <v>9.3286062984888601E-3</v>
      </c>
      <c r="T1372" s="26">
        <v>5.8016837513215687E-2</v>
      </c>
      <c r="U1372" s="11"/>
      <c r="V1372" s="28"/>
      <c r="W1372" s="28"/>
      <c r="X1372" s="29"/>
      <c r="Y1372" s="108" t="str">
        <f t="shared" si="169"/>
        <v>NO OFERTADO</v>
      </c>
      <c r="Z1372" s="108" t="str">
        <f t="shared" si="170"/>
        <v>CORRECTO</v>
      </c>
      <c r="AA1372" s="29">
        <f t="shared" si="171"/>
        <v>0</v>
      </c>
      <c r="AB1372" s="25">
        <v>1.7527763237301659E-2</v>
      </c>
      <c r="AC1372" s="26">
        <v>4.66430314924443E-3</v>
      </c>
      <c r="AD1372" s="26">
        <v>2.219206638654609E-2</v>
      </c>
      <c r="AE1372" s="28"/>
      <c r="AF1372" s="28"/>
      <c r="AG1372" s="28"/>
      <c r="AH1372" s="29"/>
      <c r="AI1372" s="108" t="str">
        <f t="shared" si="172"/>
        <v>NO OFERTADO</v>
      </c>
      <c r="AJ1372" s="108" t="str">
        <f t="shared" si="173"/>
        <v>CORRECTO</v>
      </c>
      <c r="AK1372" s="27">
        <v>1.1685175491534439E-2</v>
      </c>
      <c r="AL1372" s="26">
        <v>1.5547677164148102E-3</v>
      </c>
      <c r="AM1372" s="26">
        <v>1.3239943207949249E-2</v>
      </c>
      <c r="AN1372" s="28"/>
      <c r="AO1372" s="28"/>
      <c r="AP1372" s="28"/>
      <c r="AQ1372" s="29"/>
      <c r="AR1372" s="108" t="str">
        <f t="shared" si="174"/>
        <v>NO OFERTADO</v>
      </c>
      <c r="AS1372" s="109" t="str">
        <f t="shared" si="175"/>
        <v>CORRECTO</v>
      </c>
    </row>
    <row r="1373" spans="1:45" ht="24" x14ac:dyDescent="0.25">
      <c r="A1373" s="134">
        <v>1373</v>
      </c>
      <c r="B1373" s="135">
        <v>664</v>
      </c>
      <c r="C1373" s="10" t="s">
        <v>1444</v>
      </c>
      <c r="D1373" s="136" t="s">
        <v>66</v>
      </c>
      <c r="E1373" s="136" t="s">
        <v>6</v>
      </c>
      <c r="F1373" s="136" t="s">
        <v>7</v>
      </c>
      <c r="G1373" s="136" t="s">
        <v>8</v>
      </c>
      <c r="H1373" s="136" t="s">
        <v>7</v>
      </c>
      <c r="I1373" s="137">
        <v>1711.35</v>
      </c>
      <c r="J1373" s="8">
        <v>1</v>
      </c>
      <c r="K1373" s="8" t="s">
        <v>1445</v>
      </c>
      <c r="L1373" s="9">
        <v>828.19</v>
      </c>
      <c r="M1373" s="9">
        <v>6610.0769230769229</v>
      </c>
      <c r="N1373" s="138">
        <f t="shared" si="168"/>
        <v>5474399.6069230773</v>
      </c>
      <c r="O1373" s="11" t="s">
        <v>3204</v>
      </c>
      <c r="P1373" s="39">
        <v>1.6632877322195005E-4</v>
      </c>
      <c r="Q1373" s="39">
        <v>2.6556993390853357E-4</v>
      </c>
      <c r="R1373" s="26">
        <v>4.1582193305487514E-2</v>
      </c>
      <c r="S1373" s="26">
        <v>7.967098017256008E-3</v>
      </c>
      <c r="T1373" s="26">
        <v>4.9549291322743522E-2</v>
      </c>
      <c r="U1373" s="11"/>
      <c r="V1373" s="28"/>
      <c r="W1373" s="28"/>
      <c r="X1373" s="29"/>
      <c r="Y1373" s="108" t="str">
        <f t="shared" si="169"/>
        <v>NO OFERTADO</v>
      </c>
      <c r="Z1373" s="108" t="str">
        <f t="shared" si="170"/>
        <v>CORRECTO</v>
      </c>
      <c r="AA1373" s="29">
        <f t="shared" si="171"/>
        <v>0</v>
      </c>
      <c r="AB1373" s="25">
        <v>1.4969589589975504E-2</v>
      </c>
      <c r="AC1373" s="26">
        <v>3.983549008628004E-3</v>
      </c>
      <c r="AD1373" s="26">
        <v>1.8953138598603508E-2</v>
      </c>
      <c r="AE1373" s="28"/>
      <c r="AF1373" s="28"/>
      <c r="AG1373" s="28"/>
      <c r="AH1373" s="29"/>
      <c r="AI1373" s="108" t="str">
        <f t="shared" si="172"/>
        <v>NO OFERTADO</v>
      </c>
      <c r="AJ1373" s="108" t="str">
        <f t="shared" si="173"/>
        <v>CORRECTO</v>
      </c>
      <c r="AK1373" s="27">
        <v>9.9797263933170035E-3</v>
      </c>
      <c r="AL1373" s="26">
        <v>1.3278496695426679E-3</v>
      </c>
      <c r="AM1373" s="26">
        <v>1.1307576062859672E-2</v>
      </c>
      <c r="AN1373" s="28"/>
      <c r="AO1373" s="28"/>
      <c r="AP1373" s="28"/>
      <c r="AQ1373" s="29"/>
      <c r="AR1373" s="108" t="str">
        <f t="shared" si="174"/>
        <v>NO OFERTADO</v>
      </c>
      <c r="AS1373" s="109" t="str">
        <f t="shared" si="175"/>
        <v>CORRECTO</v>
      </c>
    </row>
    <row r="1374" spans="1:45" ht="24" x14ac:dyDescent="0.25">
      <c r="A1374" s="134">
        <v>1374</v>
      </c>
      <c r="B1374" s="135">
        <v>1161</v>
      </c>
      <c r="C1374" s="10" t="s">
        <v>1444</v>
      </c>
      <c r="D1374" s="136" t="s">
        <v>130</v>
      </c>
      <c r="E1374" s="136" t="s">
        <v>6</v>
      </c>
      <c r="F1374" s="136" t="s">
        <v>7</v>
      </c>
      <c r="G1374" s="136" t="s">
        <v>8</v>
      </c>
      <c r="H1374" s="136" t="s">
        <v>7</v>
      </c>
      <c r="I1374" s="137">
        <v>855.67499999999995</v>
      </c>
      <c r="J1374" s="8">
        <v>1</v>
      </c>
      <c r="K1374" s="8" t="s">
        <v>1445</v>
      </c>
      <c r="L1374" s="9">
        <v>807.13</v>
      </c>
      <c r="M1374" s="9">
        <v>2714.5384615384614</v>
      </c>
      <c r="N1374" s="138">
        <f t="shared" si="168"/>
        <v>2190985.4284615382</v>
      </c>
      <c r="O1374" s="11" t="s">
        <v>3204</v>
      </c>
      <c r="P1374" s="39">
        <v>6.656874627901034E-5</v>
      </c>
      <c r="Q1374" s="39">
        <v>1.0628742824971247E-4</v>
      </c>
      <c r="R1374" s="26">
        <v>1.6642186569752585E-2</v>
      </c>
      <c r="S1374" s="26">
        <v>3.1886228474913743E-3</v>
      </c>
      <c r="T1374" s="26">
        <v>1.9830809417243959E-2</v>
      </c>
      <c r="U1374" s="11"/>
      <c r="V1374" s="28"/>
      <c r="W1374" s="28"/>
      <c r="X1374" s="29"/>
      <c r="Y1374" s="108" t="str">
        <f t="shared" si="169"/>
        <v>NO OFERTADO</v>
      </c>
      <c r="Z1374" s="108" t="str">
        <f t="shared" si="170"/>
        <v>CORRECTO</v>
      </c>
      <c r="AA1374" s="29">
        <f t="shared" si="171"/>
        <v>0</v>
      </c>
      <c r="AB1374" s="25">
        <v>5.9911871651109304E-3</v>
      </c>
      <c r="AC1374" s="26">
        <v>1.5943114237456871E-3</v>
      </c>
      <c r="AD1374" s="26">
        <v>7.5854985888566175E-3</v>
      </c>
      <c r="AE1374" s="28"/>
      <c r="AF1374" s="28"/>
      <c r="AG1374" s="28"/>
      <c r="AH1374" s="29"/>
      <c r="AI1374" s="108" t="str">
        <f t="shared" si="172"/>
        <v>NO OFERTADO</v>
      </c>
      <c r="AJ1374" s="108" t="str">
        <f t="shared" si="173"/>
        <v>CORRECTO</v>
      </c>
      <c r="AK1374" s="27">
        <v>3.9941247767406205E-3</v>
      </c>
      <c r="AL1374" s="26">
        <v>5.3143714124856238E-4</v>
      </c>
      <c r="AM1374" s="26">
        <v>4.5255619179891829E-3</v>
      </c>
      <c r="AN1374" s="28"/>
      <c r="AO1374" s="28"/>
      <c r="AP1374" s="28"/>
      <c r="AQ1374" s="29"/>
      <c r="AR1374" s="108" t="str">
        <f t="shared" si="174"/>
        <v>NO OFERTADO</v>
      </c>
      <c r="AS1374" s="109" t="str">
        <f t="shared" si="175"/>
        <v>CORRECTO</v>
      </c>
    </row>
    <row r="1375" spans="1:45" x14ac:dyDescent="0.25">
      <c r="A1375" s="134">
        <v>1375</v>
      </c>
      <c r="B1375" s="135">
        <v>903</v>
      </c>
      <c r="C1375" s="10" t="s">
        <v>1825</v>
      </c>
      <c r="D1375" s="136" t="s">
        <v>136</v>
      </c>
      <c r="E1375" s="136" t="s">
        <v>36</v>
      </c>
      <c r="F1375" s="136" t="s">
        <v>15</v>
      </c>
      <c r="G1375" s="136" t="s">
        <v>17</v>
      </c>
      <c r="H1375" s="136" t="s">
        <v>18</v>
      </c>
      <c r="I1375" s="137" t="s">
        <v>45</v>
      </c>
      <c r="J1375" s="8">
        <v>1</v>
      </c>
      <c r="K1375" s="8" t="s">
        <v>1826</v>
      </c>
      <c r="L1375" s="9">
        <v>25629</v>
      </c>
      <c r="M1375" s="9">
        <v>233</v>
      </c>
      <c r="N1375" s="138">
        <f t="shared" si="168"/>
        <v>5971557</v>
      </c>
      <c r="O1375" s="11" t="s">
        <v>3204</v>
      </c>
      <c r="P1375" s="39">
        <v>1.8143391446595668E-4</v>
      </c>
      <c r="Q1375" s="39"/>
      <c r="R1375" s="26">
        <v>4.5358478616489166E-2</v>
      </c>
      <c r="S1375" s="7"/>
      <c r="T1375" s="26">
        <v>4.5358478616489166E-2</v>
      </c>
      <c r="U1375" s="11"/>
      <c r="V1375" s="28"/>
      <c r="W1375" s="28"/>
      <c r="X1375" s="29"/>
      <c r="Y1375" s="108" t="str">
        <f t="shared" si="169"/>
        <v>NO OFERTADO</v>
      </c>
      <c r="Z1375" s="108" t="str">
        <f t="shared" si="170"/>
        <v>CORRECTO</v>
      </c>
      <c r="AA1375" s="29">
        <f t="shared" si="171"/>
        <v>0</v>
      </c>
      <c r="AB1375" s="25">
        <v>1.6329052301936101E-2</v>
      </c>
      <c r="AC1375" s="7"/>
      <c r="AD1375" s="26">
        <v>1.6329052301936101E-2</v>
      </c>
      <c r="AE1375" s="28"/>
      <c r="AF1375" s="28"/>
      <c r="AG1375" s="28"/>
      <c r="AH1375" s="29"/>
      <c r="AI1375" s="108" t="str">
        <f t="shared" si="172"/>
        <v>NO OFERTADO</v>
      </c>
      <c r="AJ1375" s="108" t="str">
        <f t="shared" si="173"/>
        <v>CORRECTO</v>
      </c>
      <c r="AK1375" s="27">
        <v>1.08860348679574E-2</v>
      </c>
      <c r="AL1375" s="7"/>
      <c r="AM1375" s="26">
        <v>1.08860348679574E-2</v>
      </c>
      <c r="AN1375" s="28"/>
      <c r="AO1375" s="28"/>
      <c r="AP1375" s="28"/>
      <c r="AQ1375" s="29"/>
      <c r="AR1375" s="108" t="str">
        <f t="shared" si="174"/>
        <v>NO OFERTADO</v>
      </c>
      <c r="AS1375" s="109" t="str">
        <f t="shared" si="175"/>
        <v>CORRECTO</v>
      </c>
    </row>
    <row r="1376" spans="1:45" x14ac:dyDescent="0.25">
      <c r="A1376" s="134">
        <v>1376</v>
      </c>
      <c r="B1376" s="135">
        <v>1688</v>
      </c>
      <c r="C1376" s="10" t="s">
        <v>2956</v>
      </c>
      <c r="D1376" s="136" t="s">
        <v>1450</v>
      </c>
      <c r="E1376" s="136" t="s">
        <v>36</v>
      </c>
      <c r="F1376" s="136" t="s">
        <v>16</v>
      </c>
      <c r="G1376" s="136" t="s">
        <v>17</v>
      </c>
      <c r="H1376" s="136" t="s">
        <v>36</v>
      </c>
      <c r="I1376" s="137" t="s">
        <v>45</v>
      </c>
      <c r="J1376" s="8">
        <v>1</v>
      </c>
      <c r="K1376" s="8" t="s">
        <v>2957</v>
      </c>
      <c r="L1376" s="9">
        <v>2025.46</v>
      </c>
      <c r="M1376" s="9">
        <v>158.69230769230768</v>
      </c>
      <c r="N1376" s="138">
        <f t="shared" si="168"/>
        <v>321424.92153846152</v>
      </c>
      <c r="O1376" s="11" t="s">
        <v>3204</v>
      </c>
      <c r="P1376" s="39">
        <v>9.7658586733135194E-6</v>
      </c>
      <c r="Q1376" s="39"/>
      <c r="R1376" s="26">
        <v>2.44146466832838E-3</v>
      </c>
      <c r="S1376" s="7"/>
      <c r="T1376" s="26">
        <v>2.44146466832838E-3</v>
      </c>
      <c r="U1376" s="11"/>
      <c r="V1376" s="28"/>
      <c r="W1376" s="28"/>
      <c r="X1376" s="29"/>
      <c r="Y1376" s="108" t="str">
        <f t="shared" si="169"/>
        <v>NO OFERTADO</v>
      </c>
      <c r="Z1376" s="108" t="str">
        <f t="shared" si="170"/>
        <v>CORRECTO</v>
      </c>
      <c r="AA1376" s="29">
        <f t="shared" si="171"/>
        <v>0</v>
      </c>
      <c r="AB1376" s="25">
        <v>8.789272805982167E-4</v>
      </c>
      <c r="AC1376" s="7"/>
      <c r="AD1376" s="26">
        <v>8.789272805982167E-4</v>
      </c>
      <c r="AE1376" s="28"/>
      <c r="AF1376" s="28"/>
      <c r="AG1376" s="28"/>
      <c r="AH1376" s="29"/>
      <c r="AI1376" s="108" t="str">
        <f t="shared" si="172"/>
        <v>NO OFERTADO</v>
      </c>
      <c r="AJ1376" s="108" t="str">
        <f t="shared" si="173"/>
        <v>CORRECTO</v>
      </c>
      <c r="AK1376" s="27">
        <v>5.859515203988112E-4</v>
      </c>
      <c r="AL1376" s="7"/>
      <c r="AM1376" s="26">
        <v>5.859515203988112E-4</v>
      </c>
      <c r="AN1376" s="28"/>
      <c r="AO1376" s="28"/>
      <c r="AP1376" s="28"/>
      <c r="AQ1376" s="29"/>
      <c r="AR1376" s="108" t="str">
        <f t="shared" si="174"/>
        <v>NO OFERTADO</v>
      </c>
      <c r="AS1376" s="109" t="str">
        <f t="shared" si="175"/>
        <v>CORRECTO</v>
      </c>
    </row>
    <row r="1377" spans="1:45" x14ac:dyDescent="0.25">
      <c r="A1377" s="134">
        <v>1377</v>
      </c>
      <c r="B1377" s="135">
        <v>1178</v>
      </c>
      <c r="C1377" s="10" t="s">
        <v>2200</v>
      </c>
      <c r="D1377" s="136" t="s">
        <v>1377</v>
      </c>
      <c r="E1377" s="136" t="s">
        <v>165</v>
      </c>
      <c r="F1377" s="136" t="s">
        <v>166</v>
      </c>
      <c r="G1377" s="136" t="s">
        <v>167</v>
      </c>
      <c r="H1377" s="136" t="s">
        <v>81</v>
      </c>
      <c r="I1377" s="137">
        <v>9778.4699999999993</v>
      </c>
      <c r="J1377" s="8">
        <v>5</v>
      </c>
      <c r="K1377" s="8" t="s">
        <v>2201</v>
      </c>
      <c r="L1377" s="9">
        <v>9778.4699999999993</v>
      </c>
      <c r="M1377" s="9">
        <v>273.46153846153845</v>
      </c>
      <c r="N1377" s="138">
        <f t="shared" si="168"/>
        <v>2674035.4499999997</v>
      </c>
      <c r="O1377" s="11" t="s">
        <v>3204</v>
      </c>
      <c r="P1377" s="39">
        <v>8.1245263021727146E-5</v>
      </c>
      <c r="Q1377" s="39">
        <v>1.2972078560496546E-4</v>
      </c>
      <c r="R1377" s="26">
        <v>2.0311315755431786E-2</v>
      </c>
      <c r="S1377" s="26">
        <v>3.8916235681489639E-3</v>
      </c>
      <c r="T1377" s="26">
        <v>2.4202939323580752E-2</v>
      </c>
      <c r="U1377" s="11"/>
      <c r="V1377" s="28"/>
      <c r="W1377" s="28"/>
      <c r="X1377" s="29"/>
      <c r="Y1377" s="108" t="str">
        <f t="shared" si="169"/>
        <v>NO OFERTADO</v>
      </c>
      <c r="Z1377" s="108" t="str">
        <f t="shared" si="170"/>
        <v>CORRECTO</v>
      </c>
      <c r="AA1377" s="29">
        <f t="shared" si="171"/>
        <v>0</v>
      </c>
      <c r="AB1377" s="25">
        <v>7.3120736719554432E-3</v>
      </c>
      <c r="AC1377" s="26">
        <v>1.945811784074482E-3</v>
      </c>
      <c r="AD1377" s="26">
        <v>9.257885456029926E-3</v>
      </c>
      <c r="AE1377" s="28"/>
      <c r="AF1377" s="28"/>
      <c r="AG1377" s="28"/>
      <c r="AH1377" s="29"/>
      <c r="AI1377" s="108" t="str">
        <f t="shared" si="172"/>
        <v>NO OFERTADO</v>
      </c>
      <c r="AJ1377" s="108" t="str">
        <f t="shared" si="173"/>
        <v>CORRECTO</v>
      </c>
      <c r="AK1377" s="27">
        <v>4.8747157813036285E-3</v>
      </c>
      <c r="AL1377" s="26">
        <v>6.4860392802482732E-4</v>
      </c>
      <c r="AM1377" s="26">
        <v>5.5233197093284558E-3</v>
      </c>
      <c r="AN1377" s="28"/>
      <c r="AO1377" s="28"/>
      <c r="AP1377" s="28"/>
      <c r="AQ1377" s="29"/>
      <c r="AR1377" s="108" t="str">
        <f t="shared" si="174"/>
        <v>NO OFERTADO</v>
      </c>
      <c r="AS1377" s="109" t="str">
        <f t="shared" si="175"/>
        <v>CORRECTO</v>
      </c>
    </row>
    <row r="1378" spans="1:45" ht="24" x14ac:dyDescent="0.25">
      <c r="A1378" s="134">
        <v>1378</v>
      </c>
      <c r="B1378" s="135">
        <v>1119</v>
      </c>
      <c r="C1378" s="10" t="s">
        <v>2116</v>
      </c>
      <c r="D1378" s="136" t="s">
        <v>465</v>
      </c>
      <c r="E1378" s="136" t="s">
        <v>885</v>
      </c>
      <c r="F1378" s="136" t="s">
        <v>101</v>
      </c>
      <c r="G1378" s="136" t="s">
        <v>8</v>
      </c>
      <c r="H1378" s="136" t="s">
        <v>7</v>
      </c>
      <c r="I1378" s="137" t="s">
        <v>45</v>
      </c>
      <c r="J1378" s="8">
        <v>1</v>
      </c>
      <c r="K1378" s="8" t="s">
        <v>2117</v>
      </c>
      <c r="L1378" s="9">
        <v>3790.96</v>
      </c>
      <c r="M1378" s="9">
        <v>648.30769230769226</v>
      </c>
      <c r="N1378" s="138">
        <f t="shared" si="168"/>
        <v>2457708.5292307693</v>
      </c>
      <c r="O1378" s="11" t="s">
        <v>3204</v>
      </c>
      <c r="P1378" s="39">
        <v>7.4672598632937362E-5</v>
      </c>
      <c r="Q1378" s="39"/>
      <c r="R1378" s="26">
        <v>1.866814965823434E-2</v>
      </c>
      <c r="S1378" s="7"/>
      <c r="T1378" s="26">
        <v>1.866814965823434E-2</v>
      </c>
      <c r="U1378" s="11"/>
      <c r="V1378" s="28"/>
      <c r="W1378" s="28"/>
      <c r="X1378" s="29"/>
      <c r="Y1378" s="108" t="str">
        <f t="shared" si="169"/>
        <v>NO OFERTADO</v>
      </c>
      <c r="Z1378" s="108" t="str">
        <f t="shared" si="170"/>
        <v>CORRECTO</v>
      </c>
      <c r="AA1378" s="29">
        <f t="shared" si="171"/>
        <v>0</v>
      </c>
      <c r="AB1378" s="25">
        <v>6.720533876964363E-3</v>
      </c>
      <c r="AC1378" s="7"/>
      <c r="AD1378" s="26">
        <v>6.720533876964363E-3</v>
      </c>
      <c r="AE1378" s="28"/>
      <c r="AF1378" s="28"/>
      <c r="AG1378" s="28"/>
      <c r="AH1378" s="29"/>
      <c r="AI1378" s="108" t="str">
        <f t="shared" si="172"/>
        <v>NO OFERTADO</v>
      </c>
      <c r="AJ1378" s="108" t="str">
        <f t="shared" si="173"/>
        <v>CORRECTO</v>
      </c>
      <c r="AK1378" s="27">
        <v>4.480355917976242E-3</v>
      </c>
      <c r="AL1378" s="7"/>
      <c r="AM1378" s="26">
        <v>4.480355917976242E-3</v>
      </c>
      <c r="AN1378" s="28"/>
      <c r="AO1378" s="28"/>
      <c r="AP1378" s="28"/>
      <c r="AQ1378" s="29"/>
      <c r="AR1378" s="108" t="str">
        <f t="shared" si="174"/>
        <v>NO OFERTADO</v>
      </c>
      <c r="AS1378" s="109" t="str">
        <f t="shared" si="175"/>
        <v>CORRECTO</v>
      </c>
    </row>
    <row r="1379" spans="1:45" ht="24" x14ac:dyDescent="0.25">
      <c r="A1379" s="134">
        <v>1379</v>
      </c>
      <c r="B1379" s="135">
        <v>2076</v>
      </c>
      <c r="C1379" s="10" t="s">
        <v>2116</v>
      </c>
      <c r="D1379" s="136" t="s">
        <v>116</v>
      </c>
      <c r="E1379" s="136" t="s">
        <v>6</v>
      </c>
      <c r="F1379" s="136" t="s">
        <v>101</v>
      </c>
      <c r="G1379" s="136" t="s">
        <v>8</v>
      </c>
      <c r="H1379" s="136" t="s">
        <v>7</v>
      </c>
      <c r="I1379" s="137" t="s">
        <v>45</v>
      </c>
      <c r="J1379" s="8">
        <v>1</v>
      </c>
      <c r="K1379" s="8" t="s">
        <v>2117</v>
      </c>
      <c r="L1379" s="9">
        <v>4175.62</v>
      </c>
      <c r="M1379" s="138">
        <v>247.5</v>
      </c>
      <c r="N1379" s="138">
        <f t="shared" si="168"/>
        <v>1033465.95</v>
      </c>
      <c r="O1379" s="11" t="s">
        <v>3204</v>
      </c>
      <c r="P1379" s="39">
        <v>3.13998129425506E-5</v>
      </c>
      <c r="Q1379" s="39"/>
      <c r="R1379" s="26">
        <v>7.8499532356376498E-3</v>
      </c>
      <c r="S1379" s="7"/>
      <c r="T1379" s="26">
        <v>7.8499532356376498E-3</v>
      </c>
      <c r="U1379" s="11"/>
      <c r="V1379" s="28"/>
      <c r="W1379" s="28"/>
      <c r="X1379" s="29"/>
      <c r="Y1379" s="108" t="str">
        <f t="shared" si="169"/>
        <v>NO OFERTADO</v>
      </c>
      <c r="Z1379" s="108" t="str">
        <f t="shared" si="170"/>
        <v>CORRECTO</v>
      </c>
      <c r="AA1379" s="29">
        <f t="shared" si="171"/>
        <v>0</v>
      </c>
      <c r="AB1379" s="25">
        <v>2.8259831648295539E-3</v>
      </c>
      <c r="AC1379" s="7"/>
      <c r="AD1379" s="26">
        <v>2.8259831648295539E-3</v>
      </c>
      <c r="AE1379" s="28"/>
      <c r="AF1379" s="28"/>
      <c r="AG1379" s="28"/>
      <c r="AH1379" s="29"/>
      <c r="AI1379" s="108" t="str">
        <f t="shared" si="172"/>
        <v>NO OFERTADO</v>
      </c>
      <c r="AJ1379" s="108" t="str">
        <f t="shared" si="173"/>
        <v>CORRECTO</v>
      </c>
      <c r="AK1379" s="27">
        <v>1.8839887765530359E-3</v>
      </c>
      <c r="AL1379" s="7"/>
      <c r="AM1379" s="26">
        <v>1.8839887765530359E-3</v>
      </c>
      <c r="AN1379" s="28"/>
      <c r="AO1379" s="28"/>
      <c r="AP1379" s="28"/>
      <c r="AQ1379" s="29"/>
      <c r="AR1379" s="108" t="str">
        <f t="shared" si="174"/>
        <v>NO OFERTADO</v>
      </c>
      <c r="AS1379" s="109" t="str">
        <f t="shared" si="175"/>
        <v>CORRECTO</v>
      </c>
    </row>
    <row r="1380" spans="1:45" ht="36" x14ac:dyDescent="0.25">
      <c r="A1380" s="134">
        <v>1380</v>
      </c>
      <c r="B1380" s="135">
        <v>191</v>
      </c>
      <c r="C1380" s="10" t="s">
        <v>532</v>
      </c>
      <c r="D1380" s="136" t="s">
        <v>411</v>
      </c>
      <c r="E1380" s="136" t="s">
        <v>171</v>
      </c>
      <c r="F1380" s="136" t="s">
        <v>7</v>
      </c>
      <c r="G1380" s="136" t="s">
        <v>8</v>
      </c>
      <c r="H1380" s="136" t="s">
        <v>474</v>
      </c>
      <c r="I1380" s="137" t="s">
        <v>45</v>
      </c>
      <c r="J1380" s="8">
        <v>1</v>
      </c>
      <c r="K1380" s="8" t="s">
        <v>533</v>
      </c>
      <c r="L1380" s="9">
        <v>1644.5</v>
      </c>
      <c r="M1380" s="9">
        <v>37367.307692307695</v>
      </c>
      <c r="N1380" s="138">
        <f t="shared" si="168"/>
        <v>61450537.500000007</v>
      </c>
      <c r="O1380" s="11" t="s">
        <v>3204</v>
      </c>
      <c r="P1380" s="39">
        <v>1.8670526907240547E-3</v>
      </c>
      <c r="Q1380" s="39"/>
      <c r="R1380" s="26">
        <v>0.46676317268101369</v>
      </c>
      <c r="S1380" s="7"/>
      <c r="T1380" s="26">
        <v>0.46676317268101369</v>
      </c>
      <c r="U1380" s="11"/>
      <c r="V1380" s="28"/>
      <c r="W1380" s="28"/>
      <c r="X1380" s="29"/>
      <c r="Y1380" s="108" t="str">
        <f t="shared" si="169"/>
        <v>NO OFERTADO</v>
      </c>
      <c r="Z1380" s="108" t="str">
        <f t="shared" si="170"/>
        <v>CORRECTO</v>
      </c>
      <c r="AA1380" s="29">
        <f t="shared" si="171"/>
        <v>0</v>
      </c>
      <c r="AB1380" s="25">
        <v>0.16803474216516492</v>
      </c>
      <c r="AC1380" s="7"/>
      <c r="AD1380" s="26">
        <v>0.16803474216516492</v>
      </c>
      <c r="AE1380" s="28"/>
      <c r="AF1380" s="28"/>
      <c r="AG1380" s="28"/>
      <c r="AH1380" s="29"/>
      <c r="AI1380" s="108" t="str">
        <f t="shared" si="172"/>
        <v>NO OFERTADO</v>
      </c>
      <c r="AJ1380" s="108" t="str">
        <f t="shared" si="173"/>
        <v>CORRECTO</v>
      </c>
      <c r="AK1380" s="27">
        <v>0.11202316144344328</v>
      </c>
      <c r="AL1380" s="7"/>
      <c r="AM1380" s="26">
        <v>0.11202316144344328</v>
      </c>
      <c r="AN1380" s="28"/>
      <c r="AO1380" s="28"/>
      <c r="AP1380" s="28"/>
      <c r="AQ1380" s="29"/>
      <c r="AR1380" s="108" t="str">
        <f t="shared" si="174"/>
        <v>NO OFERTADO</v>
      </c>
      <c r="AS1380" s="109" t="str">
        <f t="shared" si="175"/>
        <v>CORRECTO</v>
      </c>
    </row>
    <row r="1381" spans="1:45" ht="36" x14ac:dyDescent="0.25">
      <c r="A1381" s="134">
        <v>1381</v>
      </c>
      <c r="B1381" s="135">
        <v>680</v>
      </c>
      <c r="C1381" s="10" t="s">
        <v>1476</v>
      </c>
      <c r="D1381" s="136" t="s">
        <v>411</v>
      </c>
      <c r="E1381" s="136" t="s">
        <v>205</v>
      </c>
      <c r="F1381" s="136" t="s">
        <v>7</v>
      </c>
      <c r="G1381" s="136" t="s">
        <v>8</v>
      </c>
      <c r="H1381" s="136" t="s">
        <v>474</v>
      </c>
      <c r="I1381" s="137" t="s">
        <v>45</v>
      </c>
      <c r="J1381" s="8">
        <v>1</v>
      </c>
      <c r="K1381" s="8" t="s">
        <v>533</v>
      </c>
      <c r="L1381" s="9">
        <v>259.27</v>
      </c>
      <c r="M1381" s="9">
        <v>43405.538461538461</v>
      </c>
      <c r="N1381" s="138">
        <f t="shared" si="168"/>
        <v>11253753.956923077</v>
      </c>
      <c r="O1381" s="11" t="s">
        <v>3204</v>
      </c>
      <c r="P1381" s="39">
        <v>3.4192299141435023E-4</v>
      </c>
      <c r="Q1381" s="39"/>
      <c r="R1381" s="26">
        <v>8.5480747853587558E-2</v>
      </c>
      <c r="S1381" s="7"/>
      <c r="T1381" s="26">
        <v>8.5480747853587558E-2</v>
      </c>
      <c r="U1381" s="11"/>
      <c r="V1381" s="28"/>
      <c r="W1381" s="28"/>
      <c r="X1381" s="29"/>
      <c r="Y1381" s="108" t="str">
        <f t="shared" si="169"/>
        <v>NO OFERTADO</v>
      </c>
      <c r="Z1381" s="108" t="str">
        <f t="shared" si="170"/>
        <v>CORRECTO</v>
      </c>
      <c r="AA1381" s="29">
        <f t="shared" si="171"/>
        <v>0</v>
      </c>
      <c r="AB1381" s="25">
        <v>3.0773069227291519E-2</v>
      </c>
      <c r="AC1381" s="7"/>
      <c r="AD1381" s="26">
        <v>3.0773069227291519E-2</v>
      </c>
      <c r="AE1381" s="28"/>
      <c r="AF1381" s="28"/>
      <c r="AG1381" s="28"/>
      <c r="AH1381" s="29"/>
      <c r="AI1381" s="108" t="str">
        <f t="shared" si="172"/>
        <v>NO OFERTADO</v>
      </c>
      <c r="AJ1381" s="108" t="str">
        <f t="shared" si="173"/>
        <v>CORRECTO</v>
      </c>
      <c r="AK1381" s="27">
        <v>2.0515379484861013E-2</v>
      </c>
      <c r="AL1381" s="7"/>
      <c r="AM1381" s="26">
        <v>2.0515379484861013E-2</v>
      </c>
      <c r="AN1381" s="28"/>
      <c r="AO1381" s="28"/>
      <c r="AP1381" s="28"/>
      <c r="AQ1381" s="29"/>
      <c r="AR1381" s="108" t="str">
        <f t="shared" si="174"/>
        <v>NO OFERTADO</v>
      </c>
      <c r="AS1381" s="109" t="str">
        <f t="shared" si="175"/>
        <v>CORRECTO</v>
      </c>
    </row>
    <row r="1382" spans="1:45" ht="24" x14ac:dyDescent="0.25">
      <c r="A1382" s="134">
        <v>1382</v>
      </c>
      <c r="B1382" s="135">
        <v>2610</v>
      </c>
      <c r="C1382" s="11" t="s">
        <v>4391</v>
      </c>
      <c r="D1382" s="8" t="s">
        <v>4392</v>
      </c>
      <c r="E1382" s="136" t="s">
        <v>240</v>
      </c>
      <c r="F1382" s="145" t="s">
        <v>241</v>
      </c>
      <c r="G1382" s="145" t="s">
        <v>395</v>
      </c>
      <c r="H1382" s="145" t="s">
        <v>4393</v>
      </c>
      <c r="I1382" s="137" t="s">
        <v>45</v>
      </c>
      <c r="J1382" s="8">
        <v>30</v>
      </c>
      <c r="K1382" s="8" t="s">
        <v>562</v>
      </c>
      <c r="L1382" s="9">
        <v>4283.5</v>
      </c>
      <c r="M1382" s="9">
        <v>100</v>
      </c>
      <c r="N1382" s="138">
        <f t="shared" si="168"/>
        <v>428350</v>
      </c>
      <c r="O1382" s="11" t="s">
        <v>4504</v>
      </c>
      <c r="P1382" s="39">
        <v>1.3014565089388336E-5</v>
      </c>
      <c r="Q1382" s="39"/>
      <c r="R1382" s="26">
        <v>3.2536412723470839E-3</v>
      </c>
      <c r="S1382" s="7"/>
      <c r="T1382" s="26">
        <v>3.2536412723470839E-3</v>
      </c>
      <c r="U1382" s="11"/>
      <c r="V1382" s="28"/>
      <c r="W1382" s="28"/>
      <c r="X1382" s="29"/>
      <c r="Y1382" s="108" t="str">
        <f t="shared" si="169"/>
        <v>NO OFERTADO</v>
      </c>
      <c r="Z1382" s="108" t="str">
        <f t="shared" si="170"/>
        <v>CORRECTO</v>
      </c>
      <c r="AA1382" s="29">
        <f t="shared" si="171"/>
        <v>0</v>
      </c>
      <c r="AB1382" s="25">
        <v>1.1713108580449503E-3</v>
      </c>
      <c r="AC1382" s="7"/>
      <c r="AD1382" s="26">
        <v>1.1713108580449503E-3</v>
      </c>
      <c r="AE1382" s="28"/>
      <c r="AF1382" s="28"/>
      <c r="AG1382" s="28"/>
      <c r="AH1382" s="29"/>
      <c r="AI1382" s="108" t="str">
        <f t="shared" si="172"/>
        <v>NO OFERTADO</v>
      </c>
      <c r="AJ1382" s="108" t="str">
        <f t="shared" si="173"/>
        <v>CORRECTO</v>
      </c>
      <c r="AK1382" s="27">
        <v>7.8087390536330013E-4</v>
      </c>
      <c r="AL1382" s="7"/>
      <c r="AM1382" s="26">
        <v>7.8087390536330013E-4</v>
      </c>
      <c r="AN1382" s="28"/>
      <c r="AO1382" s="28"/>
      <c r="AP1382" s="28"/>
      <c r="AQ1382" s="29"/>
      <c r="AR1382" s="108" t="str">
        <f t="shared" si="174"/>
        <v>NO OFERTADO</v>
      </c>
      <c r="AS1382" s="109" t="str">
        <f t="shared" si="175"/>
        <v>CORRECTO</v>
      </c>
    </row>
    <row r="1383" spans="1:45" ht="24" x14ac:dyDescent="0.25">
      <c r="A1383" s="134">
        <v>1383</v>
      </c>
      <c r="B1383" s="135">
        <v>212</v>
      </c>
      <c r="C1383" s="10" t="s">
        <v>582</v>
      </c>
      <c r="D1383" s="136" t="s">
        <v>126</v>
      </c>
      <c r="E1383" s="136" t="s">
        <v>6</v>
      </c>
      <c r="F1383" s="136" t="s">
        <v>7</v>
      </c>
      <c r="G1383" s="136" t="s">
        <v>8</v>
      </c>
      <c r="H1383" s="136" t="s">
        <v>7</v>
      </c>
      <c r="I1383" s="137">
        <v>90128</v>
      </c>
      <c r="J1383" s="8">
        <v>1</v>
      </c>
      <c r="K1383" s="8" t="s">
        <v>583</v>
      </c>
      <c r="L1383" s="9">
        <v>90128</v>
      </c>
      <c r="M1383" s="9">
        <v>443.07692307692309</v>
      </c>
      <c r="N1383" s="138">
        <f t="shared" si="168"/>
        <v>39933636.923076928</v>
      </c>
      <c r="O1383" s="11" t="s">
        <v>3204</v>
      </c>
      <c r="P1383" s="39">
        <v>1.2133043468924617E-3</v>
      </c>
      <c r="Q1383" s="39">
        <v>1.9372303960012928E-3</v>
      </c>
      <c r="R1383" s="26">
        <v>0.30332608672311545</v>
      </c>
      <c r="S1383" s="26">
        <v>5.8116911880038785E-2</v>
      </c>
      <c r="T1383" s="26">
        <v>0.36144299860315421</v>
      </c>
      <c r="U1383" s="11"/>
      <c r="V1383" s="28"/>
      <c r="W1383" s="28"/>
      <c r="X1383" s="29"/>
      <c r="Y1383" s="108" t="str">
        <f t="shared" si="169"/>
        <v>NO OFERTADO</v>
      </c>
      <c r="Z1383" s="108" t="str">
        <f t="shared" si="170"/>
        <v>CORRECTO</v>
      </c>
      <c r="AA1383" s="29">
        <f t="shared" si="171"/>
        <v>0</v>
      </c>
      <c r="AB1383" s="25">
        <v>0.10919739122032156</v>
      </c>
      <c r="AC1383" s="26">
        <v>2.9058455940019393E-2</v>
      </c>
      <c r="AD1383" s="26">
        <v>0.13825584716034095</v>
      </c>
      <c r="AE1383" s="28"/>
      <c r="AF1383" s="28"/>
      <c r="AG1383" s="28"/>
      <c r="AH1383" s="29"/>
      <c r="AI1383" s="108" t="str">
        <f t="shared" si="172"/>
        <v>NO OFERTADO</v>
      </c>
      <c r="AJ1383" s="108" t="str">
        <f t="shared" si="173"/>
        <v>CORRECTO</v>
      </c>
      <c r="AK1383" s="27">
        <v>7.2798260813547705E-2</v>
      </c>
      <c r="AL1383" s="26">
        <v>9.6861519800064636E-3</v>
      </c>
      <c r="AM1383" s="26">
        <v>8.2484412793554174E-2</v>
      </c>
      <c r="AN1383" s="28"/>
      <c r="AO1383" s="28"/>
      <c r="AP1383" s="28"/>
      <c r="AQ1383" s="29"/>
      <c r="AR1383" s="108" t="str">
        <f t="shared" si="174"/>
        <v>NO OFERTADO</v>
      </c>
      <c r="AS1383" s="109" t="str">
        <f t="shared" si="175"/>
        <v>CORRECTO</v>
      </c>
    </row>
    <row r="1384" spans="1:45" ht="24" x14ac:dyDescent="0.25">
      <c r="A1384" s="134">
        <v>1384</v>
      </c>
      <c r="B1384" s="135">
        <v>270</v>
      </c>
      <c r="C1384" s="10" t="s">
        <v>582</v>
      </c>
      <c r="D1384" s="136" t="s">
        <v>108</v>
      </c>
      <c r="E1384" s="136" t="s">
        <v>6</v>
      </c>
      <c r="F1384" s="136" t="s">
        <v>7</v>
      </c>
      <c r="G1384" s="136" t="s">
        <v>8</v>
      </c>
      <c r="H1384" s="136" t="s">
        <v>7</v>
      </c>
      <c r="I1384" s="137">
        <v>67596</v>
      </c>
      <c r="J1384" s="8">
        <v>1</v>
      </c>
      <c r="K1384" s="8" t="s">
        <v>583</v>
      </c>
      <c r="L1384" s="9">
        <v>67596</v>
      </c>
      <c r="M1384" s="9">
        <v>470.76923076923077</v>
      </c>
      <c r="N1384" s="138">
        <f t="shared" si="168"/>
        <v>31822116.923076924</v>
      </c>
      <c r="O1384" s="11" t="s">
        <v>3204</v>
      </c>
      <c r="P1384" s="39">
        <v>9.6685190142993039E-4</v>
      </c>
      <c r="Q1384" s="39">
        <v>1.5437304718135302E-3</v>
      </c>
      <c r="R1384" s="26">
        <v>0.2417129753574826</v>
      </c>
      <c r="S1384" s="26">
        <v>4.6311914154405907E-2</v>
      </c>
      <c r="T1384" s="26">
        <v>0.28802488951188848</v>
      </c>
      <c r="U1384" s="11"/>
      <c r="V1384" s="28"/>
      <c r="W1384" s="28"/>
      <c r="X1384" s="29"/>
      <c r="Y1384" s="108" t="str">
        <f t="shared" si="169"/>
        <v>NO OFERTADO</v>
      </c>
      <c r="Z1384" s="108" t="str">
        <f t="shared" si="170"/>
        <v>CORRECTO</v>
      </c>
      <c r="AA1384" s="29">
        <f t="shared" si="171"/>
        <v>0</v>
      </c>
      <c r="AB1384" s="25">
        <v>8.701667112869374E-2</v>
      </c>
      <c r="AC1384" s="26">
        <v>2.3155957077202954E-2</v>
      </c>
      <c r="AD1384" s="26">
        <v>0.1101726282058967</v>
      </c>
      <c r="AE1384" s="28"/>
      <c r="AF1384" s="28"/>
      <c r="AG1384" s="28"/>
      <c r="AH1384" s="29"/>
      <c r="AI1384" s="108" t="str">
        <f t="shared" si="172"/>
        <v>NO OFERTADO</v>
      </c>
      <c r="AJ1384" s="108" t="str">
        <f t="shared" si="173"/>
        <v>CORRECTO</v>
      </c>
      <c r="AK1384" s="27">
        <v>5.8011114085795824E-2</v>
      </c>
      <c r="AL1384" s="26">
        <v>7.7186523590676509E-3</v>
      </c>
      <c r="AM1384" s="26">
        <v>6.5729766444863474E-2</v>
      </c>
      <c r="AN1384" s="28"/>
      <c r="AO1384" s="28"/>
      <c r="AP1384" s="28"/>
      <c r="AQ1384" s="29"/>
      <c r="AR1384" s="108" t="str">
        <f t="shared" si="174"/>
        <v>NO OFERTADO</v>
      </c>
      <c r="AS1384" s="109" t="str">
        <f t="shared" si="175"/>
        <v>CORRECTO</v>
      </c>
    </row>
    <row r="1385" spans="1:45" ht="24" x14ac:dyDescent="0.25">
      <c r="A1385" s="134">
        <v>1385</v>
      </c>
      <c r="B1385" s="135">
        <v>1048</v>
      </c>
      <c r="C1385" s="10" t="s">
        <v>2021</v>
      </c>
      <c r="D1385" s="136" t="s">
        <v>411</v>
      </c>
      <c r="E1385" s="136" t="s">
        <v>6</v>
      </c>
      <c r="F1385" s="136" t="s">
        <v>7</v>
      </c>
      <c r="G1385" s="136" t="s">
        <v>8</v>
      </c>
      <c r="H1385" s="136" t="s">
        <v>7</v>
      </c>
      <c r="I1385" s="137" t="s">
        <v>45</v>
      </c>
      <c r="J1385" s="8">
        <v>1</v>
      </c>
      <c r="K1385" s="8" t="s">
        <v>2022</v>
      </c>
      <c r="L1385" s="9">
        <v>181.76</v>
      </c>
      <c r="M1385" s="9">
        <v>18357.384615384617</v>
      </c>
      <c r="N1385" s="138">
        <f t="shared" si="168"/>
        <v>3336638.2276923079</v>
      </c>
      <c r="O1385" s="11" t="s">
        <v>3204</v>
      </c>
      <c r="P1385" s="39">
        <v>1.0137713410538783E-4</v>
      </c>
      <c r="Q1385" s="39"/>
      <c r="R1385" s="26">
        <v>2.5344283526346958E-2</v>
      </c>
      <c r="S1385" s="7"/>
      <c r="T1385" s="26">
        <v>2.5344283526346958E-2</v>
      </c>
      <c r="U1385" s="11"/>
      <c r="V1385" s="28"/>
      <c r="W1385" s="28"/>
      <c r="X1385" s="29"/>
      <c r="Y1385" s="108" t="str">
        <f t="shared" si="169"/>
        <v>NO OFERTADO</v>
      </c>
      <c r="Z1385" s="108" t="str">
        <f t="shared" si="170"/>
        <v>CORRECTO</v>
      </c>
      <c r="AA1385" s="29">
        <f t="shared" si="171"/>
        <v>0</v>
      </c>
      <c r="AB1385" s="25">
        <v>9.1239420694849051E-3</v>
      </c>
      <c r="AC1385" s="7"/>
      <c r="AD1385" s="26">
        <v>9.1239420694849051E-3</v>
      </c>
      <c r="AE1385" s="28"/>
      <c r="AF1385" s="28"/>
      <c r="AG1385" s="28"/>
      <c r="AH1385" s="29"/>
      <c r="AI1385" s="108" t="str">
        <f t="shared" si="172"/>
        <v>NO OFERTADO</v>
      </c>
      <c r="AJ1385" s="108" t="str">
        <f t="shared" si="173"/>
        <v>CORRECTO</v>
      </c>
      <c r="AK1385" s="27">
        <v>6.0826280463232704E-3</v>
      </c>
      <c r="AL1385" s="7"/>
      <c r="AM1385" s="26">
        <v>6.0826280463232704E-3</v>
      </c>
      <c r="AN1385" s="28"/>
      <c r="AO1385" s="28"/>
      <c r="AP1385" s="28"/>
      <c r="AQ1385" s="29"/>
      <c r="AR1385" s="108" t="str">
        <f t="shared" si="174"/>
        <v>NO OFERTADO</v>
      </c>
      <c r="AS1385" s="109" t="str">
        <f t="shared" si="175"/>
        <v>CORRECTO</v>
      </c>
    </row>
    <row r="1386" spans="1:45" ht="24" x14ac:dyDescent="0.25">
      <c r="A1386" s="134">
        <v>1386</v>
      </c>
      <c r="B1386" s="135">
        <v>113</v>
      </c>
      <c r="C1386" s="10" t="s">
        <v>4564</v>
      </c>
      <c r="D1386" s="136" t="s">
        <v>108</v>
      </c>
      <c r="E1386" s="136" t="s">
        <v>7</v>
      </c>
      <c r="F1386" s="136" t="s">
        <v>7</v>
      </c>
      <c r="G1386" s="136" t="s">
        <v>8</v>
      </c>
      <c r="H1386" s="136" t="s">
        <v>7</v>
      </c>
      <c r="I1386" s="137">
        <v>138139.5</v>
      </c>
      <c r="J1386" s="8">
        <v>1</v>
      </c>
      <c r="K1386" s="8" t="s">
        <v>338</v>
      </c>
      <c r="L1386" s="9">
        <v>130613.03</v>
      </c>
      <c r="M1386" s="9">
        <v>518.18181818181813</v>
      </c>
      <c r="N1386" s="138">
        <f t="shared" si="168"/>
        <v>67681297.36363636</v>
      </c>
      <c r="O1386" s="11" t="s">
        <v>3204</v>
      </c>
      <c r="P1386" s="39">
        <v>2.0563619700555446E-3</v>
      </c>
      <c r="Q1386" s="39">
        <v>3.2833039160996115E-3</v>
      </c>
      <c r="R1386" s="26">
        <v>0.51409049251388617</v>
      </c>
      <c r="S1386" s="26">
        <v>9.8499117482988341E-2</v>
      </c>
      <c r="T1386" s="26">
        <v>0.61258960999687451</v>
      </c>
      <c r="U1386" s="11"/>
      <c r="V1386" s="28"/>
      <c r="W1386" s="28"/>
      <c r="X1386" s="29"/>
      <c r="Y1386" s="108" t="str">
        <f t="shared" si="169"/>
        <v>NO OFERTADO</v>
      </c>
      <c r="Z1386" s="108" t="str">
        <f t="shared" si="170"/>
        <v>CORRECTO</v>
      </c>
      <c r="AA1386" s="29">
        <f t="shared" si="171"/>
        <v>0</v>
      </c>
      <c r="AB1386" s="25">
        <v>0.18507257730499901</v>
      </c>
      <c r="AC1386" s="26">
        <v>4.924955874149417E-2</v>
      </c>
      <c r="AD1386" s="26">
        <v>0.23432213604649318</v>
      </c>
      <c r="AE1386" s="28"/>
      <c r="AF1386" s="28"/>
      <c r="AG1386" s="28"/>
      <c r="AH1386" s="29"/>
      <c r="AI1386" s="108" t="str">
        <f t="shared" si="172"/>
        <v>NO OFERTADO</v>
      </c>
      <c r="AJ1386" s="108" t="str">
        <f t="shared" si="173"/>
        <v>CORRECTO</v>
      </c>
      <c r="AK1386" s="27">
        <v>0.12338171820333267</v>
      </c>
      <c r="AL1386" s="26">
        <v>1.6416519580498057E-2</v>
      </c>
      <c r="AM1386" s="26">
        <v>0.13979823778383071</v>
      </c>
      <c r="AN1386" s="28"/>
      <c r="AO1386" s="28"/>
      <c r="AP1386" s="28"/>
      <c r="AQ1386" s="29"/>
      <c r="AR1386" s="108" t="str">
        <f t="shared" si="174"/>
        <v>NO OFERTADO</v>
      </c>
      <c r="AS1386" s="109" t="str">
        <f t="shared" si="175"/>
        <v>CORRECTO</v>
      </c>
    </row>
    <row r="1387" spans="1:45" ht="24" x14ac:dyDescent="0.25">
      <c r="A1387" s="134">
        <v>1387</v>
      </c>
      <c r="B1387" s="135">
        <v>374</v>
      </c>
      <c r="C1387" s="10" t="s">
        <v>4564</v>
      </c>
      <c r="D1387" s="136" t="s">
        <v>69</v>
      </c>
      <c r="E1387" s="136" t="s">
        <v>7</v>
      </c>
      <c r="F1387" s="136" t="s">
        <v>7</v>
      </c>
      <c r="G1387" s="136" t="s">
        <v>8</v>
      </c>
      <c r="H1387" s="136" t="s">
        <v>7</v>
      </c>
      <c r="I1387" s="137">
        <v>92093</v>
      </c>
      <c r="J1387" s="8">
        <v>1</v>
      </c>
      <c r="K1387" s="8" t="s">
        <v>338</v>
      </c>
      <c r="L1387" s="9">
        <v>92093</v>
      </c>
      <c r="M1387" s="9">
        <v>228</v>
      </c>
      <c r="N1387" s="138">
        <f t="shared" si="168"/>
        <v>20997204</v>
      </c>
      <c r="O1387" s="11" t="s">
        <v>3204</v>
      </c>
      <c r="P1387" s="39">
        <v>6.3795839419438568E-4</v>
      </c>
      <c r="Q1387" s="39">
        <v>1.0186004820496018E-3</v>
      </c>
      <c r="R1387" s="26">
        <v>0.15948959854859643</v>
      </c>
      <c r="S1387" s="26">
        <v>3.0558014461488054E-2</v>
      </c>
      <c r="T1387" s="26">
        <v>0.19004761301008449</v>
      </c>
      <c r="U1387" s="11"/>
      <c r="V1387" s="28"/>
      <c r="W1387" s="28"/>
      <c r="X1387" s="29"/>
      <c r="Y1387" s="108" t="str">
        <f t="shared" si="169"/>
        <v>NO OFERTADO</v>
      </c>
      <c r="Z1387" s="108" t="str">
        <f t="shared" si="170"/>
        <v>CORRECTO</v>
      </c>
      <c r="AA1387" s="29">
        <f t="shared" si="171"/>
        <v>0</v>
      </c>
      <c r="AB1387" s="25">
        <v>5.741625547749471E-2</v>
      </c>
      <c r="AC1387" s="26">
        <v>1.5279007230744027E-2</v>
      </c>
      <c r="AD1387" s="26">
        <v>7.2695262708238742E-2</v>
      </c>
      <c r="AE1387" s="28"/>
      <c r="AF1387" s="28"/>
      <c r="AG1387" s="28"/>
      <c r="AH1387" s="29"/>
      <c r="AI1387" s="108" t="str">
        <f t="shared" si="172"/>
        <v>NO OFERTADO</v>
      </c>
      <c r="AJ1387" s="108" t="str">
        <f t="shared" si="173"/>
        <v>CORRECTO</v>
      </c>
      <c r="AK1387" s="27">
        <v>3.8277503651663138E-2</v>
      </c>
      <c r="AL1387" s="26">
        <v>5.0930024102480084E-3</v>
      </c>
      <c r="AM1387" s="26">
        <v>4.3370506061911146E-2</v>
      </c>
      <c r="AN1387" s="28"/>
      <c r="AO1387" s="28"/>
      <c r="AP1387" s="28"/>
      <c r="AQ1387" s="29"/>
      <c r="AR1387" s="108" t="str">
        <f t="shared" si="174"/>
        <v>NO OFERTADO</v>
      </c>
      <c r="AS1387" s="109" t="str">
        <f t="shared" si="175"/>
        <v>CORRECTO</v>
      </c>
    </row>
    <row r="1388" spans="1:45" ht="24" x14ac:dyDescent="0.25">
      <c r="A1388" s="134">
        <v>1388</v>
      </c>
      <c r="B1388" s="135">
        <v>2509</v>
      </c>
      <c r="C1388" s="141" t="s">
        <v>4217</v>
      </c>
      <c r="D1388" s="145" t="s">
        <v>69</v>
      </c>
      <c r="E1388" s="145" t="s">
        <v>6</v>
      </c>
      <c r="F1388" s="145" t="s">
        <v>7</v>
      </c>
      <c r="G1388" s="136" t="s">
        <v>8</v>
      </c>
      <c r="H1388" s="145" t="s">
        <v>7</v>
      </c>
      <c r="I1388" s="137" t="s">
        <v>45</v>
      </c>
      <c r="J1388" s="8">
        <v>1</v>
      </c>
      <c r="K1388" s="8" t="s">
        <v>4218</v>
      </c>
      <c r="L1388" s="9">
        <v>429233.59</v>
      </c>
      <c r="M1388" s="9">
        <v>94.769230769230774</v>
      </c>
      <c r="N1388" s="138">
        <f t="shared" si="168"/>
        <v>40678137.144615389</v>
      </c>
      <c r="O1388" s="11" t="s">
        <v>4504</v>
      </c>
      <c r="P1388" s="39">
        <v>1.2359245093583806E-3</v>
      </c>
      <c r="Q1388" s="39"/>
      <c r="R1388" s="26">
        <v>0.30898112733959515</v>
      </c>
      <c r="S1388" s="7"/>
      <c r="T1388" s="26">
        <v>0.30898112733959515</v>
      </c>
      <c r="U1388" s="11"/>
      <c r="V1388" s="28"/>
      <c r="W1388" s="28"/>
      <c r="X1388" s="29"/>
      <c r="Y1388" s="108" t="str">
        <f t="shared" si="169"/>
        <v>NO OFERTADO</v>
      </c>
      <c r="Z1388" s="108" t="str">
        <f t="shared" si="170"/>
        <v>CORRECTO</v>
      </c>
      <c r="AA1388" s="29">
        <f t="shared" si="171"/>
        <v>0</v>
      </c>
      <c r="AB1388" s="25">
        <v>0.11123320584225425</v>
      </c>
      <c r="AC1388" s="7"/>
      <c r="AD1388" s="26">
        <v>0.11123320584225425</v>
      </c>
      <c r="AE1388" s="28"/>
      <c r="AF1388" s="28"/>
      <c r="AG1388" s="28"/>
      <c r="AH1388" s="29"/>
      <c r="AI1388" s="108" t="str">
        <f t="shared" si="172"/>
        <v>NO OFERTADO</v>
      </c>
      <c r="AJ1388" s="108" t="str">
        <f t="shared" si="173"/>
        <v>CORRECTO</v>
      </c>
      <c r="AK1388" s="27">
        <v>7.4155470561502831E-2</v>
      </c>
      <c r="AL1388" s="7"/>
      <c r="AM1388" s="26">
        <v>7.4155470561502831E-2</v>
      </c>
      <c r="AN1388" s="28"/>
      <c r="AO1388" s="28"/>
      <c r="AP1388" s="28"/>
      <c r="AQ1388" s="29"/>
      <c r="AR1388" s="108" t="str">
        <f t="shared" si="174"/>
        <v>NO OFERTADO</v>
      </c>
      <c r="AS1388" s="109" t="str">
        <f t="shared" si="175"/>
        <v>CORRECTO</v>
      </c>
    </row>
    <row r="1389" spans="1:45" x14ac:dyDescent="0.25">
      <c r="A1389" s="134">
        <v>1389</v>
      </c>
      <c r="B1389" s="135">
        <v>937</v>
      </c>
      <c r="C1389" s="10" t="s">
        <v>1871</v>
      </c>
      <c r="D1389" s="136" t="s">
        <v>1872</v>
      </c>
      <c r="E1389" s="136" t="s">
        <v>559</v>
      </c>
      <c r="F1389" s="136" t="s">
        <v>166</v>
      </c>
      <c r="G1389" s="136" t="s">
        <v>8</v>
      </c>
      <c r="H1389" s="136" t="s">
        <v>81</v>
      </c>
      <c r="I1389" s="137" t="s">
        <v>45</v>
      </c>
      <c r="J1389" s="8">
        <v>60</v>
      </c>
      <c r="K1389" s="8" t="s">
        <v>1208</v>
      </c>
      <c r="L1389" s="9">
        <v>119</v>
      </c>
      <c r="M1389" s="9">
        <v>33650.769230769227</v>
      </c>
      <c r="N1389" s="138">
        <f t="shared" si="168"/>
        <v>4004441.538461538</v>
      </c>
      <c r="O1389" s="11" t="s">
        <v>3204</v>
      </c>
      <c r="P1389" s="39">
        <v>1.2166701307098879E-4</v>
      </c>
      <c r="Q1389" s="39"/>
      <c r="R1389" s="26">
        <v>3.0416753267747197E-2</v>
      </c>
      <c r="S1389" s="7"/>
      <c r="T1389" s="26">
        <v>3.0416753267747197E-2</v>
      </c>
      <c r="U1389" s="11"/>
      <c r="V1389" s="28"/>
      <c r="W1389" s="28"/>
      <c r="X1389" s="29"/>
      <c r="Y1389" s="108" t="str">
        <f t="shared" si="169"/>
        <v>NO OFERTADO</v>
      </c>
      <c r="Z1389" s="108" t="str">
        <f t="shared" si="170"/>
        <v>CORRECTO</v>
      </c>
      <c r="AA1389" s="29">
        <f t="shared" si="171"/>
        <v>0</v>
      </c>
      <c r="AB1389" s="25">
        <v>1.0950031176388991E-2</v>
      </c>
      <c r="AC1389" s="7"/>
      <c r="AD1389" s="26">
        <v>1.0950031176388991E-2</v>
      </c>
      <c r="AE1389" s="28"/>
      <c r="AF1389" s="28"/>
      <c r="AG1389" s="28"/>
      <c r="AH1389" s="29"/>
      <c r="AI1389" s="108" t="str">
        <f t="shared" si="172"/>
        <v>NO OFERTADO</v>
      </c>
      <c r="AJ1389" s="108" t="str">
        <f t="shared" si="173"/>
        <v>CORRECTO</v>
      </c>
      <c r="AK1389" s="27">
        <v>7.3000207842593276E-3</v>
      </c>
      <c r="AL1389" s="7"/>
      <c r="AM1389" s="26">
        <v>7.3000207842593276E-3</v>
      </c>
      <c r="AN1389" s="28"/>
      <c r="AO1389" s="28"/>
      <c r="AP1389" s="28"/>
      <c r="AQ1389" s="29"/>
      <c r="AR1389" s="108" t="str">
        <f t="shared" si="174"/>
        <v>NO OFERTADO</v>
      </c>
      <c r="AS1389" s="109" t="str">
        <f t="shared" si="175"/>
        <v>CORRECTO</v>
      </c>
    </row>
    <row r="1390" spans="1:45" ht="24" x14ac:dyDescent="0.25">
      <c r="A1390" s="134">
        <v>1390</v>
      </c>
      <c r="B1390" s="135">
        <v>1828</v>
      </c>
      <c r="C1390" s="10" t="s">
        <v>1871</v>
      </c>
      <c r="D1390" s="136" t="s">
        <v>1261</v>
      </c>
      <c r="E1390" s="136" t="s">
        <v>6</v>
      </c>
      <c r="F1390" s="136" t="s">
        <v>7</v>
      </c>
      <c r="G1390" s="136" t="s">
        <v>8</v>
      </c>
      <c r="H1390" s="136" t="s">
        <v>7</v>
      </c>
      <c r="I1390" s="137" t="s">
        <v>45</v>
      </c>
      <c r="J1390" s="8">
        <v>1</v>
      </c>
      <c r="K1390" s="8" t="s">
        <v>3182</v>
      </c>
      <c r="L1390" s="9">
        <v>665.28</v>
      </c>
      <c r="M1390" s="9">
        <v>32.125</v>
      </c>
      <c r="N1390" s="138">
        <f t="shared" si="168"/>
        <v>21372.12</v>
      </c>
      <c r="O1390" s="11" t="s">
        <v>3204</v>
      </c>
      <c r="P1390" s="39">
        <v>6.4934947318365408E-7</v>
      </c>
      <c r="Q1390" s="39"/>
      <c r="R1390" s="26">
        <v>1.6233736829591352E-4</v>
      </c>
      <c r="S1390" s="7"/>
      <c r="T1390" s="26">
        <v>1.6233736829591352E-4</v>
      </c>
      <c r="U1390" s="11"/>
      <c r="V1390" s="28"/>
      <c r="W1390" s="28"/>
      <c r="X1390" s="29"/>
      <c r="Y1390" s="108" t="str">
        <f t="shared" si="169"/>
        <v>NO OFERTADO</v>
      </c>
      <c r="Z1390" s="108" t="str">
        <f t="shared" si="170"/>
        <v>CORRECTO</v>
      </c>
      <c r="AA1390" s="29">
        <f t="shared" si="171"/>
        <v>0</v>
      </c>
      <c r="AB1390" s="25">
        <v>5.8441452586528867E-5</v>
      </c>
      <c r="AC1390" s="7"/>
      <c r="AD1390" s="26">
        <v>5.8441452586528867E-5</v>
      </c>
      <c r="AE1390" s="28"/>
      <c r="AF1390" s="28"/>
      <c r="AG1390" s="28"/>
      <c r="AH1390" s="29"/>
      <c r="AI1390" s="108" t="str">
        <f t="shared" si="172"/>
        <v>NO OFERTADO</v>
      </c>
      <c r="AJ1390" s="108" t="str">
        <f t="shared" si="173"/>
        <v>CORRECTO</v>
      </c>
      <c r="AK1390" s="27">
        <v>3.8960968391019242E-5</v>
      </c>
      <c r="AL1390" s="7"/>
      <c r="AM1390" s="26">
        <v>3.8960968391019242E-5</v>
      </c>
      <c r="AN1390" s="28"/>
      <c r="AO1390" s="28"/>
      <c r="AP1390" s="28"/>
      <c r="AQ1390" s="29"/>
      <c r="AR1390" s="108" t="str">
        <f t="shared" si="174"/>
        <v>NO OFERTADO</v>
      </c>
      <c r="AS1390" s="109" t="str">
        <f t="shared" si="175"/>
        <v>CORRECTO</v>
      </c>
    </row>
    <row r="1391" spans="1:45" ht="24" x14ac:dyDescent="0.25">
      <c r="A1391" s="134">
        <v>1391</v>
      </c>
      <c r="B1391" s="135">
        <v>519</v>
      </c>
      <c r="C1391" s="10" t="s">
        <v>1206</v>
      </c>
      <c r="D1391" s="136" t="s">
        <v>1207</v>
      </c>
      <c r="E1391" s="136" t="s">
        <v>240</v>
      </c>
      <c r="F1391" s="136" t="s">
        <v>241</v>
      </c>
      <c r="G1391" s="136" t="s">
        <v>242</v>
      </c>
      <c r="H1391" s="136" t="s">
        <v>243</v>
      </c>
      <c r="I1391" s="137" t="s">
        <v>45</v>
      </c>
      <c r="J1391" s="8">
        <v>30</v>
      </c>
      <c r="K1391" s="8" t="s">
        <v>1208</v>
      </c>
      <c r="L1391" s="9">
        <v>284.67</v>
      </c>
      <c r="M1391" s="9">
        <v>45050.769230769227</v>
      </c>
      <c r="N1391" s="138">
        <f t="shared" si="168"/>
        <v>12824602.476923076</v>
      </c>
      <c r="O1391" s="11" t="s">
        <v>3204</v>
      </c>
      <c r="P1391" s="39">
        <v>3.8965010781241097E-4</v>
      </c>
      <c r="Q1391" s="39"/>
      <c r="R1391" s="26">
        <v>9.7412526953102749E-2</v>
      </c>
      <c r="S1391" s="7"/>
      <c r="T1391" s="26">
        <v>9.7412526953102749E-2</v>
      </c>
      <c r="U1391" s="11"/>
      <c r="V1391" s="28"/>
      <c r="W1391" s="28"/>
      <c r="X1391" s="29"/>
      <c r="Y1391" s="108" t="str">
        <f t="shared" si="169"/>
        <v>NO OFERTADO</v>
      </c>
      <c r="Z1391" s="108" t="str">
        <f t="shared" si="170"/>
        <v>CORRECTO</v>
      </c>
      <c r="AA1391" s="29">
        <f t="shared" si="171"/>
        <v>0</v>
      </c>
      <c r="AB1391" s="25">
        <v>3.5068509703116986E-2</v>
      </c>
      <c r="AC1391" s="7"/>
      <c r="AD1391" s="26">
        <v>3.5068509703116986E-2</v>
      </c>
      <c r="AE1391" s="28"/>
      <c r="AF1391" s="28"/>
      <c r="AG1391" s="28"/>
      <c r="AH1391" s="29"/>
      <c r="AI1391" s="108" t="str">
        <f t="shared" si="172"/>
        <v>NO OFERTADO</v>
      </c>
      <c r="AJ1391" s="108" t="str">
        <f t="shared" si="173"/>
        <v>CORRECTO</v>
      </c>
      <c r="AK1391" s="27">
        <v>2.3379006468744658E-2</v>
      </c>
      <c r="AL1391" s="7"/>
      <c r="AM1391" s="26">
        <v>2.3379006468744658E-2</v>
      </c>
      <c r="AN1391" s="28"/>
      <c r="AO1391" s="28"/>
      <c r="AP1391" s="28"/>
      <c r="AQ1391" s="29"/>
      <c r="AR1391" s="108" t="str">
        <f t="shared" si="174"/>
        <v>NO OFERTADO</v>
      </c>
      <c r="AS1391" s="109" t="str">
        <f t="shared" si="175"/>
        <v>CORRECTO</v>
      </c>
    </row>
    <row r="1392" spans="1:45" ht="24" x14ac:dyDescent="0.25">
      <c r="A1392" s="134">
        <v>1392</v>
      </c>
      <c r="B1392" s="135">
        <v>813</v>
      </c>
      <c r="C1392" s="10" t="s">
        <v>1689</v>
      </c>
      <c r="D1392" s="136" t="s">
        <v>494</v>
      </c>
      <c r="E1392" s="136" t="s">
        <v>6</v>
      </c>
      <c r="F1392" s="136" t="s">
        <v>7</v>
      </c>
      <c r="G1392" s="136" t="s">
        <v>8</v>
      </c>
      <c r="H1392" s="136" t="s">
        <v>7</v>
      </c>
      <c r="I1392" s="137" t="s">
        <v>45</v>
      </c>
      <c r="J1392" s="8">
        <v>1</v>
      </c>
      <c r="K1392" s="8" t="s">
        <v>1690</v>
      </c>
      <c r="L1392" s="9">
        <v>892</v>
      </c>
      <c r="M1392" s="9">
        <v>6968.6153846153848</v>
      </c>
      <c r="N1392" s="138">
        <f t="shared" si="168"/>
        <v>6216004.923076923</v>
      </c>
      <c r="O1392" s="11" t="s">
        <v>3204</v>
      </c>
      <c r="P1392" s="39">
        <v>1.8886097972999402E-4</v>
      </c>
      <c r="Q1392" s="39"/>
      <c r="R1392" s="26">
        <v>4.7215244932498505E-2</v>
      </c>
      <c r="S1392" s="7"/>
      <c r="T1392" s="26">
        <v>4.7215244932498505E-2</v>
      </c>
      <c r="U1392" s="11"/>
      <c r="V1392" s="28"/>
      <c r="W1392" s="28"/>
      <c r="X1392" s="29"/>
      <c r="Y1392" s="108" t="str">
        <f t="shared" si="169"/>
        <v>NO OFERTADO</v>
      </c>
      <c r="Z1392" s="108" t="str">
        <f t="shared" si="170"/>
        <v>CORRECTO</v>
      </c>
      <c r="AA1392" s="29">
        <f t="shared" si="171"/>
        <v>0</v>
      </c>
      <c r="AB1392" s="25">
        <v>1.6997488175699463E-2</v>
      </c>
      <c r="AC1392" s="7"/>
      <c r="AD1392" s="26">
        <v>1.6997488175699463E-2</v>
      </c>
      <c r="AE1392" s="28"/>
      <c r="AF1392" s="28"/>
      <c r="AG1392" s="28"/>
      <c r="AH1392" s="29"/>
      <c r="AI1392" s="108" t="str">
        <f t="shared" si="172"/>
        <v>NO OFERTADO</v>
      </c>
      <c r="AJ1392" s="108" t="str">
        <f t="shared" si="173"/>
        <v>CORRECTO</v>
      </c>
      <c r="AK1392" s="27">
        <v>1.1331658783799641E-2</v>
      </c>
      <c r="AL1392" s="7"/>
      <c r="AM1392" s="26">
        <v>1.1331658783799641E-2</v>
      </c>
      <c r="AN1392" s="28"/>
      <c r="AO1392" s="28"/>
      <c r="AP1392" s="28"/>
      <c r="AQ1392" s="29"/>
      <c r="AR1392" s="108" t="str">
        <f t="shared" si="174"/>
        <v>NO OFERTADO</v>
      </c>
      <c r="AS1392" s="109" t="str">
        <f t="shared" si="175"/>
        <v>CORRECTO</v>
      </c>
    </row>
    <row r="1393" spans="1:45" x14ac:dyDescent="0.25">
      <c r="A1393" s="134">
        <v>1393</v>
      </c>
      <c r="B1393" s="135">
        <v>1196</v>
      </c>
      <c r="C1393" s="10" t="s">
        <v>1689</v>
      </c>
      <c r="D1393" s="136" t="s">
        <v>1738</v>
      </c>
      <c r="E1393" s="136" t="s">
        <v>201</v>
      </c>
      <c r="F1393" s="136" t="s">
        <v>166</v>
      </c>
      <c r="G1393" s="136" t="s">
        <v>8</v>
      </c>
      <c r="H1393" s="136" t="s">
        <v>81</v>
      </c>
      <c r="I1393" s="137" t="s">
        <v>45</v>
      </c>
      <c r="J1393" s="8">
        <v>60</v>
      </c>
      <c r="K1393" s="8" t="s">
        <v>1690</v>
      </c>
      <c r="L1393" s="9">
        <v>166.71</v>
      </c>
      <c r="M1393" s="9">
        <v>28103.076923076922</v>
      </c>
      <c r="N1393" s="138">
        <f t="shared" si="168"/>
        <v>4685063.9538461538</v>
      </c>
      <c r="O1393" s="11" t="s">
        <v>3204</v>
      </c>
      <c r="P1393" s="39">
        <v>1.4234637510278473E-4</v>
      </c>
      <c r="Q1393" s="39"/>
      <c r="R1393" s="26">
        <v>3.5586593775696181E-2</v>
      </c>
      <c r="S1393" s="7"/>
      <c r="T1393" s="26">
        <v>3.5586593775696181E-2</v>
      </c>
      <c r="U1393" s="11"/>
      <c r="V1393" s="28"/>
      <c r="W1393" s="28"/>
      <c r="X1393" s="29"/>
      <c r="Y1393" s="108" t="str">
        <f t="shared" si="169"/>
        <v>NO OFERTADO</v>
      </c>
      <c r="Z1393" s="108" t="str">
        <f t="shared" si="170"/>
        <v>CORRECTO</v>
      </c>
      <c r="AA1393" s="29">
        <f t="shared" si="171"/>
        <v>0</v>
      </c>
      <c r="AB1393" s="25">
        <v>1.2811173759250625E-2</v>
      </c>
      <c r="AC1393" s="7"/>
      <c r="AD1393" s="26">
        <v>1.2811173759250625E-2</v>
      </c>
      <c r="AE1393" s="28"/>
      <c r="AF1393" s="28"/>
      <c r="AG1393" s="28"/>
      <c r="AH1393" s="29"/>
      <c r="AI1393" s="108" t="str">
        <f t="shared" si="172"/>
        <v>NO OFERTADO</v>
      </c>
      <c r="AJ1393" s="108" t="str">
        <f t="shared" si="173"/>
        <v>CORRECTO</v>
      </c>
      <c r="AK1393" s="27">
        <v>8.5407825061670842E-3</v>
      </c>
      <c r="AL1393" s="7"/>
      <c r="AM1393" s="26">
        <v>8.5407825061670842E-3</v>
      </c>
      <c r="AN1393" s="28"/>
      <c r="AO1393" s="28"/>
      <c r="AP1393" s="28"/>
      <c r="AQ1393" s="29"/>
      <c r="AR1393" s="108" t="str">
        <f t="shared" si="174"/>
        <v>NO OFERTADO</v>
      </c>
      <c r="AS1393" s="109" t="str">
        <f t="shared" si="175"/>
        <v>CORRECTO</v>
      </c>
    </row>
    <row r="1394" spans="1:45" ht="24" x14ac:dyDescent="0.25">
      <c r="A1394" s="134">
        <v>1394</v>
      </c>
      <c r="B1394" s="135">
        <v>1006</v>
      </c>
      <c r="C1394" s="10" t="s">
        <v>4017</v>
      </c>
      <c r="D1394" s="136" t="s">
        <v>69</v>
      </c>
      <c r="E1394" s="136" t="s">
        <v>6</v>
      </c>
      <c r="F1394" s="136" t="s">
        <v>7</v>
      </c>
      <c r="G1394" s="136" t="s">
        <v>8</v>
      </c>
      <c r="H1394" s="136" t="s">
        <v>7</v>
      </c>
      <c r="I1394" s="137" t="s">
        <v>45</v>
      </c>
      <c r="J1394" s="8">
        <v>1</v>
      </c>
      <c r="K1394" s="8" t="s">
        <v>1966</v>
      </c>
      <c r="L1394" s="9">
        <v>271.33</v>
      </c>
      <c r="M1394" s="9">
        <v>16824.846153846152</v>
      </c>
      <c r="N1394" s="138">
        <f t="shared" si="168"/>
        <v>4565085.5069230767</v>
      </c>
      <c r="O1394" s="11" t="s">
        <v>3204</v>
      </c>
      <c r="P1394" s="39">
        <v>1.3870106797822743E-4</v>
      </c>
      <c r="Q1394" s="39"/>
      <c r="R1394" s="26">
        <v>3.4675266994556857E-2</v>
      </c>
      <c r="S1394" s="7"/>
      <c r="T1394" s="26">
        <v>3.4675266994556857E-2</v>
      </c>
      <c r="U1394" s="11"/>
      <c r="V1394" s="28"/>
      <c r="W1394" s="28"/>
      <c r="X1394" s="29"/>
      <c r="Y1394" s="108" t="str">
        <f t="shared" si="169"/>
        <v>NO OFERTADO</v>
      </c>
      <c r="Z1394" s="108" t="str">
        <f t="shared" si="170"/>
        <v>CORRECTO</v>
      </c>
      <c r="AA1394" s="29">
        <f t="shared" si="171"/>
        <v>0</v>
      </c>
      <c r="AB1394" s="25">
        <v>1.2483096118040469E-2</v>
      </c>
      <c r="AC1394" s="7"/>
      <c r="AD1394" s="26">
        <v>1.2483096118040469E-2</v>
      </c>
      <c r="AE1394" s="28"/>
      <c r="AF1394" s="28"/>
      <c r="AG1394" s="28"/>
      <c r="AH1394" s="29"/>
      <c r="AI1394" s="108" t="str">
        <f t="shared" si="172"/>
        <v>NO OFERTADO</v>
      </c>
      <c r="AJ1394" s="108" t="str">
        <f t="shared" si="173"/>
        <v>CORRECTO</v>
      </c>
      <c r="AK1394" s="27">
        <v>8.3220640786936459E-3</v>
      </c>
      <c r="AL1394" s="7"/>
      <c r="AM1394" s="26">
        <v>8.3220640786936459E-3</v>
      </c>
      <c r="AN1394" s="28"/>
      <c r="AO1394" s="28"/>
      <c r="AP1394" s="28"/>
      <c r="AQ1394" s="29"/>
      <c r="AR1394" s="108" t="str">
        <f t="shared" si="174"/>
        <v>NO OFERTADO</v>
      </c>
      <c r="AS1394" s="109" t="str">
        <f t="shared" si="175"/>
        <v>CORRECTO</v>
      </c>
    </row>
    <row r="1395" spans="1:45" ht="24" x14ac:dyDescent="0.25">
      <c r="A1395" s="134">
        <v>1395</v>
      </c>
      <c r="B1395" s="135">
        <v>1484</v>
      </c>
      <c r="C1395" s="10" t="s">
        <v>2644</v>
      </c>
      <c r="D1395" s="136" t="s">
        <v>778</v>
      </c>
      <c r="E1395" s="136" t="s">
        <v>2645</v>
      </c>
      <c r="F1395" s="136" t="s">
        <v>241</v>
      </c>
      <c r="G1395" s="136" t="s">
        <v>242</v>
      </c>
      <c r="H1395" s="136" t="s">
        <v>243</v>
      </c>
      <c r="I1395" s="137" t="s">
        <v>45</v>
      </c>
      <c r="J1395" s="8">
        <v>500</v>
      </c>
      <c r="K1395" s="8" t="s">
        <v>2646</v>
      </c>
      <c r="L1395" s="9">
        <v>193.28</v>
      </c>
      <c r="M1395" s="9">
        <v>6250</v>
      </c>
      <c r="N1395" s="138">
        <f t="shared" si="168"/>
        <v>1208000</v>
      </c>
      <c r="O1395" s="11" t="s">
        <v>3204</v>
      </c>
      <c r="P1395" s="39">
        <v>3.6702683851946094E-5</v>
      </c>
      <c r="Q1395" s="39"/>
      <c r="R1395" s="26">
        <v>9.1756709629865242E-3</v>
      </c>
      <c r="S1395" s="7"/>
      <c r="T1395" s="26">
        <v>9.1756709629865242E-3</v>
      </c>
      <c r="U1395" s="11"/>
      <c r="V1395" s="28"/>
      <c r="W1395" s="28"/>
      <c r="X1395" s="29"/>
      <c r="Y1395" s="108" t="str">
        <f t="shared" si="169"/>
        <v>NO OFERTADO</v>
      </c>
      <c r="Z1395" s="108" t="str">
        <f t="shared" si="170"/>
        <v>CORRECTO</v>
      </c>
      <c r="AA1395" s="29">
        <f t="shared" si="171"/>
        <v>0</v>
      </c>
      <c r="AB1395" s="25">
        <v>3.3032415466751485E-3</v>
      </c>
      <c r="AC1395" s="7"/>
      <c r="AD1395" s="26">
        <v>3.3032415466751485E-3</v>
      </c>
      <c r="AE1395" s="28"/>
      <c r="AF1395" s="28"/>
      <c r="AG1395" s="28"/>
      <c r="AH1395" s="29"/>
      <c r="AI1395" s="108" t="str">
        <f t="shared" si="172"/>
        <v>NO OFERTADO</v>
      </c>
      <c r="AJ1395" s="108" t="str">
        <f t="shared" si="173"/>
        <v>CORRECTO</v>
      </c>
      <c r="AK1395" s="27">
        <v>2.2021610311167656E-3</v>
      </c>
      <c r="AL1395" s="7"/>
      <c r="AM1395" s="26">
        <v>2.2021610311167656E-3</v>
      </c>
      <c r="AN1395" s="28"/>
      <c r="AO1395" s="28"/>
      <c r="AP1395" s="28"/>
      <c r="AQ1395" s="29"/>
      <c r="AR1395" s="108" t="str">
        <f t="shared" si="174"/>
        <v>NO OFERTADO</v>
      </c>
      <c r="AS1395" s="109" t="str">
        <f t="shared" si="175"/>
        <v>CORRECTO</v>
      </c>
    </row>
    <row r="1396" spans="1:45" x14ac:dyDescent="0.25">
      <c r="A1396" s="134">
        <v>1396</v>
      </c>
      <c r="B1396" s="135">
        <v>1611</v>
      </c>
      <c r="C1396" s="10" t="s">
        <v>2837</v>
      </c>
      <c r="D1396" s="136" t="s">
        <v>1410</v>
      </c>
      <c r="E1396" s="136" t="s">
        <v>36</v>
      </c>
      <c r="F1396" s="136" t="s">
        <v>16</v>
      </c>
      <c r="G1396" s="136" t="s">
        <v>17</v>
      </c>
      <c r="H1396" s="136" t="s">
        <v>36</v>
      </c>
      <c r="I1396" s="137" t="s">
        <v>45</v>
      </c>
      <c r="J1396" s="8">
        <v>1</v>
      </c>
      <c r="K1396" s="8" t="s">
        <v>2838</v>
      </c>
      <c r="L1396" s="9">
        <v>33209.980000000003</v>
      </c>
      <c r="M1396" s="9">
        <v>11.416666666666666</v>
      </c>
      <c r="N1396" s="138">
        <f t="shared" si="168"/>
        <v>379147.27166666667</v>
      </c>
      <c r="O1396" s="11" t="s">
        <v>3204</v>
      </c>
      <c r="P1396" s="39">
        <v>1.1519637785852305E-5</v>
      </c>
      <c r="Q1396" s="39"/>
      <c r="R1396" s="26">
        <v>2.8799094464630761E-3</v>
      </c>
      <c r="S1396" s="7"/>
      <c r="T1396" s="26">
        <v>2.8799094464630761E-3</v>
      </c>
      <c r="U1396" s="11"/>
      <c r="V1396" s="28"/>
      <c r="W1396" s="28"/>
      <c r="X1396" s="29"/>
      <c r="Y1396" s="108" t="str">
        <f t="shared" si="169"/>
        <v>NO OFERTADO</v>
      </c>
      <c r="Z1396" s="108" t="str">
        <f t="shared" si="170"/>
        <v>CORRECTO</v>
      </c>
      <c r="AA1396" s="29">
        <f t="shared" si="171"/>
        <v>0</v>
      </c>
      <c r="AB1396" s="25">
        <v>1.0367674007267075E-3</v>
      </c>
      <c r="AC1396" s="7"/>
      <c r="AD1396" s="26">
        <v>1.0367674007267075E-3</v>
      </c>
      <c r="AE1396" s="28"/>
      <c r="AF1396" s="28"/>
      <c r="AG1396" s="28"/>
      <c r="AH1396" s="29"/>
      <c r="AI1396" s="108" t="str">
        <f t="shared" si="172"/>
        <v>NO OFERTADO</v>
      </c>
      <c r="AJ1396" s="108" t="str">
        <f t="shared" si="173"/>
        <v>CORRECTO</v>
      </c>
      <c r="AK1396" s="27">
        <v>6.9117826715113832E-4</v>
      </c>
      <c r="AL1396" s="7"/>
      <c r="AM1396" s="26">
        <v>6.9117826715113832E-4</v>
      </c>
      <c r="AN1396" s="28"/>
      <c r="AO1396" s="28"/>
      <c r="AP1396" s="28"/>
      <c r="AQ1396" s="29"/>
      <c r="AR1396" s="108" t="str">
        <f t="shared" si="174"/>
        <v>NO OFERTADO</v>
      </c>
      <c r="AS1396" s="109" t="str">
        <f t="shared" si="175"/>
        <v>CORRECTO</v>
      </c>
    </row>
    <row r="1397" spans="1:45" x14ac:dyDescent="0.25">
      <c r="A1397" s="134">
        <v>1397</v>
      </c>
      <c r="B1397" s="135">
        <v>1728</v>
      </c>
      <c r="C1397" s="10" t="s">
        <v>3017</v>
      </c>
      <c r="D1397" s="136" t="s">
        <v>3018</v>
      </c>
      <c r="E1397" s="136" t="s">
        <v>787</v>
      </c>
      <c r="F1397" s="136" t="s">
        <v>16</v>
      </c>
      <c r="G1397" s="136" t="s">
        <v>17</v>
      </c>
      <c r="H1397" s="136" t="s">
        <v>236</v>
      </c>
      <c r="I1397" s="137" t="s">
        <v>45</v>
      </c>
      <c r="J1397" s="8">
        <v>1</v>
      </c>
      <c r="K1397" s="8" t="s">
        <v>2838</v>
      </c>
      <c r="L1397" s="9">
        <v>52629.53</v>
      </c>
      <c r="M1397" s="9">
        <v>2.75</v>
      </c>
      <c r="N1397" s="138">
        <f t="shared" si="168"/>
        <v>144731.20749999999</v>
      </c>
      <c r="O1397" s="11" t="s">
        <v>3204</v>
      </c>
      <c r="P1397" s="39">
        <v>4.3973706559461167E-6</v>
      </c>
      <c r="Q1397" s="39"/>
      <c r="R1397" s="26">
        <v>1.0993426639865293E-3</v>
      </c>
      <c r="S1397" s="7"/>
      <c r="T1397" s="26">
        <v>1.0993426639865293E-3</v>
      </c>
      <c r="U1397" s="11"/>
      <c r="V1397" s="28"/>
      <c r="W1397" s="28"/>
      <c r="X1397" s="29"/>
      <c r="Y1397" s="108" t="str">
        <f t="shared" si="169"/>
        <v>NO OFERTADO</v>
      </c>
      <c r="Z1397" s="108" t="str">
        <f t="shared" si="170"/>
        <v>CORRECTO</v>
      </c>
      <c r="AA1397" s="29">
        <f t="shared" si="171"/>
        <v>0</v>
      </c>
      <c r="AB1397" s="25">
        <v>3.957633590351505E-4</v>
      </c>
      <c r="AC1397" s="7"/>
      <c r="AD1397" s="26">
        <v>3.957633590351505E-4</v>
      </c>
      <c r="AE1397" s="28"/>
      <c r="AF1397" s="28"/>
      <c r="AG1397" s="28"/>
      <c r="AH1397" s="29"/>
      <c r="AI1397" s="108" t="str">
        <f t="shared" si="172"/>
        <v>NO OFERTADO</v>
      </c>
      <c r="AJ1397" s="108" t="str">
        <f t="shared" si="173"/>
        <v>CORRECTO</v>
      </c>
      <c r="AK1397" s="27">
        <v>2.6384223935676702E-4</v>
      </c>
      <c r="AL1397" s="7"/>
      <c r="AM1397" s="26">
        <v>2.6384223935676702E-4</v>
      </c>
      <c r="AN1397" s="28"/>
      <c r="AO1397" s="28"/>
      <c r="AP1397" s="28"/>
      <c r="AQ1397" s="29"/>
      <c r="AR1397" s="108" t="str">
        <f t="shared" si="174"/>
        <v>NO OFERTADO</v>
      </c>
      <c r="AS1397" s="109" t="str">
        <f t="shared" si="175"/>
        <v>CORRECTO</v>
      </c>
    </row>
    <row r="1398" spans="1:45" x14ac:dyDescent="0.25">
      <c r="A1398" s="134">
        <v>1398</v>
      </c>
      <c r="B1398" s="135">
        <v>1622</v>
      </c>
      <c r="C1398" s="10" t="s">
        <v>2862</v>
      </c>
      <c r="D1398" s="136" t="s">
        <v>853</v>
      </c>
      <c r="E1398" s="136" t="s">
        <v>36</v>
      </c>
      <c r="F1398" s="136" t="s">
        <v>16</v>
      </c>
      <c r="G1398" s="136" t="s">
        <v>17</v>
      </c>
      <c r="H1398" s="136" t="s">
        <v>36</v>
      </c>
      <c r="I1398" s="137" t="s">
        <v>45</v>
      </c>
      <c r="J1398" s="8">
        <v>1</v>
      </c>
      <c r="K1398" s="8" t="s">
        <v>2863</v>
      </c>
      <c r="L1398" s="9">
        <v>54113.94</v>
      </c>
      <c r="M1398" s="9">
        <v>3.5</v>
      </c>
      <c r="N1398" s="138">
        <f t="shared" si="168"/>
        <v>189398.79</v>
      </c>
      <c r="O1398" s="11" t="s">
        <v>3204</v>
      </c>
      <c r="P1398" s="39">
        <v>5.7545065490986171E-6</v>
      </c>
      <c r="Q1398" s="39"/>
      <c r="R1398" s="26">
        <v>1.4386266372746542E-3</v>
      </c>
      <c r="S1398" s="7"/>
      <c r="T1398" s="26">
        <v>1.4386266372746542E-3</v>
      </c>
      <c r="U1398" s="11"/>
      <c r="V1398" s="28"/>
      <c r="W1398" s="28"/>
      <c r="X1398" s="29"/>
      <c r="Y1398" s="108" t="str">
        <f t="shared" si="169"/>
        <v>NO OFERTADO</v>
      </c>
      <c r="Z1398" s="108" t="str">
        <f t="shared" si="170"/>
        <v>CORRECTO</v>
      </c>
      <c r="AA1398" s="29">
        <f t="shared" si="171"/>
        <v>0</v>
      </c>
      <c r="AB1398" s="25">
        <v>5.1790558941887551E-4</v>
      </c>
      <c r="AC1398" s="7"/>
      <c r="AD1398" s="26">
        <v>5.1790558941887551E-4</v>
      </c>
      <c r="AE1398" s="28"/>
      <c r="AF1398" s="28"/>
      <c r="AG1398" s="28"/>
      <c r="AH1398" s="29"/>
      <c r="AI1398" s="108" t="str">
        <f t="shared" si="172"/>
        <v>NO OFERTADO</v>
      </c>
      <c r="AJ1398" s="108" t="str">
        <f t="shared" si="173"/>
        <v>CORRECTO</v>
      </c>
      <c r="AK1398" s="27">
        <v>3.4527039294591702E-4</v>
      </c>
      <c r="AL1398" s="7"/>
      <c r="AM1398" s="26">
        <v>3.4527039294591702E-4</v>
      </c>
      <c r="AN1398" s="28"/>
      <c r="AO1398" s="28"/>
      <c r="AP1398" s="28"/>
      <c r="AQ1398" s="29"/>
      <c r="AR1398" s="108" t="str">
        <f t="shared" si="174"/>
        <v>NO OFERTADO</v>
      </c>
      <c r="AS1398" s="109" t="str">
        <f t="shared" si="175"/>
        <v>CORRECTO</v>
      </c>
    </row>
    <row r="1399" spans="1:45" x14ac:dyDescent="0.25">
      <c r="A1399" s="134">
        <v>1399</v>
      </c>
      <c r="B1399" s="135">
        <v>98</v>
      </c>
      <c r="C1399" s="10" t="s">
        <v>304</v>
      </c>
      <c r="D1399" s="136" t="s">
        <v>305</v>
      </c>
      <c r="E1399" s="136" t="s">
        <v>36</v>
      </c>
      <c r="F1399" s="136" t="s">
        <v>16</v>
      </c>
      <c r="G1399" s="136" t="s">
        <v>17</v>
      </c>
      <c r="H1399" s="136" t="s">
        <v>18</v>
      </c>
      <c r="I1399" s="137">
        <v>5530116</v>
      </c>
      <c r="J1399" s="8">
        <v>1</v>
      </c>
      <c r="K1399" s="8" t="s">
        <v>306</v>
      </c>
      <c r="L1399" s="9">
        <v>5530116</v>
      </c>
      <c r="M1399" s="9">
        <v>11.307692307692308</v>
      </c>
      <c r="N1399" s="138">
        <f t="shared" si="168"/>
        <v>62532850.15384616</v>
      </c>
      <c r="O1399" s="11" t="s">
        <v>3204</v>
      </c>
      <c r="P1399" s="39">
        <v>1.8999366138722964E-3</v>
      </c>
      <c r="Q1399" s="39">
        <v>3.033546338390731E-3</v>
      </c>
      <c r="R1399" s="26">
        <v>0.4749841534680741</v>
      </c>
      <c r="S1399" s="26">
        <v>9.1006390151721933E-2</v>
      </c>
      <c r="T1399" s="26">
        <v>0.56599054361979606</v>
      </c>
      <c r="U1399" s="11"/>
      <c r="V1399" s="28"/>
      <c r="W1399" s="28"/>
      <c r="X1399" s="29"/>
      <c r="Y1399" s="108" t="str">
        <f t="shared" si="169"/>
        <v>NO OFERTADO</v>
      </c>
      <c r="Z1399" s="108" t="str">
        <f t="shared" si="170"/>
        <v>CORRECTO</v>
      </c>
      <c r="AA1399" s="29">
        <f t="shared" si="171"/>
        <v>0</v>
      </c>
      <c r="AB1399" s="25">
        <v>0.17099429524850668</v>
      </c>
      <c r="AC1399" s="26">
        <v>4.5503195075860967E-2</v>
      </c>
      <c r="AD1399" s="26">
        <v>0.21649749032436766</v>
      </c>
      <c r="AE1399" s="28"/>
      <c r="AF1399" s="28"/>
      <c r="AG1399" s="28"/>
      <c r="AH1399" s="29"/>
      <c r="AI1399" s="108" t="str">
        <f t="shared" si="172"/>
        <v>NO OFERTADO</v>
      </c>
      <c r="AJ1399" s="108" t="str">
        <f t="shared" si="173"/>
        <v>CORRECTO</v>
      </c>
      <c r="AK1399" s="27">
        <v>0.11399619683233778</v>
      </c>
      <c r="AL1399" s="26">
        <v>1.5167731691953654E-2</v>
      </c>
      <c r="AM1399" s="26">
        <v>0.12916392852429143</v>
      </c>
      <c r="AN1399" s="28"/>
      <c r="AO1399" s="28"/>
      <c r="AP1399" s="28"/>
      <c r="AQ1399" s="29"/>
      <c r="AR1399" s="108" t="str">
        <f t="shared" si="174"/>
        <v>NO OFERTADO</v>
      </c>
      <c r="AS1399" s="109" t="str">
        <f t="shared" si="175"/>
        <v>CORRECTO</v>
      </c>
    </row>
    <row r="1400" spans="1:45" x14ac:dyDescent="0.25">
      <c r="A1400" s="134">
        <v>1400</v>
      </c>
      <c r="B1400" s="135">
        <v>2534</v>
      </c>
      <c r="C1400" s="141" t="s">
        <v>4256</v>
      </c>
      <c r="D1400" s="145" t="s">
        <v>4257</v>
      </c>
      <c r="E1400" s="145" t="s">
        <v>36</v>
      </c>
      <c r="F1400" s="145" t="s">
        <v>16</v>
      </c>
      <c r="G1400" s="136" t="s">
        <v>17</v>
      </c>
      <c r="H1400" s="145" t="s">
        <v>16</v>
      </c>
      <c r="I1400" s="137">
        <v>2212046.4000000004</v>
      </c>
      <c r="J1400" s="8">
        <v>1</v>
      </c>
      <c r="K1400" s="160" t="s">
        <v>4258</v>
      </c>
      <c r="L1400" s="9">
        <v>2212046.4</v>
      </c>
      <c r="M1400" s="9">
        <v>1.4</v>
      </c>
      <c r="N1400" s="138">
        <f t="shared" si="168"/>
        <v>3096864.9599999995</v>
      </c>
      <c r="O1400" s="11" t="s">
        <v>4504</v>
      </c>
      <c r="P1400" s="39">
        <v>9.4092098972723226E-5</v>
      </c>
      <c r="Q1400" s="39">
        <v>1.5023277104411235E-4</v>
      </c>
      <c r="R1400" s="26">
        <v>2.3523024743180805E-2</v>
      </c>
      <c r="S1400" s="26">
        <v>4.5069831313233706E-3</v>
      </c>
      <c r="T1400" s="26">
        <v>2.8030007874504177E-2</v>
      </c>
      <c r="U1400" s="11"/>
      <c r="V1400" s="28"/>
      <c r="W1400" s="28"/>
      <c r="X1400" s="29"/>
      <c r="Y1400" s="108" t="str">
        <f t="shared" si="169"/>
        <v>NO OFERTADO</v>
      </c>
      <c r="Z1400" s="108" t="str">
        <f t="shared" si="170"/>
        <v>CORRECTO</v>
      </c>
      <c r="AA1400" s="29">
        <f t="shared" si="171"/>
        <v>0</v>
      </c>
      <c r="AB1400" s="25">
        <v>8.4682889075450903E-3</v>
      </c>
      <c r="AC1400" s="26">
        <v>2.2534915656616853E-3</v>
      </c>
      <c r="AD1400" s="26">
        <v>1.0721780473206776E-2</v>
      </c>
      <c r="AE1400" s="28"/>
      <c r="AF1400" s="28"/>
      <c r="AG1400" s="28"/>
      <c r="AH1400" s="29"/>
      <c r="AI1400" s="108" t="str">
        <f t="shared" si="172"/>
        <v>NO OFERTADO</v>
      </c>
      <c r="AJ1400" s="108" t="str">
        <f t="shared" si="173"/>
        <v>CORRECTO</v>
      </c>
      <c r="AK1400" s="27">
        <v>5.6455259383633933E-3</v>
      </c>
      <c r="AL1400" s="26">
        <v>7.511638552205618E-4</v>
      </c>
      <c r="AM1400" s="26">
        <v>6.3966897935839552E-3</v>
      </c>
      <c r="AN1400" s="28"/>
      <c r="AO1400" s="28"/>
      <c r="AP1400" s="28"/>
      <c r="AQ1400" s="29"/>
      <c r="AR1400" s="108" t="str">
        <f t="shared" si="174"/>
        <v>NO OFERTADO</v>
      </c>
      <c r="AS1400" s="109" t="str">
        <f t="shared" si="175"/>
        <v>CORRECTO</v>
      </c>
    </row>
    <row r="1401" spans="1:45" x14ac:dyDescent="0.25">
      <c r="A1401" s="134">
        <v>1401</v>
      </c>
      <c r="B1401" s="135">
        <v>1033</v>
      </c>
      <c r="C1401" s="10" t="s">
        <v>1997</v>
      </c>
      <c r="D1401" s="136" t="s">
        <v>1998</v>
      </c>
      <c r="E1401" s="136" t="s">
        <v>36</v>
      </c>
      <c r="F1401" s="136" t="s">
        <v>16</v>
      </c>
      <c r="G1401" s="136" t="s">
        <v>17</v>
      </c>
      <c r="H1401" s="136" t="s">
        <v>36</v>
      </c>
      <c r="I1401" s="137" t="s">
        <v>45</v>
      </c>
      <c r="J1401" s="8">
        <v>1</v>
      </c>
      <c r="K1401" s="8" t="s">
        <v>1999</v>
      </c>
      <c r="L1401" s="9">
        <v>4346.9399999999996</v>
      </c>
      <c r="M1401" s="9">
        <v>552.84615384615381</v>
      </c>
      <c r="N1401" s="138">
        <f t="shared" si="168"/>
        <v>2403189.0599999996</v>
      </c>
      <c r="O1401" s="11" t="s">
        <v>3204</v>
      </c>
      <c r="P1401" s="39">
        <v>7.3016132703340646E-5</v>
      </c>
      <c r="Q1401" s="39"/>
      <c r="R1401" s="26">
        <v>1.8254033175835162E-2</v>
      </c>
      <c r="S1401" s="7"/>
      <c r="T1401" s="26">
        <v>1.8254033175835162E-2</v>
      </c>
      <c r="U1401" s="11"/>
      <c r="V1401" s="28"/>
      <c r="W1401" s="28"/>
      <c r="X1401" s="29"/>
      <c r="Y1401" s="108" t="str">
        <f t="shared" si="169"/>
        <v>NO OFERTADO</v>
      </c>
      <c r="Z1401" s="108" t="str">
        <f t="shared" si="170"/>
        <v>CORRECTO</v>
      </c>
      <c r="AA1401" s="29">
        <f t="shared" si="171"/>
        <v>0</v>
      </c>
      <c r="AB1401" s="25">
        <v>6.5714519433006579E-3</v>
      </c>
      <c r="AC1401" s="7"/>
      <c r="AD1401" s="26">
        <v>6.5714519433006579E-3</v>
      </c>
      <c r="AE1401" s="28"/>
      <c r="AF1401" s="28"/>
      <c r="AG1401" s="28"/>
      <c r="AH1401" s="29"/>
      <c r="AI1401" s="108" t="str">
        <f t="shared" si="172"/>
        <v>NO OFERTADO</v>
      </c>
      <c r="AJ1401" s="108" t="str">
        <f t="shared" si="173"/>
        <v>CORRECTO</v>
      </c>
      <c r="AK1401" s="27">
        <v>4.3809679622004386E-3</v>
      </c>
      <c r="AL1401" s="7"/>
      <c r="AM1401" s="26">
        <v>4.3809679622004386E-3</v>
      </c>
      <c r="AN1401" s="28"/>
      <c r="AO1401" s="28"/>
      <c r="AP1401" s="28"/>
      <c r="AQ1401" s="29"/>
      <c r="AR1401" s="108" t="str">
        <f t="shared" si="174"/>
        <v>NO OFERTADO</v>
      </c>
      <c r="AS1401" s="109" t="str">
        <f t="shared" si="175"/>
        <v>CORRECTO</v>
      </c>
    </row>
    <row r="1402" spans="1:45" x14ac:dyDescent="0.25">
      <c r="A1402" s="134">
        <v>1402</v>
      </c>
      <c r="B1402" s="135">
        <v>1386</v>
      </c>
      <c r="C1402" s="10" t="s">
        <v>2508</v>
      </c>
      <c r="D1402" s="136" t="s">
        <v>2509</v>
      </c>
      <c r="E1402" s="136" t="s">
        <v>36</v>
      </c>
      <c r="F1402" s="136" t="s">
        <v>16</v>
      </c>
      <c r="G1402" s="136" t="s">
        <v>17</v>
      </c>
      <c r="H1402" s="136" t="s">
        <v>36</v>
      </c>
      <c r="I1402" s="137">
        <v>9196</v>
      </c>
      <c r="J1402" s="8">
        <v>1</v>
      </c>
      <c r="K1402" s="8" t="s">
        <v>2510</v>
      </c>
      <c r="L1402" s="9">
        <v>6346</v>
      </c>
      <c r="M1402" s="9">
        <v>133.84615384615384</v>
      </c>
      <c r="N1402" s="138">
        <f t="shared" si="168"/>
        <v>849387.69230769225</v>
      </c>
      <c r="O1402" s="11" t="s">
        <v>3204</v>
      </c>
      <c r="P1402" s="39">
        <v>2.580696021399279E-5</v>
      </c>
      <c r="Q1402" s="39">
        <v>4.1204853409607014E-5</v>
      </c>
      <c r="R1402" s="26">
        <v>6.4517400534981973E-3</v>
      </c>
      <c r="S1402" s="26">
        <v>1.2361456022882103E-3</v>
      </c>
      <c r="T1402" s="26">
        <v>7.687885655786408E-3</v>
      </c>
      <c r="U1402" s="11"/>
      <c r="V1402" s="28"/>
      <c r="W1402" s="28"/>
      <c r="X1402" s="29"/>
      <c r="Y1402" s="108" t="str">
        <f t="shared" si="169"/>
        <v>NO OFERTADO</v>
      </c>
      <c r="Z1402" s="108" t="str">
        <f t="shared" si="170"/>
        <v>CORRECTO</v>
      </c>
      <c r="AA1402" s="29">
        <f t="shared" si="171"/>
        <v>0</v>
      </c>
      <c r="AB1402" s="25">
        <v>2.3226264192593511E-3</v>
      </c>
      <c r="AC1402" s="26">
        <v>6.1807280114410516E-4</v>
      </c>
      <c r="AD1402" s="26">
        <v>2.9406992204034565E-3</v>
      </c>
      <c r="AE1402" s="28"/>
      <c r="AF1402" s="28"/>
      <c r="AG1402" s="28"/>
      <c r="AH1402" s="29"/>
      <c r="AI1402" s="108" t="str">
        <f t="shared" si="172"/>
        <v>NO OFERTADO</v>
      </c>
      <c r="AJ1402" s="108" t="str">
        <f t="shared" si="173"/>
        <v>CORRECTO</v>
      </c>
      <c r="AK1402" s="27">
        <v>1.5484176128395674E-3</v>
      </c>
      <c r="AL1402" s="26">
        <v>2.0602426704803507E-4</v>
      </c>
      <c r="AM1402" s="26">
        <v>1.7544418798876025E-3</v>
      </c>
      <c r="AN1402" s="28"/>
      <c r="AO1402" s="28"/>
      <c r="AP1402" s="28"/>
      <c r="AQ1402" s="29"/>
      <c r="AR1402" s="108" t="str">
        <f t="shared" si="174"/>
        <v>NO OFERTADO</v>
      </c>
      <c r="AS1402" s="109" t="str">
        <f t="shared" si="175"/>
        <v>CORRECTO</v>
      </c>
    </row>
    <row r="1403" spans="1:45" ht="24" x14ac:dyDescent="0.25">
      <c r="A1403" s="134">
        <v>1403</v>
      </c>
      <c r="B1403" s="135">
        <v>1554</v>
      </c>
      <c r="C1403" s="10" t="s">
        <v>2760</v>
      </c>
      <c r="D1403" s="136" t="s">
        <v>1126</v>
      </c>
      <c r="E1403" s="136" t="s">
        <v>6</v>
      </c>
      <c r="F1403" s="136" t="s">
        <v>7</v>
      </c>
      <c r="G1403" s="136" t="s">
        <v>8</v>
      </c>
      <c r="H1403" s="136" t="s">
        <v>7</v>
      </c>
      <c r="I1403" s="137" t="s">
        <v>45</v>
      </c>
      <c r="J1403" s="8">
        <v>1</v>
      </c>
      <c r="K1403" s="8" t="s">
        <v>2761</v>
      </c>
      <c r="L1403" s="9">
        <v>300.58999999999997</v>
      </c>
      <c r="M1403" s="9">
        <v>1241.3076923076924</v>
      </c>
      <c r="N1403" s="138">
        <f t="shared" si="168"/>
        <v>373124.67923076922</v>
      </c>
      <c r="O1403" s="11" t="s">
        <v>3204</v>
      </c>
      <c r="P1403" s="39">
        <v>1.1336653260898774E-5</v>
      </c>
      <c r="Q1403" s="39"/>
      <c r="R1403" s="26">
        <v>2.8341633152246938E-3</v>
      </c>
      <c r="S1403" s="7"/>
      <c r="T1403" s="26">
        <v>2.8341633152246938E-3</v>
      </c>
      <c r="U1403" s="11"/>
      <c r="V1403" s="28"/>
      <c r="W1403" s="28"/>
      <c r="X1403" s="29"/>
      <c r="Y1403" s="108" t="str">
        <f t="shared" si="169"/>
        <v>NO OFERTADO</v>
      </c>
      <c r="Z1403" s="108" t="str">
        <f t="shared" si="170"/>
        <v>CORRECTO</v>
      </c>
      <c r="AA1403" s="29">
        <f t="shared" si="171"/>
        <v>0</v>
      </c>
      <c r="AB1403" s="25">
        <v>1.0202987934808897E-3</v>
      </c>
      <c r="AC1403" s="7"/>
      <c r="AD1403" s="26">
        <v>1.0202987934808897E-3</v>
      </c>
      <c r="AE1403" s="28"/>
      <c r="AF1403" s="28"/>
      <c r="AG1403" s="28"/>
      <c r="AH1403" s="29"/>
      <c r="AI1403" s="108" t="str">
        <f t="shared" si="172"/>
        <v>NO OFERTADO</v>
      </c>
      <c r="AJ1403" s="108" t="str">
        <f t="shared" si="173"/>
        <v>CORRECTO</v>
      </c>
      <c r="AK1403" s="27">
        <v>6.8019919565392647E-4</v>
      </c>
      <c r="AL1403" s="7"/>
      <c r="AM1403" s="26">
        <v>6.8019919565392647E-4</v>
      </c>
      <c r="AN1403" s="28"/>
      <c r="AO1403" s="28"/>
      <c r="AP1403" s="28"/>
      <c r="AQ1403" s="29"/>
      <c r="AR1403" s="108" t="str">
        <f t="shared" si="174"/>
        <v>NO OFERTADO</v>
      </c>
      <c r="AS1403" s="109" t="str">
        <f t="shared" si="175"/>
        <v>CORRECTO</v>
      </c>
    </row>
    <row r="1404" spans="1:45" x14ac:dyDescent="0.25">
      <c r="A1404" s="134">
        <v>1404</v>
      </c>
      <c r="B1404" s="135">
        <v>1469</v>
      </c>
      <c r="C1404" s="10" t="s">
        <v>2623</v>
      </c>
      <c r="D1404" s="136" t="s">
        <v>562</v>
      </c>
      <c r="E1404" s="136" t="s">
        <v>1311</v>
      </c>
      <c r="F1404" s="136" t="s">
        <v>1311</v>
      </c>
      <c r="G1404" s="136" t="s">
        <v>17</v>
      </c>
      <c r="H1404" s="136" t="s">
        <v>1311</v>
      </c>
      <c r="I1404" s="137" t="s">
        <v>45</v>
      </c>
      <c r="J1404" s="8">
        <v>1</v>
      </c>
      <c r="K1404" s="8" t="s">
        <v>562</v>
      </c>
      <c r="L1404" s="9">
        <v>227715.97</v>
      </c>
      <c r="M1404" s="9">
        <v>6</v>
      </c>
      <c r="N1404" s="138">
        <f t="shared" si="168"/>
        <v>1366295.82</v>
      </c>
      <c r="O1404" s="11" t="s">
        <v>3204</v>
      </c>
      <c r="P1404" s="39">
        <v>4.151218835239689E-5</v>
      </c>
      <c r="Q1404" s="39"/>
      <c r="R1404" s="26">
        <v>1.0378047088099222E-2</v>
      </c>
      <c r="S1404" s="7"/>
      <c r="T1404" s="26">
        <v>1.0378047088099222E-2</v>
      </c>
      <c r="U1404" s="11"/>
      <c r="V1404" s="28"/>
      <c r="W1404" s="28"/>
      <c r="X1404" s="29"/>
      <c r="Y1404" s="108" t="str">
        <f t="shared" si="169"/>
        <v>NO OFERTADO</v>
      </c>
      <c r="Z1404" s="108" t="str">
        <f t="shared" si="170"/>
        <v>CORRECTO</v>
      </c>
      <c r="AA1404" s="29">
        <f t="shared" si="171"/>
        <v>0</v>
      </c>
      <c r="AB1404" s="25">
        <v>3.7360969517157201E-3</v>
      </c>
      <c r="AC1404" s="7"/>
      <c r="AD1404" s="26">
        <v>3.7360969517157201E-3</v>
      </c>
      <c r="AE1404" s="28"/>
      <c r="AF1404" s="28"/>
      <c r="AG1404" s="28"/>
      <c r="AH1404" s="29"/>
      <c r="AI1404" s="108" t="str">
        <f t="shared" si="172"/>
        <v>NO OFERTADO</v>
      </c>
      <c r="AJ1404" s="108" t="str">
        <f t="shared" si="173"/>
        <v>CORRECTO</v>
      </c>
      <c r="AK1404" s="27">
        <v>2.4907313011438134E-3</v>
      </c>
      <c r="AL1404" s="7"/>
      <c r="AM1404" s="26">
        <v>2.4907313011438134E-3</v>
      </c>
      <c r="AN1404" s="28"/>
      <c r="AO1404" s="28"/>
      <c r="AP1404" s="28"/>
      <c r="AQ1404" s="29"/>
      <c r="AR1404" s="108" t="str">
        <f t="shared" si="174"/>
        <v>NO OFERTADO</v>
      </c>
      <c r="AS1404" s="109" t="str">
        <f t="shared" si="175"/>
        <v>CORRECTO</v>
      </c>
    </row>
    <row r="1405" spans="1:45" x14ac:dyDescent="0.25">
      <c r="A1405" s="134">
        <v>1405</v>
      </c>
      <c r="B1405" s="135">
        <v>945</v>
      </c>
      <c r="C1405" s="10" t="s">
        <v>1885</v>
      </c>
      <c r="D1405" s="136" t="s">
        <v>562</v>
      </c>
      <c r="E1405" s="136" t="s">
        <v>1311</v>
      </c>
      <c r="F1405" s="136" t="s">
        <v>1311</v>
      </c>
      <c r="G1405" s="136" t="s">
        <v>17</v>
      </c>
      <c r="H1405" s="136" t="s">
        <v>1311</v>
      </c>
      <c r="I1405" s="137" t="s">
        <v>45</v>
      </c>
      <c r="J1405" s="8">
        <v>1</v>
      </c>
      <c r="K1405" s="8" t="s">
        <v>562</v>
      </c>
      <c r="L1405" s="9">
        <v>227715.97</v>
      </c>
      <c r="M1405" s="9">
        <v>21.666666666666668</v>
      </c>
      <c r="N1405" s="138">
        <f t="shared" si="168"/>
        <v>4933846.0166666666</v>
      </c>
      <c r="O1405" s="11" t="s">
        <v>3204</v>
      </c>
      <c r="P1405" s="39">
        <v>1.4990512460587765E-4</v>
      </c>
      <c r="Q1405" s="39"/>
      <c r="R1405" s="26">
        <v>3.7476281151469414E-2</v>
      </c>
      <c r="S1405" s="7"/>
      <c r="T1405" s="26">
        <v>3.7476281151469414E-2</v>
      </c>
      <c r="U1405" s="11"/>
      <c r="V1405" s="28"/>
      <c r="W1405" s="28"/>
      <c r="X1405" s="29"/>
      <c r="Y1405" s="108" t="str">
        <f t="shared" si="169"/>
        <v>NO OFERTADO</v>
      </c>
      <c r="Z1405" s="108" t="str">
        <f t="shared" si="170"/>
        <v>CORRECTO</v>
      </c>
      <c r="AA1405" s="29">
        <f t="shared" si="171"/>
        <v>0</v>
      </c>
      <c r="AB1405" s="25">
        <v>1.3491461214528988E-2</v>
      </c>
      <c r="AC1405" s="7"/>
      <c r="AD1405" s="26">
        <v>1.3491461214528988E-2</v>
      </c>
      <c r="AE1405" s="28"/>
      <c r="AF1405" s="28"/>
      <c r="AG1405" s="28"/>
      <c r="AH1405" s="29"/>
      <c r="AI1405" s="108" t="str">
        <f t="shared" si="172"/>
        <v>NO OFERTADO</v>
      </c>
      <c r="AJ1405" s="108" t="str">
        <f t="shared" si="173"/>
        <v>CORRECTO</v>
      </c>
      <c r="AK1405" s="27">
        <v>8.9943074763526587E-3</v>
      </c>
      <c r="AL1405" s="7"/>
      <c r="AM1405" s="26">
        <v>8.9943074763526587E-3</v>
      </c>
      <c r="AN1405" s="28"/>
      <c r="AO1405" s="28"/>
      <c r="AP1405" s="28"/>
      <c r="AQ1405" s="29"/>
      <c r="AR1405" s="108" t="str">
        <f t="shared" si="174"/>
        <v>NO OFERTADO</v>
      </c>
      <c r="AS1405" s="109" t="str">
        <f t="shared" si="175"/>
        <v>CORRECTO</v>
      </c>
    </row>
    <row r="1406" spans="1:45" x14ac:dyDescent="0.25">
      <c r="A1406" s="134">
        <v>1406</v>
      </c>
      <c r="B1406" s="135">
        <v>586</v>
      </c>
      <c r="C1406" s="10" t="s">
        <v>1336</v>
      </c>
      <c r="D1406" s="136" t="s">
        <v>562</v>
      </c>
      <c r="E1406" s="136" t="s">
        <v>1311</v>
      </c>
      <c r="F1406" s="136" t="s">
        <v>1311</v>
      </c>
      <c r="G1406" s="136" t="s">
        <v>17</v>
      </c>
      <c r="H1406" s="136" t="s">
        <v>1311</v>
      </c>
      <c r="I1406" s="137" t="s">
        <v>45</v>
      </c>
      <c r="J1406" s="8">
        <v>1</v>
      </c>
      <c r="K1406" s="8" t="s">
        <v>562</v>
      </c>
      <c r="L1406" s="9">
        <v>194209.66</v>
      </c>
      <c r="M1406" s="9">
        <v>66.75</v>
      </c>
      <c r="N1406" s="138">
        <f t="shared" si="168"/>
        <v>12963494.805</v>
      </c>
      <c r="O1406" s="11" t="s">
        <v>3204</v>
      </c>
      <c r="P1406" s="39">
        <v>3.9387007569889116E-4</v>
      </c>
      <c r="Q1406" s="39"/>
      <c r="R1406" s="26">
        <v>9.8467518924722788E-2</v>
      </c>
      <c r="S1406" s="7"/>
      <c r="T1406" s="26">
        <v>9.8467518924722788E-2</v>
      </c>
      <c r="U1406" s="11"/>
      <c r="V1406" s="28"/>
      <c r="W1406" s="28"/>
      <c r="X1406" s="29"/>
      <c r="Y1406" s="108" t="str">
        <f t="shared" si="169"/>
        <v>NO OFERTADO</v>
      </c>
      <c r="Z1406" s="108" t="str">
        <f t="shared" si="170"/>
        <v>CORRECTO</v>
      </c>
      <c r="AA1406" s="29">
        <f t="shared" si="171"/>
        <v>0</v>
      </c>
      <c r="AB1406" s="25">
        <v>3.5448306812900204E-2</v>
      </c>
      <c r="AC1406" s="7"/>
      <c r="AD1406" s="26">
        <v>3.5448306812900204E-2</v>
      </c>
      <c r="AE1406" s="28"/>
      <c r="AF1406" s="28"/>
      <c r="AG1406" s="28"/>
      <c r="AH1406" s="29"/>
      <c r="AI1406" s="108" t="str">
        <f t="shared" si="172"/>
        <v>NO OFERTADO</v>
      </c>
      <c r="AJ1406" s="108" t="str">
        <f t="shared" si="173"/>
        <v>CORRECTO</v>
      </c>
      <c r="AK1406" s="27">
        <v>2.3632204541933471E-2</v>
      </c>
      <c r="AL1406" s="7"/>
      <c r="AM1406" s="26">
        <v>2.3632204541933471E-2</v>
      </c>
      <c r="AN1406" s="28"/>
      <c r="AO1406" s="28"/>
      <c r="AP1406" s="28"/>
      <c r="AQ1406" s="29"/>
      <c r="AR1406" s="108" t="str">
        <f t="shared" si="174"/>
        <v>NO OFERTADO</v>
      </c>
      <c r="AS1406" s="109" t="str">
        <f t="shared" si="175"/>
        <v>CORRECTO</v>
      </c>
    </row>
    <row r="1407" spans="1:45" x14ac:dyDescent="0.25">
      <c r="A1407" s="134">
        <v>1407</v>
      </c>
      <c r="B1407" s="135">
        <v>737</v>
      </c>
      <c r="C1407" s="10" t="s">
        <v>1556</v>
      </c>
      <c r="D1407" s="136" t="s">
        <v>562</v>
      </c>
      <c r="E1407" s="136" t="s">
        <v>1311</v>
      </c>
      <c r="F1407" s="136" t="s">
        <v>1311</v>
      </c>
      <c r="G1407" s="136" t="s">
        <v>17</v>
      </c>
      <c r="H1407" s="136" t="s">
        <v>1311</v>
      </c>
      <c r="I1407" s="137" t="s">
        <v>45</v>
      </c>
      <c r="J1407" s="8">
        <v>1</v>
      </c>
      <c r="K1407" s="8" t="s">
        <v>562</v>
      </c>
      <c r="L1407" s="9">
        <v>967421.26</v>
      </c>
      <c r="M1407" s="9">
        <v>7</v>
      </c>
      <c r="N1407" s="138">
        <f t="shared" si="168"/>
        <v>6771948.8200000003</v>
      </c>
      <c r="O1407" s="11" t="s">
        <v>3204</v>
      </c>
      <c r="P1407" s="39">
        <v>2.0575223228643991E-4</v>
      </c>
      <c r="Q1407" s="39"/>
      <c r="R1407" s="26">
        <v>5.1438058071609977E-2</v>
      </c>
      <c r="S1407" s="7"/>
      <c r="T1407" s="26">
        <v>5.1438058071609977E-2</v>
      </c>
      <c r="U1407" s="11"/>
      <c r="V1407" s="28"/>
      <c r="W1407" s="28"/>
      <c r="X1407" s="29"/>
      <c r="Y1407" s="108" t="str">
        <f t="shared" si="169"/>
        <v>NO OFERTADO</v>
      </c>
      <c r="Z1407" s="108" t="str">
        <f t="shared" si="170"/>
        <v>CORRECTO</v>
      </c>
      <c r="AA1407" s="29">
        <f t="shared" si="171"/>
        <v>0</v>
      </c>
      <c r="AB1407" s="25">
        <v>1.8517700905779592E-2</v>
      </c>
      <c r="AC1407" s="7"/>
      <c r="AD1407" s="26">
        <v>1.8517700905779592E-2</v>
      </c>
      <c r="AE1407" s="28"/>
      <c r="AF1407" s="28"/>
      <c r="AG1407" s="28"/>
      <c r="AH1407" s="29"/>
      <c r="AI1407" s="108" t="str">
        <f t="shared" si="172"/>
        <v>NO OFERTADO</v>
      </c>
      <c r="AJ1407" s="108" t="str">
        <f t="shared" si="173"/>
        <v>CORRECTO</v>
      </c>
      <c r="AK1407" s="27">
        <v>1.2345133937186394E-2</v>
      </c>
      <c r="AL1407" s="7"/>
      <c r="AM1407" s="26">
        <v>1.2345133937186394E-2</v>
      </c>
      <c r="AN1407" s="28"/>
      <c r="AO1407" s="28"/>
      <c r="AP1407" s="28"/>
      <c r="AQ1407" s="29"/>
      <c r="AR1407" s="108" t="str">
        <f t="shared" si="174"/>
        <v>NO OFERTADO</v>
      </c>
      <c r="AS1407" s="109" t="str">
        <f t="shared" si="175"/>
        <v>CORRECTO</v>
      </c>
    </row>
    <row r="1408" spans="1:45" x14ac:dyDescent="0.25">
      <c r="A1408" s="134">
        <v>1408</v>
      </c>
      <c r="B1408" s="135">
        <v>920</v>
      </c>
      <c r="C1408" s="10" t="s">
        <v>1846</v>
      </c>
      <c r="D1408" s="136" t="s">
        <v>562</v>
      </c>
      <c r="E1408" s="136" t="s">
        <v>1311</v>
      </c>
      <c r="F1408" s="136" t="s">
        <v>1311</v>
      </c>
      <c r="G1408" s="136" t="s">
        <v>17</v>
      </c>
      <c r="H1408" s="136" t="s">
        <v>1311</v>
      </c>
      <c r="I1408" s="137" t="s">
        <v>45</v>
      </c>
      <c r="J1408" s="8">
        <v>1</v>
      </c>
      <c r="K1408" s="8" t="s">
        <v>562</v>
      </c>
      <c r="L1408" s="9">
        <v>229712.87</v>
      </c>
      <c r="M1408" s="9">
        <v>18.333333333333332</v>
      </c>
      <c r="N1408" s="138">
        <f t="shared" si="168"/>
        <v>4211402.6166666662</v>
      </c>
      <c r="O1408" s="11" t="s">
        <v>3204</v>
      </c>
      <c r="P1408" s="39">
        <v>1.2795511491123772E-4</v>
      </c>
      <c r="Q1408" s="39"/>
      <c r="R1408" s="26">
        <v>3.1988778727809426E-2</v>
      </c>
      <c r="S1408" s="7"/>
      <c r="T1408" s="26">
        <v>3.1988778727809426E-2</v>
      </c>
      <c r="U1408" s="11"/>
      <c r="V1408" s="28"/>
      <c r="W1408" s="28"/>
      <c r="X1408" s="29"/>
      <c r="Y1408" s="108" t="str">
        <f t="shared" si="169"/>
        <v>NO OFERTADO</v>
      </c>
      <c r="Z1408" s="108" t="str">
        <f t="shared" si="170"/>
        <v>CORRECTO</v>
      </c>
      <c r="AA1408" s="29">
        <f t="shared" si="171"/>
        <v>0</v>
      </c>
      <c r="AB1408" s="25">
        <v>1.1515960342011394E-2</v>
      </c>
      <c r="AC1408" s="7"/>
      <c r="AD1408" s="26">
        <v>1.1515960342011394E-2</v>
      </c>
      <c r="AE1408" s="28"/>
      <c r="AF1408" s="28"/>
      <c r="AG1408" s="28"/>
      <c r="AH1408" s="29"/>
      <c r="AI1408" s="108" t="str">
        <f t="shared" si="172"/>
        <v>NO OFERTADO</v>
      </c>
      <c r="AJ1408" s="108" t="str">
        <f t="shared" si="173"/>
        <v>CORRECTO</v>
      </c>
      <c r="AK1408" s="27">
        <v>7.6773068946742627E-3</v>
      </c>
      <c r="AL1408" s="7"/>
      <c r="AM1408" s="26">
        <v>7.6773068946742627E-3</v>
      </c>
      <c r="AN1408" s="28"/>
      <c r="AO1408" s="28"/>
      <c r="AP1408" s="28"/>
      <c r="AQ1408" s="29"/>
      <c r="AR1408" s="108" t="str">
        <f t="shared" si="174"/>
        <v>NO OFERTADO</v>
      </c>
      <c r="AS1408" s="109" t="str">
        <f t="shared" si="175"/>
        <v>CORRECTO</v>
      </c>
    </row>
    <row r="1409" spans="1:45" x14ac:dyDescent="0.25">
      <c r="A1409" s="134">
        <v>1409</v>
      </c>
      <c r="B1409" s="135">
        <v>1087</v>
      </c>
      <c r="C1409" s="10" t="s">
        <v>2074</v>
      </c>
      <c r="D1409" s="136" t="s">
        <v>562</v>
      </c>
      <c r="E1409" s="136" t="s">
        <v>1311</v>
      </c>
      <c r="F1409" s="136" t="s">
        <v>1311</v>
      </c>
      <c r="G1409" s="136" t="s">
        <v>17</v>
      </c>
      <c r="H1409" s="136" t="s">
        <v>1311</v>
      </c>
      <c r="I1409" s="137" t="s">
        <v>45</v>
      </c>
      <c r="J1409" s="8">
        <v>1</v>
      </c>
      <c r="K1409" s="8" t="s">
        <v>562</v>
      </c>
      <c r="L1409" s="9">
        <v>198413.66</v>
      </c>
      <c r="M1409" s="9">
        <v>9.5</v>
      </c>
      <c r="N1409" s="138">
        <f t="shared" si="168"/>
        <v>1884929.77</v>
      </c>
      <c r="O1409" s="11" t="s">
        <v>3204</v>
      </c>
      <c r="P1409" s="39">
        <v>5.7269852178337306E-5</v>
      </c>
      <c r="Q1409" s="39"/>
      <c r="R1409" s="26">
        <v>1.4317463044584327E-2</v>
      </c>
      <c r="S1409" s="7"/>
      <c r="T1409" s="26">
        <v>1.4317463044584327E-2</v>
      </c>
      <c r="U1409" s="11"/>
      <c r="V1409" s="28"/>
      <c r="W1409" s="28"/>
      <c r="X1409" s="29"/>
      <c r="Y1409" s="108" t="str">
        <f t="shared" si="169"/>
        <v>NO OFERTADO</v>
      </c>
      <c r="Z1409" s="108" t="str">
        <f t="shared" si="170"/>
        <v>CORRECTO</v>
      </c>
      <c r="AA1409" s="29">
        <f t="shared" si="171"/>
        <v>0</v>
      </c>
      <c r="AB1409" s="25">
        <v>5.1542866960503572E-3</v>
      </c>
      <c r="AC1409" s="7"/>
      <c r="AD1409" s="26">
        <v>5.1542866960503572E-3</v>
      </c>
      <c r="AE1409" s="28"/>
      <c r="AF1409" s="28"/>
      <c r="AG1409" s="28"/>
      <c r="AH1409" s="29"/>
      <c r="AI1409" s="108" t="str">
        <f t="shared" si="172"/>
        <v>NO OFERTADO</v>
      </c>
      <c r="AJ1409" s="108" t="str">
        <f t="shared" si="173"/>
        <v>CORRECTO</v>
      </c>
      <c r="AK1409" s="27">
        <v>3.4361911307002383E-3</v>
      </c>
      <c r="AL1409" s="7"/>
      <c r="AM1409" s="26">
        <v>3.4361911307002383E-3</v>
      </c>
      <c r="AN1409" s="28"/>
      <c r="AO1409" s="28"/>
      <c r="AP1409" s="28"/>
      <c r="AQ1409" s="29"/>
      <c r="AR1409" s="108" t="str">
        <f t="shared" si="174"/>
        <v>NO OFERTADO</v>
      </c>
      <c r="AS1409" s="109" t="str">
        <f t="shared" si="175"/>
        <v>CORRECTO</v>
      </c>
    </row>
    <row r="1410" spans="1:45" x14ac:dyDescent="0.25">
      <c r="A1410" s="134">
        <v>1410</v>
      </c>
      <c r="B1410" s="135">
        <v>1109</v>
      </c>
      <c r="C1410" s="10" t="s">
        <v>2104</v>
      </c>
      <c r="D1410" s="136" t="s">
        <v>562</v>
      </c>
      <c r="E1410" s="136" t="s">
        <v>1311</v>
      </c>
      <c r="F1410" s="136" t="s">
        <v>1311</v>
      </c>
      <c r="G1410" s="136" t="s">
        <v>17</v>
      </c>
      <c r="H1410" s="136" t="s">
        <v>1311</v>
      </c>
      <c r="I1410" s="137" t="s">
        <v>45</v>
      </c>
      <c r="J1410" s="8">
        <v>1</v>
      </c>
      <c r="K1410" s="8" t="s">
        <v>562</v>
      </c>
      <c r="L1410" s="9">
        <v>422611.32</v>
      </c>
      <c r="M1410" s="9">
        <v>11</v>
      </c>
      <c r="N1410" s="138">
        <f t="shared" si="168"/>
        <v>4648724.5200000005</v>
      </c>
      <c r="O1410" s="11" t="s">
        <v>3204</v>
      </c>
      <c r="P1410" s="39">
        <v>1.4124227348704459E-4</v>
      </c>
      <c r="Q1410" s="39"/>
      <c r="R1410" s="26">
        <v>3.531056837176115E-2</v>
      </c>
      <c r="S1410" s="7"/>
      <c r="T1410" s="26">
        <v>3.531056837176115E-2</v>
      </c>
      <c r="U1410" s="11"/>
      <c r="V1410" s="28"/>
      <c r="W1410" s="28"/>
      <c r="X1410" s="29"/>
      <c r="Y1410" s="108" t="str">
        <f t="shared" si="169"/>
        <v>NO OFERTADO</v>
      </c>
      <c r="Z1410" s="108" t="str">
        <f t="shared" si="170"/>
        <v>CORRECTO</v>
      </c>
      <c r="AA1410" s="29">
        <f t="shared" si="171"/>
        <v>0</v>
      </c>
      <c r="AB1410" s="25">
        <v>1.2711804613834013E-2</v>
      </c>
      <c r="AC1410" s="7"/>
      <c r="AD1410" s="26">
        <v>1.2711804613834013E-2</v>
      </c>
      <c r="AE1410" s="28"/>
      <c r="AF1410" s="28"/>
      <c r="AG1410" s="28"/>
      <c r="AH1410" s="29"/>
      <c r="AI1410" s="108" t="str">
        <f t="shared" si="172"/>
        <v>NO OFERTADO</v>
      </c>
      <c r="AJ1410" s="108" t="str">
        <f t="shared" si="173"/>
        <v>CORRECTO</v>
      </c>
      <c r="AK1410" s="27">
        <v>8.4745364092226761E-3</v>
      </c>
      <c r="AL1410" s="7"/>
      <c r="AM1410" s="26">
        <v>8.4745364092226761E-3</v>
      </c>
      <c r="AN1410" s="28"/>
      <c r="AO1410" s="28"/>
      <c r="AP1410" s="28"/>
      <c r="AQ1410" s="29"/>
      <c r="AR1410" s="108" t="str">
        <f t="shared" si="174"/>
        <v>NO OFERTADO</v>
      </c>
      <c r="AS1410" s="109" t="str">
        <f t="shared" si="175"/>
        <v>CORRECTO</v>
      </c>
    </row>
    <row r="1411" spans="1:45" x14ac:dyDescent="0.25">
      <c r="A1411" s="134">
        <v>1411</v>
      </c>
      <c r="B1411" s="135">
        <v>1422</v>
      </c>
      <c r="C1411" s="10" t="s">
        <v>2555</v>
      </c>
      <c r="D1411" s="136" t="s">
        <v>562</v>
      </c>
      <c r="E1411" s="136" t="s">
        <v>1311</v>
      </c>
      <c r="F1411" s="136" t="s">
        <v>1311</v>
      </c>
      <c r="G1411" s="136" t="s">
        <v>17</v>
      </c>
      <c r="H1411" s="136" t="s">
        <v>1311</v>
      </c>
      <c r="I1411" s="137" t="s">
        <v>45</v>
      </c>
      <c r="J1411" s="8">
        <v>1</v>
      </c>
      <c r="K1411" s="8" t="s">
        <v>562</v>
      </c>
      <c r="L1411" s="9">
        <v>438696.44</v>
      </c>
      <c r="M1411" s="9">
        <v>2</v>
      </c>
      <c r="N1411" s="138">
        <f t="shared" si="168"/>
        <v>877392.88</v>
      </c>
      <c r="O1411" s="11" t="s">
        <v>3204</v>
      </c>
      <c r="P1411" s="39">
        <v>2.6657842291877876E-5</v>
      </c>
      <c r="Q1411" s="39"/>
      <c r="R1411" s="26">
        <v>6.6644605729694693E-3</v>
      </c>
      <c r="S1411" s="7"/>
      <c r="T1411" s="26">
        <v>6.6644605729694693E-3</v>
      </c>
      <c r="U1411" s="11"/>
      <c r="V1411" s="28"/>
      <c r="W1411" s="28"/>
      <c r="X1411" s="29"/>
      <c r="Y1411" s="108" t="str">
        <f t="shared" si="169"/>
        <v>NO OFERTADO</v>
      </c>
      <c r="Z1411" s="108" t="str">
        <f t="shared" si="170"/>
        <v>CORRECTO</v>
      </c>
      <c r="AA1411" s="29">
        <f t="shared" si="171"/>
        <v>0</v>
      </c>
      <c r="AB1411" s="25">
        <v>2.3992058062690088E-3</v>
      </c>
      <c r="AC1411" s="7"/>
      <c r="AD1411" s="26">
        <v>2.3992058062690088E-3</v>
      </c>
      <c r="AE1411" s="28"/>
      <c r="AF1411" s="28"/>
      <c r="AG1411" s="28"/>
      <c r="AH1411" s="29"/>
      <c r="AI1411" s="108" t="str">
        <f t="shared" si="172"/>
        <v>NO OFERTADO</v>
      </c>
      <c r="AJ1411" s="108" t="str">
        <f t="shared" si="173"/>
        <v>CORRECTO</v>
      </c>
      <c r="AK1411" s="27">
        <v>1.5994705375126726E-3</v>
      </c>
      <c r="AL1411" s="7"/>
      <c r="AM1411" s="26">
        <v>1.5994705375126726E-3</v>
      </c>
      <c r="AN1411" s="28"/>
      <c r="AO1411" s="28"/>
      <c r="AP1411" s="28"/>
      <c r="AQ1411" s="29"/>
      <c r="AR1411" s="108" t="str">
        <f t="shared" si="174"/>
        <v>NO OFERTADO</v>
      </c>
      <c r="AS1411" s="109" t="str">
        <f t="shared" si="175"/>
        <v>CORRECTO</v>
      </c>
    </row>
    <row r="1412" spans="1:45" ht="24" x14ac:dyDescent="0.25">
      <c r="A1412" s="134">
        <v>1412</v>
      </c>
      <c r="B1412" s="135">
        <v>1412</v>
      </c>
      <c r="C1412" s="10" t="s">
        <v>2542</v>
      </c>
      <c r="D1412" s="136" t="s">
        <v>562</v>
      </c>
      <c r="E1412" s="136" t="s">
        <v>1311</v>
      </c>
      <c r="F1412" s="136" t="s">
        <v>1311</v>
      </c>
      <c r="G1412" s="136" t="s">
        <v>17</v>
      </c>
      <c r="H1412" s="136" t="s">
        <v>1311</v>
      </c>
      <c r="I1412" s="137" t="s">
        <v>45</v>
      </c>
      <c r="J1412" s="8">
        <v>1</v>
      </c>
      <c r="K1412" s="8" t="s">
        <v>562</v>
      </c>
      <c r="L1412" s="9">
        <v>199870.96</v>
      </c>
      <c r="M1412" s="9">
        <v>4.333333333333333</v>
      </c>
      <c r="N1412" s="138">
        <f t="shared" si="168"/>
        <v>866107.49333333329</v>
      </c>
      <c r="O1412" s="11" t="s">
        <v>3204</v>
      </c>
      <c r="P1412" s="39">
        <v>2.6314958203323543E-5</v>
      </c>
      <c r="Q1412" s="39"/>
      <c r="R1412" s="26">
        <v>6.5787395508308862E-3</v>
      </c>
      <c r="S1412" s="7"/>
      <c r="T1412" s="26">
        <v>6.5787395508308862E-3</v>
      </c>
      <c r="U1412" s="11"/>
      <c r="V1412" s="28"/>
      <c r="W1412" s="28"/>
      <c r="X1412" s="29"/>
      <c r="Y1412" s="108" t="str">
        <f t="shared" si="169"/>
        <v>NO OFERTADO</v>
      </c>
      <c r="Z1412" s="108" t="str">
        <f t="shared" si="170"/>
        <v>CORRECTO</v>
      </c>
      <c r="AA1412" s="29">
        <f t="shared" si="171"/>
        <v>0</v>
      </c>
      <c r="AB1412" s="25">
        <v>2.3683462382991191E-3</v>
      </c>
      <c r="AC1412" s="7"/>
      <c r="AD1412" s="26">
        <v>2.3683462382991191E-3</v>
      </c>
      <c r="AE1412" s="28"/>
      <c r="AF1412" s="28"/>
      <c r="AG1412" s="28"/>
      <c r="AH1412" s="29"/>
      <c r="AI1412" s="108" t="str">
        <f t="shared" si="172"/>
        <v>NO OFERTADO</v>
      </c>
      <c r="AJ1412" s="108" t="str">
        <f t="shared" si="173"/>
        <v>CORRECTO</v>
      </c>
      <c r="AK1412" s="27">
        <v>1.5788974921994126E-3</v>
      </c>
      <c r="AL1412" s="7"/>
      <c r="AM1412" s="26">
        <v>1.5788974921994126E-3</v>
      </c>
      <c r="AN1412" s="28"/>
      <c r="AO1412" s="28"/>
      <c r="AP1412" s="28"/>
      <c r="AQ1412" s="29"/>
      <c r="AR1412" s="108" t="str">
        <f t="shared" si="174"/>
        <v>NO OFERTADO</v>
      </c>
      <c r="AS1412" s="109" t="str">
        <f t="shared" si="175"/>
        <v>CORRECTO</v>
      </c>
    </row>
    <row r="1413" spans="1:45" ht="24" x14ac:dyDescent="0.25">
      <c r="A1413" s="134">
        <v>1413</v>
      </c>
      <c r="B1413" s="135">
        <v>1569</v>
      </c>
      <c r="C1413" s="10" t="s">
        <v>2777</v>
      </c>
      <c r="D1413" s="136" t="s">
        <v>562</v>
      </c>
      <c r="E1413" s="136" t="s">
        <v>1311</v>
      </c>
      <c r="F1413" s="136" t="s">
        <v>1311</v>
      </c>
      <c r="G1413" s="136" t="s">
        <v>17</v>
      </c>
      <c r="H1413" s="136" t="s">
        <v>1311</v>
      </c>
      <c r="I1413" s="137" t="s">
        <v>45</v>
      </c>
      <c r="J1413" s="8">
        <v>1</v>
      </c>
      <c r="K1413" s="8" t="s">
        <v>562</v>
      </c>
      <c r="L1413" s="9">
        <v>280054.71999999997</v>
      </c>
      <c r="M1413" s="9">
        <v>2</v>
      </c>
      <c r="N1413" s="138">
        <f t="shared" si="168"/>
        <v>560109.43999999994</v>
      </c>
      <c r="O1413" s="11" t="s">
        <v>3204</v>
      </c>
      <c r="P1413" s="39">
        <v>1.7017814320207422E-5</v>
      </c>
      <c r="Q1413" s="39"/>
      <c r="R1413" s="26">
        <v>4.2544535800518556E-3</v>
      </c>
      <c r="S1413" s="7"/>
      <c r="T1413" s="26">
        <v>4.2544535800518556E-3</v>
      </c>
      <c r="U1413" s="11"/>
      <c r="V1413" s="28"/>
      <c r="W1413" s="28"/>
      <c r="X1413" s="29"/>
      <c r="Y1413" s="108" t="str">
        <f t="shared" si="169"/>
        <v>NO OFERTADO</v>
      </c>
      <c r="Z1413" s="108" t="str">
        <f t="shared" si="170"/>
        <v>CORRECTO</v>
      </c>
      <c r="AA1413" s="29">
        <f t="shared" si="171"/>
        <v>0</v>
      </c>
      <c r="AB1413" s="25">
        <v>1.5316032888186681E-3</v>
      </c>
      <c r="AC1413" s="7"/>
      <c r="AD1413" s="26">
        <v>1.5316032888186681E-3</v>
      </c>
      <c r="AE1413" s="28"/>
      <c r="AF1413" s="28"/>
      <c r="AG1413" s="28"/>
      <c r="AH1413" s="29"/>
      <c r="AI1413" s="108" t="str">
        <f t="shared" si="172"/>
        <v>NO OFERTADO</v>
      </c>
      <c r="AJ1413" s="108" t="str">
        <f t="shared" si="173"/>
        <v>CORRECTO</v>
      </c>
      <c r="AK1413" s="27">
        <v>1.0210688592124453E-3</v>
      </c>
      <c r="AL1413" s="7"/>
      <c r="AM1413" s="26">
        <v>1.0210688592124453E-3</v>
      </c>
      <c r="AN1413" s="28"/>
      <c r="AO1413" s="28"/>
      <c r="AP1413" s="28"/>
      <c r="AQ1413" s="29"/>
      <c r="AR1413" s="108" t="str">
        <f t="shared" si="174"/>
        <v>NO OFERTADO</v>
      </c>
      <c r="AS1413" s="109" t="str">
        <f t="shared" si="175"/>
        <v>CORRECTO</v>
      </c>
    </row>
    <row r="1414" spans="1:45" x14ac:dyDescent="0.25">
      <c r="A1414" s="134">
        <v>1414</v>
      </c>
      <c r="B1414" s="135">
        <v>988</v>
      </c>
      <c r="C1414" s="10" t="s">
        <v>1936</v>
      </c>
      <c r="D1414" s="136" t="s">
        <v>562</v>
      </c>
      <c r="E1414" s="136" t="s">
        <v>1311</v>
      </c>
      <c r="F1414" s="136" t="s">
        <v>1311</v>
      </c>
      <c r="G1414" s="136" t="s">
        <v>17</v>
      </c>
      <c r="H1414" s="136" t="s">
        <v>1311</v>
      </c>
      <c r="I1414" s="137" t="s">
        <v>45</v>
      </c>
      <c r="J1414" s="8">
        <v>1</v>
      </c>
      <c r="K1414" s="8" t="s">
        <v>562</v>
      </c>
      <c r="L1414" s="9">
        <v>198413.66</v>
      </c>
      <c r="M1414" s="9">
        <v>18</v>
      </c>
      <c r="N1414" s="138">
        <f t="shared" ref="N1414:N1477" si="176">M1414*L1414</f>
        <v>3571445.88</v>
      </c>
      <c r="O1414" s="11" t="s">
        <v>3204</v>
      </c>
      <c r="P1414" s="39">
        <v>1.0851129886421805E-4</v>
      </c>
      <c r="Q1414" s="39"/>
      <c r="R1414" s="26">
        <v>2.7127824716054513E-2</v>
      </c>
      <c r="S1414" s="7"/>
      <c r="T1414" s="26">
        <v>2.7127824716054513E-2</v>
      </c>
      <c r="U1414" s="11"/>
      <c r="V1414" s="28"/>
      <c r="W1414" s="28"/>
      <c r="X1414" s="29"/>
      <c r="Y1414" s="108" t="str">
        <f t="shared" ref="Y1414:Y1477" si="177">IF(U1414=0,"NO OFERTADO",IF(V1414=0,"NO OFERTADO",IF(W1414=0,"NO OFERTADO",IF(X1414&gt;0,"CORRECTO","NO OFERTADO"))))</f>
        <v>NO OFERTADO</v>
      </c>
      <c r="Z1414" s="108" t="str">
        <f t="shared" ref="Z1414:Z1477" si="178">IF(X1414=0,"CORRECTO",IF(X1414&gt;I1414,"SOBREPASA TECHO REGULADO","CORRECTO"))</f>
        <v>CORRECTO</v>
      </c>
      <c r="AA1414" s="29">
        <f t="shared" ref="AA1414:AA1477" si="179">IF(AND(Y1414="CORRECTO", Z1414="CORRECTO"), X1414*M1414, 0)</f>
        <v>0</v>
      </c>
      <c r="AB1414" s="25">
        <v>9.7660168977796238E-3</v>
      </c>
      <c r="AC1414" s="7"/>
      <c r="AD1414" s="26">
        <v>9.7660168977796238E-3</v>
      </c>
      <c r="AE1414" s="28"/>
      <c r="AF1414" s="28"/>
      <c r="AG1414" s="28"/>
      <c r="AH1414" s="29"/>
      <c r="AI1414" s="108" t="str">
        <f t="shared" ref="AI1414:AI1477" si="180">IF(AE1414=0,"NO OFERTADO",IF(AF1414=0,"NO OFERTADO",IF(AG1414=0,"NO OFERTADO",IF(AH1414&gt;0,"CORRECTO","NO OFERTADO"))))</f>
        <v>NO OFERTADO</v>
      </c>
      <c r="AJ1414" s="108" t="str">
        <f t="shared" ref="AJ1414:AJ1477" si="181">IF(AH1414=0,"CORRECTO",IF(AH1414&lt;X1414,"PRECIO OPCION 1 MAYOR QUE OPCION 2",IF(AH1414&gt;I1414,"SOBREPASA TECHO REGULADO","CORRECTO")))</f>
        <v>CORRECTO</v>
      </c>
      <c r="AK1414" s="27">
        <v>6.5106779318530828E-3</v>
      </c>
      <c r="AL1414" s="7"/>
      <c r="AM1414" s="26">
        <v>6.5106779318530828E-3</v>
      </c>
      <c r="AN1414" s="28"/>
      <c r="AO1414" s="28"/>
      <c r="AP1414" s="28"/>
      <c r="AQ1414" s="29"/>
      <c r="AR1414" s="108" t="str">
        <f t="shared" ref="AR1414:AR1477" si="182">IF(AN1414=0,"NO OFERTADO",IF(AO1414=0,"NO OFERTADO",IF(AP1414=0,"NO OFERTADO",IF(AQ1414&gt;0,"CORRECTO","NO OFERTADO"))))</f>
        <v>NO OFERTADO</v>
      </c>
      <c r="AS1414" s="109" t="str">
        <f t="shared" ref="AS1414:AS1477" si="183">IF(AQ1414=0,"CORRECTO",IF(AQ1414&lt;AH1414,"PRECIO OPCION 2 MAYOR QUE OPCION 3",IF(AQ1414&gt;I1414,"SOBREPASA TECHO REGULADO","CORRECTO")))</f>
        <v>CORRECTO</v>
      </c>
    </row>
    <row r="1415" spans="1:45" x14ac:dyDescent="0.25">
      <c r="A1415" s="134">
        <v>1415</v>
      </c>
      <c r="B1415" s="135">
        <v>439</v>
      </c>
      <c r="C1415" s="10" t="s">
        <v>1069</v>
      </c>
      <c r="D1415" s="136" t="s">
        <v>1070</v>
      </c>
      <c r="E1415" s="136" t="s">
        <v>16</v>
      </c>
      <c r="F1415" s="136" t="s">
        <v>16</v>
      </c>
      <c r="G1415" s="136" t="s">
        <v>17</v>
      </c>
      <c r="H1415" s="136" t="s">
        <v>18</v>
      </c>
      <c r="I1415" s="137">
        <v>13381090</v>
      </c>
      <c r="J1415" s="8">
        <v>1</v>
      </c>
      <c r="K1415" s="8" t="s">
        <v>1071</v>
      </c>
      <c r="L1415" s="9">
        <v>10165330</v>
      </c>
      <c r="M1415" s="9">
        <v>1.3</v>
      </c>
      <c r="N1415" s="138">
        <f t="shared" si="176"/>
        <v>13214929</v>
      </c>
      <c r="O1415" s="11" t="s">
        <v>3204</v>
      </c>
      <c r="P1415" s="39">
        <v>4.0150940497757793E-4</v>
      </c>
      <c r="Q1415" s="39">
        <v>6.4107264232186629E-4</v>
      </c>
      <c r="R1415" s="26">
        <v>0.10037735124439448</v>
      </c>
      <c r="S1415" s="26">
        <v>1.9232179269655987E-2</v>
      </c>
      <c r="T1415" s="26">
        <v>0.11960953051405046</v>
      </c>
      <c r="U1415" s="11"/>
      <c r="V1415" s="28"/>
      <c r="W1415" s="28"/>
      <c r="X1415" s="29"/>
      <c r="Y1415" s="108" t="str">
        <f t="shared" si="177"/>
        <v>NO OFERTADO</v>
      </c>
      <c r="Z1415" s="108" t="str">
        <f t="shared" si="178"/>
        <v>CORRECTO</v>
      </c>
      <c r="AA1415" s="29">
        <f t="shared" si="179"/>
        <v>0</v>
      </c>
      <c r="AB1415" s="25">
        <v>3.6135846447982012E-2</v>
      </c>
      <c r="AC1415" s="26">
        <v>9.6160896348279935E-3</v>
      </c>
      <c r="AD1415" s="26">
        <v>4.5751936082810002E-2</v>
      </c>
      <c r="AE1415" s="28"/>
      <c r="AF1415" s="28"/>
      <c r="AG1415" s="28"/>
      <c r="AH1415" s="29"/>
      <c r="AI1415" s="108" t="str">
        <f t="shared" si="180"/>
        <v>NO OFERTADO</v>
      </c>
      <c r="AJ1415" s="108" t="str">
        <f t="shared" si="181"/>
        <v>CORRECTO</v>
      </c>
      <c r="AK1415" s="27">
        <v>2.4090564298654676E-2</v>
      </c>
      <c r="AL1415" s="26">
        <v>3.2053632116093313E-3</v>
      </c>
      <c r="AM1415" s="26">
        <v>2.7295927510264006E-2</v>
      </c>
      <c r="AN1415" s="28"/>
      <c r="AO1415" s="28"/>
      <c r="AP1415" s="28"/>
      <c r="AQ1415" s="29"/>
      <c r="AR1415" s="108" t="str">
        <f t="shared" si="182"/>
        <v>NO OFERTADO</v>
      </c>
      <c r="AS1415" s="109" t="str">
        <f t="shared" si="183"/>
        <v>CORRECTO</v>
      </c>
    </row>
    <row r="1416" spans="1:45" x14ac:dyDescent="0.25">
      <c r="A1416" s="134">
        <v>1416</v>
      </c>
      <c r="B1416" s="135">
        <v>142</v>
      </c>
      <c r="C1416" s="10" t="s">
        <v>410</v>
      </c>
      <c r="D1416" s="136" t="s">
        <v>411</v>
      </c>
      <c r="E1416" s="136" t="s">
        <v>16</v>
      </c>
      <c r="F1416" s="136" t="s">
        <v>16</v>
      </c>
      <c r="G1416" s="136" t="s">
        <v>17</v>
      </c>
      <c r="H1416" s="136" t="s">
        <v>18</v>
      </c>
      <c r="I1416" s="137">
        <v>21156503.999999996</v>
      </c>
      <c r="J1416" s="8">
        <v>1</v>
      </c>
      <c r="K1416" s="8" t="s">
        <v>412</v>
      </c>
      <c r="L1416" s="9">
        <v>21156504</v>
      </c>
      <c r="M1416" s="9">
        <v>3.0909090909090908</v>
      </c>
      <c r="N1416" s="138">
        <f t="shared" si="176"/>
        <v>65392830.545454547</v>
      </c>
      <c r="O1416" s="11" t="s">
        <v>3204</v>
      </c>
      <c r="P1416" s="39">
        <v>1.9868314451106802E-3</v>
      </c>
      <c r="Q1416" s="39">
        <v>3.172287544388668E-3</v>
      </c>
      <c r="R1416" s="26">
        <v>0.49670786127767003</v>
      </c>
      <c r="S1416" s="26">
        <v>9.5168626331660039E-2</v>
      </c>
      <c r="T1416" s="26">
        <v>0.59187648760933009</v>
      </c>
      <c r="U1416" s="11"/>
      <c r="V1416" s="28"/>
      <c r="W1416" s="28"/>
      <c r="X1416" s="29"/>
      <c r="Y1416" s="108" t="str">
        <f t="shared" si="177"/>
        <v>NO OFERTADO</v>
      </c>
      <c r="Z1416" s="108" t="str">
        <f t="shared" si="178"/>
        <v>CORRECTO</v>
      </c>
      <c r="AA1416" s="29">
        <f t="shared" si="179"/>
        <v>0</v>
      </c>
      <c r="AB1416" s="25">
        <v>0.17881483005996121</v>
      </c>
      <c r="AC1416" s="26">
        <v>4.7584313165830019E-2</v>
      </c>
      <c r="AD1416" s="26">
        <v>0.22639914322579124</v>
      </c>
      <c r="AE1416" s="28"/>
      <c r="AF1416" s="28"/>
      <c r="AG1416" s="28"/>
      <c r="AH1416" s="29"/>
      <c r="AI1416" s="108" t="str">
        <f t="shared" si="180"/>
        <v>NO OFERTADO</v>
      </c>
      <c r="AJ1416" s="108" t="str">
        <f t="shared" si="181"/>
        <v>CORRECTO</v>
      </c>
      <c r="AK1416" s="27">
        <v>0.11920988670664082</v>
      </c>
      <c r="AL1416" s="26">
        <v>1.5861437721943341E-2</v>
      </c>
      <c r="AM1416" s="26">
        <v>0.13507132442858416</v>
      </c>
      <c r="AN1416" s="28"/>
      <c r="AO1416" s="28"/>
      <c r="AP1416" s="28"/>
      <c r="AQ1416" s="29"/>
      <c r="AR1416" s="108" t="str">
        <f t="shared" si="182"/>
        <v>NO OFERTADO</v>
      </c>
      <c r="AS1416" s="109" t="str">
        <f t="shared" si="183"/>
        <v>CORRECTO</v>
      </c>
    </row>
    <row r="1417" spans="1:45" x14ac:dyDescent="0.25">
      <c r="A1417" s="134">
        <v>1417</v>
      </c>
      <c r="B1417" s="135">
        <v>1521</v>
      </c>
      <c r="C1417" s="10" t="s">
        <v>2716</v>
      </c>
      <c r="D1417" s="136" t="s">
        <v>626</v>
      </c>
      <c r="E1417" s="136" t="s">
        <v>36</v>
      </c>
      <c r="F1417" s="136" t="s">
        <v>16</v>
      </c>
      <c r="G1417" s="136" t="s">
        <v>17</v>
      </c>
      <c r="H1417" s="136" t="s">
        <v>36</v>
      </c>
      <c r="I1417" s="137">
        <v>16599.54</v>
      </c>
      <c r="J1417" s="8">
        <v>1</v>
      </c>
      <c r="K1417" s="8" t="s">
        <v>1504</v>
      </c>
      <c r="L1417" s="9">
        <v>16599.54</v>
      </c>
      <c r="M1417" s="9">
        <v>63.857142857142854</v>
      </c>
      <c r="N1417" s="138">
        <f t="shared" si="176"/>
        <v>1059999.1971428571</v>
      </c>
      <c r="O1417" s="11" t="s">
        <v>3204</v>
      </c>
      <c r="P1417" s="39">
        <v>3.2205973026532252E-5</v>
      </c>
      <c r="Q1417" s="39">
        <v>5.1421879464613718E-5</v>
      </c>
      <c r="R1417" s="26">
        <v>8.0514932566330636E-3</v>
      </c>
      <c r="S1417" s="26">
        <v>1.5426563839384116E-3</v>
      </c>
      <c r="T1417" s="26">
        <v>9.5941496405714758E-3</v>
      </c>
      <c r="U1417" s="11"/>
      <c r="V1417" s="28"/>
      <c r="W1417" s="28"/>
      <c r="X1417" s="29"/>
      <c r="Y1417" s="108" t="str">
        <f t="shared" si="177"/>
        <v>NO OFERTADO</v>
      </c>
      <c r="Z1417" s="108" t="str">
        <f t="shared" si="178"/>
        <v>CORRECTO</v>
      </c>
      <c r="AA1417" s="29">
        <f t="shared" si="179"/>
        <v>0</v>
      </c>
      <c r="AB1417" s="25">
        <v>2.8985375723879028E-3</v>
      </c>
      <c r="AC1417" s="26">
        <v>7.7132819196920578E-4</v>
      </c>
      <c r="AD1417" s="26">
        <v>3.6698657643571084E-3</v>
      </c>
      <c r="AE1417" s="28"/>
      <c r="AF1417" s="28"/>
      <c r="AG1417" s="28"/>
      <c r="AH1417" s="29"/>
      <c r="AI1417" s="108" t="str">
        <f t="shared" si="180"/>
        <v>NO OFERTADO</v>
      </c>
      <c r="AJ1417" s="108" t="str">
        <f t="shared" si="181"/>
        <v>CORRECTO</v>
      </c>
      <c r="AK1417" s="27">
        <v>1.932358381591935E-3</v>
      </c>
      <c r="AL1417" s="26">
        <v>2.5710939732306859E-4</v>
      </c>
      <c r="AM1417" s="26">
        <v>2.1894677789150037E-3</v>
      </c>
      <c r="AN1417" s="28"/>
      <c r="AO1417" s="28"/>
      <c r="AP1417" s="28"/>
      <c r="AQ1417" s="29"/>
      <c r="AR1417" s="108" t="str">
        <f t="shared" si="182"/>
        <v>NO OFERTADO</v>
      </c>
      <c r="AS1417" s="109" t="str">
        <f t="shared" si="183"/>
        <v>CORRECTO</v>
      </c>
    </row>
    <row r="1418" spans="1:45" x14ac:dyDescent="0.25">
      <c r="A1418" s="134">
        <v>1418</v>
      </c>
      <c r="B1418" s="135">
        <v>818</v>
      </c>
      <c r="C1418" s="10" t="s">
        <v>1503</v>
      </c>
      <c r="D1418" s="136" t="s">
        <v>411</v>
      </c>
      <c r="E1418" s="136" t="s">
        <v>36</v>
      </c>
      <c r="F1418" s="136" t="s">
        <v>16</v>
      </c>
      <c r="G1418" s="136" t="s">
        <v>17</v>
      </c>
      <c r="H1418" s="136" t="s">
        <v>36</v>
      </c>
      <c r="I1418" s="137">
        <v>4979862</v>
      </c>
      <c r="J1418" s="8">
        <v>1</v>
      </c>
      <c r="K1418" s="8" t="s">
        <v>1504</v>
      </c>
      <c r="L1418" s="9">
        <v>4979862</v>
      </c>
      <c r="M1418" s="9">
        <v>2.4285714285714284</v>
      </c>
      <c r="N1418" s="138">
        <f t="shared" si="176"/>
        <v>12093950.571428571</v>
      </c>
      <c r="O1418" s="11" t="s">
        <v>3204</v>
      </c>
      <c r="P1418" s="39">
        <v>3.6745069896043512E-4</v>
      </c>
      <c r="Q1418" s="39">
        <v>5.8669258449559275E-4</v>
      </c>
      <c r="R1418" s="26">
        <v>9.1862674740108785E-2</v>
      </c>
      <c r="S1418" s="26">
        <v>1.7600777534867783E-2</v>
      </c>
      <c r="T1418" s="26">
        <v>0.10946345227497657</v>
      </c>
      <c r="U1418" s="11"/>
      <c r="V1418" s="28"/>
      <c r="W1418" s="28"/>
      <c r="X1418" s="29"/>
      <c r="Y1418" s="108" t="str">
        <f t="shared" si="177"/>
        <v>NO OFERTADO</v>
      </c>
      <c r="Z1418" s="108" t="str">
        <f t="shared" si="178"/>
        <v>CORRECTO</v>
      </c>
      <c r="AA1418" s="29">
        <f t="shared" si="179"/>
        <v>0</v>
      </c>
      <c r="AB1418" s="25">
        <v>3.3070562906439158E-2</v>
      </c>
      <c r="AC1418" s="26">
        <v>8.8003887674338917E-3</v>
      </c>
      <c r="AD1418" s="26">
        <v>4.1870951673873051E-2</v>
      </c>
      <c r="AE1418" s="28"/>
      <c r="AF1418" s="28"/>
      <c r="AG1418" s="28"/>
      <c r="AH1418" s="29"/>
      <c r="AI1418" s="108" t="str">
        <f t="shared" si="180"/>
        <v>NO OFERTADO</v>
      </c>
      <c r="AJ1418" s="108" t="str">
        <f t="shared" si="181"/>
        <v>CORRECTO</v>
      </c>
      <c r="AK1418" s="27">
        <v>2.2047041937626109E-2</v>
      </c>
      <c r="AL1418" s="26">
        <v>2.9334629224779638E-3</v>
      </c>
      <c r="AM1418" s="26">
        <v>2.4980504860104072E-2</v>
      </c>
      <c r="AN1418" s="28"/>
      <c r="AO1418" s="28"/>
      <c r="AP1418" s="28"/>
      <c r="AQ1418" s="29"/>
      <c r="AR1418" s="108" t="str">
        <f t="shared" si="182"/>
        <v>NO OFERTADO</v>
      </c>
      <c r="AS1418" s="109" t="str">
        <f t="shared" si="183"/>
        <v>CORRECTO</v>
      </c>
    </row>
    <row r="1419" spans="1:45" x14ac:dyDescent="0.25">
      <c r="A1419" s="134">
        <v>1419</v>
      </c>
      <c r="B1419" s="135">
        <v>696</v>
      </c>
      <c r="C1419" s="10" t="s">
        <v>1503</v>
      </c>
      <c r="D1419" s="136" t="s">
        <v>136</v>
      </c>
      <c r="E1419" s="136" t="s">
        <v>36</v>
      </c>
      <c r="F1419" s="136" t="s">
        <v>16</v>
      </c>
      <c r="G1419" s="136" t="s">
        <v>17</v>
      </c>
      <c r="H1419" s="136" t="s">
        <v>36</v>
      </c>
      <c r="I1419" s="137">
        <v>3319908</v>
      </c>
      <c r="J1419" s="8">
        <v>1</v>
      </c>
      <c r="K1419" s="8" t="s">
        <v>1504</v>
      </c>
      <c r="L1419" s="9">
        <v>3319908</v>
      </c>
      <c r="M1419" s="9">
        <v>2.2307692307692308</v>
      </c>
      <c r="N1419" s="138">
        <f t="shared" si="176"/>
        <v>7405948.615384616</v>
      </c>
      <c r="O1419" s="11" t="s">
        <v>3204</v>
      </c>
      <c r="P1419" s="39">
        <v>2.2501505848859226E-4</v>
      </c>
      <c r="Q1419" s="39">
        <v>3.5927177874089093E-4</v>
      </c>
      <c r="R1419" s="26">
        <v>5.6253764622148067E-2</v>
      </c>
      <c r="S1419" s="26">
        <v>1.0778153362226728E-2</v>
      </c>
      <c r="T1419" s="26">
        <v>6.70319179843748E-2</v>
      </c>
      <c r="U1419" s="11"/>
      <c r="V1419" s="28"/>
      <c r="W1419" s="28"/>
      <c r="X1419" s="29"/>
      <c r="Y1419" s="108" t="str">
        <f t="shared" si="177"/>
        <v>NO OFERTADO</v>
      </c>
      <c r="Z1419" s="108" t="str">
        <f t="shared" si="178"/>
        <v>CORRECTO</v>
      </c>
      <c r="AA1419" s="29">
        <f t="shared" si="179"/>
        <v>0</v>
      </c>
      <c r="AB1419" s="25">
        <v>2.0251355263973304E-2</v>
      </c>
      <c r="AC1419" s="26">
        <v>5.3890766811133641E-3</v>
      </c>
      <c r="AD1419" s="26">
        <v>2.5640431945086667E-2</v>
      </c>
      <c r="AE1419" s="28"/>
      <c r="AF1419" s="28"/>
      <c r="AG1419" s="28"/>
      <c r="AH1419" s="29"/>
      <c r="AI1419" s="108" t="str">
        <f t="shared" si="180"/>
        <v>NO OFERTADO</v>
      </c>
      <c r="AJ1419" s="108" t="str">
        <f t="shared" si="181"/>
        <v>CORRECTO</v>
      </c>
      <c r="AK1419" s="27">
        <v>1.3500903509315536E-2</v>
      </c>
      <c r="AL1419" s="26">
        <v>1.7963588937044547E-3</v>
      </c>
      <c r="AM1419" s="26">
        <v>1.5297262403019991E-2</v>
      </c>
      <c r="AN1419" s="28"/>
      <c r="AO1419" s="28"/>
      <c r="AP1419" s="28"/>
      <c r="AQ1419" s="29"/>
      <c r="AR1419" s="108" t="str">
        <f t="shared" si="182"/>
        <v>NO OFERTADO</v>
      </c>
      <c r="AS1419" s="109" t="str">
        <f t="shared" si="183"/>
        <v>CORRECTO</v>
      </c>
    </row>
    <row r="1420" spans="1:45" ht="24" x14ac:dyDescent="0.25">
      <c r="A1420" s="134">
        <v>1420</v>
      </c>
      <c r="B1420" s="135">
        <v>378</v>
      </c>
      <c r="C1420" s="10" t="s">
        <v>939</v>
      </c>
      <c r="D1420" s="136" t="s">
        <v>940</v>
      </c>
      <c r="E1420" s="136" t="s">
        <v>192</v>
      </c>
      <c r="F1420" s="136" t="s">
        <v>36</v>
      </c>
      <c r="G1420" s="136" t="s">
        <v>17</v>
      </c>
      <c r="H1420" s="136" t="s">
        <v>36</v>
      </c>
      <c r="I1420" s="137">
        <v>4178266.5999999996</v>
      </c>
      <c r="J1420" s="8">
        <v>1</v>
      </c>
      <c r="K1420" s="8" t="s">
        <v>941</v>
      </c>
      <c r="L1420" s="9">
        <v>4178266.6</v>
      </c>
      <c r="M1420" s="9">
        <v>5.5384615384615383</v>
      </c>
      <c r="N1420" s="138">
        <f t="shared" si="176"/>
        <v>23141168.861538462</v>
      </c>
      <c r="O1420" s="11" t="s">
        <v>3204</v>
      </c>
      <c r="P1420" s="39">
        <v>7.030985138158489E-4</v>
      </c>
      <c r="Q1420" s="39">
        <v>1.1226068841143949E-3</v>
      </c>
      <c r="R1420" s="26">
        <v>0.17577462845396222</v>
      </c>
      <c r="S1420" s="26">
        <v>3.3678206523431849E-2</v>
      </c>
      <c r="T1420" s="26">
        <v>0.20945283497739406</v>
      </c>
      <c r="U1420" s="11"/>
      <c r="V1420" s="28"/>
      <c r="W1420" s="28"/>
      <c r="X1420" s="29"/>
      <c r="Y1420" s="108" t="str">
        <f t="shared" si="177"/>
        <v>NO OFERTADO</v>
      </c>
      <c r="Z1420" s="108" t="str">
        <f t="shared" si="178"/>
        <v>CORRECTO</v>
      </c>
      <c r="AA1420" s="29">
        <f t="shared" si="179"/>
        <v>0</v>
      </c>
      <c r="AB1420" s="25">
        <v>6.3278866243426407E-2</v>
      </c>
      <c r="AC1420" s="26">
        <v>1.6839103261715924E-2</v>
      </c>
      <c r="AD1420" s="26">
        <v>8.0117969505142328E-2</v>
      </c>
      <c r="AE1420" s="28"/>
      <c r="AF1420" s="28"/>
      <c r="AG1420" s="28"/>
      <c r="AH1420" s="29"/>
      <c r="AI1420" s="108" t="str">
        <f t="shared" si="180"/>
        <v>NO OFERTADO</v>
      </c>
      <c r="AJ1420" s="108" t="str">
        <f t="shared" si="181"/>
        <v>CORRECTO</v>
      </c>
      <c r="AK1420" s="27">
        <v>4.2185910828950936E-2</v>
      </c>
      <c r="AL1420" s="26">
        <v>5.6130344205719742E-3</v>
      </c>
      <c r="AM1420" s="26">
        <v>4.7798945249522912E-2</v>
      </c>
      <c r="AN1420" s="28"/>
      <c r="AO1420" s="28"/>
      <c r="AP1420" s="28"/>
      <c r="AQ1420" s="29"/>
      <c r="AR1420" s="108" t="str">
        <f t="shared" si="182"/>
        <v>NO OFERTADO</v>
      </c>
      <c r="AS1420" s="109" t="str">
        <f t="shared" si="183"/>
        <v>CORRECTO</v>
      </c>
    </row>
    <row r="1421" spans="1:45" ht="24" x14ac:dyDescent="0.25">
      <c r="A1421" s="134">
        <v>1421</v>
      </c>
      <c r="B1421" s="135">
        <v>648</v>
      </c>
      <c r="C1421" s="10" t="s">
        <v>1412</v>
      </c>
      <c r="D1421" s="136" t="s">
        <v>66</v>
      </c>
      <c r="E1421" s="136" t="s">
        <v>6</v>
      </c>
      <c r="F1421" s="136" t="s">
        <v>7</v>
      </c>
      <c r="G1421" s="136" t="s">
        <v>8</v>
      </c>
      <c r="H1421" s="136" t="s">
        <v>7</v>
      </c>
      <c r="I1421" s="137">
        <v>1990.95</v>
      </c>
      <c r="J1421" s="8">
        <v>1</v>
      </c>
      <c r="K1421" s="8" t="s">
        <v>1413</v>
      </c>
      <c r="L1421" s="9">
        <v>229.12</v>
      </c>
      <c r="M1421" s="9">
        <v>36190.846153846156</v>
      </c>
      <c r="N1421" s="138">
        <f t="shared" si="176"/>
        <v>8292046.6707692314</v>
      </c>
      <c r="O1421" s="11" t="s">
        <v>3204</v>
      </c>
      <c r="P1421" s="39">
        <v>2.5193739026723941E-4</v>
      </c>
      <c r="Q1421" s="39">
        <v>4.0225749752316231E-4</v>
      </c>
      <c r="R1421" s="26">
        <v>6.2984347566809845E-2</v>
      </c>
      <c r="S1421" s="26">
        <v>1.206772492569487E-2</v>
      </c>
      <c r="T1421" s="26">
        <v>7.5052072492504715E-2</v>
      </c>
      <c r="U1421" s="11"/>
      <c r="V1421" s="28"/>
      <c r="W1421" s="28"/>
      <c r="X1421" s="29"/>
      <c r="Y1421" s="108" t="str">
        <f t="shared" si="177"/>
        <v>NO OFERTADO</v>
      </c>
      <c r="Z1421" s="108" t="str">
        <f t="shared" si="178"/>
        <v>CORRECTO</v>
      </c>
      <c r="AA1421" s="29">
        <f t="shared" si="179"/>
        <v>0</v>
      </c>
      <c r="AB1421" s="25">
        <v>2.2674365124051545E-2</v>
      </c>
      <c r="AC1421" s="26">
        <v>6.0338624628474349E-3</v>
      </c>
      <c r="AD1421" s="26">
        <v>2.870822758689898E-2</v>
      </c>
      <c r="AE1421" s="28"/>
      <c r="AF1421" s="28"/>
      <c r="AG1421" s="28"/>
      <c r="AH1421" s="29"/>
      <c r="AI1421" s="108" t="str">
        <f t="shared" si="180"/>
        <v>NO OFERTADO</v>
      </c>
      <c r="AJ1421" s="108" t="str">
        <f t="shared" si="181"/>
        <v>CORRECTO</v>
      </c>
      <c r="AK1421" s="27">
        <v>1.5116243416034365E-2</v>
      </c>
      <c r="AL1421" s="26">
        <v>2.0112874876158115E-3</v>
      </c>
      <c r="AM1421" s="26">
        <v>1.7127530903650177E-2</v>
      </c>
      <c r="AN1421" s="28"/>
      <c r="AO1421" s="28"/>
      <c r="AP1421" s="28"/>
      <c r="AQ1421" s="29"/>
      <c r="AR1421" s="108" t="str">
        <f t="shared" si="182"/>
        <v>NO OFERTADO</v>
      </c>
      <c r="AS1421" s="109" t="str">
        <f t="shared" si="183"/>
        <v>CORRECTO</v>
      </c>
    </row>
    <row r="1422" spans="1:45" ht="24" x14ac:dyDescent="0.25">
      <c r="A1422" s="134">
        <v>1422</v>
      </c>
      <c r="B1422" s="135">
        <v>997</v>
      </c>
      <c r="C1422" s="10" t="s">
        <v>1412</v>
      </c>
      <c r="D1422" s="136" t="s">
        <v>5</v>
      </c>
      <c r="E1422" s="136" t="s">
        <v>6</v>
      </c>
      <c r="F1422" s="136" t="s">
        <v>7</v>
      </c>
      <c r="G1422" s="136" t="s">
        <v>8</v>
      </c>
      <c r="H1422" s="136" t="s">
        <v>7</v>
      </c>
      <c r="I1422" s="137">
        <v>3981.9</v>
      </c>
      <c r="J1422" s="8">
        <v>1</v>
      </c>
      <c r="K1422" s="8" t="s">
        <v>1413</v>
      </c>
      <c r="L1422" s="9">
        <v>326</v>
      </c>
      <c r="M1422" s="9">
        <v>9917.75</v>
      </c>
      <c r="N1422" s="138">
        <f t="shared" si="176"/>
        <v>3233186.5</v>
      </c>
      <c r="O1422" s="11" t="s">
        <v>3204</v>
      </c>
      <c r="P1422" s="39">
        <v>9.823395856281466E-5</v>
      </c>
      <c r="Q1422" s="39">
        <v>1.5684589850421343E-4</v>
      </c>
      <c r="R1422" s="26">
        <v>2.4558489640703667E-2</v>
      </c>
      <c r="S1422" s="26">
        <v>4.7053769551264031E-3</v>
      </c>
      <c r="T1422" s="26">
        <v>2.9263866595830069E-2</v>
      </c>
      <c r="U1422" s="11"/>
      <c r="V1422" s="28"/>
      <c r="W1422" s="28"/>
      <c r="X1422" s="29"/>
      <c r="Y1422" s="108" t="str">
        <f t="shared" si="177"/>
        <v>NO OFERTADO</v>
      </c>
      <c r="Z1422" s="108" t="str">
        <f t="shared" si="178"/>
        <v>CORRECTO</v>
      </c>
      <c r="AA1422" s="29">
        <f t="shared" si="179"/>
        <v>0</v>
      </c>
      <c r="AB1422" s="25">
        <v>8.8410562706533191E-3</v>
      </c>
      <c r="AC1422" s="26">
        <v>2.3526884775632016E-3</v>
      </c>
      <c r="AD1422" s="26">
        <v>1.119374474821652E-2</v>
      </c>
      <c r="AE1422" s="28"/>
      <c r="AF1422" s="28"/>
      <c r="AG1422" s="28"/>
      <c r="AH1422" s="29"/>
      <c r="AI1422" s="108" t="str">
        <f t="shared" si="180"/>
        <v>NO OFERTADO</v>
      </c>
      <c r="AJ1422" s="108" t="str">
        <f t="shared" si="181"/>
        <v>CORRECTO</v>
      </c>
      <c r="AK1422" s="27">
        <v>5.8940375137688794E-3</v>
      </c>
      <c r="AL1422" s="26">
        <v>7.8422949252106712E-4</v>
      </c>
      <c r="AM1422" s="26">
        <v>6.6782670062899467E-3</v>
      </c>
      <c r="AN1422" s="28"/>
      <c r="AO1422" s="28"/>
      <c r="AP1422" s="28"/>
      <c r="AQ1422" s="29"/>
      <c r="AR1422" s="108" t="str">
        <f t="shared" si="182"/>
        <v>NO OFERTADO</v>
      </c>
      <c r="AS1422" s="109" t="str">
        <f t="shared" si="183"/>
        <v>CORRECTO</v>
      </c>
    </row>
    <row r="1423" spans="1:45" ht="24" x14ac:dyDescent="0.25">
      <c r="A1423" s="134">
        <v>1423</v>
      </c>
      <c r="B1423" s="135">
        <v>140</v>
      </c>
      <c r="C1423" s="10" t="s">
        <v>405</v>
      </c>
      <c r="D1423" s="136" t="s">
        <v>108</v>
      </c>
      <c r="E1423" s="136" t="s">
        <v>6</v>
      </c>
      <c r="F1423" s="136" t="s">
        <v>7</v>
      </c>
      <c r="G1423" s="136" t="s">
        <v>8</v>
      </c>
      <c r="H1423" s="136" t="s">
        <v>7</v>
      </c>
      <c r="I1423" s="137">
        <v>184020</v>
      </c>
      <c r="J1423" s="8">
        <v>1</v>
      </c>
      <c r="K1423" s="8" t="s">
        <v>406</v>
      </c>
      <c r="L1423" s="9">
        <v>184020</v>
      </c>
      <c r="M1423" s="9">
        <v>292.92307692307691</v>
      </c>
      <c r="N1423" s="138">
        <f t="shared" si="176"/>
        <v>53903704.615384609</v>
      </c>
      <c r="O1423" s="11" t="s">
        <v>3204</v>
      </c>
      <c r="P1423" s="39">
        <v>1.6377571431681695E-3</v>
      </c>
      <c r="Q1423" s="39">
        <v>2.6149357555172634E-3</v>
      </c>
      <c r="R1423" s="26">
        <v>0.40943928579204236</v>
      </c>
      <c r="S1423" s="26">
        <v>7.8448072665517898E-2</v>
      </c>
      <c r="T1423" s="26">
        <v>0.48788735845756026</v>
      </c>
      <c r="U1423" s="11"/>
      <c r="V1423" s="28"/>
      <c r="W1423" s="28"/>
      <c r="X1423" s="29"/>
      <c r="Y1423" s="108" t="str">
        <f t="shared" si="177"/>
        <v>NO OFERTADO</v>
      </c>
      <c r="Z1423" s="108" t="str">
        <f t="shared" si="178"/>
        <v>CORRECTO</v>
      </c>
      <c r="AA1423" s="29">
        <f t="shared" si="179"/>
        <v>0</v>
      </c>
      <c r="AB1423" s="25">
        <v>0.14739814288513525</v>
      </c>
      <c r="AC1423" s="26">
        <v>3.9224036332758949E-2</v>
      </c>
      <c r="AD1423" s="26">
        <v>0.1866221792178942</v>
      </c>
      <c r="AE1423" s="28"/>
      <c r="AF1423" s="28"/>
      <c r="AG1423" s="28"/>
      <c r="AH1423" s="29"/>
      <c r="AI1423" s="108" t="str">
        <f t="shared" si="180"/>
        <v>NO OFERTADO</v>
      </c>
      <c r="AJ1423" s="108" t="str">
        <f t="shared" si="181"/>
        <v>CORRECTO</v>
      </c>
      <c r="AK1423" s="27">
        <v>9.8265428590090173E-2</v>
      </c>
      <c r="AL1423" s="26">
        <v>1.3074678777586318E-2</v>
      </c>
      <c r="AM1423" s="26">
        <v>0.11134010736767649</v>
      </c>
      <c r="AN1423" s="28"/>
      <c r="AO1423" s="28"/>
      <c r="AP1423" s="28"/>
      <c r="AQ1423" s="29"/>
      <c r="AR1423" s="108" t="str">
        <f t="shared" si="182"/>
        <v>NO OFERTADO</v>
      </c>
      <c r="AS1423" s="109" t="str">
        <f t="shared" si="183"/>
        <v>CORRECTO</v>
      </c>
    </row>
    <row r="1424" spans="1:45" ht="24" x14ac:dyDescent="0.25">
      <c r="A1424" s="134">
        <v>1424</v>
      </c>
      <c r="B1424" s="135">
        <v>652</v>
      </c>
      <c r="C1424" s="10" t="s">
        <v>405</v>
      </c>
      <c r="D1424" s="136" t="s">
        <v>69</v>
      </c>
      <c r="E1424" s="136" t="s">
        <v>6</v>
      </c>
      <c r="F1424" s="136" t="s">
        <v>7</v>
      </c>
      <c r="G1424" s="136" t="s">
        <v>8</v>
      </c>
      <c r="H1424" s="136" t="s">
        <v>7</v>
      </c>
      <c r="I1424" s="137">
        <v>122680</v>
      </c>
      <c r="J1424" s="8">
        <v>1</v>
      </c>
      <c r="K1424" s="8" t="s">
        <v>406</v>
      </c>
      <c r="L1424" s="9">
        <v>122680</v>
      </c>
      <c r="M1424" s="9">
        <v>130.66666666666666</v>
      </c>
      <c r="N1424" s="138">
        <f t="shared" si="176"/>
        <v>16030186.666666666</v>
      </c>
      <c r="O1424" s="11" t="s">
        <v>3204</v>
      </c>
      <c r="P1424" s="39">
        <v>4.8704542492909617E-4</v>
      </c>
      <c r="Q1424" s="39">
        <v>7.7764429330742151E-4</v>
      </c>
      <c r="R1424" s="26">
        <v>0.12176135623227403</v>
      </c>
      <c r="S1424" s="26">
        <v>2.3329328799222646E-2</v>
      </c>
      <c r="T1424" s="26">
        <v>0.14509068503149669</v>
      </c>
      <c r="U1424" s="11"/>
      <c r="V1424" s="28"/>
      <c r="W1424" s="28"/>
      <c r="X1424" s="29"/>
      <c r="Y1424" s="108" t="str">
        <f t="shared" si="177"/>
        <v>NO OFERTADO</v>
      </c>
      <c r="Z1424" s="108" t="str">
        <f t="shared" si="178"/>
        <v>CORRECTO</v>
      </c>
      <c r="AA1424" s="29">
        <f t="shared" si="179"/>
        <v>0</v>
      </c>
      <c r="AB1424" s="25">
        <v>4.3834088243618653E-2</v>
      </c>
      <c r="AC1424" s="26">
        <v>1.1664664399611323E-2</v>
      </c>
      <c r="AD1424" s="26">
        <v>5.5498752643229975E-2</v>
      </c>
      <c r="AE1424" s="28"/>
      <c r="AF1424" s="28"/>
      <c r="AG1424" s="28"/>
      <c r="AH1424" s="29"/>
      <c r="AI1424" s="108" t="str">
        <f t="shared" si="180"/>
        <v>NO OFERTADO</v>
      </c>
      <c r="AJ1424" s="108" t="str">
        <f t="shared" si="181"/>
        <v>CORRECTO</v>
      </c>
      <c r="AK1424" s="27">
        <v>2.9222725495745769E-2</v>
      </c>
      <c r="AL1424" s="26">
        <v>3.8882214665371074E-3</v>
      </c>
      <c r="AM1424" s="26">
        <v>3.3110946962282874E-2</v>
      </c>
      <c r="AN1424" s="28"/>
      <c r="AO1424" s="28"/>
      <c r="AP1424" s="28"/>
      <c r="AQ1424" s="29"/>
      <c r="AR1424" s="108" t="str">
        <f t="shared" si="182"/>
        <v>NO OFERTADO</v>
      </c>
      <c r="AS1424" s="109" t="str">
        <f t="shared" si="183"/>
        <v>CORRECTO</v>
      </c>
    </row>
    <row r="1425" spans="1:45" ht="24" x14ac:dyDescent="0.25">
      <c r="A1425" s="134">
        <v>1425</v>
      </c>
      <c r="B1425" s="135">
        <v>417</v>
      </c>
      <c r="C1425" s="10" t="s">
        <v>832</v>
      </c>
      <c r="D1425" s="136" t="s">
        <v>1026</v>
      </c>
      <c r="E1425" s="136" t="s">
        <v>6</v>
      </c>
      <c r="F1425" s="136" t="s">
        <v>101</v>
      </c>
      <c r="G1425" s="136" t="s">
        <v>8</v>
      </c>
      <c r="H1425" s="136" t="s">
        <v>7</v>
      </c>
      <c r="I1425" s="137" t="s">
        <v>45</v>
      </c>
      <c r="J1425" s="8">
        <v>1</v>
      </c>
      <c r="K1425" s="8" t="s">
        <v>834</v>
      </c>
      <c r="L1425" s="9">
        <v>4386</v>
      </c>
      <c r="M1425" s="9">
        <v>2858.6923076923076</v>
      </c>
      <c r="N1425" s="138">
        <f t="shared" si="176"/>
        <v>12538224.461538462</v>
      </c>
      <c r="O1425" s="11" t="s">
        <v>3204</v>
      </c>
      <c r="P1425" s="39">
        <v>3.8094907986472117E-4</v>
      </c>
      <c r="Q1425" s="39"/>
      <c r="R1425" s="26">
        <v>9.5237269966180288E-2</v>
      </c>
      <c r="S1425" s="7"/>
      <c r="T1425" s="26">
        <v>9.5237269966180288E-2</v>
      </c>
      <c r="U1425" s="11"/>
      <c r="V1425" s="28"/>
      <c r="W1425" s="28"/>
      <c r="X1425" s="29"/>
      <c r="Y1425" s="108" t="str">
        <f t="shared" si="177"/>
        <v>NO OFERTADO</v>
      </c>
      <c r="Z1425" s="108" t="str">
        <f t="shared" si="178"/>
        <v>CORRECTO</v>
      </c>
      <c r="AA1425" s="29">
        <f t="shared" si="179"/>
        <v>0</v>
      </c>
      <c r="AB1425" s="25">
        <v>3.4285417187824907E-2</v>
      </c>
      <c r="AC1425" s="7"/>
      <c r="AD1425" s="26">
        <v>3.4285417187824907E-2</v>
      </c>
      <c r="AE1425" s="28"/>
      <c r="AF1425" s="28"/>
      <c r="AG1425" s="28"/>
      <c r="AH1425" s="29"/>
      <c r="AI1425" s="108" t="str">
        <f t="shared" si="180"/>
        <v>NO OFERTADO</v>
      </c>
      <c r="AJ1425" s="108" t="str">
        <f t="shared" si="181"/>
        <v>CORRECTO</v>
      </c>
      <c r="AK1425" s="27">
        <v>2.2856944791883271E-2</v>
      </c>
      <c r="AL1425" s="7"/>
      <c r="AM1425" s="26">
        <v>2.2856944791883271E-2</v>
      </c>
      <c r="AN1425" s="28"/>
      <c r="AO1425" s="28"/>
      <c r="AP1425" s="28"/>
      <c r="AQ1425" s="29"/>
      <c r="AR1425" s="108" t="str">
        <f t="shared" si="182"/>
        <v>NO OFERTADO</v>
      </c>
      <c r="AS1425" s="109" t="str">
        <f t="shared" si="183"/>
        <v>CORRECTO</v>
      </c>
    </row>
    <row r="1426" spans="1:45" ht="24" x14ac:dyDescent="0.25">
      <c r="A1426" s="134">
        <v>1426</v>
      </c>
      <c r="B1426" s="135">
        <v>327</v>
      </c>
      <c r="C1426" s="10" t="s">
        <v>832</v>
      </c>
      <c r="D1426" s="136" t="s">
        <v>833</v>
      </c>
      <c r="E1426" s="136" t="s">
        <v>6</v>
      </c>
      <c r="F1426" s="136" t="s">
        <v>7</v>
      </c>
      <c r="G1426" s="136" t="s">
        <v>8</v>
      </c>
      <c r="H1426" s="136" t="s">
        <v>7</v>
      </c>
      <c r="I1426" s="137" t="s">
        <v>45</v>
      </c>
      <c r="J1426" s="8">
        <v>1</v>
      </c>
      <c r="K1426" s="8" t="s">
        <v>834</v>
      </c>
      <c r="L1426" s="9">
        <v>2882.89</v>
      </c>
      <c r="M1426" s="9">
        <v>3119.1538461538462</v>
      </c>
      <c r="N1426" s="138">
        <f t="shared" si="176"/>
        <v>8992177.4315384608</v>
      </c>
      <c r="O1426" s="11" t="s">
        <v>3204</v>
      </c>
      <c r="P1426" s="39">
        <v>2.7320947467745094E-4</v>
      </c>
      <c r="Q1426" s="39"/>
      <c r="R1426" s="26">
        <v>6.8302368669362734E-2</v>
      </c>
      <c r="S1426" s="7"/>
      <c r="T1426" s="26">
        <v>6.8302368669362734E-2</v>
      </c>
      <c r="U1426" s="11"/>
      <c r="V1426" s="28"/>
      <c r="W1426" s="28"/>
      <c r="X1426" s="29"/>
      <c r="Y1426" s="108" t="str">
        <f t="shared" si="177"/>
        <v>NO OFERTADO</v>
      </c>
      <c r="Z1426" s="108" t="str">
        <f t="shared" si="178"/>
        <v>CORRECTO</v>
      </c>
      <c r="AA1426" s="29">
        <f t="shared" si="179"/>
        <v>0</v>
      </c>
      <c r="AB1426" s="25">
        <v>2.4588852720970583E-2</v>
      </c>
      <c r="AC1426" s="7"/>
      <c r="AD1426" s="26">
        <v>2.4588852720970583E-2</v>
      </c>
      <c r="AE1426" s="28"/>
      <c r="AF1426" s="28"/>
      <c r="AG1426" s="28"/>
      <c r="AH1426" s="29"/>
      <c r="AI1426" s="108" t="str">
        <f t="shared" si="180"/>
        <v>NO OFERTADO</v>
      </c>
      <c r="AJ1426" s="108" t="str">
        <f t="shared" si="181"/>
        <v>CORRECTO</v>
      </c>
      <c r="AK1426" s="27">
        <v>1.6392568480647057E-2</v>
      </c>
      <c r="AL1426" s="7"/>
      <c r="AM1426" s="26">
        <v>1.6392568480647057E-2</v>
      </c>
      <c r="AN1426" s="28"/>
      <c r="AO1426" s="28"/>
      <c r="AP1426" s="28"/>
      <c r="AQ1426" s="29"/>
      <c r="AR1426" s="108" t="str">
        <f t="shared" si="182"/>
        <v>NO OFERTADO</v>
      </c>
      <c r="AS1426" s="109" t="str">
        <f t="shared" si="183"/>
        <v>CORRECTO</v>
      </c>
    </row>
    <row r="1427" spans="1:45" ht="24" x14ac:dyDescent="0.25">
      <c r="A1427" s="134">
        <v>1427</v>
      </c>
      <c r="B1427" s="135">
        <v>328</v>
      </c>
      <c r="C1427" s="10" t="s">
        <v>832</v>
      </c>
      <c r="D1427" s="136" t="s">
        <v>27</v>
      </c>
      <c r="E1427" s="136" t="s">
        <v>6</v>
      </c>
      <c r="F1427" s="136" t="s">
        <v>7</v>
      </c>
      <c r="G1427" s="136" t="s">
        <v>8</v>
      </c>
      <c r="H1427" s="136" t="s">
        <v>7</v>
      </c>
      <c r="I1427" s="137" t="s">
        <v>45</v>
      </c>
      <c r="J1427" s="8">
        <v>1</v>
      </c>
      <c r="K1427" s="8" t="s">
        <v>834</v>
      </c>
      <c r="L1427" s="9">
        <v>1608.03</v>
      </c>
      <c r="M1427" s="9">
        <v>4029.3846153846152</v>
      </c>
      <c r="N1427" s="138">
        <f t="shared" si="176"/>
        <v>6479371.3430769229</v>
      </c>
      <c r="O1427" s="11" t="s">
        <v>3204</v>
      </c>
      <c r="P1427" s="39">
        <v>1.9686284599694672E-4</v>
      </c>
      <c r="Q1427" s="39"/>
      <c r="R1427" s="26">
        <v>4.9215711499236682E-2</v>
      </c>
      <c r="S1427" s="7"/>
      <c r="T1427" s="26">
        <v>4.9215711499236682E-2</v>
      </c>
      <c r="U1427" s="11"/>
      <c r="V1427" s="28"/>
      <c r="W1427" s="28"/>
      <c r="X1427" s="29"/>
      <c r="Y1427" s="108" t="str">
        <f t="shared" si="177"/>
        <v>NO OFERTADO</v>
      </c>
      <c r="Z1427" s="108" t="str">
        <f t="shared" si="178"/>
        <v>CORRECTO</v>
      </c>
      <c r="AA1427" s="29">
        <f t="shared" si="179"/>
        <v>0</v>
      </c>
      <c r="AB1427" s="25">
        <v>1.7717656139725205E-2</v>
      </c>
      <c r="AC1427" s="7"/>
      <c r="AD1427" s="26">
        <v>1.7717656139725205E-2</v>
      </c>
      <c r="AE1427" s="28"/>
      <c r="AF1427" s="28"/>
      <c r="AG1427" s="28"/>
      <c r="AH1427" s="29"/>
      <c r="AI1427" s="108" t="str">
        <f t="shared" si="180"/>
        <v>NO OFERTADO</v>
      </c>
      <c r="AJ1427" s="108" t="str">
        <f t="shared" si="181"/>
        <v>CORRECTO</v>
      </c>
      <c r="AK1427" s="27">
        <v>1.1811770759816802E-2</v>
      </c>
      <c r="AL1427" s="7"/>
      <c r="AM1427" s="26">
        <v>1.1811770759816802E-2</v>
      </c>
      <c r="AN1427" s="28"/>
      <c r="AO1427" s="28"/>
      <c r="AP1427" s="28"/>
      <c r="AQ1427" s="29"/>
      <c r="AR1427" s="108" t="str">
        <f t="shared" si="182"/>
        <v>NO OFERTADO</v>
      </c>
      <c r="AS1427" s="109" t="str">
        <f t="shared" si="183"/>
        <v>CORRECTO</v>
      </c>
    </row>
    <row r="1428" spans="1:45" ht="24" x14ac:dyDescent="0.25">
      <c r="A1428" s="134">
        <v>1428</v>
      </c>
      <c r="B1428" s="135">
        <v>1395</v>
      </c>
      <c r="C1428" s="10" t="s">
        <v>2522</v>
      </c>
      <c r="D1428" s="136" t="s">
        <v>2523</v>
      </c>
      <c r="E1428" s="136" t="s">
        <v>6</v>
      </c>
      <c r="F1428" s="136" t="s">
        <v>7</v>
      </c>
      <c r="G1428" s="136" t="s">
        <v>8</v>
      </c>
      <c r="H1428" s="136" t="s">
        <v>7</v>
      </c>
      <c r="I1428" s="137" t="s">
        <v>45</v>
      </c>
      <c r="J1428" s="8">
        <v>1</v>
      </c>
      <c r="K1428" s="8" t="s">
        <v>2524</v>
      </c>
      <c r="L1428" s="9">
        <v>512</v>
      </c>
      <c r="M1428" s="9">
        <v>600.92307692307691</v>
      </c>
      <c r="N1428" s="138">
        <f t="shared" si="176"/>
        <v>307672.61538461538</v>
      </c>
      <c r="O1428" s="11" t="s">
        <v>3204</v>
      </c>
      <c r="P1428" s="39">
        <v>9.3480221294395222E-6</v>
      </c>
      <c r="Q1428" s="39"/>
      <c r="R1428" s="26">
        <v>2.3370055323598806E-3</v>
      </c>
      <c r="S1428" s="7"/>
      <c r="T1428" s="26">
        <v>2.3370055323598806E-3</v>
      </c>
      <c r="U1428" s="11"/>
      <c r="V1428" s="28"/>
      <c r="W1428" s="28"/>
      <c r="X1428" s="29"/>
      <c r="Y1428" s="108" t="str">
        <f t="shared" si="177"/>
        <v>NO OFERTADO</v>
      </c>
      <c r="Z1428" s="108" t="str">
        <f t="shared" si="178"/>
        <v>CORRECTO</v>
      </c>
      <c r="AA1428" s="29">
        <f t="shared" si="179"/>
        <v>0</v>
      </c>
      <c r="AB1428" s="25">
        <v>8.4132199164955697E-4</v>
      </c>
      <c r="AC1428" s="7"/>
      <c r="AD1428" s="26">
        <v>8.4132199164955697E-4</v>
      </c>
      <c r="AE1428" s="28"/>
      <c r="AF1428" s="28"/>
      <c r="AG1428" s="28"/>
      <c r="AH1428" s="29"/>
      <c r="AI1428" s="108" t="str">
        <f t="shared" si="180"/>
        <v>NO OFERTADO</v>
      </c>
      <c r="AJ1428" s="108" t="str">
        <f t="shared" si="181"/>
        <v>CORRECTO</v>
      </c>
      <c r="AK1428" s="27">
        <v>5.6088132776637139E-4</v>
      </c>
      <c r="AL1428" s="7"/>
      <c r="AM1428" s="26">
        <v>5.6088132776637139E-4</v>
      </c>
      <c r="AN1428" s="28"/>
      <c r="AO1428" s="28"/>
      <c r="AP1428" s="28"/>
      <c r="AQ1428" s="29"/>
      <c r="AR1428" s="108" t="str">
        <f t="shared" si="182"/>
        <v>NO OFERTADO</v>
      </c>
      <c r="AS1428" s="109" t="str">
        <f t="shared" si="183"/>
        <v>CORRECTO</v>
      </c>
    </row>
    <row r="1429" spans="1:45" ht="24" x14ac:dyDescent="0.25">
      <c r="A1429" s="134">
        <v>1429</v>
      </c>
      <c r="B1429" s="135">
        <v>1540</v>
      </c>
      <c r="C1429" s="10" t="s">
        <v>2522</v>
      </c>
      <c r="D1429" s="136" t="s">
        <v>2739</v>
      </c>
      <c r="E1429" s="136" t="s">
        <v>6</v>
      </c>
      <c r="F1429" s="136" t="s">
        <v>101</v>
      </c>
      <c r="G1429" s="136" t="s">
        <v>8</v>
      </c>
      <c r="H1429" s="136" t="s">
        <v>7</v>
      </c>
      <c r="I1429" s="137" t="s">
        <v>45</v>
      </c>
      <c r="J1429" s="8">
        <v>1</v>
      </c>
      <c r="K1429" s="8" t="s">
        <v>2524</v>
      </c>
      <c r="L1429" s="9">
        <v>674</v>
      </c>
      <c r="M1429" s="9">
        <v>375</v>
      </c>
      <c r="N1429" s="138">
        <f t="shared" si="176"/>
        <v>252750</v>
      </c>
      <c r="O1429" s="11" t="s">
        <v>3204</v>
      </c>
      <c r="P1429" s="39">
        <v>7.6793074036253095E-6</v>
      </c>
      <c r="Q1429" s="39"/>
      <c r="R1429" s="26">
        <v>1.9198268509063273E-3</v>
      </c>
      <c r="S1429" s="7"/>
      <c r="T1429" s="26">
        <v>1.9198268509063273E-3</v>
      </c>
      <c r="U1429" s="11"/>
      <c r="V1429" s="28"/>
      <c r="W1429" s="28"/>
      <c r="X1429" s="29"/>
      <c r="Y1429" s="108" t="str">
        <f t="shared" si="177"/>
        <v>NO OFERTADO</v>
      </c>
      <c r="Z1429" s="108" t="str">
        <f t="shared" si="178"/>
        <v>CORRECTO</v>
      </c>
      <c r="AA1429" s="29">
        <f t="shared" si="179"/>
        <v>0</v>
      </c>
      <c r="AB1429" s="25">
        <v>6.9113766632627788E-4</v>
      </c>
      <c r="AC1429" s="7"/>
      <c r="AD1429" s="26">
        <v>6.9113766632627788E-4</v>
      </c>
      <c r="AE1429" s="28"/>
      <c r="AF1429" s="28"/>
      <c r="AG1429" s="28"/>
      <c r="AH1429" s="29"/>
      <c r="AI1429" s="108" t="str">
        <f t="shared" si="180"/>
        <v>NO OFERTADO</v>
      </c>
      <c r="AJ1429" s="108" t="str">
        <f t="shared" si="181"/>
        <v>CORRECTO</v>
      </c>
      <c r="AK1429" s="27">
        <v>4.6075844421751859E-4</v>
      </c>
      <c r="AL1429" s="7"/>
      <c r="AM1429" s="26">
        <v>4.6075844421751859E-4</v>
      </c>
      <c r="AN1429" s="28"/>
      <c r="AO1429" s="28"/>
      <c r="AP1429" s="28"/>
      <c r="AQ1429" s="29"/>
      <c r="AR1429" s="108" t="str">
        <f t="shared" si="182"/>
        <v>NO OFERTADO</v>
      </c>
      <c r="AS1429" s="109" t="str">
        <f t="shared" si="183"/>
        <v>CORRECTO</v>
      </c>
    </row>
    <row r="1430" spans="1:45" ht="24" x14ac:dyDescent="0.25">
      <c r="A1430" s="134">
        <v>1430</v>
      </c>
      <c r="B1430" s="135">
        <v>746</v>
      </c>
      <c r="C1430" s="10" t="s">
        <v>1576</v>
      </c>
      <c r="D1430" s="136" t="s">
        <v>136</v>
      </c>
      <c r="E1430" s="136" t="s">
        <v>6</v>
      </c>
      <c r="F1430" s="136" t="s">
        <v>7</v>
      </c>
      <c r="G1430" s="136" t="s">
        <v>8</v>
      </c>
      <c r="H1430" s="136" t="s">
        <v>7</v>
      </c>
      <c r="I1430" s="137">
        <v>824.80000000000007</v>
      </c>
      <c r="J1430" s="8">
        <v>1</v>
      </c>
      <c r="K1430" s="8" t="s">
        <v>1577</v>
      </c>
      <c r="L1430" s="9">
        <v>508</v>
      </c>
      <c r="M1430" s="9">
        <v>12609.846153846154</v>
      </c>
      <c r="N1430" s="138">
        <f t="shared" si="176"/>
        <v>6405801.846153846</v>
      </c>
      <c r="O1430" s="11" t="s">
        <v>3204</v>
      </c>
      <c r="P1430" s="39">
        <v>1.9462758276291161E-4</v>
      </c>
      <c r="Q1430" s="39">
        <v>3.1075341499785096E-4</v>
      </c>
      <c r="R1430" s="26">
        <v>4.8656895690727904E-2</v>
      </c>
      <c r="S1430" s="26">
        <v>9.3226024499355291E-3</v>
      </c>
      <c r="T1430" s="26">
        <v>5.797949814066343E-2</v>
      </c>
      <c r="U1430" s="11"/>
      <c r="V1430" s="28"/>
      <c r="W1430" s="28"/>
      <c r="X1430" s="29"/>
      <c r="Y1430" s="108" t="str">
        <f t="shared" si="177"/>
        <v>NO OFERTADO</v>
      </c>
      <c r="Z1430" s="108" t="str">
        <f t="shared" si="178"/>
        <v>CORRECTO</v>
      </c>
      <c r="AA1430" s="29">
        <f t="shared" si="179"/>
        <v>0</v>
      </c>
      <c r="AB1430" s="25">
        <v>1.7516482448662045E-2</v>
      </c>
      <c r="AC1430" s="26">
        <v>4.6613012249677645E-3</v>
      </c>
      <c r="AD1430" s="26">
        <v>2.2177783673629811E-2</v>
      </c>
      <c r="AE1430" s="28"/>
      <c r="AF1430" s="28"/>
      <c r="AG1430" s="28"/>
      <c r="AH1430" s="29"/>
      <c r="AI1430" s="108" t="str">
        <f t="shared" si="180"/>
        <v>NO OFERTADO</v>
      </c>
      <c r="AJ1430" s="108" t="str">
        <f t="shared" si="181"/>
        <v>CORRECTO</v>
      </c>
      <c r="AK1430" s="27">
        <v>1.1677654965774697E-2</v>
      </c>
      <c r="AL1430" s="26">
        <v>1.5537670749892548E-3</v>
      </c>
      <c r="AM1430" s="26">
        <v>1.3231422040763953E-2</v>
      </c>
      <c r="AN1430" s="28"/>
      <c r="AO1430" s="28"/>
      <c r="AP1430" s="28"/>
      <c r="AQ1430" s="29"/>
      <c r="AR1430" s="108" t="str">
        <f t="shared" si="182"/>
        <v>NO OFERTADO</v>
      </c>
      <c r="AS1430" s="109" t="str">
        <f t="shared" si="183"/>
        <v>CORRECTO</v>
      </c>
    </row>
    <row r="1431" spans="1:45" ht="24" x14ac:dyDescent="0.25">
      <c r="A1431" s="134">
        <v>1431</v>
      </c>
      <c r="B1431" s="135">
        <v>847</v>
      </c>
      <c r="C1431" s="10" t="s">
        <v>1576</v>
      </c>
      <c r="D1431" s="136" t="s">
        <v>55</v>
      </c>
      <c r="E1431" s="136" t="s">
        <v>6</v>
      </c>
      <c r="F1431" s="136" t="s">
        <v>7</v>
      </c>
      <c r="G1431" s="136" t="s">
        <v>8</v>
      </c>
      <c r="H1431" s="136" t="s">
        <v>7</v>
      </c>
      <c r="I1431" s="137">
        <v>1649.6000000000001</v>
      </c>
      <c r="J1431" s="8">
        <v>1</v>
      </c>
      <c r="K1431" s="8" t="s">
        <v>1577</v>
      </c>
      <c r="L1431" s="9">
        <v>746.74</v>
      </c>
      <c r="M1431" s="9">
        <v>2750.6923076923076</v>
      </c>
      <c r="N1431" s="138">
        <f t="shared" si="176"/>
        <v>2054051.9738461538</v>
      </c>
      <c r="O1431" s="11" t="s">
        <v>3204</v>
      </c>
      <c r="P1431" s="39">
        <v>6.2408294877103668E-5</v>
      </c>
      <c r="Q1431" s="39">
        <v>9.9644616050528824E-5</v>
      </c>
      <c r="R1431" s="26">
        <v>1.5602073719275918E-2</v>
      </c>
      <c r="S1431" s="26">
        <v>2.9893384815158647E-3</v>
      </c>
      <c r="T1431" s="26">
        <v>1.8591412200791781E-2</v>
      </c>
      <c r="U1431" s="11"/>
      <c r="V1431" s="28"/>
      <c r="W1431" s="28"/>
      <c r="X1431" s="29"/>
      <c r="Y1431" s="108" t="str">
        <f t="shared" si="177"/>
        <v>NO OFERTADO</v>
      </c>
      <c r="Z1431" s="108" t="str">
        <f t="shared" si="178"/>
        <v>CORRECTO</v>
      </c>
      <c r="AA1431" s="29">
        <f t="shared" si="179"/>
        <v>0</v>
      </c>
      <c r="AB1431" s="25">
        <v>5.6167465389393304E-3</v>
      </c>
      <c r="AC1431" s="26">
        <v>1.4946692407579324E-3</v>
      </c>
      <c r="AD1431" s="26">
        <v>7.1114157796972628E-3</v>
      </c>
      <c r="AE1431" s="28"/>
      <c r="AF1431" s="28"/>
      <c r="AG1431" s="28"/>
      <c r="AH1431" s="29"/>
      <c r="AI1431" s="108" t="str">
        <f t="shared" si="180"/>
        <v>NO OFERTADO</v>
      </c>
      <c r="AJ1431" s="108" t="str">
        <f t="shared" si="181"/>
        <v>CORRECTO</v>
      </c>
      <c r="AK1431" s="27">
        <v>3.7444976926262201E-3</v>
      </c>
      <c r="AL1431" s="26">
        <v>4.9822308025264416E-4</v>
      </c>
      <c r="AM1431" s="26">
        <v>4.2427207728788644E-3</v>
      </c>
      <c r="AN1431" s="28"/>
      <c r="AO1431" s="28"/>
      <c r="AP1431" s="28"/>
      <c r="AQ1431" s="29"/>
      <c r="AR1431" s="108" t="str">
        <f t="shared" si="182"/>
        <v>NO OFERTADO</v>
      </c>
      <c r="AS1431" s="109" t="str">
        <f t="shared" si="183"/>
        <v>CORRECTO</v>
      </c>
    </row>
    <row r="1432" spans="1:45" ht="24" x14ac:dyDescent="0.25">
      <c r="A1432" s="134">
        <v>1432</v>
      </c>
      <c r="B1432" s="135">
        <v>2668</v>
      </c>
      <c r="C1432" s="141" t="s">
        <v>4491</v>
      </c>
      <c r="D1432" s="145" t="s">
        <v>55</v>
      </c>
      <c r="E1432" s="145" t="s">
        <v>6</v>
      </c>
      <c r="F1432" s="145" t="s">
        <v>7</v>
      </c>
      <c r="G1432" s="136" t="s">
        <v>8</v>
      </c>
      <c r="H1432" s="145" t="s">
        <v>7</v>
      </c>
      <c r="I1432" s="137">
        <v>1649.6000000000001</v>
      </c>
      <c r="J1432" s="8">
        <v>1</v>
      </c>
      <c r="K1432" s="8" t="s">
        <v>4492</v>
      </c>
      <c r="L1432" s="9">
        <v>1649.6</v>
      </c>
      <c r="M1432" s="9">
        <v>30</v>
      </c>
      <c r="N1432" s="138">
        <f t="shared" si="176"/>
        <v>49488</v>
      </c>
      <c r="O1432" s="11" t="s">
        <v>4504</v>
      </c>
      <c r="P1432" s="39">
        <v>1.5035947172724406E-6</v>
      </c>
      <c r="Q1432" s="39">
        <v>2.400724432437323E-6</v>
      </c>
      <c r="R1432" s="26">
        <v>3.7589867931811017E-4</v>
      </c>
      <c r="S1432" s="26">
        <v>7.2021732973119693E-5</v>
      </c>
      <c r="T1432" s="26">
        <v>4.4792041229122989E-4</v>
      </c>
      <c r="U1432" s="11"/>
      <c r="V1432" s="28"/>
      <c r="W1432" s="28"/>
      <c r="X1432" s="29"/>
      <c r="Y1432" s="108" t="str">
        <f t="shared" si="177"/>
        <v>NO OFERTADO</v>
      </c>
      <c r="Z1432" s="108" t="str">
        <f t="shared" si="178"/>
        <v>CORRECTO</v>
      </c>
      <c r="AA1432" s="29">
        <f t="shared" si="179"/>
        <v>0</v>
      </c>
      <c r="AB1432" s="25">
        <v>1.3532352455451966E-4</v>
      </c>
      <c r="AC1432" s="26">
        <v>3.6010866486559846E-5</v>
      </c>
      <c r="AD1432" s="26">
        <v>1.7133439104107949E-4</v>
      </c>
      <c r="AE1432" s="28"/>
      <c r="AF1432" s="28"/>
      <c r="AG1432" s="28"/>
      <c r="AH1432" s="29"/>
      <c r="AI1432" s="108" t="str">
        <f t="shared" si="180"/>
        <v>NO OFERTADO</v>
      </c>
      <c r="AJ1432" s="108" t="str">
        <f t="shared" si="181"/>
        <v>CORRECTO</v>
      </c>
      <c r="AK1432" s="27">
        <v>9.0215683036346439E-5</v>
      </c>
      <c r="AL1432" s="26">
        <v>1.2003622162186614E-5</v>
      </c>
      <c r="AM1432" s="26">
        <v>1.0221930519853305E-4</v>
      </c>
      <c r="AN1432" s="28"/>
      <c r="AO1432" s="28"/>
      <c r="AP1432" s="28"/>
      <c r="AQ1432" s="29"/>
      <c r="AR1432" s="108" t="str">
        <f t="shared" si="182"/>
        <v>NO OFERTADO</v>
      </c>
      <c r="AS1432" s="109" t="str">
        <f t="shared" si="183"/>
        <v>CORRECTO</v>
      </c>
    </row>
    <row r="1433" spans="1:45" ht="30" x14ac:dyDescent="0.25">
      <c r="A1433" s="134">
        <v>1433</v>
      </c>
      <c r="B1433" s="135">
        <v>2823</v>
      </c>
      <c r="C1433" s="10" t="s">
        <v>4491</v>
      </c>
      <c r="D1433" s="136" t="s">
        <v>136</v>
      </c>
      <c r="E1433" s="161" t="s">
        <v>6</v>
      </c>
      <c r="F1433" s="161" t="s">
        <v>7</v>
      </c>
      <c r="G1433" s="144" t="s">
        <v>8</v>
      </c>
      <c r="H1433" s="161" t="s">
        <v>7</v>
      </c>
      <c r="I1433" s="162">
        <v>824.80000000000007</v>
      </c>
      <c r="J1433" s="8">
        <v>1</v>
      </c>
      <c r="K1433" s="11"/>
      <c r="L1433" s="9">
        <v>824.8</v>
      </c>
      <c r="M1433" s="9">
        <v>30</v>
      </c>
      <c r="N1433" s="138">
        <f t="shared" si="176"/>
        <v>24744</v>
      </c>
      <c r="O1433" s="11" t="s">
        <v>4504</v>
      </c>
      <c r="P1433" s="39">
        <v>7.5179735863622031E-7</v>
      </c>
      <c r="Q1433" s="39">
        <v>1.2003622162186615E-6</v>
      </c>
      <c r="R1433" s="26">
        <v>1.8794933965905509E-4</v>
      </c>
      <c r="S1433" s="26">
        <v>3.6010866486559846E-5</v>
      </c>
      <c r="T1433" s="26">
        <v>2.2396020614561495E-4</v>
      </c>
      <c r="U1433" s="11"/>
      <c r="V1433" s="28"/>
      <c r="W1433" s="28"/>
      <c r="X1433" s="29"/>
      <c r="Y1433" s="108" t="str">
        <f t="shared" si="177"/>
        <v>NO OFERTADO</v>
      </c>
      <c r="Z1433" s="108" t="str">
        <f t="shared" si="178"/>
        <v>CORRECTO</v>
      </c>
      <c r="AA1433" s="29">
        <f t="shared" si="179"/>
        <v>0</v>
      </c>
      <c r="AB1433" s="25">
        <v>6.7661762277259829E-5</v>
      </c>
      <c r="AC1433" s="26">
        <v>1.8005433243279923E-5</v>
      </c>
      <c r="AD1433" s="26">
        <v>8.5667195520539746E-5</v>
      </c>
      <c r="AE1433" s="28"/>
      <c r="AF1433" s="28"/>
      <c r="AG1433" s="28"/>
      <c r="AH1433" s="29"/>
      <c r="AI1433" s="108" t="str">
        <f t="shared" si="180"/>
        <v>NO OFERTADO</v>
      </c>
      <c r="AJ1433" s="108" t="str">
        <f t="shared" si="181"/>
        <v>CORRECTO</v>
      </c>
      <c r="AK1433" s="27">
        <v>4.5107841518173219E-5</v>
      </c>
      <c r="AL1433" s="26">
        <v>6.0018110810933072E-6</v>
      </c>
      <c r="AM1433" s="26">
        <v>5.1109652599266525E-5</v>
      </c>
      <c r="AN1433" s="28"/>
      <c r="AO1433" s="28"/>
      <c r="AP1433" s="28"/>
      <c r="AQ1433" s="29"/>
      <c r="AR1433" s="108" t="str">
        <f t="shared" si="182"/>
        <v>NO OFERTADO</v>
      </c>
      <c r="AS1433" s="109" t="str">
        <f t="shared" si="183"/>
        <v>CORRECTO</v>
      </c>
    </row>
    <row r="1434" spans="1:45" ht="24" x14ac:dyDescent="0.25">
      <c r="A1434" s="134">
        <v>1434</v>
      </c>
      <c r="B1434" s="135">
        <v>239</v>
      </c>
      <c r="C1434" s="10" t="s">
        <v>652</v>
      </c>
      <c r="D1434" s="136" t="s">
        <v>653</v>
      </c>
      <c r="E1434" s="136" t="s">
        <v>654</v>
      </c>
      <c r="F1434" s="136" t="s">
        <v>210</v>
      </c>
      <c r="G1434" s="136" t="s">
        <v>4866</v>
      </c>
      <c r="H1434" s="136" t="s">
        <v>655</v>
      </c>
      <c r="I1434" s="137" t="s">
        <v>45</v>
      </c>
      <c r="J1434" s="8">
        <v>200</v>
      </c>
      <c r="K1434" s="8" t="s">
        <v>656</v>
      </c>
      <c r="L1434" s="9">
        <v>774.81</v>
      </c>
      <c r="M1434" s="9">
        <v>39492.307692307688</v>
      </c>
      <c r="N1434" s="138">
        <f t="shared" si="176"/>
        <v>30599034.923076916</v>
      </c>
      <c r="O1434" s="11" t="s">
        <v>3204</v>
      </c>
      <c r="P1434" s="39">
        <v>9.2969098092413049E-4</v>
      </c>
      <c r="Q1434" s="39"/>
      <c r="R1434" s="26">
        <v>0.23242274523103262</v>
      </c>
      <c r="S1434" s="7"/>
      <c r="T1434" s="26">
        <v>0.23242274523103262</v>
      </c>
      <c r="U1434" s="11"/>
      <c r="V1434" s="28"/>
      <c r="W1434" s="28"/>
      <c r="X1434" s="29"/>
      <c r="Y1434" s="108" t="str">
        <f t="shared" si="177"/>
        <v>NO OFERTADO</v>
      </c>
      <c r="Z1434" s="108" t="str">
        <f t="shared" si="178"/>
        <v>CORRECTO</v>
      </c>
      <c r="AA1434" s="29">
        <f t="shared" si="179"/>
        <v>0</v>
      </c>
      <c r="AB1434" s="25">
        <v>8.3672188283171745E-2</v>
      </c>
      <c r="AC1434" s="7"/>
      <c r="AD1434" s="26">
        <v>8.3672188283171745E-2</v>
      </c>
      <c r="AE1434" s="28"/>
      <c r="AF1434" s="28"/>
      <c r="AG1434" s="28"/>
      <c r="AH1434" s="29"/>
      <c r="AI1434" s="108" t="str">
        <f t="shared" si="180"/>
        <v>NO OFERTADO</v>
      </c>
      <c r="AJ1434" s="108" t="str">
        <f t="shared" si="181"/>
        <v>CORRECTO</v>
      </c>
      <c r="AK1434" s="27">
        <v>5.578145885544783E-2</v>
      </c>
      <c r="AL1434" s="7"/>
      <c r="AM1434" s="26">
        <v>5.578145885544783E-2</v>
      </c>
      <c r="AN1434" s="28"/>
      <c r="AO1434" s="28"/>
      <c r="AP1434" s="28"/>
      <c r="AQ1434" s="29"/>
      <c r="AR1434" s="108" t="str">
        <f t="shared" si="182"/>
        <v>NO OFERTADO</v>
      </c>
      <c r="AS1434" s="109" t="str">
        <f t="shared" si="183"/>
        <v>CORRECTO</v>
      </c>
    </row>
    <row r="1435" spans="1:45" x14ac:dyDescent="0.25">
      <c r="A1435" s="134">
        <v>1435</v>
      </c>
      <c r="B1435" s="135">
        <v>503</v>
      </c>
      <c r="C1435" s="10" t="s">
        <v>1185</v>
      </c>
      <c r="D1435" s="136" t="s">
        <v>778</v>
      </c>
      <c r="E1435" s="136" t="s">
        <v>165</v>
      </c>
      <c r="F1435" s="136" t="s">
        <v>166</v>
      </c>
      <c r="G1435" s="136" t="s">
        <v>167</v>
      </c>
      <c r="H1435" s="136" t="s">
        <v>81</v>
      </c>
      <c r="I1435" s="137" t="s">
        <v>45</v>
      </c>
      <c r="J1435" s="8">
        <v>5</v>
      </c>
      <c r="K1435" s="8" t="s">
        <v>1186</v>
      </c>
      <c r="L1435" s="9">
        <v>2037.21</v>
      </c>
      <c r="M1435" s="9">
        <v>8837.3076923076933</v>
      </c>
      <c r="N1435" s="138">
        <f t="shared" si="176"/>
        <v>18003451.603846155</v>
      </c>
      <c r="O1435" s="11" t="s">
        <v>3204</v>
      </c>
      <c r="P1435" s="39">
        <v>5.4699916594352417E-4</v>
      </c>
      <c r="Q1435" s="39"/>
      <c r="R1435" s="26">
        <v>0.13674979148588104</v>
      </c>
      <c r="S1435" s="7"/>
      <c r="T1435" s="26">
        <v>0.13674979148588104</v>
      </c>
      <c r="U1435" s="11"/>
      <c r="V1435" s="28"/>
      <c r="W1435" s="28"/>
      <c r="X1435" s="29"/>
      <c r="Y1435" s="108" t="str">
        <f t="shared" si="177"/>
        <v>NO OFERTADO</v>
      </c>
      <c r="Z1435" s="108" t="str">
        <f t="shared" si="178"/>
        <v>CORRECTO</v>
      </c>
      <c r="AA1435" s="29">
        <f t="shared" si="179"/>
        <v>0</v>
      </c>
      <c r="AB1435" s="25">
        <v>4.9229924934917173E-2</v>
      </c>
      <c r="AC1435" s="7"/>
      <c r="AD1435" s="26">
        <v>4.9229924934917173E-2</v>
      </c>
      <c r="AE1435" s="28"/>
      <c r="AF1435" s="28"/>
      <c r="AG1435" s="28"/>
      <c r="AH1435" s="29"/>
      <c r="AI1435" s="108" t="str">
        <f t="shared" si="180"/>
        <v>NO OFERTADO</v>
      </c>
      <c r="AJ1435" s="108" t="str">
        <f t="shared" si="181"/>
        <v>CORRECTO</v>
      </c>
      <c r="AK1435" s="27">
        <v>3.2819949956611451E-2</v>
      </c>
      <c r="AL1435" s="7"/>
      <c r="AM1435" s="26">
        <v>3.2819949956611451E-2</v>
      </c>
      <c r="AN1435" s="28"/>
      <c r="AO1435" s="28"/>
      <c r="AP1435" s="28"/>
      <c r="AQ1435" s="29"/>
      <c r="AR1435" s="108" t="str">
        <f t="shared" si="182"/>
        <v>NO OFERTADO</v>
      </c>
      <c r="AS1435" s="109" t="str">
        <f t="shared" si="183"/>
        <v>CORRECTO</v>
      </c>
    </row>
    <row r="1436" spans="1:45" x14ac:dyDescent="0.25">
      <c r="A1436" s="134">
        <v>1436</v>
      </c>
      <c r="B1436" s="135">
        <v>63</v>
      </c>
      <c r="C1436" s="10" t="s">
        <v>194</v>
      </c>
      <c r="D1436" s="136" t="s">
        <v>195</v>
      </c>
      <c r="E1436" s="136" t="s">
        <v>36</v>
      </c>
      <c r="F1436" s="136" t="s">
        <v>15</v>
      </c>
      <c r="G1436" s="136" t="s">
        <v>38</v>
      </c>
      <c r="H1436" s="136" t="s">
        <v>18</v>
      </c>
      <c r="I1436" s="137">
        <v>1138920</v>
      </c>
      <c r="J1436" s="8">
        <v>1</v>
      </c>
      <c r="K1436" s="8" t="s">
        <v>196</v>
      </c>
      <c r="L1436" s="9">
        <v>1076682.24</v>
      </c>
      <c r="M1436" s="9">
        <v>89.615384615384613</v>
      </c>
      <c r="N1436" s="138">
        <f t="shared" si="176"/>
        <v>96487293.046153843</v>
      </c>
      <c r="O1436" s="11" t="s">
        <v>3204</v>
      </c>
      <c r="P1436" s="39">
        <v>2.9315750102674345E-3</v>
      </c>
      <c r="Q1436" s="39">
        <v>4.6807185951269264E-3</v>
      </c>
      <c r="R1436" s="26">
        <v>0.73289375256685863</v>
      </c>
      <c r="S1436" s="26">
        <v>0.1404215578538078</v>
      </c>
      <c r="T1436" s="26">
        <v>0.87331531042066646</v>
      </c>
      <c r="U1436" s="11"/>
      <c r="V1436" s="28"/>
      <c r="W1436" s="28"/>
      <c r="X1436" s="29"/>
      <c r="Y1436" s="108" t="str">
        <f t="shared" si="177"/>
        <v>NO OFERTADO</v>
      </c>
      <c r="Z1436" s="108" t="str">
        <f t="shared" si="178"/>
        <v>CORRECTO</v>
      </c>
      <c r="AA1436" s="29">
        <f t="shared" si="179"/>
        <v>0</v>
      </c>
      <c r="AB1436" s="25">
        <v>0.26384175092406909</v>
      </c>
      <c r="AC1436" s="26">
        <v>7.0210778926903902E-2</v>
      </c>
      <c r="AD1436" s="26">
        <v>0.334052529850973</v>
      </c>
      <c r="AE1436" s="28"/>
      <c r="AF1436" s="28"/>
      <c r="AG1436" s="28"/>
      <c r="AH1436" s="29"/>
      <c r="AI1436" s="108" t="str">
        <f t="shared" si="180"/>
        <v>NO OFERTADO</v>
      </c>
      <c r="AJ1436" s="108" t="str">
        <f t="shared" si="181"/>
        <v>CORRECTO</v>
      </c>
      <c r="AK1436" s="27">
        <v>0.17589450061604608</v>
      </c>
      <c r="AL1436" s="26">
        <v>2.3403592975634633E-2</v>
      </c>
      <c r="AM1436" s="26">
        <v>0.19929809359168071</v>
      </c>
      <c r="AN1436" s="28"/>
      <c r="AO1436" s="28"/>
      <c r="AP1436" s="28"/>
      <c r="AQ1436" s="29"/>
      <c r="AR1436" s="108" t="str">
        <f t="shared" si="182"/>
        <v>NO OFERTADO</v>
      </c>
      <c r="AS1436" s="109" t="str">
        <f t="shared" si="183"/>
        <v>CORRECTO</v>
      </c>
    </row>
    <row r="1437" spans="1:45" ht="24" x14ac:dyDescent="0.25">
      <c r="A1437" s="134">
        <v>1437</v>
      </c>
      <c r="B1437" s="135">
        <v>1233</v>
      </c>
      <c r="C1437" s="10" t="s">
        <v>194</v>
      </c>
      <c r="D1437" s="136" t="s">
        <v>2271</v>
      </c>
      <c r="E1437" s="136" t="s">
        <v>36</v>
      </c>
      <c r="F1437" s="136" t="s">
        <v>37</v>
      </c>
      <c r="G1437" s="136" t="s">
        <v>38</v>
      </c>
      <c r="H1437" s="136" t="s">
        <v>18</v>
      </c>
      <c r="I1437" s="137">
        <v>569460</v>
      </c>
      <c r="J1437" s="8">
        <v>1</v>
      </c>
      <c r="K1437" s="8" t="s">
        <v>196</v>
      </c>
      <c r="L1437" s="9">
        <v>569460</v>
      </c>
      <c r="M1437" s="9">
        <v>2.8</v>
      </c>
      <c r="N1437" s="138">
        <f t="shared" si="176"/>
        <v>1594488</v>
      </c>
      <c r="O1437" s="11" t="s">
        <v>3204</v>
      </c>
      <c r="P1437" s="39">
        <v>4.8445355107385616E-5</v>
      </c>
      <c r="Q1437" s="39">
        <v>7.7350596080426009E-5</v>
      </c>
      <c r="R1437" s="26">
        <v>1.2111338776846404E-2</v>
      </c>
      <c r="S1437" s="26">
        <v>2.3205178824127802E-3</v>
      </c>
      <c r="T1437" s="26">
        <v>1.4431856659259185E-2</v>
      </c>
      <c r="U1437" s="11"/>
      <c r="V1437" s="28"/>
      <c r="W1437" s="28"/>
      <c r="X1437" s="29"/>
      <c r="Y1437" s="108" t="str">
        <f t="shared" si="177"/>
        <v>NO OFERTADO</v>
      </c>
      <c r="Z1437" s="108" t="str">
        <f t="shared" si="178"/>
        <v>CORRECTO</v>
      </c>
      <c r="AA1437" s="29">
        <f t="shared" si="179"/>
        <v>0</v>
      </c>
      <c r="AB1437" s="25">
        <v>4.3600819596647054E-3</v>
      </c>
      <c r="AC1437" s="26">
        <v>1.1602589412063901E-3</v>
      </c>
      <c r="AD1437" s="26">
        <v>5.5203409008710951E-3</v>
      </c>
      <c r="AE1437" s="28"/>
      <c r="AF1437" s="28"/>
      <c r="AG1437" s="28"/>
      <c r="AH1437" s="29"/>
      <c r="AI1437" s="108" t="str">
        <f t="shared" si="180"/>
        <v>NO OFERTADO</v>
      </c>
      <c r="AJ1437" s="108" t="str">
        <f t="shared" si="181"/>
        <v>CORRECTO</v>
      </c>
      <c r="AK1437" s="27">
        <v>2.9067213064431371E-3</v>
      </c>
      <c r="AL1437" s="26">
        <v>3.8675298040213006E-4</v>
      </c>
      <c r="AM1437" s="26">
        <v>3.293474286845267E-3</v>
      </c>
      <c r="AN1437" s="28"/>
      <c r="AO1437" s="28"/>
      <c r="AP1437" s="28"/>
      <c r="AQ1437" s="29"/>
      <c r="AR1437" s="108" t="str">
        <f t="shared" si="182"/>
        <v>NO OFERTADO</v>
      </c>
      <c r="AS1437" s="109" t="str">
        <f t="shared" si="183"/>
        <v>CORRECTO</v>
      </c>
    </row>
    <row r="1438" spans="1:45" ht="24" x14ac:dyDescent="0.25">
      <c r="A1438" s="134">
        <v>1438</v>
      </c>
      <c r="B1438" s="135">
        <v>1381</v>
      </c>
      <c r="C1438" s="10" t="s">
        <v>2262</v>
      </c>
      <c r="D1438" s="136" t="s">
        <v>4867</v>
      </c>
      <c r="E1438" s="136" t="s">
        <v>6</v>
      </c>
      <c r="F1438" s="136" t="s">
        <v>101</v>
      </c>
      <c r="G1438" s="136" t="s">
        <v>8</v>
      </c>
      <c r="H1438" s="136" t="s">
        <v>7</v>
      </c>
      <c r="I1438" s="137" t="s">
        <v>45</v>
      </c>
      <c r="J1438" s="8">
        <v>1</v>
      </c>
      <c r="K1438" s="8" t="s">
        <v>2263</v>
      </c>
      <c r="L1438" s="9">
        <v>1913.48</v>
      </c>
      <c r="M1438" s="9">
        <v>4105.7142857142853</v>
      </c>
      <c r="N1438" s="138">
        <f t="shared" si="176"/>
        <v>7856202.1714285705</v>
      </c>
      <c r="O1438" s="11" t="s">
        <v>3204</v>
      </c>
      <c r="P1438" s="39">
        <v>2.3869511968122121E-4</v>
      </c>
      <c r="Q1438" s="39"/>
      <c r="R1438" s="26">
        <v>5.96737799203053E-2</v>
      </c>
      <c r="S1438" s="7"/>
      <c r="T1438" s="26">
        <v>5.96737799203053E-2</v>
      </c>
      <c r="U1438" s="11"/>
      <c r="V1438" s="28"/>
      <c r="W1438" s="28"/>
      <c r="X1438" s="29"/>
      <c r="Y1438" s="108" t="str">
        <f t="shared" si="177"/>
        <v>NO OFERTADO</v>
      </c>
      <c r="Z1438" s="108" t="str">
        <f t="shared" si="178"/>
        <v>CORRECTO</v>
      </c>
      <c r="AA1438" s="29">
        <f t="shared" si="179"/>
        <v>0</v>
      </c>
      <c r="AB1438" s="25">
        <v>2.148256077130991E-2</v>
      </c>
      <c r="AC1438" s="7"/>
      <c r="AD1438" s="26">
        <v>2.148256077130991E-2</v>
      </c>
      <c r="AE1438" s="28"/>
      <c r="AF1438" s="28"/>
      <c r="AG1438" s="28"/>
      <c r="AH1438" s="29"/>
      <c r="AI1438" s="108" t="str">
        <f t="shared" si="180"/>
        <v>NO OFERTADO</v>
      </c>
      <c r="AJ1438" s="108" t="str">
        <f t="shared" si="181"/>
        <v>CORRECTO</v>
      </c>
      <c r="AK1438" s="27">
        <v>1.4321707180873272E-2</v>
      </c>
      <c r="AL1438" s="7"/>
      <c r="AM1438" s="26">
        <v>1.4321707180873272E-2</v>
      </c>
      <c r="AN1438" s="28"/>
      <c r="AO1438" s="28"/>
      <c r="AP1438" s="28"/>
      <c r="AQ1438" s="29"/>
      <c r="AR1438" s="108" t="str">
        <f t="shared" si="182"/>
        <v>NO OFERTADO</v>
      </c>
      <c r="AS1438" s="109" t="str">
        <f t="shared" si="183"/>
        <v>CORRECTO</v>
      </c>
    </row>
    <row r="1439" spans="1:45" ht="24" x14ac:dyDescent="0.25">
      <c r="A1439" s="134">
        <v>1439</v>
      </c>
      <c r="B1439" s="135">
        <v>1235</v>
      </c>
      <c r="C1439" s="10" t="s">
        <v>2262</v>
      </c>
      <c r="D1439" s="136" t="s">
        <v>2272</v>
      </c>
      <c r="E1439" s="136" t="s">
        <v>7</v>
      </c>
      <c r="F1439" s="136" t="s">
        <v>7</v>
      </c>
      <c r="G1439" s="136" t="s">
        <v>8</v>
      </c>
      <c r="H1439" s="136" t="s">
        <v>7</v>
      </c>
      <c r="I1439" s="137" t="s">
        <v>45</v>
      </c>
      <c r="J1439" s="8">
        <v>1</v>
      </c>
      <c r="K1439" s="8" t="s">
        <v>2263</v>
      </c>
      <c r="L1439" s="9">
        <v>1681.6</v>
      </c>
      <c r="M1439" s="9">
        <v>1722</v>
      </c>
      <c r="N1439" s="138">
        <f t="shared" si="176"/>
        <v>2895715.1999999997</v>
      </c>
      <c r="O1439" s="11" t="s">
        <v>3204</v>
      </c>
      <c r="P1439" s="39">
        <v>8.7980562509002344E-5</v>
      </c>
      <c r="Q1439" s="39"/>
      <c r="R1439" s="26">
        <v>2.1995140627250585E-2</v>
      </c>
      <c r="S1439" s="7"/>
      <c r="T1439" s="26">
        <v>2.1995140627250585E-2</v>
      </c>
      <c r="U1439" s="11"/>
      <c r="V1439" s="28"/>
      <c r="W1439" s="28"/>
      <c r="X1439" s="29"/>
      <c r="Y1439" s="108" t="str">
        <f t="shared" si="177"/>
        <v>NO OFERTADO</v>
      </c>
      <c r="Z1439" s="108" t="str">
        <f t="shared" si="178"/>
        <v>CORRECTO</v>
      </c>
      <c r="AA1439" s="29">
        <f t="shared" si="179"/>
        <v>0</v>
      </c>
      <c r="AB1439" s="25">
        <v>7.9182506258102109E-3</v>
      </c>
      <c r="AC1439" s="7"/>
      <c r="AD1439" s="26">
        <v>7.9182506258102109E-3</v>
      </c>
      <c r="AE1439" s="28"/>
      <c r="AF1439" s="28"/>
      <c r="AG1439" s="28"/>
      <c r="AH1439" s="29"/>
      <c r="AI1439" s="108" t="str">
        <f t="shared" si="180"/>
        <v>NO OFERTADO</v>
      </c>
      <c r="AJ1439" s="108" t="str">
        <f t="shared" si="181"/>
        <v>CORRECTO</v>
      </c>
      <c r="AK1439" s="27">
        <v>5.2788337505401406E-3</v>
      </c>
      <c r="AL1439" s="7"/>
      <c r="AM1439" s="26">
        <v>5.2788337505401406E-3</v>
      </c>
      <c r="AN1439" s="28"/>
      <c r="AO1439" s="28"/>
      <c r="AP1439" s="28"/>
      <c r="AQ1439" s="29"/>
      <c r="AR1439" s="108" t="str">
        <f t="shared" si="182"/>
        <v>NO OFERTADO</v>
      </c>
      <c r="AS1439" s="109" t="str">
        <f t="shared" si="183"/>
        <v>CORRECTO</v>
      </c>
    </row>
    <row r="1440" spans="1:45" ht="36" x14ac:dyDescent="0.25">
      <c r="A1440" s="134">
        <v>1440</v>
      </c>
      <c r="B1440" s="135">
        <v>1226</v>
      </c>
      <c r="C1440" s="10" t="s">
        <v>2262</v>
      </c>
      <c r="D1440" s="136" t="s">
        <v>333</v>
      </c>
      <c r="E1440" s="136" t="s">
        <v>205</v>
      </c>
      <c r="F1440" s="136" t="s">
        <v>7</v>
      </c>
      <c r="G1440" s="136" t="s">
        <v>8</v>
      </c>
      <c r="H1440" s="136" t="s">
        <v>7</v>
      </c>
      <c r="I1440" s="137" t="s">
        <v>45</v>
      </c>
      <c r="J1440" s="8">
        <v>1</v>
      </c>
      <c r="K1440" s="8" t="s">
        <v>2263</v>
      </c>
      <c r="L1440" s="9">
        <v>2693.11</v>
      </c>
      <c r="M1440" s="9">
        <v>824.16666666666663</v>
      </c>
      <c r="N1440" s="138">
        <f t="shared" si="176"/>
        <v>2219571.4916666667</v>
      </c>
      <c r="O1440" s="11" t="s">
        <v>3204</v>
      </c>
      <c r="P1440" s="39">
        <v>6.7437277107147407E-5</v>
      </c>
      <c r="Q1440" s="39"/>
      <c r="R1440" s="26">
        <v>1.6859319276786851E-2</v>
      </c>
      <c r="S1440" s="7"/>
      <c r="T1440" s="26">
        <v>1.6859319276786851E-2</v>
      </c>
      <c r="U1440" s="11"/>
      <c r="V1440" s="28"/>
      <c r="W1440" s="28"/>
      <c r="X1440" s="29"/>
      <c r="Y1440" s="108" t="str">
        <f t="shared" si="177"/>
        <v>NO OFERTADO</v>
      </c>
      <c r="Z1440" s="108" t="str">
        <f t="shared" si="178"/>
        <v>CORRECTO</v>
      </c>
      <c r="AA1440" s="29">
        <f t="shared" si="179"/>
        <v>0</v>
      </c>
      <c r="AB1440" s="25">
        <v>6.0693549396432667E-3</v>
      </c>
      <c r="AC1440" s="7"/>
      <c r="AD1440" s="26">
        <v>6.0693549396432667E-3</v>
      </c>
      <c r="AE1440" s="28"/>
      <c r="AF1440" s="28"/>
      <c r="AG1440" s="28"/>
      <c r="AH1440" s="29"/>
      <c r="AI1440" s="108" t="str">
        <f t="shared" si="180"/>
        <v>NO OFERTADO</v>
      </c>
      <c r="AJ1440" s="108" t="str">
        <f t="shared" si="181"/>
        <v>CORRECTO</v>
      </c>
      <c r="AK1440" s="27">
        <v>4.0462366264288445E-3</v>
      </c>
      <c r="AL1440" s="7"/>
      <c r="AM1440" s="26">
        <v>4.0462366264288445E-3</v>
      </c>
      <c r="AN1440" s="28"/>
      <c r="AO1440" s="28"/>
      <c r="AP1440" s="28"/>
      <c r="AQ1440" s="29"/>
      <c r="AR1440" s="108" t="str">
        <f t="shared" si="182"/>
        <v>NO OFERTADO</v>
      </c>
      <c r="AS1440" s="109" t="str">
        <f t="shared" si="183"/>
        <v>CORRECTO</v>
      </c>
    </row>
    <row r="1441" spans="1:45" ht="24" x14ac:dyDescent="0.25">
      <c r="A1441" s="134">
        <v>1441</v>
      </c>
      <c r="B1441" s="135">
        <v>2621</v>
      </c>
      <c r="C1441" s="10" t="s">
        <v>4414</v>
      </c>
      <c r="D1441" s="136" t="s">
        <v>3487</v>
      </c>
      <c r="E1441" s="136" t="s">
        <v>4303</v>
      </c>
      <c r="F1441" s="136" t="s">
        <v>7</v>
      </c>
      <c r="G1441" s="136" t="s">
        <v>8</v>
      </c>
      <c r="H1441" s="136" t="s">
        <v>4868</v>
      </c>
      <c r="I1441" s="137" t="s">
        <v>45</v>
      </c>
      <c r="J1441" s="8">
        <v>1</v>
      </c>
      <c r="K1441" s="8" t="s">
        <v>562</v>
      </c>
      <c r="L1441" s="9">
        <v>2896.58</v>
      </c>
      <c r="M1441" s="9">
        <v>159.23076923076923</v>
      </c>
      <c r="N1441" s="138">
        <f t="shared" si="176"/>
        <v>461224.66153846151</v>
      </c>
      <c r="O1441" s="11" t="s">
        <v>4504</v>
      </c>
      <c r="P1441" s="39">
        <v>1.4013396471164729E-5</v>
      </c>
      <c r="Q1441" s="39"/>
      <c r="R1441" s="26">
        <v>3.5033491177911824E-3</v>
      </c>
      <c r="S1441" s="7"/>
      <c r="T1441" s="26">
        <v>3.5033491177911824E-3</v>
      </c>
      <c r="U1441" s="11"/>
      <c r="V1441" s="28"/>
      <c r="W1441" s="28"/>
      <c r="X1441" s="29"/>
      <c r="Y1441" s="108" t="str">
        <f t="shared" si="177"/>
        <v>NO OFERTADO</v>
      </c>
      <c r="Z1441" s="108" t="str">
        <f t="shared" si="178"/>
        <v>CORRECTO</v>
      </c>
      <c r="AA1441" s="29">
        <f t="shared" si="179"/>
        <v>0</v>
      </c>
      <c r="AB1441" s="25">
        <v>1.2612056824048256E-3</v>
      </c>
      <c r="AC1441" s="7"/>
      <c r="AD1441" s="26">
        <v>1.2612056824048256E-3</v>
      </c>
      <c r="AE1441" s="28"/>
      <c r="AF1441" s="28"/>
      <c r="AG1441" s="28"/>
      <c r="AH1441" s="29"/>
      <c r="AI1441" s="108" t="str">
        <f t="shared" si="180"/>
        <v>NO OFERTADO</v>
      </c>
      <c r="AJ1441" s="108" t="str">
        <f t="shared" si="181"/>
        <v>CORRECTO</v>
      </c>
      <c r="AK1441" s="27">
        <v>8.4080378826988371E-4</v>
      </c>
      <c r="AL1441" s="7"/>
      <c r="AM1441" s="26">
        <v>8.4080378826988371E-4</v>
      </c>
      <c r="AN1441" s="28"/>
      <c r="AO1441" s="28"/>
      <c r="AP1441" s="28"/>
      <c r="AQ1441" s="29"/>
      <c r="AR1441" s="108" t="str">
        <f t="shared" si="182"/>
        <v>NO OFERTADO</v>
      </c>
      <c r="AS1441" s="109" t="str">
        <f t="shared" si="183"/>
        <v>CORRECTO</v>
      </c>
    </row>
    <row r="1442" spans="1:45" ht="24" x14ac:dyDescent="0.25">
      <c r="A1442" s="134">
        <v>1442</v>
      </c>
      <c r="B1442" s="135">
        <v>688</v>
      </c>
      <c r="C1442" s="10" t="s">
        <v>1487</v>
      </c>
      <c r="D1442" s="136" t="s">
        <v>136</v>
      </c>
      <c r="E1442" s="136" t="s">
        <v>6</v>
      </c>
      <c r="F1442" s="136" t="s">
        <v>7</v>
      </c>
      <c r="G1442" s="136" t="s">
        <v>8</v>
      </c>
      <c r="H1442" s="136" t="s">
        <v>7</v>
      </c>
      <c r="I1442" s="137">
        <v>896.80000000000007</v>
      </c>
      <c r="J1442" s="8">
        <v>1</v>
      </c>
      <c r="K1442" s="8" t="s">
        <v>1205</v>
      </c>
      <c r="L1442" s="9">
        <v>77</v>
      </c>
      <c r="M1442" s="9">
        <v>93447.076923076922</v>
      </c>
      <c r="N1442" s="138">
        <f t="shared" si="176"/>
        <v>7195424.923076923</v>
      </c>
      <c r="O1442" s="11" t="s">
        <v>3204</v>
      </c>
      <c r="P1442" s="39">
        <v>2.1861871368551809E-4</v>
      </c>
      <c r="Q1442" s="39">
        <v>3.4905901258081181E-4</v>
      </c>
      <c r="R1442" s="26">
        <v>5.465467842137952E-2</v>
      </c>
      <c r="S1442" s="26">
        <v>1.0471770377424354E-2</v>
      </c>
      <c r="T1442" s="26">
        <v>6.5126448798803874E-2</v>
      </c>
      <c r="U1442" s="11"/>
      <c r="V1442" s="28"/>
      <c r="W1442" s="28"/>
      <c r="X1442" s="29"/>
      <c r="Y1442" s="108" t="str">
        <f t="shared" si="177"/>
        <v>NO OFERTADO</v>
      </c>
      <c r="Z1442" s="108" t="str">
        <f t="shared" si="178"/>
        <v>CORRECTO</v>
      </c>
      <c r="AA1442" s="29">
        <f t="shared" si="179"/>
        <v>0</v>
      </c>
      <c r="AB1442" s="25">
        <v>1.9675684231696626E-2</v>
      </c>
      <c r="AC1442" s="26">
        <v>5.235885188712177E-3</v>
      </c>
      <c r="AD1442" s="26">
        <v>2.4911569420408803E-2</v>
      </c>
      <c r="AE1442" s="28"/>
      <c r="AF1442" s="28"/>
      <c r="AG1442" s="28"/>
      <c r="AH1442" s="29"/>
      <c r="AI1442" s="108" t="str">
        <f t="shared" si="180"/>
        <v>NO OFERTADO</v>
      </c>
      <c r="AJ1442" s="108" t="str">
        <f t="shared" si="181"/>
        <v>CORRECTO</v>
      </c>
      <c r="AK1442" s="27">
        <v>1.3117122821131085E-2</v>
      </c>
      <c r="AL1442" s="26">
        <v>1.7452950629040591E-3</v>
      </c>
      <c r="AM1442" s="26">
        <v>1.4862417884035145E-2</v>
      </c>
      <c r="AN1442" s="28"/>
      <c r="AO1442" s="28"/>
      <c r="AP1442" s="28"/>
      <c r="AQ1442" s="29"/>
      <c r="AR1442" s="108" t="str">
        <f t="shared" si="182"/>
        <v>NO OFERTADO</v>
      </c>
      <c r="AS1442" s="109" t="str">
        <f t="shared" si="183"/>
        <v>CORRECTO</v>
      </c>
    </row>
    <row r="1443" spans="1:45" x14ac:dyDescent="0.25">
      <c r="A1443" s="134">
        <v>1443</v>
      </c>
      <c r="B1443" s="135">
        <v>518</v>
      </c>
      <c r="C1443" s="10" t="s">
        <v>1204</v>
      </c>
      <c r="D1443" s="136" t="s">
        <v>488</v>
      </c>
      <c r="E1443" s="136" t="s">
        <v>36</v>
      </c>
      <c r="F1443" s="136" t="s">
        <v>16</v>
      </c>
      <c r="G1443" s="136" t="s">
        <v>17</v>
      </c>
      <c r="H1443" s="136" t="s">
        <v>36</v>
      </c>
      <c r="I1443" s="137" t="s">
        <v>45</v>
      </c>
      <c r="J1443" s="8">
        <v>1</v>
      </c>
      <c r="K1443" s="8" t="s">
        <v>1205</v>
      </c>
      <c r="L1443" s="9">
        <v>4344.87</v>
      </c>
      <c r="M1443" s="9">
        <v>3504.2307692307691</v>
      </c>
      <c r="N1443" s="138">
        <f t="shared" si="176"/>
        <v>15225427.142307691</v>
      </c>
      <c r="O1443" s="11" t="s">
        <v>3204</v>
      </c>
      <c r="P1443" s="39">
        <v>4.6259440307529654E-4</v>
      </c>
      <c r="Q1443" s="39"/>
      <c r="R1443" s="26">
        <v>0.11564860076882413</v>
      </c>
      <c r="S1443" s="7"/>
      <c r="T1443" s="26">
        <v>0.11564860076882413</v>
      </c>
      <c r="U1443" s="11"/>
      <c r="V1443" s="28"/>
      <c r="W1443" s="28"/>
      <c r="X1443" s="29"/>
      <c r="Y1443" s="108" t="str">
        <f t="shared" si="177"/>
        <v>NO OFERTADO</v>
      </c>
      <c r="Z1443" s="108" t="str">
        <f t="shared" si="178"/>
        <v>CORRECTO</v>
      </c>
      <c r="AA1443" s="29">
        <f t="shared" si="179"/>
        <v>0</v>
      </c>
      <c r="AB1443" s="25">
        <v>4.1633496276776691E-2</v>
      </c>
      <c r="AC1443" s="7"/>
      <c r="AD1443" s="26">
        <v>4.1633496276776691E-2</v>
      </c>
      <c r="AE1443" s="28"/>
      <c r="AF1443" s="28"/>
      <c r="AG1443" s="28"/>
      <c r="AH1443" s="29"/>
      <c r="AI1443" s="108" t="str">
        <f t="shared" si="180"/>
        <v>NO OFERTADO</v>
      </c>
      <c r="AJ1443" s="108" t="str">
        <f t="shared" si="181"/>
        <v>CORRECTO</v>
      </c>
      <c r="AK1443" s="27">
        <v>2.7755664184517793E-2</v>
      </c>
      <c r="AL1443" s="7"/>
      <c r="AM1443" s="26">
        <v>2.7755664184517793E-2</v>
      </c>
      <c r="AN1443" s="28"/>
      <c r="AO1443" s="28"/>
      <c r="AP1443" s="28"/>
      <c r="AQ1443" s="29"/>
      <c r="AR1443" s="108" t="str">
        <f t="shared" si="182"/>
        <v>NO OFERTADO</v>
      </c>
      <c r="AS1443" s="109" t="str">
        <f t="shared" si="183"/>
        <v>CORRECTO</v>
      </c>
    </row>
    <row r="1444" spans="1:45" x14ac:dyDescent="0.25">
      <c r="A1444" s="134">
        <v>1444</v>
      </c>
      <c r="B1444" s="135">
        <v>663</v>
      </c>
      <c r="C1444" s="10" t="s">
        <v>1441</v>
      </c>
      <c r="D1444" s="136" t="s">
        <v>1442</v>
      </c>
      <c r="E1444" s="136" t="s">
        <v>36</v>
      </c>
      <c r="F1444" s="136" t="s">
        <v>16</v>
      </c>
      <c r="G1444" s="136" t="s">
        <v>17</v>
      </c>
      <c r="H1444" s="136" t="s">
        <v>36</v>
      </c>
      <c r="I1444" s="137" t="s">
        <v>45</v>
      </c>
      <c r="J1444" s="8">
        <v>1</v>
      </c>
      <c r="K1444" s="8" t="s">
        <v>1443</v>
      </c>
      <c r="L1444" s="9">
        <v>3271.65</v>
      </c>
      <c r="M1444" s="9">
        <v>3844.6153846153848</v>
      </c>
      <c r="N1444" s="138">
        <f t="shared" si="176"/>
        <v>12578235.923076924</v>
      </c>
      <c r="O1444" s="11" t="s">
        <v>3204</v>
      </c>
      <c r="P1444" s="39">
        <v>3.8216474875818186E-4</v>
      </c>
      <c r="Q1444" s="39"/>
      <c r="R1444" s="26">
        <v>9.5541187189545462E-2</v>
      </c>
      <c r="S1444" s="7"/>
      <c r="T1444" s="26">
        <v>9.5541187189545462E-2</v>
      </c>
      <c r="U1444" s="11"/>
      <c r="V1444" s="28"/>
      <c r="W1444" s="28"/>
      <c r="X1444" s="29"/>
      <c r="Y1444" s="108" t="str">
        <f t="shared" si="177"/>
        <v>NO OFERTADO</v>
      </c>
      <c r="Z1444" s="108" t="str">
        <f t="shared" si="178"/>
        <v>CORRECTO</v>
      </c>
      <c r="AA1444" s="29">
        <f t="shared" si="179"/>
        <v>0</v>
      </c>
      <c r="AB1444" s="25">
        <v>3.4394827388236369E-2</v>
      </c>
      <c r="AC1444" s="7"/>
      <c r="AD1444" s="26">
        <v>3.4394827388236369E-2</v>
      </c>
      <c r="AE1444" s="28"/>
      <c r="AF1444" s="28"/>
      <c r="AG1444" s="28"/>
      <c r="AH1444" s="29"/>
      <c r="AI1444" s="108" t="str">
        <f t="shared" si="180"/>
        <v>NO OFERTADO</v>
      </c>
      <c r="AJ1444" s="108" t="str">
        <f t="shared" si="181"/>
        <v>CORRECTO</v>
      </c>
      <c r="AK1444" s="27">
        <v>2.2929884925490911E-2</v>
      </c>
      <c r="AL1444" s="7"/>
      <c r="AM1444" s="26">
        <v>2.2929884925490911E-2</v>
      </c>
      <c r="AN1444" s="28"/>
      <c r="AO1444" s="28"/>
      <c r="AP1444" s="28"/>
      <c r="AQ1444" s="29"/>
      <c r="AR1444" s="108" t="str">
        <f t="shared" si="182"/>
        <v>NO OFERTADO</v>
      </c>
      <c r="AS1444" s="109" t="str">
        <f t="shared" si="183"/>
        <v>CORRECTO</v>
      </c>
    </row>
    <row r="1445" spans="1:45" ht="24" x14ac:dyDescent="0.25">
      <c r="A1445" s="134">
        <v>1445</v>
      </c>
      <c r="B1445" s="135">
        <v>719</v>
      </c>
      <c r="C1445" s="10" t="s">
        <v>4869</v>
      </c>
      <c r="D1445" s="136" t="s">
        <v>1532</v>
      </c>
      <c r="E1445" s="136" t="s">
        <v>6</v>
      </c>
      <c r="F1445" s="136" t="s">
        <v>7</v>
      </c>
      <c r="G1445" s="136" t="s">
        <v>8</v>
      </c>
      <c r="H1445" s="136" t="s">
        <v>7</v>
      </c>
      <c r="I1445" s="137" t="s">
        <v>45</v>
      </c>
      <c r="J1445" s="8">
        <v>1</v>
      </c>
      <c r="K1445" s="8" t="s">
        <v>1443</v>
      </c>
      <c r="L1445" s="9">
        <v>728</v>
      </c>
      <c r="M1445" s="9">
        <v>8456.9230769230762</v>
      </c>
      <c r="N1445" s="138">
        <f t="shared" si="176"/>
        <v>6156639.9999999991</v>
      </c>
      <c r="O1445" s="11" t="s">
        <v>3204</v>
      </c>
      <c r="P1445" s="39">
        <v>1.8705729429656072E-4</v>
      </c>
      <c r="Q1445" s="39"/>
      <c r="R1445" s="26">
        <v>4.6764323574140183E-2</v>
      </c>
      <c r="S1445" s="7"/>
      <c r="T1445" s="26">
        <v>4.6764323574140183E-2</v>
      </c>
      <c r="U1445" s="11"/>
      <c r="V1445" s="28"/>
      <c r="W1445" s="28"/>
      <c r="X1445" s="29"/>
      <c r="Y1445" s="108" t="str">
        <f t="shared" si="177"/>
        <v>NO OFERTADO</v>
      </c>
      <c r="Z1445" s="108" t="str">
        <f t="shared" si="178"/>
        <v>CORRECTO</v>
      </c>
      <c r="AA1445" s="29">
        <f t="shared" si="179"/>
        <v>0</v>
      </c>
      <c r="AB1445" s="25">
        <v>1.6835156486690466E-2</v>
      </c>
      <c r="AC1445" s="7"/>
      <c r="AD1445" s="26">
        <v>1.6835156486690466E-2</v>
      </c>
      <c r="AE1445" s="28"/>
      <c r="AF1445" s="28"/>
      <c r="AG1445" s="28"/>
      <c r="AH1445" s="29"/>
      <c r="AI1445" s="108" t="str">
        <f t="shared" si="180"/>
        <v>NO OFERTADO</v>
      </c>
      <c r="AJ1445" s="108" t="str">
        <f t="shared" si="181"/>
        <v>CORRECTO</v>
      </c>
      <c r="AK1445" s="27">
        <v>1.1223437657793644E-2</v>
      </c>
      <c r="AL1445" s="7"/>
      <c r="AM1445" s="26">
        <v>1.1223437657793644E-2</v>
      </c>
      <c r="AN1445" s="28"/>
      <c r="AO1445" s="28"/>
      <c r="AP1445" s="28"/>
      <c r="AQ1445" s="29"/>
      <c r="AR1445" s="108" t="str">
        <f t="shared" si="182"/>
        <v>NO OFERTADO</v>
      </c>
      <c r="AS1445" s="109" t="str">
        <f t="shared" si="183"/>
        <v>CORRECTO</v>
      </c>
    </row>
    <row r="1446" spans="1:45" ht="24" x14ac:dyDescent="0.25">
      <c r="A1446" s="134">
        <v>1446</v>
      </c>
      <c r="B1446" s="135">
        <v>1335</v>
      </c>
      <c r="C1446" s="10" t="s">
        <v>1441</v>
      </c>
      <c r="D1446" s="136" t="s">
        <v>459</v>
      </c>
      <c r="E1446" s="136" t="s">
        <v>6</v>
      </c>
      <c r="F1446" s="136" t="s">
        <v>101</v>
      </c>
      <c r="G1446" s="136" t="s">
        <v>8</v>
      </c>
      <c r="H1446" s="136" t="s">
        <v>7</v>
      </c>
      <c r="I1446" s="137" t="s">
        <v>45</v>
      </c>
      <c r="J1446" s="8">
        <v>1</v>
      </c>
      <c r="K1446" s="8" t="s">
        <v>1443</v>
      </c>
      <c r="L1446" s="9">
        <v>3338</v>
      </c>
      <c r="M1446" s="9">
        <v>896.2</v>
      </c>
      <c r="N1446" s="138">
        <f t="shared" si="176"/>
        <v>2991515.6</v>
      </c>
      <c r="O1446" s="11" t="s">
        <v>3204</v>
      </c>
      <c r="P1446" s="39">
        <v>9.0891267636560288E-5</v>
      </c>
      <c r="Q1446" s="39"/>
      <c r="R1446" s="26">
        <v>2.2722816909140072E-2</v>
      </c>
      <c r="S1446" s="7"/>
      <c r="T1446" s="26">
        <v>2.2722816909140072E-2</v>
      </c>
      <c r="U1446" s="11"/>
      <c r="V1446" s="28"/>
      <c r="W1446" s="28"/>
      <c r="X1446" s="29"/>
      <c r="Y1446" s="108" t="str">
        <f t="shared" si="177"/>
        <v>NO OFERTADO</v>
      </c>
      <c r="Z1446" s="108" t="str">
        <f t="shared" si="178"/>
        <v>CORRECTO</v>
      </c>
      <c r="AA1446" s="29">
        <f t="shared" si="179"/>
        <v>0</v>
      </c>
      <c r="AB1446" s="25">
        <v>8.1802140872904265E-3</v>
      </c>
      <c r="AC1446" s="7"/>
      <c r="AD1446" s="26">
        <v>8.1802140872904265E-3</v>
      </c>
      <c r="AE1446" s="28"/>
      <c r="AF1446" s="28"/>
      <c r="AG1446" s="28"/>
      <c r="AH1446" s="29"/>
      <c r="AI1446" s="108" t="str">
        <f t="shared" si="180"/>
        <v>NO OFERTADO</v>
      </c>
      <c r="AJ1446" s="108" t="str">
        <f t="shared" si="181"/>
        <v>CORRECTO</v>
      </c>
      <c r="AK1446" s="27">
        <v>5.4534760581936171E-3</v>
      </c>
      <c r="AL1446" s="7"/>
      <c r="AM1446" s="26">
        <v>5.4534760581936171E-3</v>
      </c>
      <c r="AN1446" s="28"/>
      <c r="AO1446" s="28"/>
      <c r="AP1446" s="28"/>
      <c r="AQ1446" s="29"/>
      <c r="AR1446" s="108" t="str">
        <f t="shared" si="182"/>
        <v>NO OFERTADO</v>
      </c>
      <c r="AS1446" s="109" t="str">
        <f t="shared" si="183"/>
        <v>CORRECTO</v>
      </c>
    </row>
    <row r="1447" spans="1:45" ht="24" x14ac:dyDescent="0.25">
      <c r="A1447" s="134">
        <v>1447</v>
      </c>
      <c r="B1447" s="135">
        <v>929</v>
      </c>
      <c r="C1447" s="10" t="s">
        <v>1859</v>
      </c>
      <c r="D1447" s="136" t="s">
        <v>1860</v>
      </c>
      <c r="E1447" s="136" t="s">
        <v>7</v>
      </c>
      <c r="F1447" s="136" t="s">
        <v>7</v>
      </c>
      <c r="G1447" s="136" t="s">
        <v>8</v>
      </c>
      <c r="H1447" s="136" t="s">
        <v>7</v>
      </c>
      <c r="I1447" s="137">
        <v>3267.6</v>
      </c>
      <c r="J1447" s="8">
        <v>1</v>
      </c>
      <c r="K1447" s="8" t="s">
        <v>1861</v>
      </c>
      <c r="L1447" s="9">
        <v>1492.42</v>
      </c>
      <c r="M1447" s="9">
        <v>2214.6153846153848</v>
      </c>
      <c r="N1447" s="138">
        <f t="shared" si="176"/>
        <v>3305136.2923076926</v>
      </c>
      <c r="O1447" s="11" t="s">
        <v>3204</v>
      </c>
      <c r="P1447" s="39">
        <v>1.0042001028490275E-4</v>
      </c>
      <c r="Q1447" s="39">
        <v>1.6033627241913965E-4</v>
      </c>
      <c r="R1447" s="26">
        <v>2.5105002571225686E-2</v>
      </c>
      <c r="S1447" s="26">
        <v>4.810088172574189E-3</v>
      </c>
      <c r="T1447" s="26">
        <v>2.9915090743799874E-2</v>
      </c>
      <c r="U1447" s="11"/>
      <c r="V1447" s="28"/>
      <c r="W1447" s="28"/>
      <c r="X1447" s="29"/>
      <c r="Y1447" s="108" t="str">
        <f t="shared" si="177"/>
        <v>NO OFERTADO</v>
      </c>
      <c r="Z1447" s="108" t="str">
        <f t="shared" si="178"/>
        <v>CORRECTO</v>
      </c>
      <c r="AA1447" s="29">
        <f t="shared" si="179"/>
        <v>0</v>
      </c>
      <c r="AB1447" s="25">
        <v>9.037800925641248E-3</v>
      </c>
      <c r="AC1447" s="26">
        <v>2.4050440862870945E-3</v>
      </c>
      <c r="AD1447" s="26">
        <v>1.1442845011928342E-2</v>
      </c>
      <c r="AE1447" s="28"/>
      <c r="AF1447" s="28"/>
      <c r="AG1447" s="28"/>
      <c r="AH1447" s="29"/>
      <c r="AI1447" s="108" t="str">
        <f t="shared" si="180"/>
        <v>NO OFERTADO</v>
      </c>
      <c r="AJ1447" s="108" t="str">
        <f t="shared" si="181"/>
        <v>CORRECTO</v>
      </c>
      <c r="AK1447" s="27">
        <v>6.0252006170941654E-3</v>
      </c>
      <c r="AL1447" s="26">
        <v>8.016813620956982E-4</v>
      </c>
      <c r="AM1447" s="26">
        <v>6.8268819791898637E-3</v>
      </c>
      <c r="AN1447" s="28"/>
      <c r="AO1447" s="28"/>
      <c r="AP1447" s="28"/>
      <c r="AQ1447" s="29"/>
      <c r="AR1447" s="108" t="str">
        <f t="shared" si="182"/>
        <v>NO OFERTADO</v>
      </c>
      <c r="AS1447" s="109" t="str">
        <f t="shared" si="183"/>
        <v>CORRECTO</v>
      </c>
    </row>
    <row r="1448" spans="1:45" ht="24" x14ac:dyDescent="0.25">
      <c r="A1448" s="134">
        <v>1448</v>
      </c>
      <c r="B1448" s="135">
        <v>1743</v>
      </c>
      <c r="C1448" s="10" t="s">
        <v>3049</v>
      </c>
      <c r="D1448" s="136" t="s">
        <v>72</v>
      </c>
      <c r="E1448" s="136" t="s">
        <v>6</v>
      </c>
      <c r="F1448" s="136" t="s">
        <v>7</v>
      </c>
      <c r="G1448" s="136" t="s">
        <v>8</v>
      </c>
      <c r="H1448" s="136" t="s">
        <v>6</v>
      </c>
      <c r="I1448" s="137" t="s">
        <v>45</v>
      </c>
      <c r="J1448" s="8">
        <v>1</v>
      </c>
      <c r="K1448" s="8" t="s">
        <v>3050</v>
      </c>
      <c r="L1448" s="9">
        <v>11877.75</v>
      </c>
      <c r="M1448" s="9">
        <v>10</v>
      </c>
      <c r="N1448" s="138">
        <f t="shared" si="176"/>
        <v>118777.5</v>
      </c>
      <c r="O1448" s="11" t="s">
        <v>3204</v>
      </c>
      <c r="P1448" s="39">
        <v>3.6088187344573898E-6</v>
      </c>
      <c r="Q1448" s="39"/>
      <c r="R1448" s="26">
        <v>9.022046836143474E-4</v>
      </c>
      <c r="S1448" s="7"/>
      <c r="T1448" s="26">
        <v>9.022046836143474E-4</v>
      </c>
      <c r="U1448" s="11"/>
      <c r="V1448" s="28"/>
      <c r="W1448" s="28"/>
      <c r="X1448" s="29"/>
      <c r="Y1448" s="108" t="str">
        <f t="shared" si="177"/>
        <v>NO OFERTADO</v>
      </c>
      <c r="Z1448" s="108" t="str">
        <f t="shared" si="178"/>
        <v>CORRECTO</v>
      </c>
      <c r="AA1448" s="29">
        <f t="shared" si="179"/>
        <v>0</v>
      </c>
      <c r="AB1448" s="25">
        <v>3.2479368610116506E-4</v>
      </c>
      <c r="AC1448" s="7"/>
      <c r="AD1448" s="26">
        <v>3.2479368610116506E-4</v>
      </c>
      <c r="AE1448" s="28"/>
      <c r="AF1448" s="28"/>
      <c r="AG1448" s="28"/>
      <c r="AH1448" s="29"/>
      <c r="AI1448" s="108" t="str">
        <f t="shared" si="180"/>
        <v>NO OFERTADO</v>
      </c>
      <c r="AJ1448" s="108" t="str">
        <f t="shared" si="181"/>
        <v>CORRECTO</v>
      </c>
      <c r="AK1448" s="27">
        <v>2.1652912406744338E-4</v>
      </c>
      <c r="AL1448" s="7"/>
      <c r="AM1448" s="26">
        <v>2.1652912406744338E-4</v>
      </c>
      <c r="AN1448" s="28"/>
      <c r="AO1448" s="28"/>
      <c r="AP1448" s="28"/>
      <c r="AQ1448" s="29"/>
      <c r="AR1448" s="108" t="str">
        <f t="shared" si="182"/>
        <v>NO OFERTADO</v>
      </c>
      <c r="AS1448" s="109" t="str">
        <f t="shared" si="183"/>
        <v>CORRECTO</v>
      </c>
    </row>
    <row r="1449" spans="1:45" ht="24" x14ac:dyDescent="0.25">
      <c r="A1449" s="134">
        <v>1449</v>
      </c>
      <c r="B1449" s="135">
        <v>24</v>
      </c>
      <c r="C1449" s="10" t="s">
        <v>83</v>
      </c>
      <c r="D1449" s="136" t="s">
        <v>84</v>
      </c>
      <c r="E1449" s="136" t="s">
        <v>6</v>
      </c>
      <c r="F1449" s="136" t="s">
        <v>7</v>
      </c>
      <c r="G1449" s="136" t="s">
        <v>8</v>
      </c>
      <c r="H1449" s="136" t="s">
        <v>7</v>
      </c>
      <c r="I1449" s="137">
        <v>919344</v>
      </c>
      <c r="J1449" s="8">
        <v>1</v>
      </c>
      <c r="K1449" s="8" t="s">
        <v>85</v>
      </c>
      <c r="L1449" s="9">
        <v>795223.39</v>
      </c>
      <c r="M1449" s="9">
        <v>216.92307692307693</v>
      </c>
      <c r="N1449" s="138">
        <f t="shared" si="176"/>
        <v>172502304.60000002</v>
      </c>
      <c r="O1449" s="11" t="s">
        <v>3204</v>
      </c>
      <c r="P1449" s="39">
        <v>5.2411403555181349E-3</v>
      </c>
      <c r="Q1449" s="39">
        <v>8.3683013519432036E-3</v>
      </c>
      <c r="R1449" s="26">
        <v>1.3102850888795337</v>
      </c>
      <c r="S1449" s="26">
        <v>0.25104904055829613</v>
      </c>
      <c r="T1449" s="26">
        <v>1.5613341294378298</v>
      </c>
      <c r="U1449" s="11"/>
      <c r="V1449" s="28"/>
      <c r="W1449" s="28"/>
      <c r="X1449" s="29"/>
      <c r="Y1449" s="108" t="str">
        <f t="shared" si="177"/>
        <v>NO OFERTADO</v>
      </c>
      <c r="Z1449" s="108" t="str">
        <f t="shared" si="178"/>
        <v>CORRECTO</v>
      </c>
      <c r="AA1449" s="29">
        <f t="shared" si="179"/>
        <v>0</v>
      </c>
      <c r="AB1449" s="25">
        <v>0.47170263199663215</v>
      </c>
      <c r="AC1449" s="26">
        <v>0.12552452027914807</v>
      </c>
      <c r="AD1449" s="26">
        <v>0.59722715227578016</v>
      </c>
      <c r="AE1449" s="28"/>
      <c r="AF1449" s="28"/>
      <c r="AG1449" s="28"/>
      <c r="AH1449" s="29"/>
      <c r="AI1449" s="108" t="str">
        <f t="shared" si="180"/>
        <v>NO OFERTADO</v>
      </c>
      <c r="AJ1449" s="108" t="str">
        <f t="shared" si="181"/>
        <v>CORRECTO</v>
      </c>
      <c r="AK1449" s="27">
        <v>0.3144684213310881</v>
      </c>
      <c r="AL1449" s="26">
        <v>4.184150675971602E-2</v>
      </c>
      <c r="AM1449" s="26">
        <v>0.35630992809080414</v>
      </c>
      <c r="AN1449" s="28"/>
      <c r="AO1449" s="28"/>
      <c r="AP1449" s="28"/>
      <c r="AQ1449" s="29"/>
      <c r="AR1449" s="108" t="str">
        <f t="shared" si="182"/>
        <v>NO OFERTADO</v>
      </c>
      <c r="AS1449" s="109" t="str">
        <f t="shared" si="183"/>
        <v>CORRECTO</v>
      </c>
    </row>
    <row r="1450" spans="1:45" ht="24" x14ac:dyDescent="0.25">
      <c r="A1450" s="134">
        <v>1450</v>
      </c>
      <c r="B1450" s="135">
        <v>957</v>
      </c>
      <c r="C1450" s="10" t="s">
        <v>1901</v>
      </c>
      <c r="D1450" s="136" t="s">
        <v>55</v>
      </c>
      <c r="E1450" s="136" t="s">
        <v>6</v>
      </c>
      <c r="F1450" s="136" t="s">
        <v>101</v>
      </c>
      <c r="G1450" s="136" t="s">
        <v>8</v>
      </c>
      <c r="H1450" s="136" t="s">
        <v>7</v>
      </c>
      <c r="I1450" s="137" t="s">
        <v>45</v>
      </c>
      <c r="J1450" s="8">
        <v>1</v>
      </c>
      <c r="K1450" s="8" t="s">
        <v>1902</v>
      </c>
      <c r="L1450" s="9">
        <v>751.47</v>
      </c>
      <c r="M1450" s="9">
        <v>3467.1538461538462</v>
      </c>
      <c r="N1450" s="138">
        <f t="shared" si="176"/>
        <v>2605462.1007692311</v>
      </c>
      <c r="O1450" s="11" t="s">
        <v>3204</v>
      </c>
      <c r="P1450" s="39">
        <v>7.9161797825132778E-5</v>
      </c>
      <c r="Q1450" s="39"/>
      <c r="R1450" s="26">
        <v>1.9790449456283193E-2</v>
      </c>
      <c r="S1450" s="7"/>
      <c r="T1450" s="26">
        <v>1.9790449456283193E-2</v>
      </c>
      <c r="U1450" s="11"/>
      <c r="V1450" s="28"/>
      <c r="W1450" s="28"/>
      <c r="X1450" s="29"/>
      <c r="Y1450" s="108" t="str">
        <f t="shared" si="177"/>
        <v>NO OFERTADO</v>
      </c>
      <c r="Z1450" s="108" t="str">
        <f t="shared" si="178"/>
        <v>CORRECTO</v>
      </c>
      <c r="AA1450" s="29">
        <f t="shared" si="179"/>
        <v>0</v>
      </c>
      <c r="AB1450" s="25">
        <v>7.1245618042619502E-3</v>
      </c>
      <c r="AC1450" s="7"/>
      <c r="AD1450" s="26">
        <v>7.1245618042619502E-3</v>
      </c>
      <c r="AE1450" s="28"/>
      <c r="AF1450" s="28"/>
      <c r="AG1450" s="28"/>
      <c r="AH1450" s="29"/>
      <c r="AI1450" s="108" t="str">
        <f t="shared" si="180"/>
        <v>NO OFERTADO</v>
      </c>
      <c r="AJ1450" s="108" t="str">
        <f t="shared" si="181"/>
        <v>CORRECTO</v>
      </c>
      <c r="AK1450" s="27">
        <v>4.7497078695079671E-3</v>
      </c>
      <c r="AL1450" s="7"/>
      <c r="AM1450" s="26">
        <v>4.7497078695079671E-3</v>
      </c>
      <c r="AN1450" s="28"/>
      <c r="AO1450" s="28"/>
      <c r="AP1450" s="28"/>
      <c r="AQ1450" s="29"/>
      <c r="AR1450" s="108" t="str">
        <f t="shared" si="182"/>
        <v>NO OFERTADO</v>
      </c>
      <c r="AS1450" s="109" t="str">
        <f t="shared" si="183"/>
        <v>CORRECTO</v>
      </c>
    </row>
    <row r="1451" spans="1:45" x14ac:dyDescent="0.25">
      <c r="A1451" s="134">
        <v>1451</v>
      </c>
      <c r="B1451" s="135">
        <v>1047</v>
      </c>
      <c r="C1451" s="10" t="s">
        <v>2019</v>
      </c>
      <c r="D1451" s="136" t="s">
        <v>341</v>
      </c>
      <c r="E1451" s="136" t="s">
        <v>36</v>
      </c>
      <c r="F1451" s="136" t="s">
        <v>16</v>
      </c>
      <c r="G1451" s="136" t="s">
        <v>17</v>
      </c>
      <c r="H1451" s="136" t="s">
        <v>36</v>
      </c>
      <c r="I1451" s="137" t="s">
        <v>45</v>
      </c>
      <c r="J1451" s="8">
        <v>1</v>
      </c>
      <c r="K1451" s="8" t="s">
        <v>2020</v>
      </c>
      <c r="L1451" s="9">
        <v>2763</v>
      </c>
      <c r="M1451" s="9">
        <v>825</v>
      </c>
      <c r="N1451" s="138">
        <f t="shared" si="176"/>
        <v>2279475</v>
      </c>
      <c r="O1451" s="11" t="s">
        <v>3204</v>
      </c>
      <c r="P1451" s="39">
        <v>6.9257326385277167E-5</v>
      </c>
      <c r="Q1451" s="39"/>
      <c r="R1451" s="26">
        <v>1.7314331596319291E-2</v>
      </c>
      <c r="S1451" s="7"/>
      <c r="T1451" s="26">
        <v>1.7314331596319291E-2</v>
      </c>
      <c r="U1451" s="11"/>
      <c r="V1451" s="28"/>
      <c r="W1451" s="28"/>
      <c r="X1451" s="29"/>
      <c r="Y1451" s="108" t="str">
        <f t="shared" si="177"/>
        <v>NO OFERTADO</v>
      </c>
      <c r="Z1451" s="108" t="str">
        <f t="shared" si="178"/>
        <v>CORRECTO</v>
      </c>
      <c r="AA1451" s="29">
        <f t="shared" si="179"/>
        <v>0</v>
      </c>
      <c r="AB1451" s="25">
        <v>6.233159374674945E-3</v>
      </c>
      <c r="AC1451" s="7"/>
      <c r="AD1451" s="26">
        <v>6.233159374674945E-3</v>
      </c>
      <c r="AE1451" s="28"/>
      <c r="AF1451" s="28"/>
      <c r="AG1451" s="28"/>
      <c r="AH1451" s="29"/>
      <c r="AI1451" s="108" t="str">
        <f t="shared" si="180"/>
        <v>NO OFERTADO</v>
      </c>
      <c r="AJ1451" s="108" t="str">
        <f t="shared" si="181"/>
        <v>CORRECTO</v>
      </c>
      <c r="AK1451" s="27">
        <v>4.15543958311663E-3</v>
      </c>
      <c r="AL1451" s="7"/>
      <c r="AM1451" s="26">
        <v>4.15543958311663E-3</v>
      </c>
      <c r="AN1451" s="28"/>
      <c r="AO1451" s="28"/>
      <c r="AP1451" s="28"/>
      <c r="AQ1451" s="29"/>
      <c r="AR1451" s="108" t="str">
        <f t="shared" si="182"/>
        <v>NO OFERTADO</v>
      </c>
      <c r="AS1451" s="109" t="str">
        <f t="shared" si="183"/>
        <v>CORRECTO</v>
      </c>
    </row>
    <row r="1452" spans="1:45" x14ac:dyDescent="0.25">
      <c r="A1452" s="134">
        <v>1452</v>
      </c>
      <c r="B1452" s="135">
        <v>1044</v>
      </c>
      <c r="C1452" s="10" t="s">
        <v>2013</v>
      </c>
      <c r="D1452" s="136" t="s">
        <v>1410</v>
      </c>
      <c r="E1452" s="136" t="s">
        <v>36</v>
      </c>
      <c r="F1452" s="136" t="s">
        <v>16</v>
      </c>
      <c r="G1452" s="136" t="s">
        <v>17</v>
      </c>
      <c r="H1452" s="136" t="s">
        <v>36</v>
      </c>
      <c r="I1452" s="137">
        <v>56623</v>
      </c>
      <c r="J1452" s="8">
        <v>1</v>
      </c>
      <c r="K1452" s="8" t="s">
        <v>2014</v>
      </c>
      <c r="L1452" s="9">
        <v>56623</v>
      </c>
      <c r="M1452" s="9">
        <v>43.444444444444443</v>
      </c>
      <c r="N1452" s="138">
        <f t="shared" si="176"/>
        <v>2459954.7777777775</v>
      </c>
      <c r="O1452" s="11" t="s">
        <v>3204</v>
      </c>
      <c r="P1452" s="39">
        <v>7.4740846439455357E-5</v>
      </c>
      <c r="Q1452" s="39">
        <v>1.1933546592511389E-4</v>
      </c>
      <c r="R1452" s="26">
        <v>1.868521160986384E-2</v>
      </c>
      <c r="S1452" s="26">
        <v>3.5800639777534165E-3</v>
      </c>
      <c r="T1452" s="26">
        <v>2.2265275587617258E-2</v>
      </c>
      <c r="U1452" s="11"/>
      <c r="V1452" s="28"/>
      <c r="W1452" s="28"/>
      <c r="X1452" s="29"/>
      <c r="Y1452" s="108" t="str">
        <f t="shared" si="177"/>
        <v>NO OFERTADO</v>
      </c>
      <c r="Z1452" s="108" t="str">
        <f t="shared" si="178"/>
        <v>CORRECTO</v>
      </c>
      <c r="AA1452" s="29">
        <f t="shared" si="179"/>
        <v>0</v>
      </c>
      <c r="AB1452" s="25">
        <v>6.7266761795509817E-3</v>
      </c>
      <c r="AC1452" s="26">
        <v>1.7900319888767083E-3</v>
      </c>
      <c r="AD1452" s="26">
        <v>8.5167081684276898E-3</v>
      </c>
      <c r="AE1452" s="28"/>
      <c r="AF1452" s="28"/>
      <c r="AG1452" s="28"/>
      <c r="AH1452" s="29"/>
      <c r="AI1452" s="108" t="str">
        <f t="shared" si="180"/>
        <v>NO OFERTADO</v>
      </c>
      <c r="AJ1452" s="108" t="str">
        <f t="shared" si="181"/>
        <v>CORRECTO</v>
      </c>
      <c r="AK1452" s="27">
        <v>4.4844507863673212E-3</v>
      </c>
      <c r="AL1452" s="26">
        <v>5.9667732962556945E-4</v>
      </c>
      <c r="AM1452" s="26">
        <v>5.0811281159928905E-3</v>
      </c>
      <c r="AN1452" s="28"/>
      <c r="AO1452" s="28"/>
      <c r="AP1452" s="28"/>
      <c r="AQ1452" s="29"/>
      <c r="AR1452" s="108" t="str">
        <f t="shared" si="182"/>
        <v>NO OFERTADO</v>
      </c>
      <c r="AS1452" s="109" t="str">
        <f t="shared" si="183"/>
        <v>CORRECTO</v>
      </c>
    </row>
    <row r="1453" spans="1:45" ht="24" x14ac:dyDescent="0.25">
      <c r="A1453" s="134">
        <v>1453</v>
      </c>
      <c r="B1453" s="135">
        <v>236</v>
      </c>
      <c r="C1453" s="10" t="s">
        <v>643</v>
      </c>
      <c r="D1453" s="136" t="s">
        <v>644</v>
      </c>
      <c r="E1453" s="136" t="s">
        <v>6</v>
      </c>
      <c r="F1453" s="136" t="s">
        <v>7</v>
      </c>
      <c r="G1453" s="136" t="s">
        <v>8</v>
      </c>
      <c r="H1453" s="136" t="s">
        <v>7</v>
      </c>
      <c r="I1453" s="137" t="s">
        <v>45</v>
      </c>
      <c r="J1453" s="8">
        <v>1</v>
      </c>
      <c r="K1453" s="8" t="s">
        <v>645</v>
      </c>
      <c r="L1453" s="9">
        <v>4797</v>
      </c>
      <c r="M1453" s="9">
        <v>8354.461538461539</v>
      </c>
      <c r="N1453" s="138">
        <f t="shared" si="176"/>
        <v>40076352</v>
      </c>
      <c r="O1453" s="11" t="s">
        <v>3204</v>
      </c>
      <c r="P1453" s="39">
        <v>1.2176404614199566E-3</v>
      </c>
      <c r="Q1453" s="39"/>
      <c r="R1453" s="26">
        <v>0.30441011535498913</v>
      </c>
      <c r="S1453" s="7"/>
      <c r="T1453" s="26">
        <v>0.30441011535498913</v>
      </c>
      <c r="U1453" s="11"/>
      <c r="V1453" s="28"/>
      <c r="W1453" s="28"/>
      <c r="X1453" s="29"/>
      <c r="Y1453" s="108" t="str">
        <f t="shared" si="177"/>
        <v>NO OFERTADO</v>
      </c>
      <c r="Z1453" s="108" t="str">
        <f t="shared" si="178"/>
        <v>CORRECTO</v>
      </c>
      <c r="AA1453" s="29">
        <f t="shared" si="179"/>
        <v>0</v>
      </c>
      <c r="AB1453" s="25">
        <v>0.1095876415277961</v>
      </c>
      <c r="AC1453" s="7"/>
      <c r="AD1453" s="26">
        <v>0.1095876415277961</v>
      </c>
      <c r="AE1453" s="28"/>
      <c r="AF1453" s="28"/>
      <c r="AG1453" s="28"/>
      <c r="AH1453" s="29"/>
      <c r="AI1453" s="108" t="str">
        <f t="shared" si="180"/>
        <v>NO OFERTADO</v>
      </c>
      <c r="AJ1453" s="108" t="str">
        <f t="shared" si="181"/>
        <v>CORRECTO</v>
      </c>
      <c r="AK1453" s="27">
        <v>7.3058427685197394E-2</v>
      </c>
      <c r="AL1453" s="7"/>
      <c r="AM1453" s="26">
        <v>7.3058427685197394E-2</v>
      </c>
      <c r="AN1453" s="28"/>
      <c r="AO1453" s="28"/>
      <c r="AP1453" s="28"/>
      <c r="AQ1453" s="29"/>
      <c r="AR1453" s="108" t="str">
        <f t="shared" si="182"/>
        <v>NO OFERTADO</v>
      </c>
      <c r="AS1453" s="109" t="str">
        <f t="shared" si="183"/>
        <v>CORRECTO</v>
      </c>
    </row>
    <row r="1454" spans="1:45" x14ac:dyDescent="0.25">
      <c r="A1454" s="134">
        <v>1454</v>
      </c>
      <c r="B1454" s="135">
        <v>475</v>
      </c>
      <c r="C1454" s="10" t="s">
        <v>1128</v>
      </c>
      <c r="D1454" s="136" t="s">
        <v>1013</v>
      </c>
      <c r="E1454" s="136" t="s">
        <v>559</v>
      </c>
      <c r="F1454" s="136" t="s">
        <v>166</v>
      </c>
      <c r="G1454" s="136" t="s">
        <v>8</v>
      </c>
      <c r="H1454" s="136" t="s">
        <v>81</v>
      </c>
      <c r="I1454" s="137">
        <v>284.39999999999998</v>
      </c>
      <c r="J1454" s="8">
        <v>100</v>
      </c>
      <c r="K1454" s="8" t="s">
        <v>1129</v>
      </c>
      <c r="L1454" s="9">
        <v>284.39999999999998</v>
      </c>
      <c r="M1454" s="9">
        <v>52846.153846153844</v>
      </c>
      <c r="N1454" s="138">
        <f t="shared" si="176"/>
        <v>15029446.153846152</v>
      </c>
      <c r="O1454" s="11" t="s">
        <v>3204</v>
      </c>
      <c r="P1454" s="39">
        <v>4.5663990948217089E-4</v>
      </c>
      <c r="Q1454" s="39">
        <v>7.290971263243536E-4</v>
      </c>
      <c r="R1454" s="26">
        <v>0.11415997737054272</v>
      </c>
      <c r="S1454" s="26">
        <v>2.1872913789730608E-2</v>
      </c>
      <c r="T1454" s="26">
        <v>0.13603289116027334</v>
      </c>
      <c r="U1454" s="11"/>
      <c r="V1454" s="28"/>
      <c r="W1454" s="28"/>
      <c r="X1454" s="29"/>
      <c r="Y1454" s="108" t="str">
        <f t="shared" si="177"/>
        <v>NO OFERTADO</v>
      </c>
      <c r="Z1454" s="108" t="str">
        <f t="shared" si="178"/>
        <v>CORRECTO</v>
      </c>
      <c r="AA1454" s="29">
        <f t="shared" si="179"/>
        <v>0</v>
      </c>
      <c r="AB1454" s="25">
        <v>4.1097591853395378E-2</v>
      </c>
      <c r="AC1454" s="26">
        <v>1.0936456894865304E-2</v>
      </c>
      <c r="AD1454" s="26">
        <v>5.2034048748260682E-2</v>
      </c>
      <c r="AE1454" s="28"/>
      <c r="AF1454" s="28"/>
      <c r="AG1454" s="28"/>
      <c r="AH1454" s="29"/>
      <c r="AI1454" s="108" t="str">
        <f t="shared" si="180"/>
        <v>NO OFERTADO</v>
      </c>
      <c r="AJ1454" s="108" t="str">
        <f t="shared" si="181"/>
        <v>CORRECTO</v>
      </c>
      <c r="AK1454" s="27">
        <v>2.7398394568930253E-2</v>
      </c>
      <c r="AL1454" s="26">
        <v>3.6454856316217679E-3</v>
      </c>
      <c r="AM1454" s="26">
        <v>3.1043880200552022E-2</v>
      </c>
      <c r="AN1454" s="28"/>
      <c r="AO1454" s="28"/>
      <c r="AP1454" s="28"/>
      <c r="AQ1454" s="29"/>
      <c r="AR1454" s="108" t="str">
        <f t="shared" si="182"/>
        <v>NO OFERTADO</v>
      </c>
      <c r="AS1454" s="109" t="str">
        <f t="shared" si="183"/>
        <v>CORRECTO</v>
      </c>
    </row>
    <row r="1455" spans="1:45" ht="24" x14ac:dyDescent="0.25">
      <c r="A1455" s="134">
        <v>1455</v>
      </c>
      <c r="B1455" s="135">
        <v>767</v>
      </c>
      <c r="C1455" s="10" t="s">
        <v>1128</v>
      </c>
      <c r="D1455" s="136" t="s">
        <v>644</v>
      </c>
      <c r="E1455" s="136" t="s">
        <v>6</v>
      </c>
      <c r="F1455" s="136" t="s">
        <v>7</v>
      </c>
      <c r="G1455" s="136" t="s">
        <v>8</v>
      </c>
      <c r="H1455" s="136" t="s">
        <v>7</v>
      </c>
      <c r="I1455" s="137">
        <v>1284</v>
      </c>
      <c r="J1455" s="8">
        <v>1</v>
      </c>
      <c r="K1455" s="8" t="s">
        <v>1129</v>
      </c>
      <c r="L1455" s="9">
        <v>1276.8900000000001</v>
      </c>
      <c r="M1455" s="9">
        <v>6076.9230769230771</v>
      </c>
      <c r="N1455" s="138">
        <f t="shared" si="176"/>
        <v>7759562.3076923089</v>
      </c>
      <c r="O1455" s="11" t="s">
        <v>3204</v>
      </c>
      <c r="P1455" s="39">
        <v>2.3575890911316892E-4</v>
      </c>
      <c r="Q1455" s="39">
        <v>3.7642601877418085E-4</v>
      </c>
      <c r="R1455" s="26">
        <v>5.8939727278292227E-2</v>
      </c>
      <c r="S1455" s="26">
        <v>1.1292780563225425E-2</v>
      </c>
      <c r="T1455" s="26">
        <v>7.0232507841517647E-2</v>
      </c>
      <c r="U1455" s="11"/>
      <c r="V1455" s="28"/>
      <c r="W1455" s="28"/>
      <c r="X1455" s="29"/>
      <c r="Y1455" s="108" t="str">
        <f t="shared" si="177"/>
        <v>NO OFERTADO</v>
      </c>
      <c r="Z1455" s="108" t="str">
        <f t="shared" si="178"/>
        <v>CORRECTO</v>
      </c>
      <c r="AA1455" s="29">
        <f t="shared" si="179"/>
        <v>0</v>
      </c>
      <c r="AB1455" s="25">
        <v>2.1218301820185203E-2</v>
      </c>
      <c r="AC1455" s="26">
        <v>5.6463902816127126E-3</v>
      </c>
      <c r="AD1455" s="26">
        <v>2.6864692101797916E-2</v>
      </c>
      <c r="AE1455" s="28"/>
      <c r="AF1455" s="28"/>
      <c r="AG1455" s="28"/>
      <c r="AH1455" s="29"/>
      <c r="AI1455" s="108" t="str">
        <f t="shared" si="180"/>
        <v>NO OFERTADO</v>
      </c>
      <c r="AJ1455" s="108" t="str">
        <f t="shared" si="181"/>
        <v>CORRECTO</v>
      </c>
      <c r="AK1455" s="27">
        <v>1.4145534546790135E-2</v>
      </c>
      <c r="AL1455" s="26">
        <v>1.8821300938709042E-3</v>
      </c>
      <c r="AM1455" s="26">
        <v>1.6027664640661039E-2</v>
      </c>
      <c r="AN1455" s="28"/>
      <c r="AO1455" s="28"/>
      <c r="AP1455" s="28"/>
      <c r="AQ1455" s="29"/>
      <c r="AR1455" s="108" t="str">
        <f t="shared" si="182"/>
        <v>NO OFERTADO</v>
      </c>
      <c r="AS1455" s="109" t="str">
        <f t="shared" si="183"/>
        <v>CORRECTO</v>
      </c>
    </row>
    <row r="1456" spans="1:45" ht="24" x14ac:dyDescent="0.25">
      <c r="A1456" s="134">
        <v>1456</v>
      </c>
      <c r="B1456" s="135">
        <v>1396</v>
      </c>
      <c r="C1456" s="10" t="s">
        <v>1128</v>
      </c>
      <c r="D1456" s="136" t="s">
        <v>24</v>
      </c>
      <c r="E1456" s="136" t="s">
        <v>6</v>
      </c>
      <c r="F1456" s="136" t="s">
        <v>7</v>
      </c>
      <c r="G1456" s="136" t="s">
        <v>8</v>
      </c>
      <c r="H1456" s="136" t="s">
        <v>7</v>
      </c>
      <c r="I1456" s="137">
        <v>642</v>
      </c>
      <c r="J1456" s="8">
        <v>1</v>
      </c>
      <c r="K1456" s="8" t="s">
        <v>1129</v>
      </c>
      <c r="L1456" s="9">
        <v>642</v>
      </c>
      <c r="M1456" s="9">
        <v>1999.4615384615386</v>
      </c>
      <c r="N1456" s="138">
        <f t="shared" si="176"/>
        <v>1283654.3076923077</v>
      </c>
      <c r="O1456" s="11" t="s">
        <v>3204</v>
      </c>
      <c r="P1456" s="39">
        <v>3.9001289925843961E-5</v>
      </c>
      <c r="Q1456" s="39">
        <v>6.2271667056262942E-5</v>
      </c>
      <c r="R1456" s="26">
        <v>9.7503224814609896E-3</v>
      </c>
      <c r="S1456" s="26">
        <v>1.8681500116878883E-3</v>
      </c>
      <c r="T1456" s="26">
        <v>1.1618472493148877E-2</v>
      </c>
      <c r="U1456" s="11"/>
      <c r="V1456" s="28"/>
      <c r="W1456" s="28"/>
      <c r="X1456" s="29"/>
      <c r="Y1456" s="108" t="str">
        <f t="shared" si="177"/>
        <v>NO OFERTADO</v>
      </c>
      <c r="Z1456" s="108" t="str">
        <f t="shared" si="178"/>
        <v>CORRECTO</v>
      </c>
      <c r="AA1456" s="29">
        <f t="shared" si="179"/>
        <v>0</v>
      </c>
      <c r="AB1456" s="25">
        <v>3.5101160933259565E-3</v>
      </c>
      <c r="AC1456" s="26">
        <v>9.3407500584394417E-4</v>
      </c>
      <c r="AD1456" s="26">
        <v>4.4441910991699007E-3</v>
      </c>
      <c r="AE1456" s="28"/>
      <c r="AF1456" s="28"/>
      <c r="AG1456" s="28"/>
      <c r="AH1456" s="29"/>
      <c r="AI1456" s="108" t="str">
        <f t="shared" si="180"/>
        <v>NO OFERTADO</v>
      </c>
      <c r="AJ1456" s="108" t="str">
        <f t="shared" si="181"/>
        <v>CORRECTO</v>
      </c>
      <c r="AK1456" s="27">
        <v>2.3400773955506377E-3</v>
      </c>
      <c r="AL1456" s="26">
        <v>3.1135833528131472E-4</v>
      </c>
      <c r="AM1456" s="26">
        <v>2.6514357308319524E-3</v>
      </c>
      <c r="AN1456" s="28"/>
      <c r="AO1456" s="28"/>
      <c r="AP1456" s="28"/>
      <c r="AQ1456" s="29"/>
      <c r="AR1456" s="108" t="str">
        <f t="shared" si="182"/>
        <v>NO OFERTADO</v>
      </c>
      <c r="AS1456" s="109" t="str">
        <f t="shared" si="183"/>
        <v>CORRECTO</v>
      </c>
    </row>
    <row r="1457" spans="1:45" ht="24" x14ac:dyDescent="0.25">
      <c r="A1457" s="134">
        <v>1457</v>
      </c>
      <c r="B1457" s="135">
        <v>1562</v>
      </c>
      <c r="C1457" s="10" t="s">
        <v>2768</v>
      </c>
      <c r="D1457" s="136" t="s">
        <v>66</v>
      </c>
      <c r="E1457" s="136" t="s">
        <v>6</v>
      </c>
      <c r="F1457" s="136" t="s">
        <v>7</v>
      </c>
      <c r="G1457" s="136" t="s">
        <v>8</v>
      </c>
      <c r="H1457" s="136" t="s">
        <v>7</v>
      </c>
      <c r="I1457" s="137">
        <v>308.89999999999998</v>
      </c>
      <c r="J1457" s="8">
        <v>1</v>
      </c>
      <c r="K1457" s="8" t="s">
        <v>1326</v>
      </c>
      <c r="L1457" s="9">
        <v>292</v>
      </c>
      <c r="M1457" s="9">
        <v>685.16666666666663</v>
      </c>
      <c r="N1457" s="138">
        <f t="shared" si="176"/>
        <v>200068.66666666666</v>
      </c>
      <c r="O1457" s="11" t="s">
        <v>3204</v>
      </c>
      <c r="P1457" s="39">
        <v>6.0786895872078241E-6</v>
      </c>
      <c r="Q1457" s="39">
        <v>9.7055798624277659E-6</v>
      </c>
      <c r="R1457" s="26">
        <v>1.519672396801956E-3</v>
      </c>
      <c r="S1457" s="26">
        <v>2.9116739587283299E-4</v>
      </c>
      <c r="T1457" s="26">
        <v>1.8108397926747889E-3</v>
      </c>
      <c r="U1457" s="11"/>
      <c r="V1457" s="28"/>
      <c r="W1457" s="28"/>
      <c r="X1457" s="29"/>
      <c r="Y1457" s="108" t="str">
        <f t="shared" si="177"/>
        <v>NO OFERTADO</v>
      </c>
      <c r="Z1457" s="108" t="str">
        <f t="shared" si="178"/>
        <v>CORRECTO</v>
      </c>
      <c r="AA1457" s="29">
        <f t="shared" si="179"/>
        <v>0</v>
      </c>
      <c r="AB1457" s="25">
        <v>5.4708206284870416E-4</v>
      </c>
      <c r="AC1457" s="26">
        <v>1.455836979364165E-4</v>
      </c>
      <c r="AD1457" s="26">
        <v>6.9266576078512063E-4</v>
      </c>
      <c r="AE1457" s="28"/>
      <c r="AF1457" s="28"/>
      <c r="AG1457" s="28"/>
      <c r="AH1457" s="29"/>
      <c r="AI1457" s="108" t="str">
        <f t="shared" si="180"/>
        <v>NO OFERTADO</v>
      </c>
      <c r="AJ1457" s="108" t="str">
        <f t="shared" si="181"/>
        <v>CORRECTO</v>
      </c>
      <c r="AK1457" s="27">
        <v>3.6472137523246942E-4</v>
      </c>
      <c r="AL1457" s="26">
        <v>4.8527899312138828E-5</v>
      </c>
      <c r="AM1457" s="26">
        <v>4.1324927454460827E-4</v>
      </c>
      <c r="AN1457" s="28"/>
      <c r="AO1457" s="28"/>
      <c r="AP1457" s="28"/>
      <c r="AQ1457" s="29"/>
      <c r="AR1457" s="108" t="str">
        <f t="shared" si="182"/>
        <v>NO OFERTADO</v>
      </c>
      <c r="AS1457" s="109" t="str">
        <f t="shared" si="183"/>
        <v>CORRECTO</v>
      </c>
    </row>
    <row r="1458" spans="1:45" x14ac:dyDescent="0.25">
      <c r="A1458" s="134">
        <v>1458</v>
      </c>
      <c r="B1458" s="135">
        <v>1378</v>
      </c>
      <c r="C1458" s="10" t="s">
        <v>2768</v>
      </c>
      <c r="D1458" s="136" t="s">
        <v>1840</v>
      </c>
      <c r="E1458" s="136" t="s">
        <v>165</v>
      </c>
      <c r="F1458" s="136" t="s">
        <v>166</v>
      </c>
      <c r="G1458" s="136" t="s">
        <v>8</v>
      </c>
      <c r="H1458" s="136" t="s">
        <v>81</v>
      </c>
      <c r="I1458" s="137" t="s">
        <v>45</v>
      </c>
      <c r="J1458" s="8">
        <v>120</v>
      </c>
      <c r="K1458" s="8" t="s">
        <v>1326</v>
      </c>
      <c r="L1458" s="9">
        <v>301.70999999999998</v>
      </c>
      <c r="M1458" s="9">
        <v>3738.4615384615386</v>
      </c>
      <c r="N1458" s="138">
        <f t="shared" si="176"/>
        <v>1127931.2307692308</v>
      </c>
      <c r="O1458" s="11" t="s">
        <v>3204</v>
      </c>
      <c r="P1458" s="39">
        <v>3.4269953120579077E-5</v>
      </c>
      <c r="Q1458" s="39"/>
      <c r="R1458" s="26">
        <v>8.5674882801447701E-3</v>
      </c>
      <c r="S1458" s="7"/>
      <c r="T1458" s="26">
        <v>8.5674882801447701E-3</v>
      </c>
      <c r="U1458" s="11"/>
      <c r="V1458" s="28"/>
      <c r="W1458" s="28"/>
      <c r="X1458" s="29"/>
      <c r="Y1458" s="108" t="str">
        <f t="shared" si="177"/>
        <v>NO OFERTADO</v>
      </c>
      <c r="Z1458" s="108" t="str">
        <f t="shared" si="178"/>
        <v>CORRECTO</v>
      </c>
      <c r="AA1458" s="29">
        <f t="shared" si="179"/>
        <v>0</v>
      </c>
      <c r="AB1458" s="25">
        <v>3.0842957808521168E-3</v>
      </c>
      <c r="AC1458" s="7"/>
      <c r="AD1458" s="26">
        <v>3.0842957808521168E-3</v>
      </c>
      <c r="AE1458" s="28"/>
      <c r="AF1458" s="28"/>
      <c r="AG1458" s="28"/>
      <c r="AH1458" s="29"/>
      <c r="AI1458" s="108" t="str">
        <f t="shared" si="180"/>
        <v>NO OFERTADO</v>
      </c>
      <c r="AJ1458" s="108" t="str">
        <f t="shared" si="181"/>
        <v>CORRECTO</v>
      </c>
      <c r="AK1458" s="27">
        <v>2.0561971872347447E-3</v>
      </c>
      <c r="AL1458" s="7"/>
      <c r="AM1458" s="26">
        <v>2.0561971872347447E-3</v>
      </c>
      <c r="AN1458" s="28"/>
      <c r="AO1458" s="28"/>
      <c r="AP1458" s="28"/>
      <c r="AQ1458" s="29"/>
      <c r="AR1458" s="108" t="str">
        <f t="shared" si="182"/>
        <v>NO OFERTADO</v>
      </c>
      <c r="AS1458" s="109" t="str">
        <f t="shared" si="183"/>
        <v>CORRECTO</v>
      </c>
    </row>
    <row r="1459" spans="1:45" ht="36" x14ac:dyDescent="0.25">
      <c r="A1459" s="134">
        <v>1459</v>
      </c>
      <c r="B1459" s="135">
        <v>581</v>
      </c>
      <c r="C1459" s="10" t="s">
        <v>1325</v>
      </c>
      <c r="D1459" s="136" t="s">
        <v>5</v>
      </c>
      <c r="E1459" s="136" t="s">
        <v>205</v>
      </c>
      <c r="F1459" s="136" t="s">
        <v>7</v>
      </c>
      <c r="G1459" s="136" t="s">
        <v>8</v>
      </c>
      <c r="H1459" s="136" t="s">
        <v>474</v>
      </c>
      <c r="I1459" s="137">
        <v>2685.1</v>
      </c>
      <c r="J1459" s="8">
        <v>1</v>
      </c>
      <c r="K1459" s="8" t="s">
        <v>1326</v>
      </c>
      <c r="L1459" s="9">
        <v>2685.1</v>
      </c>
      <c r="M1459" s="9">
        <v>3926.3076923076924</v>
      </c>
      <c r="N1459" s="138">
        <f t="shared" si="176"/>
        <v>10542528.784615384</v>
      </c>
      <c r="O1459" s="11" t="s">
        <v>3204</v>
      </c>
      <c r="P1459" s="39">
        <v>3.2031382531604301E-4</v>
      </c>
      <c r="Q1459" s="39">
        <v>5.1143118398197355E-4</v>
      </c>
      <c r="R1459" s="26">
        <v>8.0078456329010755E-2</v>
      </c>
      <c r="S1459" s="26">
        <v>1.5342935519459207E-2</v>
      </c>
      <c r="T1459" s="26">
        <v>9.5421391848469955E-2</v>
      </c>
      <c r="U1459" s="11"/>
      <c r="V1459" s="28"/>
      <c r="W1459" s="28"/>
      <c r="X1459" s="29"/>
      <c r="Y1459" s="108" t="str">
        <f t="shared" si="177"/>
        <v>NO OFERTADO</v>
      </c>
      <c r="Z1459" s="108" t="str">
        <f t="shared" si="178"/>
        <v>CORRECTO</v>
      </c>
      <c r="AA1459" s="29">
        <f t="shared" si="179"/>
        <v>0</v>
      </c>
      <c r="AB1459" s="25">
        <v>2.8828244278443872E-2</v>
      </c>
      <c r="AC1459" s="26">
        <v>7.6714677597296034E-3</v>
      </c>
      <c r="AD1459" s="26">
        <v>3.6499712038173475E-2</v>
      </c>
      <c r="AE1459" s="28"/>
      <c r="AF1459" s="28"/>
      <c r="AG1459" s="28"/>
      <c r="AH1459" s="29"/>
      <c r="AI1459" s="108" t="str">
        <f t="shared" si="180"/>
        <v>NO OFERTADO</v>
      </c>
      <c r="AJ1459" s="108" t="str">
        <f t="shared" si="181"/>
        <v>CORRECTO</v>
      </c>
      <c r="AK1459" s="27">
        <v>1.9218829518962581E-2</v>
      </c>
      <c r="AL1459" s="26">
        <v>2.5571559199098677E-3</v>
      </c>
      <c r="AM1459" s="26">
        <v>2.177598543887245E-2</v>
      </c>
      <c r="AN1459" s="28"/>
      <c r="AO1459" s="28"/>
      <c r="AP1459" s="28"/>
      <c r="AQ1459" s="29"/>
      <c r="AR1459" s="108" t="str">
        <f t="shared" si="182"/>
        <v>NO OFERTADO</v>
      </c>
      <c r="AS1459" s="109" t="str">
        <f t="shared" si="183"/>
        <v>CORRECTO</v>
      </c>
    </row>
    <row r="1460" spans="1:45" ht="36" x14ac:dyDescent="0.25">
      <c r="A1460" s="134">
        <v>1460</v>
      </c>
      <c r="B1460" s="135">
        <v>1507</v>
      </c>
      <c r="C1460" s="10" t="s">
        <v>2689</v>
      </c>
      <c r="D1460" s="136" t="s">
        <v>5</v>
      </c>
      <c r="E1460" s="136" t="s">
        <v>205</v>
      </c>
      <c r="F1460" s="136" t="s">
        <v>7</v>
      </c>
      <c r="G1460" s="136" t="s">
        <v>8</v>
      </c>
      <c r="H1460" s="136" t="s">
        <v>474</v>
      </c>
      <c r="I1460" s="137" t="s">
        <v>45</v>
      </c>
      <c r="J1460" s="8">
        <v>1</v>
      </c>
      <c r="K1460" s="8" t="s">
        <v>2690</v>
      </c>
      <c r="L1460" s="9">
        <v>721.95</v>
      </c>
      <c r="M1460" s="9">
        <v>555.84615384615381</v>
      </c>
      <c r="N1460" s="138">
        <f t="shared" si="176"/>
        <v>401293.13076923077</v>
      </c>
      <c r="O1460" s="11" t="s">
        <v>3204</v>
      </c>
      <c r="P1460" s="39">
        <v>1.2192495786904584E-5</v>
      </c>
      <c r="Q1460" s="39"/>
      <c r="R1460" s="26">
        <v>3.0481239467261461E-3</v>
      </c>
      <c r="S1460" s="7"/>
      <c r="T1460" s="26">
        <v>3.0481239467261461E-3</v>
      </c>
      <c r="U1460" s="11"/>
      <c r="V1460" s="28"/>
      <c r="W1460" s="28"/>
      <c r="X1460" s="29"/>
      <c r="Y1460" s="108" t="str">
        <f t="shared" si="177"/>
        <v>NO OFERTADO</v>
      </c>
      <c r="Z1460" s="108" t="str">
        <f t="shared" si="178"/>
        <v>CORRECTO</v>
      </c>
      <c r="AA1460" s="29">
        <f t="shared" si="179"/>
        <v>0</v>
      </c>
      <c r="AB1460" s="25">
        <v>1.0973246208214125E-3</v>
      </c>
      <c r="AC1460" s="7"/>
      <c r="AD1460" s="26">
        <v>1.0973246208214125E-3</v>
      </c>
      <c r="AE1460" s="28"/>
      <c r="AF1460" s="28"/>
      <c r="AG1460" s="28"/>
      <c r="AH1460" s="29"/>
      <c r="AI1460" s="108" t="str">
        <f t="shared" si="180"/>
        <v>NO OFERTADO</v>
      </c>
      <c r="AJ1460" s="108" t="str">
        <f t="shared" si="181"/>
        <v>CORRECTO</v>
      </c>
      <c r="AK1460" s="27">
        <v>7.31549747214275E-4</v>
      </c>
      <c r="AL1460" s="7"/>
      <c r="AM1460" s="26">
        <v>7.31549747214275E-4</v>
      </c>
      <c r="AN1460" s="28"/>
      <c r="AO1460" s="28"/>
      <c r="AP1460" s="28"/>
      <c r="AQ1460" s="29"/>
      <c r="AR1460" s="108" t="str">
        <f t="shared" si="182"/>
        <v>NO OFERTADO</v>
      </c>
      <c r="AS1460" s="109" t="str">
        <f t="shared" si="183"/>
        <v>CORRECTO</v>
      </c>
    </row>
    <row r="1461" spans="1:45" x14ac:dyDescent="0.25">
      <c r="A1461" s="134">
        <v>1461</v>
      </c>
      <c r="B1461" s="135">
        <v>1065</v>
      </c>
      <c r="C1461" s="10" t="s">
        <v>2047</v>
      </c>
      <c r="D1461" s="136" t="s">
        <v>2048</v>
      </c>
      <c r="E1461" s="136" t="s">
        <v>165</v>
      </c>
      <c r="F1461" s="136" t="s">
        <v>166</v>
      </c>
      <c r="G1461" s="136" t="s">
        <v>4871</v>
      </c>
      <c r="H1461" s="136" t="s">
        <v>81</v>
      </c>
      <c r="I1461" s="137" t="s">
        <v>45</v>
      </c>
      <c r="J1461" s="8">
        <v>15</v>
      </c>
      <c r="K1461" s="8" t="s">
        <v>2049</v>
      </c>
      <c r="L1461" s="9">
        <v>340.54</v>
      </c>
      <c r="M1461" s="9">
        <v>9818.0769230769238</v>
      </c>
      <c r="N1461" s="138">
        <f t="shared" si="176"/>
        <v>3343447.9153846158</v>
      </c>
      <c r="O1461" s="11" t="s">
        <v>3204</v>
      </c>
      <c r="P1461" s="39">
        <v>1.0158403295845179E-4</v>
      </c>
      <c r="Q1461" s="39"/>
      <c r="R1461" s="26">
        <v>2.5396008239612945E-2</v>
      </c>
      <c r="S1461" s="7"/>
      <c r="T1461" s="26">
        <v>2.5396008239612945E-2</v>
      </c>
      <c r="U1461" s="11"/>
      <c r="V1461" s="28"/>
      <c r="W1461" s="28"/>
      <c r="X1461" s="29"/>
      <c r="Y1461" s="108" t="str">
        <f t="shared" si="177"/>
        <v>NO OFERTADO</v>
      </c>
      <c r="Z1461" s="108" t="str">
        <f t="shared" si="178"/>
        <v>CORRECTO</v>
      </c>
      <c r="AA1461" s="29">
        <f t="shared" si="179"/>
        <v>0</v>
      </c>
      <c r="AB1461" s="25">
        <v>9.1425629662606599E-3</v>
      </c>
      <c r="AC1461" s="7"/>
      <c r="AD1461" s="26">
        <v>9.1425629662606599E-3</v>
      </c>
      <c r="AE1461" s="28"/>
      <c r="AF1461" s="28"/>
      <c r="AG1461" s="28"/>
      <c r="AH1461" s="29"/>
      <c r="AI1461" s="108" t="str">
        <f t="shared" si="180"/>
        <v>NO OFERTADO</v>
      </c>
      <c r="AJ1461" s="108" t="str">
        <f t="shared" si="181"/>
        <v>CORRECTO</v>
      </c>
      <c r="AK1461" s="27">
        <v>6.0950419775071072E-3</v>
      </c>
      <c r="AL1461" s="7"/>
      <c r="AM1461" s="26">
        <v>6.0950419775071072E-3</v>
      </c>
      <c r="AN1461" s="28"/>
      <c r="AO1461" s="28"/>
      <c r="AP1461" s="28"/>
      <c r="AQ1461" s="29"/>
      <c r="AR1461" s="108" t="str">
        <f t="shared" si="182"/>
        <v>NO OFERTADO</v>
      </c>
      <c r="AS1461" s="109" t="str">
        <f t="shared" si="183"/>
        <v>CORRECTO</v>
      </c>
    </row>
    <row r="1462" spans="1:45" x14ac:dyDescent="0.25">
      <c r="A1462" s="134">
        <v>1462</v>
      </c>
      <c r="B1462" s="135">
        <v>1262</v>
      </c>
      <c r="C1462" s="10" t="s">
        <v>2047</v>
      </c>
      <c r="D1462" s="136" t="s">
        <v>1868</v>
      </c>
      <c r="E1462" s="136" t="s">
        <v>165</v>
      </c>
      <c r="F1462" s="136" t="s">
        <v>166</v>
      </c>
      <c r="G1462" s="136" t="s">
        <v>4871</v>
      </c>
      <c r="H1462" s="136" t="s">
        <v>81</v>
      </c>
      <c r="I1462" s="137" t="s">
        <v>45</v>
      </c>
      <c r="J1462" s="8">
        <v>15</v>
      </c>
      <c r="K1462" s="8" t="s">
        <v>2049</v>
      </c>
      <c r="L1462" s="9">
        <v>366.12</v>
      </c>
      <c r="M1462" s="9">
        <v>5190</v>
      </c>
      <c r="N1462" s="138">
        <f t="shared" si="176"/>
        <v>1900162.8</v>
      </c>
      <c r="O1462" s="11" t="s">
        <v>3204</v>
      </c>
      <c r="P1462" s="39">
        <v>5.773267757916281E-5</v>
      </c>
      <c r="Q1462" s="39"/>
      <c r="R1462" s="26">
        <v>1.4433169394790703E-2</v>
      </c>
      <c r="S1462" s="7"/>
      <c r="T1462" s="26">
        <v>1.4433169394790703E-2</v>
      </c>
      <c r="U1462" s="11"/>
      <c r="V1462" s="28"/>
      <c r="W1462" s="28"/>
      <c r="X1462" s="29"/>
      <c r="Y1462" s="108" t="str">
        <f t="shared" si="177"/>
        <v>NO OFERTADO</v>
      </c>
      <c r="Z1462" s="108" t="str">
        <f t="shared" si="178"/>
        <v>CORRECTO</v>
      </c>
      <c r="AA1462" s="29">
        <f t="shared" si="179"/>
        <v>0</v>
      </c>
      <c r="AB1462" s="25">
        <v>5.1959409821246529E-3</v>
      </c>
      <c r="AC1462" s="7"/>
      <c r="AD1462" s="26">
        <v>5.1959409821246529E-3</v>
      </c>
      <c r="AE1462" s="28"/>
      <c r="AF1462" s="28"/>
      <c r="AG1462" s="28"/>
      <c r="AH1462" s="29"/>
      <c r="AI1462" s="108" t="str">
        <f t="shared" si="180"/>
        <v>NO OFERTADO</v>
      </c>
      <c r="AJ1462" s="108" t="str">
        <f t="shared" si="181"/>
        <v>CORRECTO</v>
      </c>
      <c r="AK1462" s="27">
        <v>3.4639606547497686E-3</v>
      </c>
      <c r="AL1462" s="7"/>
      <c r="AM1462" s="26">
        <v>3.4639606547497686E-3</v>
      </c>
      <c r="AN1462" s="28"/>
      <c r="AO1462" s="28"/>
      <c r="AP1462" s="28"/>
      <c r="AQ1462" s="29"/>
      <c r="AR1462" s="108" t="str">
        <f t="shared" si="182"/>
        <v>NO OFERTADO</v>
      </c>
      <c r="AS1462" s="109" t="str">
        <f t="shared" si="183"/>
        <v>CORRECTO</v>
      </c>
    </row>
    <row r="1463" spans="1:45" x14ac:dyDescent="0.25">
      <c r="A1463" s="134">
        <v>1463</v>
      </c>
      <c r="B1463" s="135">
        <v>1462</v>
      </c>
      <c r="C1463" s="10" t="s">
        <v>2611</v>
      </c>
      <c r="D1463" s="136" t="s">
        <v>2612</v>
      </c>
      <c r="E1463" s="136" t="s">
        <v>923</v>
      </c>
      <c r="F1463" s="136" t="s">
        <v>241</v>
      </c>
      <c r="G1463" s="136" t="s">
        <v>167</v>
      </c>
      <c r="H1463" s="136" t="s">
        <v>243</v>
      </c>
      <c r="I1463" s="137" t="s">
        <v>45</v>
      </c>
      <c r="J1463" s="8">
        <v>10</v>
      </c>
      <c r="K1463" s="8" t="s">
        <v>2613</v>
      </c>
      <c r="L1463" s="9">
        <v>1559</v>
      </c>
      <c r="M1463" s="9">
        <v>315</v>
      </c>
      <c r="N1463" s="138">
        <f t="shared" si="176"/>
        <v>491085</v>
      </c>
      <c r="O1463" s="11" t="s">
        <v>3204</v>
      </c>
      <c r="P1463" s="39">
        <v>1.4920643625358399E-5</v>
      </c>
      <c r="Q1463" s="39"/>
      <c r="R1463" s="26">
        <v>3.7301609063395999E-3</v>
      </c>
      <c r="S1463" s="7"/>
      <c r="T1463" s="26">
        <v>3.7301609063395999E-3</v>
      </c>
      <c r="U1463" s="11"/>
      <c r="V1463" s="28"/>
      <c r="W1463" s="28"/>
      <c r="X1463" s="29"/>
      <c r="Y1463" s="108" t="str">
        <f t="shared" si="177"/>
        <v>NO OFERTADO</v>
      </c>
      <c r="Z1463" s="108" t="str">
        <f t="shared" si="178"/>
        <v>CORRECTO</v>
      </c>
      <c r="AA1463" s="29">
        <f t="shared" si="179"/>
        <v>0</v>
      </c>
      <c r="AB1463" s="25">
        <v>1.342857926282256E-3</v>
      </c>
      <c r="AC1463" s="7"/>
      <c r="AD1463" s="26">
        <v>1.342857926282256E-3</v>
      </c>
      <c r="AE1463" s="28"/>
      <c r="AF1463" s="28"/>
      <c r="AG1463" s="28"/>
      <c r="AH1463" s="29"/>
      <c r="AI1463" s="108" t="str">
        <f t="shared" si="180"/>
        <v>NO OFERTADO</v>
      </c>
      <c r="AJ1463" s="108" t="str">
        <f t="shared" si="181"/>
        <v>CORRECTO</v>
      </c>
      <c r="AK1463" s="27">
        <v>8.9523861752150401E-4</v>
      </c>
      <c r="AL1463" s="7"/>
      <c r="AM1463" s="26">
        <v>8.9523861752150401E-4</v>
      </c>
      <c r="AN1463" s="28"/>
      <c r="AO1463" s="28"/>
      <c r="AP1463" s="28"/>
      <c r="AQ1463" s="29"/>
      <c r="AR1463" s="108" t="str">
        <f t="shared" si="182"/>
        <v>NO OFERTADO</v>
      </c>
      <c r="AS1463" s="109" t="str">
        <f t="shared" si="183"/>
        <v>CORRECTO</v>
      </c>
    </row>
    <row r="1464" spans="1:45" x14ac:dyDescent="0.25">
      <c r="A1464" s="134">
        <v>1464</v>
      </c>
      <c r="B1464" s="135">
        <v>1441</v>
      </c>
      <c r="C1464" s="10" t="s">
        <v>2581</v>
      </c>
      <c r="D1464" s="136" t="s">
        <v>2582</v>
      </c>
      <c r="E1464" s="136" t="s">
        <v>36</v>
      </c>
      <c r="F1464" s="136" t="s">
        <v>16</v>
      </c>
      <c r="G1464" s="136" t="s">
        <v>17</v>
      </c>
      <c r="H1464" s="136" t="s">
        <v>36</v>
      </c>
      <c r="I1464" s="137" t="s">
        <v>45</v>
      </c>
      <c r="J1464" s="8">
        <v>1</v>
      </c>
      <c r="K1464" s="8" t="s">
        <v>2583</v>
      </c>
      <c r="L1464" s="9">
        <v>2916.15</v>
      </c>
      <c r="M1464" s="9">
        <v>280.69230769230768</v>
      </c>
      <c r="N1464" s="138">
        <f t="shared" si="176"/>
        <v>818540.87307692308</v>
      </c>
      <c r="O1464" s="11" t="s">
        <v>3204</v>
      </c>
      <c r="P1464" s="39">
        <v>2.4869740798376027E-5</v>
      </c>
      <c r="Q1464" s="39"/>
      <c r="R1464" s="26">
        <v>6.2174351995940066E-3</v>
      </c>
      <c r="S1464" s="7"/>
      <c r="T1464" s="26">
        <v>6.2174351995940066E-3</v>
      </c>
      <c r="U1464" s="11"/>
      <c r="V1464" s="28"/>
      <c r="W1464" s="28"/>
      <c r="X1464" s="29"/>
      <c r="Y1464" s="108" t="str">
        <f t="shared" si="177"/>
        <v>NO OFERTADO</v>
      </c>
      <c r="Z1464" s="108" t="str">
        <f t="shared" si="178"/>
        <v>CORRECTO</v>
      </c>
      <c r="AA1464" s="29">
        <f t="shared" si="179"/>
        <v>0</v>
      </c>
      <c r="AB1464" s="25">
        <v>2.2382766718538425E-3</v>
      </c>
      <c r="AC1464" s="7"/>
      <c r="AD1464" s="26">
        <v>2.2382766718538425E-3</v>
      </c>
      <c r="AE1464" s="28"/>
      <c r="AF1464" s="28"/>
      <c r="AG1464" s="28"/>
      <c r="AH1464" s="29"/>
      <c r="AI1464" s="108" t="str">
        <f t="shared" si="180"/>
        <v>NO OFERTADO</v>
      </c>
      <c r="AJ1464" s="108" t="str">
        <f t="shared" si="181"/>
        <v>CORRECTO</v>
      </c>
      <c r="AK1464" s="27">
        <v>1.4921844479025615E-3</v>
      </c>
      <c r="AL1464" s="7"/>
      <c r="AM1464" s="26">
        <v>1.4921844479025615E-3</v>
      </c>
      <c r="AN1464" s="28"/>
      <c r="AO1464" s="28"/>
      <c r="AP1464" s="28"/>
      <c r="AQ1464" s="29"/>
      <c r="AR1464" s="108" t="str">
        <f t="shared" si="182"/>
        <v>NO OFERTADO</v>
      </c>
      <c r="AS1464" s="109" t="str">
        <f t="shared" si="183"/>
        <v>CORRECTO</v>
      </c>
    </row>
    <row r="1465" spans="1:45" x14ac:dyDescent="0.25">
      <c r="A1465" s="134">
        <v>1465</v>
      </c>
      <c r="B1465" s="135">
        <v>1114</v>
      </c>
      <c r="C1465" s="10" t="s">
        <v>2109</v>
      </c>
      <c r="D1465" s="136" t="s">
        <v>69</v>
      </c>
      <c r="E1465" s="136" t="s">
        <v>36</v>
      </c>
      <c r="F1465" s="136" t="s">
        <v>16</v>
      </c>
      <c r="G1465" s="136" t="s">
        <v>17</v>
      </c>
      <c r="H1465" s="136" t="s">
        <v>36</v>
      </c>
      <c r="I1465" s="137">
        <v>50793</v>
      </c>
      <c r="J1465" s="8">
        <v>1</v>
      </c>
      <c r="K1465" s="8" t="s">
        <v>2110</v>
      </c>
      <c r="L1465" s="9">
        <v>47385.7</v>
      </c>
      <c r="M1465" s="9">
        <v>43.07692307692308</v>
      </c>
      <c r="N1465" s="138">
        <f t="shared" si="176"/>
        <v>2041230.153846154</v>
      </c>
      <c r="O1465" s="11" t="s">
        <v>3204</v>
      </c>
      <c r="P1465" s="39">
        <v>6.2018729309333345E-5</v>
      </c>
      <c r="Q1465" s="39">
        <v>9.9022613614740089E-5</v>
      </c>
      <c r="R1465" s="26">
        <v>1.5504682327333336E-2</v>
      </c>
      <c r="S1465" s="26">
        <v>2.9706784084422028E-3</v>
      </c>
      <c r="T1465" s="26">
        <v>1.8475360735775541E-2</v>
      </c>
      <c r="U1465" s="11"/>
      <c r="V1465" s="28"/>
      <c r="W1465" s="28"/>
      <c r="X1465" s="29"/>
      <c r="Y1465" s="108" t="str">
        <f t="shared" si="177"/>
        <v>NO OFERTADO</v>
      </c>
      <c r="Z1465" s="108" t="str">
        <f t="shared" si="178"/>
        <v>CORRECTO</v>
      </c>
      <c r="AA1465" s="29">
        <f t="shared" si="179"/>
        <v>0</v>
      </c>
      <c r="AB1465" s="25">
        <v>5.5816856378400007E-3</v>
      </c>
      <c r="AC1465" s="26">
        <v>1.4853392042211014E-3</v>
      </c>
      <c r="AD1465" s="26">
        <v>7.0670248420611021E-3</v>
      </c>
      <c r="AE1465" s="28"/>
      <c r="AF1465" s="28"/>
      <c r="AG1465" s="28"/>
      <c r="AH1465" s="29"/>
      <c r="AI1465" s="108" t="str">
        <f t="shared" si="180"/>
        <v>NO OFERTADO</v>
      </c>
      <c r="AJ1465" s="108" t="str">
        <f t="shared" si="181"/>
        <v>CORRECTO</v>
      </c>
      <c r="AK1465" s="27">
        <v>3.7211237585600006E-3</v>
      </c>
      <c r="AL1465" s="26">
        <v>4.9511306807370047E-4</v>
      </c>
      <c r="AM1465" s="26">
        <v>4.2162368266337007E-3</v>
      </c>
      <c r="AN1465" s="28"/>
      <c r="AO1465" s="28"/>
      <c r="AP1465" s="28"/>
      <c r="AQ1465" s="29"/>
      <c r="AR1465" s="108" t="str">
        <f t="shared" si="182"/>
        <v>NO OFERTADO</v>
      </c>
      <c r="AS1465" s="109" t="str">
        <f t="shared" si="183"/>
        <v>CORRECTO</v>
      </c>
    </row>
    <row r="1466" spans="1:45" ht="24" x14ac:dyDescent="0.25">
      <c r="A1466" s="134">
        <v>1466</v>
      </c>
      <c r="B1466" s="135">
        <v>2529</v>
      </c>
      <c r="C1466" s="10" t="s">
        <v>4245</v>
      </c>
      <c r="D1466" s="136" t="s">
        <v>69</v>
      </c>
      <c r="E1466" s="136" t="s">
        <v>4872</v>
      </c>
      <c r="F1466" s="136" t="s">
        <v>16</v>
      </c>
      <c r="G1466" s="136" t="s">
        <v>17</v>
      </c>
      <c r="H1466" s="136" t="s">
        <v>18</v>
      </c>
      <c r="I1466" s="137">
        <v>968174</v>
      </c>
      <c r="J1466" s="8">
        <v>1</v>
      </c>
      <c r="K1466" s="8" t="s">
        <v>2110</v>
      </c>
      <c r="L1466" s="9">
        <v>968174</v>
      </c>
      <c r="M1466" s="9">
        <v>5</v>
      </c>
      <c r="N1466" s="138">
        <f t="shared" si="176"/>
        <v>4840870</v>
      </c>
      <c r="O1466" s="11" t="s">
        <v>4504</v>
      </c>
      <c r="P1466" s="39">
        <v>1.4708023276355155E-4</v>
      </c>
      <c r="Q1466" s="39">
        <v>2.3483662470200582E-4</v>
      </c>
      <c r="R1466" s="26">
        <v>3.677005819088789E-2</v>
      </c>
      <c r="S1466" s="26">
        <v>7.0450987410601747E-3</v>
      </c>
      <c r="T1466" s="26">
        <v>4.3815156931948068E-2</v>
      </c>
      <c r="U1466" s="11"/>
      <c r="V1466" s="28"/>
      <c r="W1466" s="28"/>
      <c r="X1466" s="29"/>
      <c r="Y1466" s="108" t="str">
        <f t="shared" si="177"/>
        <v>NO OFERTADO</v>
      </c>
      <c r="Z1466" s="108" t="str">
        <f t="shared" si="178"/>
        <v>CORRECTO</v>
      </c>
      <c r="AA1466" s="29">
        <f t="shared" si="179"/>
        <v>0</v>
      </c>
      <c r="AB1466" s="25">
        <v>1.323722094871964E-2</v>
      </c>
      <c r="AC1466" s="26">
        <v>3.5225493705300873E-3</v>
      </c>
      <c r="AD1466" s="26">
        <v>1.6759770319249728E-2</v>
      </c>
      <c r="AE1466" s="28"/>
      <c r="AF1466" s="28"/>
      <c r="AG1466" s="28"/>
      <c r="AH1466" s="29"/>
      <c r="AI1466" s="108" t="str">
        <f t="shared" si="180"/>
        <v>NO OFERTADO</v>
      </c>
      <c r="AJ1466" s="108" t="str">
        <f t="shared" si="181"/>
        <v>CORRECTO</v>
      </c>
      <c r="AK1466" s="27">
        <v>8.8248139658130935E-3</v>
      </c>
      <c r="AL1466" s="26">
        <v>1.1741831235100291E-3</v>
      </c>
      <c r="AM1466" s="26">
        <v>9.9989970893231226E-3</v>
      </c>
      <c r="AN1466" s="28"/>
      <c r="AO1466" s="28"/>
      <c r="AP1466" s="28"/>
      <c r="AQ1466" s="29"/>
      <c r="AR1466" s="108" t="str">
        <f t="shared" si="182"/>
        <v>NO OFERTADO</v>
      </c>
      <c r="AS1466" s="109" t="str">
        <f t="shared" si="183"/>
        <v>CORRECTO</v>
      </c>
    </row>
    <row r="1467" spans="1:45" ht="24" x14ac:dyDescent="0.25">
      <c r="A1467" s="134">
        <v>1467</v>
      </c>
      <c r="B1467" s="135">
        <v>28</v>
      </c>
      <c r="C1467" s="10" t="s">
        <v>96</v>
      </c>
      <c r="D1467" s="136" t="s">
        <v>97</v>
      </c>
      <c r="E1467" s="136" t="s">
        <v>6</v>
      </c>
      <c r="F1467" s="136" t="s">
        <v>7</v>
      </c>
      <c r="G1467" s="136" t="s">
        <v>8</v>
      </c>
      <c r="H1467" s="136" t="s">
        <v>7</v>
      </c>
      <c r="I1467" s="137">
        <v>614187.5</v>
      </c>
      <c r="J1467" s="8">
        <v>1</v>
      </c>
      <c r="K1467" s="8" t="s">
        <v>98</v>
      </c>
      <c r="L1467" s="9">
        <v>514456.09</v>
      </c>
      <c r="M1467" s="9">
        <v>255.23076923076923</v>
      </c>
      <c r="N1467" s="138">
        <f t="shared" si="176"/>
        <v>131305023.58615385</v>
      </c>
      <c r="O1467" s="11" t="s">
        <v>3204</v>
      </c>
      <c r="P1467" s="39">
        <v>3.9894426894494447E-3</v>
      </c>
      <c r="Q1467" s="39">
        <v>6.3697700093969956E-3</v>
      </c>
      <c r="R1467" s="26">
        <v>0.99736067236236114</v>
      </c>
      <c r="S1467" s="26">
        <v>0.19109310028190987</v>
      </c>
      <c r="T1467" s="26">
        <v>1.188453772644271</v>
      </c>
      <c r="U1467" s="11"/>
      <c r="V1467" s="28"/>
      <c r="W1467" s="28"/>
      <c r="X1467" s="29"/>
      <c r="Y1467" s="108" t="str">
        <f t="shared" si="177"/>
        <v>NO OFERTADO</v>
      </c>
      <c r="Z1467" s="108" t="str">
        <f t="shared" si="178"/>
        <v>CORRECTO</v>
      </c>
      <c r="AA1467" s="29">
        <f t="shared" si="179"/>
        <v>0</v>
      </c>
      <c r="AB1467" s="25">
        <v>0.35904984205045004</v>
      </c>
      <c r="AC1467" s="26">
        <v>9.5546550140954936E-2</v>
      </c>
      <c r="AD1467" s="26">
        <v>0.45459639219140496</v>
      </c>
      <c r="AE1467" s="28"/>
      <c r="AF1467" s="28"/>
      <c r="AG1467" s="28"/>
      <c r="AH1467" s="29"/>
      <c r="AI1467" s="108" t="str">
        <f t="shared" si="180"/>
        <v>NO OFERTADO</v>
      </c>
      <c r="AJ1467" s="108" t="str">
        <f t="shared" si="181"/>
        <v>CORRECTO</v>
      </c>
      <c r="AK1467" s="27">
        <v>0.23936656136696668</v>
      </c>
      <c r="AL1467" s="26">
        <v>3.1848850046984976E-2</v>
      </c>
      <c r="AM1467" s="26">
        <v>0.27121541141395167</v>
      </c>
      <c r="AN1467" s="28"/>
      <c r="AO1467" s="28"/>
      <c r="AP1467" s="28"/>
      <c r="AQ1467" s="29"/>
      <c r="AR1467" s="108" t="str">
        <f t="shared" si="182"/>
        <v>NO OFERTADO</v>
      </c>
      <c r="AS1467" s="109" t="str">
        <f t="shared" si="183"/>
        <v>CORRECTO</v>
      </c>
    </row>
    <row r="1468" spans="1:45" ht="24" x14ac:dyDescent="0.25">
      <c r="A1468" s="134">
        <v>1468</v>
      </c>
      <c r="B1468" s="135">
        <v>108</v>
      </c>
      <c r="C1468" s="10" t="s">
        <v>96</v>
      </c>
      <c r="D1468" s="136" t="s">
        <v>69</v>
      </c>
      <c r="E1468" s="136" t="s">
        <v>6</v>
      </c>
      <c r="F1468" s="136" t="s">
        <v>7</v>
      </c>
      <c r="G1468" s="136" t="s">
        <v>8</v>
      </c>
      <c r="H1468" s="136" t="s">
        <v>7</v>
      </c>
      <c r="I1468" s="137">
        <v>491350</v>
      </c>
      <c r="J1468" s="8">
        <v>1</v>
      </c>
      <c r="K1468" s="8" t="s">
        <v>98</v>
      </c>
      <c r="L1468" s="9">
        <v>491350</v>
      </c>
      <c r="M1468" s="9">
        <v>148.69230769230768</v>
      </c>
      <c r="N1468" s="138">
        <f t="shared" si="176"/>
        <v>73059965.384615377</v>
      </c>
      <c r="O1468" s="11" t="s">
        <v>3204</v>
      </c>
      <c r="P1468" s="39">
        <v>2.2197821289285293E-3</v>
      </c>
      <c r="Q1468" s="39">
        <v>3.5442297917044783E-3</v>
      </c>
      <c r="R1468" s="26">
        <v>0.55494553223213228</v>
      </c>
      <c r="S1468" s="26">
        <v>0.10632689375113435</v>
      </c>
      <c r="T1468" s="26">
        <v>0.66127242598326663</v>
      </c>
      <c r="U1468" s="11"/>
      <c r="V1468" s="28"/>
      <c r="W1468" s="28"/>
      <c r="X1468" s="29"/>
      <c r="Y1468" s="108" t="str">
        <f t="shared" si="177"/>
        <v>NO OFERTADO</v>
      </c>
      <c r="Z1468" s="108" t="str">
        <f t="shared" si="178"/>
        <v>CORRECTO</v>
      </c>
      <c r="AA1468" s="29">
        <f t="shared" si="179"/>
        <v>0</v>
      </c>
      <c r="AB1468" s="25">
        <v>0.19978039160356764</v>
      </c>
      <c r="AC1468" s="26">
        <v>5.3163446875567177E-2</v>
      </c>
      <c r="AD1468" s="26">
        <v>0.25294383847913482</v>
      </c>
      <c r="AE1468" s="28"/>
      <c r="AF1468" s="28"/>
      <c r="AG1468" s="28"/>
      <c r="AH1468" s="29"/>
      <c r="AI1468" s="108" t="str">
        <f t="shared" si="180"/>
        <v>NO OFERTADO</v>
      </c>
      <c r="AJ1468" s="108" t="str">
        <f t="shared" si="181"/>
        <v>CORRECTO</v>
      </c>
      <c r="AK1468" s="27">
        <v>0.13318692773571175</v>
      </c>
      <c r="AL1468" s="26">
        <v>1.7721148958522392E-2</v>
      </c>
      <c r="AM1468" s="26">
        <v>0.15090807669423414</v>
      </c>
      <c r="AN1468" s="28"/>
      <c r="AO1468" s="28"/>
      <c r="AP1468" s="28"/>
      <c r="AQ1468" s="29"/>
      <c r="AR1468" s="108" t="str">
        <f t="shared" si="182"/>
        <v>NO OFERTADO</v>
      </c>
      <c r="AS1468" s="109" t="str">
        <f t="shared" si="183"/>
        <v>CORRECTO</v>
      </c>
    </row>
    <row r="1469" spans="1:45" ht="24" x14ac:dyDescent="0.25">
      <c r="A1469" s="134">
        <v>1469</v>
      </c>
      <c r="B1469" s="135">
        <v>458</v>
      </c>
      <c r="C1469" s="10" t="s">
        <v>96</v>
      </c>
      <c r="D1469" s="136" t="s">
        <v>72</v>
      </c>
      <c r="E1469" s="136" t="s">
        <v>6</v>
      </c>
      <c r="F1469" s="136" t="s">
        <v>101</v>
      </c>
      <c r="G1469" s="136" t="s">
        <v>8</v>
      </c>
      <c r="H1469" s="136" t="s">
        <v>7</v>
      </c>
      <c r="I1469" s="137">
        <v>368512.5</v>
      </c>
      <c r="J1469" s="8">
        <v>1</v>
      </c>
      <c r="K1469" s="8" t="s">
        <v>98</v>
      </c>
      <c r="L1469" s="9">
        <v>368512.5</v>
      </c>
      <c r="M1469" s="9">
        <v>42</v>
      </c>
      <c r="N1469" s="138">
        <f t="shared" si="176"/>
        <v>15477525</v>
      </c>
      <c r="O1469" s="11" t="s">
        <v>3204</v>
      </c>
      <c r="P1469" s="39">
        <v>4.7025389642847015E-4</v>
      </c>
      <c r="Q1469" s="39">
        <v>7.5083398846507185E-4</v>
      </c>
      <c r="R1469" s="26">
        <v>0.11756347410711754</v>
      </c>
      <c r="S1469" s="26">
        <v>2.2525019653952157E-2</v>
      </c>
      <c r="T1469" s="26">
        <v>0.14008849376106969</v>
      </c>
      <c r="U1469" s="11"/>
      <c r="V1469" s="28"/>
      <c r="W1469" s="28"/>
      <c r="X1469" s="29"/>
      <c r="Y1469" s="108" t="str">
        <f t="shared" si="177"/>
        <v>NO OFERTADO</v>
      </c>
      <c r="Z1469" s="108" t="str">
        <f t="shared" si="178"/>
        <v>CORRECTO</v>
      </c>
      <c r="AA1469" s="29">
        <f t="shared" si="179"/>
        <v>0</v>
      </c>
      <c r="AB1469" s="25">
        <v>4.2322850678562313E-2</v>
      </c>
      <c r="AC1469" s="26">
        <v>1.1262509826976078E-2</v>
      </c>
      <c r="AD1469" s="26">
        <v>5.3585360505538387E-2</v>
      </c>
      <c r="AE1469" s="28"/>
      <c r="AF1469" s="28"/>
      <c r="AG1469" s="28"/>
      <c r="AH1469" s="29"/>
      <c r="AI1469" s="108" t="str">
        <f t="shared" si="180"/>
        <v>NO OFERTADO</v>
      </c>
      <c r="AJ1469" s="108" t="str">
        <f t="shared" si="181"/>
        <v>CORRECTO</v>
      </c>
      <c r="AK1469" s="27">
        <v>2.821523378570821E-2</v>
      </c>
      <c r="AL1469" s="26">
        <v>3.7541699423253591E-3</v>
      </c>
      <c r="AM1469" s="26">
        <v>3.1969403728033571E-2</v>
      </c>
      <c r="AN1469" s="28"/>
      <c r="AO1469" s="28"/>
      <c r="AP1469" s="28"/>
      <c r="AQ1469" s="29"/>
      <c r="AR1469" s="108" t="str">
        <f t="shared" si="182"/>
        <v>NO OFERTADO</v>
      </c>
      <c r="AS1469" s="109" t="str">
        <f t="shared" si="183"/>
        <v>CORRECTO</v>
      </c>
    </row>
    <row r="1470" spans="1:45" ht="24" x14ac:dyDescent="0.25">
      <c r="A1470" s="134">
        <v>1470</v>
      </c>
      <c r="B1470" s="135">
        <v>233</v>
      </c>
      <c r="C1470" s="10" t="s">
        <v>578</v>
      </c>
      <c r="D1470" s="136" t="s">
        <v>69</v>
      </c>
      <c r="E1470" s="136" t="s">
        <v>579</v>
      </c>
      <c r="F1470" s="136" t="s">
        <v>37</v>
      </c>
      <c r="G1470" s="136" t="s">
        <v>580</v>
      </c>
      <c r="H1470" s="136" t="s">
        <v>18</v>
      </c>
      <c r="I1470" s="137">
        <v>1053764</v>
      </c>
      <c r="J1470" s="8">
        <v>1</v>
      </c>
      <c r="K1470" s="8" t="s">
        <v>581</v>
      </c>
      <c r="L1470" s="9">
        <v>1053764</v>
      </c>
      <c r="M1470" s="9">
        <v>42.230769230769234</v>
      </c>
      <c r="N1470" s="138">
        <f t="shared" si="176"/>
        <v>44501264.307692312</v>
      </c>
      <c r="O1470" s="11" t="s">
        <v>3204</v>
      </c>
      <c r="P1470" s="39">
        <v>1.3520826447823871E-3</v>
      </c>
      <c r="Q1470" s="39">
        <v>2.1588116815758956E-3</v>
      </c>
      <c r="R1470" s="26">
        <v>0.33802066119559676</v>
      </c>
      <c r="S1470" s="26">
        <v>6.4764350447276867E-2</v>
      </c>
      <c r="T1470" s="26">
        <v>0.40278501164287361</v>
      </c>
      <c r="U1470" s="11"/>
      <c r="V1470" s="28"/>
      <c r="W1470" s="28"/>
      <c r="X1470" s="29"/>
      <c r="Y1470" s="108" t="str">
        <f t="shared" si="177"/>
        <v>NO OFERTADO</v>
      </c>
      <c r="Z1470" s="108" t="str">
        <f t="shared" si="178"/>
        <v>CORRECTO</v>
      </c>
      <c r="AA1470" s="29">
        <f t="shared" si="179"/>
        <v>0</v>
      </c>
      <c r="AB1470" s="25">
        <v>0.12168743803041483</v>
      </c>
      <c r="AC1470" s="26">
        <v>3.2382175223638433E-2</v>
      </c>
      <c r="AD1470" s="26">
        <v>0.15406961325405327</v>
      </c>
      <c r="AE1470" s="28"/>
      <c r="AF1470" s="28"/>
      <c r="AG1470" s="28"/>
      <c r="AH1470" s="29"/>
      <c r="AI1470" s="108" t="str">
        <f t="shared" si="180"/>
        <v>NO OFERTADO</v>
      </c>
      <c r="AJ1470" s="108" t="str">
        <f t="shared" si="181"/>
        <v>CORRECTO</v>
      </c>
      <c r="AK1470" s="27">
        <v>8.1124958686943222E-2</v>
      </c>
      <c r="AL1470" s="26">
        <v>1.0794058407879479E-2</v>
      </c>
      <c r="AM1470" s="26">
        <v>9.1919017094822697E-2</v>
      </c>
      <c r="AN1470" s="28"/>
      <c r="AO1470" s="28"/>
      <c r="AP1470" s="28"/>
      <c r="AQ1470" s="29"/>
      <c r="AR1470" s="108" t="str">
        <f t="shared" si="182"/>
        <v>NO OFERTADO</v>
      </c>
      <c r="AS1470" s="109" t="str">
        <f t="shared" si="183"/>
        <v>CORRECTO</v>
      </c>
    </row>
    <row r="1471" spans="1:45" ht="24" x14ac:dyDescent="0.25">
      <c r="A1471" s="134">
        <v>1471</v>
      </c>
      <c r="B1471" s="135">
        <v>211</v>
      </c>
      <c r="C1471" s="10" t="s">
        <v>578</v>
      </c>
      <c r="D1471" s="136" t="s">
        <v>108</v>
      </c>
      <c r="E1471" s="136" t="s">
        <v>579</v>
      </c>
      <c r="F1471" s="136" t="s">
        <v>37</v>
      </c>
      <c r="G1471" s="136" t="s">
        <v>580</v>
      </c>
      <c r="H1471" s="136" t="s">
        <v>18</v>
      </c>
      <c r="I1471" s="137">
        <v>1580646</v>
      </c>
      <c r="J1471" s="8">
        <v>1</v>
      </c>
      <c r="K1471" s="8" t="s">
        <v>581</v>
      </c>
      <c r="L1471" s="9">
        <v>1519712.37</v>
      </c>
      <c r="M1471" s="9">
        <v>27.76923076923077</v>
      </c>
      <c r="N1471" s="138">
        <f t="shared" si="176"/>
        <v>42201243.505384617</v>
      </c>
      <c r="O1471" s="11" t="s">
        <v>3204</v>
      </c>
      <c r="P1471" s="39">
        <v>1.282201074947951E-3</v>
      </c>
      <c r="Q1471" s="39">
        <v>2.0472348117243321E-3</v>
      </c>
      <c r="R1471" s="26">
        <v>0.32055026873698778</v>
      </c>
      <c r="S1471" s="26">
        <v>6.1417044351729962E-2</v>
      </c>
      <c r="T1471" s="26">
        <v>0.38196731308871773</v>
      </c>
      <c r="U1471" s="11"/>
      <c r="V1471" s="28"/>
      <c r="W1471" s="28"/>
      <c r="X1471" s="29"/>
      <c r="Y1471" s="108" t="str">
        <f t="shared" si="177"/>
        <v>NO OFERTADO</v>
      </c>
      <c r="Z1471" s="108" t="str">
        <f t="shared" si="178"/>
        <v>CORRECTO</v>
      </c>
      <c r="AA1471" s="29">
        <f t="shared" si="179"/>
        <v>0</v>
      </c>
      <c r="AB1471" s="25">
        <v>0.11539809674531559</v>
      </c>
      <c r="AC1471" s="26">
        <v>3.0708522175864981E-2</v>
      </c>
      <c r="AD1471" s="26">
        <v>0.14610661892118057</v>
      </c>
      <c r="AE1471" s="28"/>
      <c r="AF1471" s="28"/>
      <c r="AG1471" s="28"/>
      <c r="AH1471" s="29"/>
      <c r="AI1471" s="108" t="str">
        <f t="shared" si="180"/>
        <v>NO OFERTADO</v>
      </c>
      <c r="AJ1471" s="108" t="str">
        <f t="shared" si="181"/>
        <v>CORRECTO</v>
      </c>
      <c r="AK1471" s="27">
        <v>7.6932064496877062E-2</v>
      </c>
      <c r="AL1471" s="26">
        <v>1.023617405862166E-2</v>
      </c>
      <c r="AM1471" s="26">
        <v>8.7168238555498725E-2</v>
      </c>
      <c r="AN1471" s="28"/>
      <c r="AO1471" s="28"/>
      <c r="AP1471" s="28"/>
      <c r="AQ1471" s="29"/>
      <c r="AR1471" s="108" t="str">
        <f t="shared" si="182"/>
        <v>NO OFERTADO</v>
      </c>
      <c r="AS1471" s="109" t="str">
        <f t="shared" si="183"/>
        <v>CORRECTO</v>
      </c>
    </row>
    <row r="1472" spans="1:45" ht="24" x14ac:dyDescent="0.25">
      <c r="A1472" s="134">
        <v>1472</v>
      </c>
      <c r="B1472" s="135">
        <v>510</v>
      </c>
      <c r="C1472" s="10" t="s">
        <v>578</v>
      </c>
      <c r="D1472" s="136" t="s">
        <v>72</v>
      </c>
      <c r="E1472" s="136" t="s">
        <v>36</v>
      </c>
      <c r="F1472" s="136" t="s">
        <v>37</v>
      </c>
      <c r="G1472" s="136" t="s">
        <v>580</v>
      </c>
      <c r="H1472" s="136" t="s">
        <v>18</v>
      </c>
      <c r="I1472" s="137">
        <v>790323</v>
      </c>
      <c r="J1472" s="8">
        <v>1</v>
      </c>
      <c r="K1472" s="8" t="s">
        <v>581</v>
      </c>
      <c r="L1472" s="9">
        <v>790323</v>
      </c>
      <c r="M1472" s="9">
        <v>17</v>
      </c>
      <c r="N1472" s="138">
        <f t="shared" si="176"/>
        <v>13435491</v>
      </c>
      <c r="O1472" s="11" t="s">
        <v>3204</v>
      </c>
      <c r="P1472" s="39">
        <v>4.0821074384823431E-4</v>
      </c>
      <c r="Q1472" s="39">
        <v>6.517723792735968E-4</v>
      </c>
      <c r="R1472" s="26">
        <v>0.10205268596205858</v>
      </c>
      <c r="S1472" s="26">
        <v>1.9553171378207904E-2</v>
      </c>
      <c r="T1472" s="26">
        <v>0.12160585734026648</v>
      </c>
      <c r="U1472" s="11"/>
      <c r="V1472" s="28"/>
      <c r="W1472" s="28"/>
      <c r="X1472" s="29"/>
      <c r="Y1472" s="108" t="str">
        <f t="shared" si="177"/>
        <v>NO OFERTADO</v>
      </c>
      <c r="Z1472" s="108" t="str">
        <f t="shared" si="178"/>
        <v>CORRECTO</v>
      </c>
      <c r="AA1472" s="29">
        <f t="shared" si="179"/>
        <v>0</v>
      </c>
      <c r="AB1472" s="25">
        <v>3.6738966946341087E-2</v>
      </c>
      <c r="AC1472" s="26">
        <v>9.7765856891039518E-3</v>
      </c>
      <c r="AD1472" s="26">
        <v>4.6515552635445039E-2</v>
      </c>
      <c r="AE1472" s="28"/>
      <c r="AF1472" s="28"/>
      <c r="AG1472" s="28"/>
      <c r="AH1472" s="29"/>
      <c r="AI1472" s="108" t="str">
        <f t="shared" si="180"/>
        <v>NO OFERTADO</v>
      </c>
      <c r="AJ1472" s="108" t="str">
        <f t="shared" si="181"/>
        <v>CORRECTO</v>
      </c>
      <c r="AK1472" s="27">
        <v>2.449264463089406E-2</v>
      </c>
      <c r="AL1472" s="26">
        <v>3.2588618963679842E-3</v>
      </c>
      <c r="AM1472" s="26">
        <v>2.7751506527262045E-2</v>
      </c>
      <c r="AN1472" s="28"/>
      <c r="AO1472" s="28"/>
      <c r="AP1472" s="28"/>
      <c r="AQ1472" s="29"/>
      <c r="AR1472" s="108" t="str">
        <f t="shared" si="182"/>
        <v>NO OFERTADO</v>
      </c>
      <c r="AS1472" s="109" t="str">
        <f t="shared" si="183"/>
        <v>CORRECTO</v>
      </c>
    </row>
    <row r="1473" spans="1:45" ht="24" x14ac:dyDescent="0.25">
      <c r="A1473" s="134">
        <v>1473</v>
      </c>
      <c r="B1473" s="135">
        <v>686</v>
      </c>
      <c r="C1473" s="10" t="s">
        <v>578</v>
      </c>
      <c r="D1473" s="136" t="s">
        <v>1483</v>
      </c>
      <c r="E1473" s="136" t="s">
        <v>36</v>
      </c>
      <c r="F1473" s="136" t="s">
        <v>166</v>
      </c>
      <c r="G1473" s="136" t="s">
        <v>17</v>
      </c>
      <c r="H1473" s="136" t="s">
        <v>18</v>
      </c>
      <c r="I1473" s="137">
        <v>5532261</v>
      </c>
      <c r="J1473" s="8">
        <v>2.625</v>
      </c>
      <c r="K1473" s="8" t="s">
        <v>581</v>
      </c>
      <c r="L1473" s="9">
        <v>2207875.2999999998</v>
      </c>
      <c r="M1473" s="9">
        <v>3.9375</v>
      </c>
      <c r="N1473" s="138">
        <f t="shared" si="176"/>
        <v>8693508.9937499985</v>
      </c>
      <c r="O1473" s="11" t="s">
        <v>3204</v>
      </c>
      <c r="P1473" s="39">
        <v>2.6413502662388759E-4</v>
      </c>
      <c r="Q1473" s="39">
        <v>4.2173293414381728E-4</v>
      </c>
      <c r="R1473" s="26">
        <v>6.6033756655971901E-2</v>
      </c>
      <c r="S1473" s="26">
        <v>1.2651988024314519E-2</v>
      </c>
      <c r="T1473" s="26">
        <v>7.8685744680286412E-2</v>
      </c>
      <c r="U1473" s="11"/>
      <c r="V1473" s="28"/>
      <c r="W1473" s="28"/>
      <c r="X1473" s="29"/>
      <c r="Y1473" s="108" t="str">
        <f t="shared" si="177"/>
        <v>NO OFERTADO</v>
      </c>
      <c r="Z1473" s="108" t="str">
        <f t="shared" si="178"/>
        <v>CORRECTO</v>
      </c>
      <c r="AA1473" s="29">
        <f t="shared" si="179"/>
        <v>0</v>
      </c>
      <c r="AB1473" s="25">
        <v>2.3772152396149882E-2</v>
      </c>
      <c r="AC1473" s="26">
        <v>6.3259940121572593E-3</v>
      </c>
      <c r="AD1473" s="26">
        <v>3.0098146408307141E-2</v>
      </c>
      <c r="AE1473" s="28"/>
      <c r="AF1473" s="28"/>
      <c r="AG1473" s="28"/>
      <c r="AH1473" s="29"/>
      <c r="AI1473" s="108" t="str">
        <f t="shared" si="180"/>
        <v>NO OFERTADO</v>
      </c>
      <c r="AJ1473" s="108" t="str">
        <f t="shared" si="181"/>
        <v>CORRECTO</v>
      </c>
      <c r="AK1473" s="27">
        <v>1.5848101597433255E-2</v>
      </c>
      <c r="AL1473" s="26">
        <v>2.1086646707190863E-3</v>
      </c>
      <c r="AM1473" s="26">
        <v>1.7956766268152343E-2</v>
      </c>
      <c r="AN1473" s="28"/>
      <c r="AO1473" s="28"/>
      <c r="AP1473" s="28"/>
      <c r="AQ1473" s="29"/>
      <c r="AR1473" s="108" t="str">
        <f t="shared" si="182"/>
        <v>NO OFERTADO</v>
      </c>
      <c r="AS1473" s="109" t="str">
        <f t="shared" si="183"/>
        <v>CORRECTO</v>
      </c>
    </row>
    <row r="1474" spans="1:45" ht="36" x14ac:dyDescent="0.25">
      <c r="A1474" s="134">
        <v>1474</v>
      </c>
      <c r="B1474" s="135">
        <v>1210</v>
      </c>
      <c r="C1474" s="10" t="s">
        <v>578</v>
      </c>
      <c r="D1474" s="136" t="s">
        <v>1574</v>
      </c>
      <c r="E1474" s="136" t="s">
        <v>205</v>
      </c>
      <c r="F1474" s="136" t="s">
        <v>7</v>
      </c>
      <c r="G1474" s="136" t="s">
        <v>8</v>
      </c>
      <c r="H1474" s="136" t="s">
        <v>7</v>
      </c>
      <c r="I1474" s="137">
        <v>9447.119999999999</v>
      </c>
      <c r="J1474" s="8">
        <v>1</v>
      </c>
      <c r="K1474" s="8" t="s">
        <v>581</v>
      </c>
      <c r="L1474" s="9">
        <v>9447.1200000000008</v>
      </c>
      <c r="M1474" s="9">
        <v>221.84615384615384</v>
      </c>
      <c r="N1474" s="138">
        <f t="shared" si="176"/>
        <v>2095807.2369230771</v>
      </c>
      <c r="O1474" s="11" t="s">
        <v>3204</v>
      </c>
      <c r="P1474" s="39">
        <v>6.3676945721364547E-5</v>
      </c>
      <c r="Q1474" s="39">
        <v>1.0167021579696468E-4</v>
      </c>
      <c r="R1474" s="26">
        <v>1.5919236430341138E-2</v>
      </c>
      <c r="S1474" s="26">
        <v>3.0501064739089406E-3</v>
      </c>
      <c r="T1474" s="26">
        <v>1.8969342904250078E-2</v>
      </c>
      <c r="U1474" s="11"/>
      <c r="V1474" s="28"/>
      <c r="W1474" s="28"/>
      <c r="X1474" s="29"/>
      <c r="Y1474" s="108" t="str">
        <f t="shared" si="177"/>
        <v>NO OFERTADO</v>
      </c>
      <c r="Z1474" s="108" t="str">
        <f t="shared" si="178"/>
        <v>CORRECTO</v>
      </c>
      <c r="AA1474" s="29">
        <f t="shared" si="179"/>
        <v>0</v>
      </c>
      <c r="AB1474" s="25">
        <v>5.7309251149228095E-3</v>
      </c>
      <c r="AC1474" s="26">
        <v>1.5250532369544703E-3</v>
      </c>
      <c r="AD1474" s="26">
        <v>7.2559783518772797E-3</v>
      </c>
      <c r="AE1474" s="28"/>
      <c r="AF1474" s="28"/>
      <c r="AG1474" s="28"/>
      <c r="AH1474" s="29"/>
      <c r="AI1474" s="108" t="str">
        <f t="shared" si="180"/>
        <v>NO OFERTADO</v>
      </c>
      <c r="AJ1474" s="108" t="str">
        <f t="shared" si="181"/>
        <v>CORRECTO</v>
      </c>
      <c r="AK1474" s="27">
        <v>3.8206167432818729E-3</v>
      </c>
      <c r="AL1474" s="26">
        <v>5.0835107898482344E-4</v>
      </c>
      <c r="AM1474" s="26">
        <v>4.3289678222666961E-3</v>
      </c>
      <c r="AN1474" s="28"/>
      <c r="AO1474" s="28"/>
      <c r="AP1474" s="28"/>
      <c r="AQ1474" s="29"/>
      <c r="AR1474" s="108" t="str">
        <f t="shared" si="182"/>
        <v>NO OFERTADO</v>
      </c>
      <c r="AS1474" s="109" t="str">
        <f t="shared" si="183"/>
        <v>CORRECTO</v>
      </c>
    </row>
    <row r="1475" spans="1:45" ht="36" x14ac:dyDescent="0.25">
      <c r="A1475" s="134">
        <v>1475</v>
      </c>
      <c r="B1475" s="135">
        <v>1345</v>
      </c>
      <c r="C1475" s="10" t="s">
        <v>578</v>
      </c>
      <c r="D1475" s="136" t="s">
        <v>736</v>
      </c>
      <c r="E1475" s="136" t="s">
        <v>205</v>
      </c>
      <c r="F1475" s="136" t="s">
        <v>101</v>
      </c>
      <c r="G1475" s="136" t="s">
        <v>8</v>
      </c>
      <c r="H1475" s="136" t="s">
        <v>7</v>
      </c>
      <c r="I1475" s="137">
        <v>4723.5599999999995</v>
      </c>
      <c r="J1475" s="8">
        <v>1</v>
      </c>
      <c r="K1475" s="8" t="s">
        <v>581</v>
      </c>
      <c r="L1475" s="9">
        <v>4723.5600000000004</v>
      </c>
      <c r="M1475" s="9">
        <v>253.53846153846155</v>
      </c>
      <c r="N1475" s="138">
        <f t="shared" si="176"/>
        <v>1197604.1353846155</v>
      </c>
      <c r="O1475" s="11" t="s">
        <v>3204</v>
      </c>
      <c r="P1475" s="39">
        <v>3.638682612649403E-5</v>
      </c>
      <c r="Q1475" s="39">
        <v>5.809726616969411E-5</v>
      </c>
      <c r="R1475" s="26">
        <v>9.0967065316235069E-3</v>
      </c>
      <c r="S1475" s="26">
        <v>1.7429179850908232E-3</v>
      </c>
      <c r="T1475" s="26">
        <v>1.083962451671433E-2</v>
      </c>
      <c r="U1475" s="11"/>
      <c r="V1475" s="28"/>
      <c r="W1475" s="28"/>
      <c r="X1475" s="29"/>
      <c r="Y1475" s="108" t="str">
        <f t="shared" si="177"/>
        <v>NO OFERTADO</v>
      </c>
      <c r="Z1475" s="108" t="str">
        <f t="shared" si="178"/>
        <v>CORRECTO</v>
      </c>
      <c r="AA1475" s="29">
        <f t="shared" si="179"/>
        <v>0</v>
      </c>
      <c r="AB1475" s="25">
        <v>3.2748143513844628E-3</v>
      </c>
      <c r="AC1475" s="26">
        <v>8.7145899254541161E-4</v>
      </c>
      <c r="AD1475" s="26">
        <v>4.1462733439298748E-3</v>
      </c>
      <c r="AE1475" s="28"/>
      <c r="AF1475" s="28"/>
      <c r="AG1475" s="28"/>
      <c r="AH1475" s="29"/>
      <c r="AI1475" s="108" t="str">
        <f t="shared" si="180"/>
        <v>NO OFERTADO</v>
      </c>
      <c r="AJ1475" s="108" t="str">
        <f t="shared" si="181"/>
        <v>CORRECTO</v>
      </c>
      <c r="AK1475" s="27">
        <v>2.1832095675896417E-3</v>
      </c>
      <c r="AL1475" s="26">
        <v>2.9048633084847054E-4</v>
      </c>
      <c r="AM1475" s="26">
        <v>2.4736958984381122E-3</v>
      </c>
      <c r="AN1475" s="28"/>
      <c r="AO1475" s="28"/>
      <c r="AP1475" s="28"/>
      <c r="AQ1475" s="29"/>
      <c r="AR1475" s="108" t="str">
        <f t="shared" si="182"/>
        <v>NO OFERTADO</v>
      </c>
      <c r="AS1475" s="109" t="str">
        <f t="shared" si="183"/>
        <v>CORRECTO</v>
      </c>
    </row>
    <row r="1476" spans="1:45" ht="36" x14ac:dyDescent="0.25">
      <c r="A1476" s="134">
        <v>1476</v>
      </c>
      <c r="B1476" s="135">
        <v>1432</v>
      </c>
      <c r="C1476" s="10" t="s">
        <v>578</v>
      </c>
      <c r="D1476" s="136" t="s">
        <v>2567</v>
      </c>
      <c r="E1476" s="136" t="s">
        <v>205</v>
      </c>
      <c r="F1476" s="136" t="s">
        <v>7</v>
      </c>
      <c r="G1476" s="136" t="s">
        <v>8</v>
      </c>
      <c r="H1476" s="136" t="s">
        <v>7</v>
      </c>
      <c r="I1476" s="137">
        <v>14170.68</v>
      </c>
      <c r="J1476" s="8">
        <v>1</v>
      </c>
      <c r="K1476" s="8" t="s">
        <v>581</v>
      </c>
      <c r="L1476" s="9">
        <v>12837.5</v>
      </c>
      <c r="M1476" s="9">
        <v>62.46153846153846</v>
      </c>
      <c r="N1476" s="138">
        <f t="shared" si="176"/>
        <v>801850</v>
      </c>
      <c r="O1476" s="11" t="s">
        <v>3204</v>
      </c>
      <c r="P1476" s="39">
        <v>2.4362621727386569E-5</v>
      </c>
      <c r="Q1476" s="39">
        <v>3.8898740829087203E-5</v>
      </c>
      <c r="R1476" s="26">
        <v>6.0906554318466422E-3</v>
      </c>
      <c r="S1476" s="26">
        <v>1.1669622248726161E-3</v>
      </c>
      <c r="T1476" s="26">
        <v>7.257617656719258E-3</v>
      </c>
      <c r="U1476" s="11"/>
      <c r="V1476" s="28"/>
      <c r="W1476" s="28"/>
      <c r="X1476" s="29"/>
      <c r="Y1476" s="108" t="str">
        <f t="shared" si="177"/>
        <v>NO OFERTADO</v>
      </c>
      <c r="Z1476" s="108" t="str">
        <f t="shared" si="178"/>
        <v>CORRECTO</v>
      </c>
      <c r="AA1476" s="29">
        <f t="shared" si="179"/>
        <v>0</v>
      </c>
      <c r="AB1476" s="25">
        <v>2.1926359554647911E-3</v>
      </c>
      <c r="AC1476" s="26">
        <v>5.8348111243630805E-4</v>
      </c>
      <c r="AD1476" s="26">
        <v>2.7761170679010991E-3</v>
      </c>
      <c r="AE1476" s="28"/>
      <c r="AF1476" s="28"/>
      <c r="AG1476" s="28"/>
      <c r="AH1476" s="29"/>
      <c r="AI1476" s="108" t="str">
        <f t="shared" si="180"/>
        <v>NO OFERTADO</v>
      </c>
      <c r="AJ1476" s="108" t="str">
        <f t="shared" si="181"/>
        <v>CORRECTO</v>
      </c>
      <c r="AK1476" s="27">
        <v>1.4617573036431941E-3</v>
      </c>
      <c r="AL1476" s="26">
        <v>1.9449370414543601E-4</v>
      </c>
      <c r="AM1476" s="26">
        <v>1.6562510077886301E-3</v>
      </c>
      <c r="AN1476" s="28"/>
      <c r="AO1476" s="28"/>
      <c r="AP1476" s="28"/>
      <c r="AQ1476" s="29"/>
      <c r="AR1476" s="108" t="str">
        <f t="shared" si="182"/>
        <v>NO OFERTADO</v>
      </c>
      <c r="AS1476" s="109" t="str">
        <f t="shared" si="183"/>
        <v>CORRECTO</v>
      </c>
    </row>
    <row r="1477" spans="1:45" x14ac:dyDescent="0.25">
      <c r="A1477" s="134">
        <v>1477</v>
      </c>
      <c r="B1477" s="135">
        <v>86</v>
      </c>
      <c r="C1477" s="10" t="s">
        <v>275</v>
      </c>
      <c r="D1477" s="136" t="s">
        <v>69</v>
      </c>
      <c r="E1477" s="136" t="s">
        <v>36</v>
      </c>
      <c r="F1477" s="136" t="s">
        <v>16</v>
      </c>
      <c r="G1477" s="136" t="s">
        <v>17</v>
      </c>
      <c r="H1477" s="136" t="s">
        <v>18</v>
      </c>
      <c r="I1477" s="137">
        <v>3222942</v>
      </c>
      <c r="J1477" s="8">
        <v>1</v>
      </c>
      <c r="K1477" s="8" t="s">
        <v>276</v>
      </c>
      <c r="L1477" s="9">
        <v>3222942</v>
      </c>
      <c r="M1477" s="9">
        <v>29.615384615384617</v>
      </c>
      <c r="N1477" s="138">
        <f t="shared" si="176"/>
        <v>95448666.923076928</v>
      </c>
      <c r="O1477" s="11" t="s">
        <v>3204</v>
      </c>
      <c r="P1477" s="39">
        <v>2.9000184157014874E-3</v>
      </c>
      <c r="Q1477" s="39">
        <v>4.6303335500687626E-3</v>
      </c>
      <c r="R1477" s="26">
        <v>0.7250046039253718</v>
      </c>
      <c r="S1477" s="26">
        <v>0.13891000650206287</v>
      </c>
      <c r="T1477" s="26">
        <v>0.86391461042743467</v>
      </c>
      <c r="U1477" s="11"/>
      <c r="V1477" s="28"/>
      <c r="W1477" s="28"/>
      <c r="X1477" s="29"/>
      <c r="Y1477" s="108" t="str">
        <f t="shared" si="177"/>
        <v>NO OFERTADO</v>
      </c>
      <c r="Z1477" s="108" t="str">
        <f t="shared" si="178"/>
        <v>CORRECTO</v>
      </c>
      <c r="AA1477" s="29">
        <f t="shared" si="179"/>
        <v>0</v>
      </c>
      <c r="AB1477" s="25">
        <v>0.26100165741313386</v>
      </c>
      <c r="AC1477" s="26">
        <v>6.9455003251031433E-2</v>
      </c>
      <c r="AD1477" s="26">
        <v>0.33045666066416529</v>
      </c>
      <c r="AE1477" s="28"/>
      <c r="AF1477" s="28"/>
      <c r="AG1477" s="28"/>
      <c r="AH1477" s="29"/>
      <c r="AI1477" s="108" t="str">
        <f t="shared" si="180"/>
        <v>NO OFERTADO</v>
      </c>
      <c r="AJ1477" s="108" t="str">
        <f t="shared" si="181"/>
        <v>CORRECTO</v>
      </c>
      <c r="AK1477" s="27">
        <v>0.17400110494208926</v>
      </c>
      <c r="AL1477" s="26">
        <v>2.3151667750343812E-2</v>
      </c>
      <c r="AM1477" s="26">
        <v>0.19715277269243306</v>
      </c>
      <c r="AN1477" s="28"/>
      <c r="AO1477" s="28"/>
      <c r="AP1477" s="28"/>
      <c r="AQ1477" s="29"/>
      <c r="AR1477" s="108" t="str">
        <f t="shared" si="182"/>
        <v>NO OFERTADO</v>
      </c>
      <c r="AS1477" s="109" t="str">
        <f t="shared" si="183"/>
        <v>CORRECTO</v>
      </c>
    </row>
    <row r="1478" spans="1:45" x14ac:dyDescent="0.25">
      <c r="A1478" s="134">
        <v>1478</v>
      </c>
      <c r="B1478" s="135">
        <v>381</v>
      </c>
      <c r="C1478" s="10" t="s">
        <v>275</v>
      </c>
      <c r="D1478" s="136" t="s">
        <v>51</v>
      </c>
      <c r="E1478" s="136" t="s">
        <v>36</v>
      </c>
      <c r="F1478" s="136" t="s">
        <v>16</v>
      </c>
      <c r="G1478" s="136" t="s">
        <v>17</v>
      </c>
      <c r="H1478" s="136" t="s">
        <v>18</v>
      </c>
      <c r="I1478" s="137">
        <v>1611471</v>
      </c>
      <c r="J1478" s="8">
        <v>1</v>
      </c>
      <c r="K1478" s="8" t="s">
        <v>276</v>
      </c>
      <c r="L1478" s="9">
        <v>1611471</v>
      </c>
      <c r="M1478" s="9">
        <v>13.615384615384615</v>
      </c>
      <c r="N1478" s="138">
        <f t="shared" ref="N1478:N1541" si="184">M1478*L1478</f>
        <v>21940797.46153846</v>
      </c>
      <c r="O1478" s="11" t="s">
        <v>3204</v>
      </c>
      <c r="P1478" s="39">
        <v>6.666276098430691E-4</v>
      </c>
      <c r="Q1478" s="39">
        <v>1.0643753744963259E-3</v>
      </c>
      <c r="R1478" s="26">
        <v>0.16665690246076728</v>
      </c>
      <c r="S1478" s="26">
        <v>3.1931261234889777E-2</v>
      </c>
      <c r="T1478" s="26">
        <v>0.19858816369565707</v>
      </c>
      <c r="U1478" s="11"/>
      <c r="V1478" s="28"/>
      <c r="W1478" s="28"/>
      <c r="X1478" s="29"/>
      <c r="Y1478" s="108" t="str">
        <f t="shared" ref="Y1478:Y1541" si="185">IF(U1478=0,"NO OFERTADO",IF(V1478=0,"NO OFERTADO",IF(W1478=0,"NO OFERTADO",IF(X1478&gt;0,"CORRECTO","NO OFERTADO"))))</f>
        <v>NO OFERTADO</v>
      </c>
      <c r="Z1478" s="108" t="str">
        <f t="shared" ref="Z1478:Z1541" si="186">IF(X1478=0,"CORRECTO",IF(X1478&gt;I1478,"SOBREPASA TECHO REGULADO","CORRECTO"))</f>
        <v>CORRECTO</v>
      </c>
      <c r="AA1478" s="29">
        <f t="shared" ref="AA1478:AA1541" si="187">IF(AND(Y1478="CORRECTO", Z1478="CORRECTO"), X1478*M1478, 0)</f>
        <v>0</v>
      </c>
      <c r="AB1478" s="25">
        <v>5.9996484885876215E-2</v>
      </c>
      <c r="AC1478" s="26">
        <v>1.5965630617444888E-2</v>
      </c>
      <c r="AD1478" s="26">
        <v>7.5962115503321104E-2</v>
      </c>
      <c r="AE1478" s="28"/>
      <c r="AF1478" s="28"/>
      <c r="AG1478" s="28"/>
      <c r="AH1478" s="29"/>
      <c r="AI1478" s="108" t="str">
        <f t="shared" ref="AI1478:AI1541" si="188">IF(AE1478=0,"NO OFERTADO",IF(AF1478=0,"NO OFERTADO",IF(AG1478=0,"NO OFERTADO",IF(AH1478&gt;0,"CORRECTO","NO OFERTADO"))))</f>
        <v>NO OFERTADO</v>
      </c>
      <c r="AJ1478" s="108" t="str">
        <f t="shared" ref="AJ1478:AJ1541" si="189">IF(AH1478=0,"CORRECTO",IF(AH1478&lt;X1478,"PRECIO OPCION 1 MAYOR QUE OPCION 2",IF(AH1478&gt;I1478,"SOBREPASA TECHO REGULADO","CORRECTO")))</f>
        <v>CORRECTO</v>
      </c>
      <c r="AK1478" s="27">
        <v>3.9997656590584144E-2</v>
      </c>
      <c r="AL1478" s="26">
        <v>5.3218768724816292E-3</v>
      </c>
      <c r="AM1478" s="26">
        <v>4.5319533463065775E-2</v>
      </c>
      <c r="AN1478" s="28"/>
      <c r="AO1478" s="28"/>
      <c r="AP1478" s="28"/>
      <c r="AQ1478" s="29"/>
      <c r="AR1478" s="108" t="str">
        <f t="shared" ref="AR1478:AR1541" si="190">IF(AN1478=0,"NO OFERTADO",IF(AO1478=0,"NO OFERTADO",IF(AP1478=0,"NO OFERTADO",IF(AQ1478&gt;0,"CORRECTO","NO OFERTADO"))))</f>
        <v>NO OFERTADO</v>
      </c>
      <c r="AS1478" s="109" t="str">
        <f t="shared" ref="AS1478:AS1541" si="191">IF(AQ1478=0,"CORRECTO",IF(AQ1478&lt;AH1478,"PRECIO OPCION 2 MAYOR QUE OPCION 3",IF(AQ1478&gt;I1478,"SOBREPASA TECHO REGULADO","CORRECTO")))</f>
        <v>CORRECTO</v>
      </c>
    </row>
    <row r="1479" spans="1:45" x14ac:dyDescent="0.25">
      <c r="A1479" s="134">
        <v>1479</v>
      </c>
      <c r="B1479" s="135">
        <v>967</v>
      </c>
      <c r="C1479" s="10" t="s">
        <v>1909</v>
      </c>
      <c r="D1479" s="136" t="s">
        <v>1910</v>
      </c>
      <c r="E1479" s="136" t="s">
        <v>36</v>
      </c>
      <c r="F1479" s="136" t="s">
        <v>16</v>
      </c>
      <c r="G1479" s="136" t="s">
        <v>17</v>
      </c>
      <c r="H1479" s="136" t="s">
        <v>18</v>
      </c>
      <c r="I1479" s="137">
        <v>166787.01999999999</v>
      </c>
      <c r="J1479" s="8">
        <v>1</v>
      </c>
      <c r="K1479" s="8" t="s">
        <v>1911</v>
      </c>
      <c r="L1479" s="9">
        <v>166787.01999999999</v>
      </c>
      <c r="M1479" s="9">
        <v>33.25</v>
      </c>
      <c r="N1479" s="138">
        <f t="shared" si="184"/>
        <v>5545668.415</v>
      </c>
      <c r="O1479" s="11" t="s">
        <v>3204</v>
      </c>
      <c r="P1479" s="39">
        <v>1.6849413458896355E-4</v>
      </c>
      <c r="Q1479" s="39">
        <v>2.6902727243142711E-4</v>
      </c>
      <c r="R1479" s="26">
        <v>4.2123533647240891E-2</v>
      </c>
      <c r="S1479" s="26">
        <v>8.0708181729428133E-3</v>
      </c>
      <c r="T1479" s="26">
        <v>5.0194351820183704E-2</v>
      </c>
      <c r="U1479" s="11"/>
      <c r="V1479" s="28"/>
      <c r="W1479" s="28"/>
      <c r="X1479" s="29"/>
      <c r="Y1479" s="108" t="str">
        <f t="shared" si="185"/>
        <v>NO OFERTADO</v>
      </c>
      <c r="Z1479" s="108" t="str">
        <f t="shared" si="186"/>
        <v>CORRECTO</v>
      </c>
      <c r="AA1479" s="29">
        <f t="shared" si="187"/>
        <v>0</v>
      </c>
      <c r="AB1479" s="25">
        <v>1.516447211300672E-2</v>
      </c>
      <c r="AC1479" s="26">
        <v>4.0354090864714066E-3</v>
      </c>
      <c r="AD1479" s="26">
        <v>1.9199881199478127E-2</v>
      </c>
      <c r="AE1479" s="28"/>
      <c r="AF1479" s="28"/>
      <c r="AG1479" s="28"/>
      <c r="AH1479" s="29"/>
      <c r="AI1479" s="108" t="str">
        <f t="shared" si="188"/>
        <v>NO OFERTADO</v>
      </c>
      <c r="AJ1479" s="108" t="str">
        <f t="shared" si="189"/>
        <v>CORRECTO</v>
      </c>
      <c r="AK1479" s="27">
        <v>1.0109648075337813E-2</v>
      </c>
      <c r="AL1479" s="26">
        <v>1.3451363621571355E-3</v>
      </c>
      <c r="AM1479" s="26">
        <v>1.1454784437494949E-2</v>
      </c>
      <c r="AN1479" s="28"/>
      <c r="AO1479" s="28"/>
      <c r="AP1479" s="28"/>
      <c r="AQ1479" s="29"/>
      <c r="AR1479" s="108" t="str">
        <f t="shared" si="190"/>
        <v>NO OFERTADO</v>
      </c>
      <c r="AS1479" s="109" t="str">
        <f t="shared" si="191"/>
        <v>CORRECTO</v>
      </c>
    </row>
    <row r="1480" spans="1:45" ht="24" x14ac:dyDescent="0.25">
      <c r="A1480" s="134">
        <v>1480</v>
      </c>
      <c r="B1480" s="135">
        <v>2542</v>
      </c>
      <c r="C1480" s="10" t="s">
        <v>4268</v>
      </c>
      <c r="D1480" s="145" t="s">
        <v>4269</v>
      </c>
      <c r="E1480" s="145" t="s">
        <v>6</v>
      </c>
      <c r="F1480" s="145" t="s">
        <v>7</v>
      </c>
      <c r="G1480" s="136" t="s">
        <v>8</v>
      </c>
      <c r="H1480" s="145" t="s">
        <v>7</v>
      </c>
      <c r="I1480" s="137" t="s">
        <v>45</v>
      </c>
      <c r="J1480" s="8">
        <v>1</v>
      </c>
      <c r="K1480" s="8" t="s">
        <v>4270</v>
      </c>
      <c r="L1480" s="9">
        <v>1751.97</v>
      </c>
      <c r="M1480" s="9">
        <v>3857.5714285714284</v>
      </c>
      <c r="N1480" s="138">
        <f t="shared" si="184"/>
        <v>6758349.4157142853</v>
      </c>
      <c r="O1480" s="11" t="s">
        <v>4504</v>
      </c>
      <c r="P1480" s="39">
        <v>2.0533904136253809E-4</v>
      </c>
      <c r="Q1480" s="39"/>
      <c r="R1480" s="26">
        <v>5.1334760340634521E-2</v>
      </c>
      <c r="S1480" s="7"/>
      <c r="T1480" s="26">
        <v>5.1334760340634521E-2</v>
      </c>
      <c r="U1480" s="11"/>
      <c r="V1480" s="28"/>
      <c r="W1480" s="28"/>
      <c r="X1480" s="29"/>
      <c r="Y1480" s="108" t="str">
        <f t="shared" si="185"/>
        <v>NO OFERTADO</v>
      </c>
      <c r="Z1480" s="108" t="str">
        <f t="shared" si="186"/>
        <v>CORRECTO</v>
      </c>
      <c r="AA1480" s="29">
        <f t="shared" si="187"/>
        <v>0</v>
      </c>
      <c r="AB1480" s="25">
        <v>1.8480513722628426E-2</v>
      </c>
      <c r="AC1480" s="7"/>
      <c r="AD1480" s="26">
        <v>1.8480513722628426E-2</v>
      </c>
      <c r="AE1480" s="28"/>
      <c r="AF1480" s="28"/>
      <c r="AG1480" s="28"/>
      <c r="AH1480" s="29"/>
      <c r="AI1480" s="108" t="str">
        <f t="shared" si="188"/>
        <v>NO OFERTADO</v>
      </c>
      <c r="AJ1480" s="108" t="str">
        <f t="shared" si="189"/>
        <v>CORRECTO</v>
      </c>
      <c r="AK1480" s="27">
        <v>1.2320342481752285E-2</v>
      </c>
      <c r="AL1480" s="7"/>
      <c r="AM1480" s="26">
        <v>1.2320342481752285E-2</v>
      </c>
      <c r="AN1480" s="28"/>
      <c r="AO1480" s="28"/>
      <c r="AP1480" s="28"/>
      <c r="AQ1480" s="29"/>
      <c r="AR1480" s="108" t="str">
        <f t="shared" si="190"/>
        <v>NO OFERTADO</v>
      </c>
      <c r="AS1480" s="109" t="str">
        <f t="shared" si="191"/>
        <v>CORRECTO</v>
      </c>
    </row>
    <row r="1481" spans="1:45" x14ac:dyDescent="0.25">
      <c r="A1481" s="134">
        <v>1481</v>
      </c>
      <c r="B1481" s="135">
        <v>1808</v>
      </c>
      <c r="C1481" s="10" t="s">
        <v>3150</v>
      </c>
      <c r="D1481" s="136" t="s">
        <v>3151</v>
      </c>
      <c r="E1481" s="136" t="s">
        <v>36</v>
      </c>
      <c r="F1481" s="136" t="s">
        <v>36</v>
      </c>
      <c r="G1481" s="136" t="s">
        <v>17</v>
      </c>
      <c r="H1481" s="136" t="s">
        <v>36</v>
      </c>
      <c r="I1481" s="137" t="s">
        <v>45</v>
      </c>
      <c r="J1481" s="8">
        <v>1</v>
      </c>
      <c r="K1481" s="8" t="s">
        <v>3152</v>
      </c>
      <c r="L1481" s="9">
        <v>15351.83</v>
      </c>
      <c r="M1481" s="9">
        <v>2</v>
      </c>
      <c r="N1481" s="138">
        <f t="shared" si="184"/>
        <v>30703.66</v>
      </c>
      <c r="O1481" s="11" t="s">
        <v>3204</v>
      </c>
      <c r="P1481" s="39">
        <v>9.3286980635566485E-7</v>
      </c>
      <c r="Q1481" s="39"/>
      <c r="R1481" s="26">
        <v>2.3321745158891622E-4</v>
      </c>
      <c r="S1481" s="7"/>
      <c r="T1481" s="26">
        <v>2.3321745158891622E-4</v>
      </c>
      <c r="U1481" s="11"/>
      <c r="V1481" s="28"/>
      <c r="W1481" s="28"/>
      <c r="X1481" s="29"/>
      <c r="Y1481" s="108" t="str">
        <f t="shared" si="185"/>
        <v>NO OFERTADO</v>
      </c>
      <c r="Z1481" s="108" t="str">
        <f t="shared" si="186"/>
        <v>CORRECTO</v>
      </c>
      <c r="AA1481" s="29">
        <f t="shared" si="187"/>
        <v>0</v>
      </c>
      <c r="AB1481" s="25">
        <v>8.3958282572009843E-5</v>
      </c>
      <c r="AC1481" s="7"/>
      <c r="AD1481" s="26">
        <v>8.3958282572009843E-5</v>
      </c>
      <c r="AE1481" s="28"/>
      <c r="AF1481" s="28"/>
      <c r="AG1481" s="28"/>
      <c r="AH1481" s="29"/>
      <c r="AI1481" s="108" t="str">
        <f t="shared" si="188"/>
        <v>NO OFERTADO</v>
      </c>
      <c r="AJ1481" s="108" t="str">
        <f t="shared" si="189"/>
        <v>CORRECTO</v>
      </c>
      <c r="AK1481" s="27">
        <v>5.5972188381339891E-5</v>
      </c>
      <c r="AL1481" s="7"/>
      <c r="AM1481" s="26">
        <v>5.5972188381339891E-5</v>
      </c>
      <c r="AN1481" s="28"/>
      <c r="AO1481" s="28"/>
      <c r="AP1481" s="28"/>
      <c r="AQ1481" s="29"/>
      <c r="AR1481" s="108" t="str">
        <f t="shared" si="190"/>
        <v>NO OFERTADO</v>
      </c>
      <c r="AS1481" s="109" t="str">
        <f t="shared" si="191"/>
        <v>CORRECTO</v>
      </c>
    </row>
    <row r="1482" spans="1:45" ht="24" x14ac:dyDescent="0.25">
      <c r="A1482" s="134">
        <v>1482</v>
      </c>
      <c r="B1482" s="135">
        <v>250</v>
      </c>
      <c r="C1482" s="10" t="s">
        <v>674</v>
      </c>
      <c r="D1482" s="136" t="s">
        <v>55</v>
      </c>
      <c r="E1482" s="136" t="s">
        <v>6</v>
      </c>
      <c r="F1482" s="136" t="s">
        <v>7</v>
      </c>
      <c r="G1482" s="136" t="s">
        <v>8</v>
      </c>
      <c r="H1482" s="136" t="s">
        <v>7</v>
      </c>
      <c r="I1482" s="137" t="s">
        <v>45</v>
      </c>
      <c r="J1482" s="8">
        <v>1</v>
      </c>
      <c r="K1482" s="8" t="s">
        <v>675</v>
      </c>
      <c r="L1482" s="9">
        <v>597.66</v>
      </c>
      <c r="M1482" s="9">
        <v>32119.923076923078</v>
      </c>
      <c r="N1482" s="138">
        <f t="shared" si="184"/>
        <v>19196793.226153847</v>
      </c>
      <c r="O1482" s="11" t="s">
        <v>3204</v>
      </c>
      <c r="P1482" s="39">
        <v>5.8325648406515307E-4</v>
      </c>
      <c r="Q1482" s="39"/>
      <c r="R1482" s="26">
        <v>0.14581412101628827</v>
      </c>
      <c r="S1482" s="7"/>
      <c r="T1482" s="26">
        <v>0.14581412101628827</v>
      </c>
      <c r="U1482" s="11"/>
      <c r="V1482" s="28"/>
      <c r="W1482" s="28"/>
      <c r="X1482" s="29"/>
      <c r="Y1482" s="108" t="str">
        <f t="shared" si="185"/>
        <v>NO OFERTADO</v>
      </c>
      <c r="Z1482" s="108" t="str">
        <f t="shared" si="186"/>
        <v>CORRECTO</v>
      </c>
      <c r="AA1482" s="29">
        <f t="shared" si="187"/>
        <v>0</v>
      </c>
      <c r="AB1482" s="25">
        <v>5.2493083565863775E-2</v>
      </c>
      <c r="AC1482" s="7"/>
      <c r="AD1482" s="26">
        <v>5.2493083565863775E-2</v>
      </c>
      <c r="AE1482" s="28"/>
      <c r="AF1482" s="28"/>
      <c r="AG1482" s="28"/>
      <c r="AH1482" s="29"/>
      <c r="AI1482" s="108" t="str">
        <f t="shared" si="188"/>
        <v>NO OFERTADO</v>
      </c>
      <c r="AJ1482" s="108" t="str">
        <f t="shared" si="189"/>
        <v>CORRECTO</v>
      </c>
      <c r="AK1482" s="27">
        <v>3.4995389043909184E-2</v>
      </c>
      <c r="AL1482" s="7"/>
      <c r="AM1482" s="26">
        <v>3.4995389043909184E-2</v>
      </c>
      <c r="AN1482" s="28"/>
      <c r="AO1482" s="28"/>
      <c r="AP1482" s="28"/>
      <c r="AQ1482" s="29"/>
      <c r="AR1482" s="108" t="str">
        <f t="shared" si="190"/>
        <v>NO OFERTADO</v>
      </c>
      <c r="AS1482" s="109" t="str">
        <f t="shared" si="191"/>
        <v>CORRECTO</v>
      </c>
    </row>
    <row r="1483" spans="1:45" ht="24" x14ac:dyDescent="0.25">
      <c r="A1483" s="134">
        <v>1483</v>
      </c>
      <c r="B1483" s="135">
        <v>848</v>
      </c>
      <c r="C1483" s="10" t="s">
        <v>674</v>
      </c>
      <c r="D1483" s="136" t="s">
        <v>136</v>
      </c>
      <c r="E1483" s="136" t="s">
        <v>6</v>
      </c>
      <c r="F1483" s="136" t="s">
        <v>7</v>
      </c>
      <c r="G1483" s="136" t="s">
        <v>8</v>
      </c>
      <c r="H1483" s="136" t="s">
        <v>7</v>
      </c>
      <c r="I1483" s="137" t="s">
        <v>45</v>
      </c>
      <c r="J1483" s="8">
        <v>1</v>
      </c>
      <c r="K1483" s="8" t="s">
        <v>675</v>
      </c>
      <c r="L1483" s="9">
        <v>721.84</v>
      </c>
      <c r="M1483" s="9">
        <v>10468.23076923077</v>
      </c>
      <c r="N1483" s="138">
        <f t="shared" si="184"/>
        <v>7556387.6984615391</v>
      </c>
      <c r="O1483" s="11" t="s">
        <v>3204</v>
      </c>
      <c r="P1483" s="39">
        <v>2.2958585162199374E-4</v>
      </c>
      <c r="Q1483" s="39"/>
      <c r="R1483" s="26">
        <v>5.7396462905498435E-2</v>
      </c>
      <c r="S1483" s="7"/>
      <c r="T1483" s="26">
        <v>5.7396462905498435E-2</v>
      </c>
      <c r="U1483" s="11"/>
      <c r="V1483" s="28"/>
      <c r="W1483" s="28"/>
      <c r="X1483" s="29"/>
      <c r="Y1483" s="108" t="str">
        <f t="shared" si="185"/>
        <v>NO OFERTADO</v>
      </c>
      <c r="Z1483" s="108" t="str">
        <f t="shared" si="186"/>
        <v>CORRECTO</v>
      </c>
      <c r="AA1483" s="29">
        <f t="shared" si="187"/>
        <v>0</v>
      </c>
      <c r="AB1483" s="25">
        <v>2.0662726645979436E-2</v>
      </c>
      <c r="AC1483" s="7"/>
      <c r="AD1483" s="26">
        <v>2.0662726645979436E-2</v>
      </c>
      <c r="AE1483" s="28"/>
      <c r="AF1483" s="28"/>
      <c r="AG1483" s="28"/>
      <c r="AH1483" s="29"/>
      <c r="AI1483" s="108" t="str">
        <f t="shared" si="188"/>
        <v>NO OFERTADO</v>
      </c>
      <c r="AJ1483" s="108" t="str">
        <f t="shared" si="189"/>
        <v>CORRECTO</v>
      </c>
      <c r="AK1483" s="27">
        <v>1.3775151097319624E-2</v>
      </c>
      <c r="AL1483" s="7"/>
      <c r="AM1483" s="26">
        <v>1.3775151097319624E-2</v>
      </c>
      <c r="AN1483" s="28"/>
      <c r="AO1483" s="28"/>
      <c r="AP1483" s="28"/>
      <c r="AQ1483" s="29"/>
      <c r="AR1483" s="108" t="str">
        <f t="shared" si="190"/>
        <v>NO OFERTADO</v>
      </c>
      <c r="AS1483" s="109" t="str">
        <f t="shared" si="191"/>
        <v>CORRECTO</v>
      </c>
    </row>
    <row r="1484" spans="1:45" x14ac:dyDescent="0.25">
      <c r="A1484" s="134">
        <v>1484</v>
      </c>
      <c r="B1484" s="135">
        <v>1506</v>
      </c>
      <c r="C1484" s="10" t="s">
        <v>2687</v>
      </c>
      <c r="D1484" s="136" t="s">
        <v>2688</v>
      </c>
      <c r="E1484" s="136" t="s">
        <v>165</v>
      </c>
      <c r="F1484" s="136" t="s">
        <v>166</v>
      </c>
      <c r="G1484" s="136" t="s">
        <v>8</v>
      </c>
      <c r="H1484" s="136" t="s">
        <v>81</v>
      </c>
      <c r="I1484" s="137" t="s">
        <v>45</v>
      </c>
      <c r="J1484" s="8">
        <v>30</v>
      </c>
      <c r="K1484" s="8" t="s">
        <v>1424</v>
      </c>
      <c r="L1484" s="9">
        <v>1482.96</v>
      </c>
      <c r="M1484" s="9">
        <v>369.23076923076923</v>
      </c>
      <c r="N1484" s="138">
        <f t="shared" si="184"/>
        <v>547554.4615384615</v>
      </c>
      <c r="O1484" s="11" t="s">
        <v>3204</v>
      </c>
      <c r="P1484" s="39">
        <v>1.6636356203285371E-5</v>
      </c>
      <c r="Q1484" s="39"/>
      <c r="R1484" s="26">
        <v>4.1590890508213432E-3</v>
      </c>
      <c r="S1484" s="7"/>
      <c r="T1484" s="26">
        <v>4.1590890508213432E-3</v>
      </c>
      <c r="U1484" s="11"/>
      <c r="V1484" s="28"/>
      <c r="W1484" s="28"/>
      <c r="X1484" s="29"/>
      <c r="Y1484" s="108" t="str">
        <f t="shared" si="185"/>
        <v>NO OFERTADO</v>
      </c>
      <c r="Z1484" s="108" t="str">
        <f t="shared" si="186"/>
        <v>CORRECTO</v>
      </c>
      <c r="AA1484" s="29">
        <f t="shared" si="187"/>
        <v>0</v>
      </c>
      <c r="AB1484" s="25">
        <v>1.4972720582956834E-3</v>
      </c>
      <c r="AC1484" s="7"/>
      <c r="AD1484" s="26">
        <v>1.4972720582956834E-3</v>
      </c>
      <c r="AE1484" s="28"/>
      <c r="AF1484" s="28"/>
      <c r="AG1484" s="28"/>
      <c r="AH1484" s="29"/>
      <c r="AI1484" s="108" t="str">
        <f t="shared" si="188"/>
        <v>NO OFERTADO</v>
      </c>
      <c r="AJ1484" s="108" t="str">
        <f t="shared" si="189"/>
        <v>CORRECTO</v>
      </c>
      <c r="AK1484" s="27">
        <v>9.9818137219712219E-4</v>
      </c>
      <c r="AL1484" s="7"/>
      <c r="AM1484" s="26">
        <v>9.9818137219712219E-4</v>
      </c>
      <c r="AN1484" s="28"/>
      <c r="AO1484" s="28"/>
      <c r="AP1484" s="28"/>
      <c r="AQ1484" s="29"/>
      <c r="AR1484" s="108" t="str">
        <f t="shared" si="190"/>
        <v>NO OFERTADO</v>
      </c>
      <c r="AS1484" s="109" t="str">
        <f t="shared" si="191"/>
        <v>CORRECTO</v>
      </c>
    </row>
    <row r="1485" spans="1:45" ht="24" x14ac:dyDescent="0.25">
      <c r="A1485" s="134">
        <v>1485</v>
      </c>
      <c r="B1485" s="135">
        <v>1351</v>
      </c>
      <c r="C1485" s="10" t="s">
        <v>2452</v>
      </c>
      <c r="D1485" s="136" t="s">
        <v>2453</v>
      </c>
      <c r="E1485" s="136" t="s">
        <v>6</v>
      </c>
      <c r="F1485" s="136" t="s">
        <v>7</v>
      </c>
      <c r="G1485" s="136" t="s">
        <v>8</v>
      </c>
      <c r="H1485" s="136" t="s">
        <v>7</v>
      </c>
      <c r="I1485" s="137">
        <v>16872.39</v>
      </c>
      <c r="J1485" s="8">
        <v>1</v>
      </c>
      <c r="K1485" s="8" t="s">
        <v>2454</v>
      </c>
      <c r="L1485" s="9">
        <v>16872.39</v>
      </c>
      <c r="M1485" s="9">
        <v>60</v>
      </c>
      <c r="N1485" s="138">
        <f t="shared" si="184"/>
        <v>1012343.3999999999</v>
      </c>
      <c r="O1485" s="11" t="s">
        <v>3204</v>
      </c>
      <c r="P1485" s="39">
        <v>3.075804615877831E-5</v>
      </c>
      <c r="Q1485" s="39">
        <v>4.9110037471643019E-5</v>
      </c>
      <c r="R1485" s="26">
        <v>7.6895115396945777E-3</v>
      </c>
      <c r="S1485" s="26">
        <v>1.4733011241492907E-3</v>
      </c>
      <c r="T1485" s="26">
        <v>9.1628126638438681E-3</v>
      </c>
      <c r="U1485" s="11"/>
      <c r="V1485" s="28"/>
      <c r="W1485" s="28"/>
      <c r="X1485" s="29"/>
      <c r="Y1485" s="108" t="str">
        <f t="shared" si="185"/>
        <v>NO OFERTADO</v>
      </c>
      <c r="Z1485" s="108" t="str">
        <f t="shared" si="186"/>
        <v>CORRECTO</v>
      </c>
      <c r="AA1485" s="29">
        <f t="shared" si="187"/>
        <v>0</v>
      </c>
      <c r="AB1485" s="25">
        <v>2.7682241542900479E-3</v>
      </c>
      <c r="AC1485" s="26">
        <v>7.3665056207464533E-4</v>
      </c>
      <c r="AD1485" s="26">
        <v>3.5048747163646931E-3</v>
      </c>
      <c r="AE1485" s="28"/>
      <c r="AF1485" s="28"/>
      <c r="AG1485" s="28"/>
      <c r="AH1485" s="29"/>
      <c r="AI1485" s="108" t="str">
        <f t="shared" si="188"/>
        <v>NO OFERTADO</v>
      </c>
      <c r="AJ1485" s="108" t="str">
        <f t="shared" si="189"/>
        <v>CORRECTO</v>
      </c>
      <c r="AK1485" s="27">
        <v>1.8454827695266985E-3</v>
      </c>
      <c r="AL1485" s="26">
        <v>2.4555018735821508E-4</v>
      </c>
      <c r="AM1485" s="26">
        <v>2.0910329568849138E-3</v>
      </c>
      <c r="AN1485" s="28"/>
      <c r="AO1485" s="28"/>
      <c r="AP1485" s="28"/>
      <c r="AQ1485" s="29"/>
      <c r="AR1485" s="108" t="str">
        <f t="shared" si="190"/>
        <v>NO OFERTADO</v>
      </c>
      <c r="AS1485" s="109" t="str">
        <f t="shared" si="191"/>
        <v>CORRECTO</v>
      </c>
    </row>
    <row r="1486" spans="1:45" ht="24" x14ac:dyDescent="0.25">
      <c r="A1486" s="134">
        <v>1486</v>
      </c>
      <c r="B1486" s="135">
        <v>1568</v>
      </c>
      <c r="C1486" s="10" t="s">
        <v>2452</v>
      </c>
      <c r="D1486" s="136" t="s">
        <v>2776</v>
      </c>
      <c r="E1486" s="136" t="s">
        <v>6</v>
      </c>
      <c r="F1486" s="136" t="s">
        <v>7</v>
      </c>
      <c r="G1486" s="136" t="s">
        <v>8</v>
      </c>
      <c r="H1486" s="136" t="s">
        <v>7</v>
      </c>
      <c r="I1486" s="137">
        <v>8436.1943900000006</v>
      </c>
      <c r="J1486" s="8">
        <v>1</v>
      </c>
      <c r="K1486" s="8" t="s">
        <v>2454</v>
      </c>
      <c r="L1486" s="9">
        <v>8436.19</v>
      </c>
      <c r="M1486" s="9">
        <v>55.615384615384613</v>
      </c>
      <c r="N1486" s="138">
        <f t="shared" si="184"/>
        <v>469181.95153846155</v>
      </c>
      <c r="O1486" s="11" t="s">
        <v>3204</v>
      </c>
      <c r="P1486" s="39">
        <v>1.4255162944002688E-5</v>
      </c>
      <c r="Q1486" s="39">
        <v>2.2760600030654072E-5</v>
      </c>
      <c r="R1486" s="26">
        <v>3.5637907360006721E-3</v>
      </c>
      <c r="S1486" s="26">
        <v>6.828180009196222E-4</v>
      </c>
      <c r="T1486" s="26">
        <v>4.2466087369202946E-3</v>
      </c>
      <c r="U1486" s="11"/>
      <c r="V1486" s="28"/>
      <c r="W1486" s="28"/>
      <c r="X1486" s="29"/>
      <c r="Y1486" s="108" t="str">
        <f t="shared" si="185"/>
        <v>NO OFERTADO</v>
      </c>
      <c r="Z1486" s="108" t="str">
        <f t="shared" si="186"/>
        <v>CORRECTO</v>
      </c>
      <c r="AA1486" s="29">
        <f t="shared" si="187"/>
        <v>0</v>
      </c>
      <c r="AB1486" s="25">
        <v>1.282964664960242E-3</v>
      </c>
      <c r="AC1486" s="26">
        <v>3.414090004598111E-4</v>
      </c>
      <c r="AD1486" s="26">
        <v>1.624373665420053E-3</v>
      </c>
      <c r="AE1486" s="28"/>
      <c r="AF1486" s="28"/>
      <c r="AG1486" s="28"/>
      <c r="AH1486" s="29"/>
      <c r="AI1486" s="108" t="str">
        <f t="shared" si="188"/>
        <v>NO OFERTADO</v>
      </c>
      <c r="AJ1486" s="108" t="str">
        <f t="shared" si="189"/>
        <v>CORRECTO</v>
      </c>
      <c r="AK1486" s="27">
        <v>8.5530977664016131E-4</v>
      </c>
      <c r="AL1486" s="26">
        <v>1.1380300015327036E-4</v>
      </c>
      <c r="AM1486" s="26">
        <v>9.6911277679343172E-4</v>
      </c>
      <c r="AN1486" s="28"/>
      <c r="AO1486" s="28"/>
      <c r="AP1486" s="28"/>
      <c r="AQ1486" s="29"/>
      <c r="AR1486" s="108" t="str">
        <f t="shared" si="190"/>
        <v>NO OFERTADO</v>
      </c>
      <c r="AS1486" s="109" t="str">
        <f t="shared" si="191"/>
        <v>CORRECTO</v>
      </c>
    </row>
    <row r="1487" spans="1:45" ht="36" x14ac:dyDescent="0.25">
      <c r="A1487" s="134">
        <v>1487</v>
      </c>
      <c r="B1487" s="135">
        <v>699</v>
      </c>
      <c r="C1487" s="10" t="s">
        <v>1350</v>
      </c>
      <c r="D1487" s="136" t="s">
        <v>1032</v>
      </c>
      <c r="E1487" s="136" t="s">
        <v>205</v>
      </c>
      <c r="F1487" s="136" t="s">
        <v>7</v>
      </c>
      <c r="G1487" s="136" t="s">
        <v>8</v>
      </c>
      <c r="H1487" s="136" t="s">
        <v>7</v>
      </c>
      <c r="I1487" s="137" t="s">
        <v>45</v>
      </c>
      <c r="J1487" s="8">
        <v>1</v>
      </c>
      <c r="K1487" s="8" t="s">
        <v>1351</v>
      </c>
      <c r="L1487" s="9">
        <v>8008.32</v>
      </c>
      <c r="M1487" s="9">
        <v>923.625</v>
      </c>
      <c r="N1487" s="138">
        <f t="shared" si="184"/>
        <v>7396684.5599999996</v>
      </c>
      <c r="O1487" s="11" t="s">
        <v>3204</v>
      </c>
      <c r="P1487" s="39">
        <v>2.2473358854159848E-4</v>
      </c>
      <c r="Q1487" s="39"/>
      <c r="R1487" s="26">
        <v>5.6183397135399618E-2</v>
      </c>
      <c r="S1487" s="7"/>
      <c r="T1487" s="26">
        <v>5.6183397135399618E-2</v>
      </c>
      <c r="U1487" s="11"/>
      <c r="V1487" s="28"/>
      <c r="W1487" s="28"/>
      <c r="X1487" s="29"/>
      <c r="Y1487" s="108" t="str">
        <f t="shared" si="185"/>
        <v>NO OFERTADO</v>
      </c>
      <c r="Z1487" s="108" t="str">
        <f t="shared" si="186"/>
        <v>CORRECTO</v>
      </c>
      <c r="AA1487" s="29">
        <f t="shared" si="187"/>
        <v>0</v>
      </c>
      <c r="AB1487" s="25">
        <v>2.0226022968743863E-2</v>
      </c>
      <c r="AC1487" s="7"/>
      <c r="AD1487" s="26">
        <v>2.0226022968743863E-2</v>
      </c>
      <c r="AE1487" s="28"/>
      <c r="AF1487" s="28"/>
      <c r="AG1487" s="28"/>
      <c r="AH1487" s="29"/>
      <c r="AI1487" s="108" t="str">
        <f t="shared" si="188"/>
        <v>NO OFERTADO</v>
      </c>
      <c r="AJ1487" s="108" t="str">
        <f t="shared" si="189"/>
        <v>CORRECTO</v>
      </c>
      <c r="AK1487" s="27">
        <v>1.3484015312495908E-2</v>
      </c>
      <c r="AL1487" s="7"/>
      <c r="AM1487" s="26">
        <v>1.3484015312495908E-2</v>
      </c>
      <c r="AN1487" s="28"/>
      <c r="AO1487" s="28"/>
      <c r="AP1487" s="28"/>
      <c r="AQ1487" s="29"/>
      <c r="AR1487" s="108" t="str">
        <f t="shared" si="190"/>
        <v>NO OFERTADO</v>
      </c>
      <c r="AS1487" s="109" t="str">
        <f t="shared" si="191"/>
        <v>CORRECTO</v>
      </c>
    </row>
    <row r="1488" spans="1:45" ht="36" x14ac:dyDescent="0.25">
      <c r="A1488" s="134">
        <v>1488</v>
      </c>
      <c r="B1488" s="135">
        <v>597</v>
      </c>
      <c r="C1488" s="10" t="s">
        <v>1350</v>
      </c>
      <c r="D1488" s="136" t="s">
        <v>148</v>
      </c>
      <c r="E1488" s="136" t="s">
        <v>205</v>
      </c>
      <c r="F1488" s="136" t="s">
        <v>7</v>
      </c>
      <c r="G1488" s="136" t="s">
        <v>8</v>
      </c>
      <c r="H1488" s="136" t="s">
        <v>7</v>
      </c>
      <c r="I1488" s="137" t="s">
        <v>45</v>
      </c>
      <c r="J1488" s="8">
        <v>1</v>
      </c>
      <c r="K1488" s="8" t="s">
        <v>1351</v>
      </c>
      <c r="L1488" s="9">
        <v>9957.5300000000007</v>
      </c>
      <c r="M1488" s="9">
        <v>630</v>
      </c>
      <c r="N1488" s="138">
        <f t="shared" si="184"/>
        <v>6273243.9000000004</v>
      </c>
      <c r="O1488" s="11" t="s">
        <v>3204</v>
      </c>
      <c r="P1488" s="39">
        <v>1.9060007250649779E-4</v>
      </c>
      <c r="Q1488" s="39"/>
      <c r="R1488" s="26">
        <v>4.7650018126624449E-2</v>
      </c>
      <c r="S1488" s="7"/>
      <c r="T1488" s="26">
        <v>4.7650018126624449E-2</v>
      </c>
      <c r="U1488" s="11"/>
      <c r="V1488" s="28"/>
      <c r="W1488" s="28"/>
      <c r="X1488" s="29"/>
      <c r="Y1488" s="108" t="str">
        <f t="shared" si="185"/>
        <v>NO OFERTADO</v>
      </c>
      <c r="Z1488" s="108" t="str">
        <f t="shared" si="186"/>
        <v>CORRECTO</v>
      </c>
      <c r="AA1488" s="29">
        <f t="shared" si="187"/>
        <v>0</v>
      </c>
      <c r="AB1488" s="25">
        <v>1.7154006525584801E-2</v>
      </c>
      <c r="AC1488" s="7"/>
      <c r="AD1488" s="26">
        <v>1.7154006525584801E-2</v>
      </c>
      <c r="AE1488" s="28"/>
      <c r="AF1488" s="28"/>
      <c r="AG1488" s="28"/>
      <c r="AH1488" s="29"/>
      <c r="AI1488" s="108" t="str">
        <f t="shared" si="188"/>
        <v>NO OFERTADO</v>
      </c>
      <c r="AJ1488" s="108" t="str">
        <f t="shared" si="189"/>
        <v>CORRECTO</v>
      </c>
      <c r="AK1488" s="27">
        <v>1.1436004350389868E-2</v>
      </c>
      <c r="AL1488" s="7"/>
      <c r="AM1488" s="26">
        <v>1.1436004350389868E-2</v>
      </c>
      <c r="AN1488" s="28"/>
      <c r="AO1488" s="28"/>
      <c r="AP1488" s="28"/>
      <c r="AQ1488" s="29"/>
      <c r="AR1488" s="108" t="str">
        <f t="shared" si="190"/>
        <v>NO OFERTADO</v>
      </c>
      <c r="AS1488" s="109" t="str">
        <f t="shared" si="191"/>
        <v>CORRECTO</v>
      </c>
    </row>
    <row r="1489" spans="1:45" ht="24" x14ac:dyDescent="0.25">
      <c r="A1489" s="134">
        <v>1489</v>
      </c>
      <c r="B1489" s="135">
        <v>1183</v>
      </c>
      <c r="C1489" s="10" t="s">
        <v>1350</v>
      </c>
      <c r="D1489" s="136" t="s">
        <v>540</v>
      </c>
      <c r="E1489" s="136" t="s">
        <v>6</v>
      </c>
      <c r="F1489" s="136" t="s">
        <v>7</v>
      </c>
      <c r="G1489" s="136" t="s">
        <v>8</v>
      </c>
      <c r="H1489" s="136" t="s">
        <v>7</v>
      </c>
      <c r="I1489" s="137" t="s">
        <v>45</v>
      </c>
      <c r="J1489" s="8">
        <v>1</v>
      </c>
      <c r="K1489" s="8" t="s">
        <v>1351</v>
      </c>
      <c r="L1489" s="9">
        <v>365.75</v>
      </c>
      <c r="M1489" s="9">
        <v>4039.3846153846152</v>
      </c>
      <c r="N1489" s="138">
        <f t="shared" si="184"/>
        <v>1477404.923076923</v>
      </c>
      <c r="O1489" s="11" t="s">
        <v>3204</v>
      </c>
      <c r="P1489" s="39">
        <v>4.4888018057120064E-5</v>
      </c>
      <c r="Q1489" s="39"/>
      <c r="R1489" s="26">
        <v>1.1222004514280015E-2</v>
      </c>
      <c r="S1489" s="7"/>
      <c r="T1489" s="26">
        <v>1.1222004514280015E-2</v>
      </c>
      <c r="U1489" s="11"/>
      <c r="V1489" s="28"/>
      <c r="W1489" s="28"/>
      <c r="X1489" s="29"/>
      <c r="Y1489" s="108" t="str">
        <f t="shared" si="185"/>
        <v>NO OFERTADO</v>
      </c>
      <c r="Z1489" s="108" t="str">
        <f t="shared" si="186"/>
        <v>CORRECTO</v>
      </c>
      <c r="AA1489" s="29">
        <f t="shared" si="187"/>
        <v>0</v>
      </c>
      <c r="AB1489" s="25">
        <v>4.0399216251408056E-3</v>
      </c>
      <c r="AC1489" s="7"/>
      <c r="AD1489" s="26">
        <v>4.0399216251408056E-3</v>
      </c>
      <c r="AE1489" s="28"/>
      <c r="AF1489" s="28"/>
      <c r="AG1489" s="28"/>
      <c r="AH1489" s="29"/>
      <c r="AI1489" s="108" t="str">
        <f t="shared" si="188"/>
        <v>NO OFERTADO</v>
      </c>
      <c r="AJ1489" s="108" t="str">
        <f t="shared" si="189"/>
        <v>CORRECTO</v>
      </c>
      <c r="AK1489" s="27">
        <v>2.693281083427204E-3</v>
      </c>
      <c r="AL1489" s="7"/>
      <c r="AM1489" s="26">
        <v>2.693281083427204E-3</v>
      </c>
      <c r="AN1489" s="28"/>
      <c r="AO1489" s="28"/>
      <c r="AP1489" s="28"/>
      <c r="AQ1489" s="29"/>
      <c r="AR1489" s="108" t="str">
        <f t="shared" si="190"/>
        <v>NO OFERTADO</v>
      </c>
      <c r="AS1489" s="109" t="str">
        <f t="shared" si="191"/>
        <v>CORRECTO</v>
      </c>
    </row>
    <row r="1490" spans="1:45" x14ac:dyDescent="0.25">
      <c r="A1490" s="134">
        <v>1490</v>
      </c>
      <c r="B1490" s="135">
        <v>585</v>
      </c>
      <c r="C1490" s="10" t="s">
        <v>1334</v>
      </c>
      <c r="D1490" s="136" t="s">
        <v>55</v>
      </c>
      <c r="E1490" s="136" t="s">
        <v>15</v>
      </c>
      <c r="F1490" s="136" t="s">
        <v>16</v>
      </c>
      <c r="G1490" s="136" t="s">
        <v>17</v>
      </c>
      <c r="H1490" s="136" t="s">
        <v>16</v>
      </c>
      <c r="I1490" s="137">
        <v>11538620</v>
      </c>
      <c r="J1490" s="8">
        <v>1</v>
      </c>
      <c r="K1490" s="8" t="s">
        <v>1335</v>
      </c>
      <c r="L1490" s="9">
        <v>11538620</v>
      </c>
      <c r="M1490" s="9">
        <v>1</v>
      </c>
      <c r="N1490" s="138">
        <f t="shared" si="184"/>
        <v>11538620</v>
      </c>
      <c r="O1490" s="11" t="s">
        <v>3204</v>
      </c>
      <c r="P1490" s="39">
        <v>3.5057808108256806E-4</v>
      </c>
      <c r="Q1490" s="39">
        <v>5.5975280776369919E-4</v>
      </c>
      <c r="R1490" s="26">
        <v>8.7644520270642012E-2</v>
      </c>
      <c r="S1490" s="26">
        <v>1.6792584232910975E-2</v>
      </c>
      <c r="T1490" s="26">
        <v>0.10443710450355298</v>
      </c>
      <c r="U1490" s="11"/>
      <c r="V1490" s="28"/>
      <c r="W1490" s="28"/>
      <c r="X1490" s="29"/>
      <c r="Y1490" s="108" t="str">
        <f t="shared" si="185"/>
        <v>NO OFERTADO</v>
      </c>
      <c r="Z1490" s="108" t="str">
        <f t="shared" si="186"/>
        <v>CORRECTO</v>
      </c>
      <c r="AA1490" s="29">
        <f t="shared" si="187"/>
        <v>0</v>
      </c>
      <c r="AB1490" s="25">
        <v>3.1552027297431125E-2</v>
      </c>
      <c r="AC1490" s="26">
        <v>8.3962921164554873E-3</v>
      </c>
      <c r="AD1490" s="26">
        <v>3.9948319413886615E-2</v>
      </c>
      <c r="AE1490" s="28"/>
      <c r="AF1490" s="28"/>
      <c r="AG1490" s="28"/>
      <c r="AH1490" s="29"/>
      <c r="AI1490" s="108" t="str">
        <f t="shared" si="188"/>
        <v>NO OFERTADO</v>
      </c>
      <c r="AJ1490" s="108" t="str">
        <f t="shared" si="189"/>
        <v>CORRECTO</v>
      </c>
      <c r="AK1490" s="27">
        <v>2.1034684864954082E-2</v>
      </c>
      <c r="AL1490" s="26">
        <v>2.7987640388184958E-3</v>
      </c>
      <c r="AM1490" s="26">
        <v>2.3833448903772578E-2</v>
      </c>
      <c r="AN1490" s="28"/>
      <c r="AO1490" s="28"/>
      <c r="AP1490" s="28"/>
      <c r="AQ1490" s="29"/>
      <c r="AR1490" s="108" t="str">
        <f t="shared" si="190"/>
        <v>NO OFERTADO</v>
      </c>
      <c r="AS1490" s="109" t="str">
        <f t="shared" si="191"/>
        <v>CORRECTO</v>
      </c>
    </row>
    <row r="1491" spans="1:45" ht="24" x14ac:dyDescent="0.25">
      <c r="A1491" s="134">
        <v>1491</v>
      </c>
      <c r="B1491" s="135">
        <v>580</v>
      </c>
      <c r="C1491" s="10" t="s">
        <v>1323</v>
      </c>
      <c r="D1491" s="136" t="s">
        <v>1126</v>
      </c>
      <c r="E1491" s="136" t="s">
        <v>6</v>
      </c>
      <c r="F1491" s="136" t="s">
        <v>7</v>
      </c>
      <c r="G1491" s="136" t="s">
        <v>8</v>
      </c>
      <c r="H1491" s="136" t="s">
        <v>7</v>
      </c>
      <c r="I1491" s="137">
        <v>147148</v>
      </c>
      <c r="J1491" s="8">
        <v>1</v>
      </c>
      <c r="K1491" s="8" t="s">
        <v>1324</v>
      </c>
      <c r="L1491" s="9">
        <v>132901.70000000001</v>
      </c>
      <c r="M1491" s="9">
        <v>106.15384615384616</v>
      </c>
      <c r="N1491" s="138">
        <f t="shared" si="184"/>
        <v>14108026.615384618</v>
      </c>
      <c r="O1491" s="11" t="s">
        <v>3204</v>
      </c>
      <c r="P1491" s="39">
        <v>4.2864440450273404E-4</v>
      </c>
      <c r="Q1491" s="39">
        <v>6.8439791846568632E-4</v>
      </c>
      <c r="R1491" s="26">
        <v>0.10716110112568351</v>
      </c>
      <c r="S1491" s="26">
        <v>2.0531937553970588E-2</v>
      </c>
      <c r="T1491" s="26">
        <v>0.12769303867965409</v>
      </c>
      <c r="U1491" s="11"/>
      <c r="V1491" s="28"/>
      <c r="W1491" s="28"/>
      <c r="X1491" s="29"/>
      <c r="Y1491" s="108" t="str">
        <f t="shared" si="185"/>
        <v>NO OFERTADO</v>
      </c>
      <c r="Z1491" s="108" t="str">
        <f t="shared" si="186"/>
        <v>CORRECTO</v>
      </c>
      <c r="AA1491" s="29">
        <f t="shared" si="187"/>
        <v>0</v>
      </c>
      <c r="AB1491" s="25">
        <v>3.8577996405246062E-2</v>
      </c>
      <c r="AC1491" s="26">
        <v>1.0265968776985294E-2</v>
      </c>
      <c r="AD1491" s="26">
        <v>4.8843965182231358E-2</v>
      </c>
      <c r="AE1491" s="28"/>
      <c r="AF1491" s="28"/>
      <c r="AG1491" s="28"/>
      <c r="AH1491" s="29"/>
      <c r="AI1491" s="108" t="str">
        <f t="shared" si="188"/>
        <v>NO OFERTADO</v>
      </c>
      <c r="AJ1491" s="108" t="str">
        <f t="shared" si="189"/>
        <v>CORRECTO</v>
      </c>
      <c r="AK1491" s="27">
        <v>2.5718664270164043E-2</v>
      </c>
      <c r="AL1491" s="26">
        <v>3.4219895923284314E-3</v>
      </c>
      <c r="AM1491" s="26">
        <v>2.9140653862492476E-2</v>
      </c>
      <c r="AN1491" s="28"/>
      <c r="AO1491" s="28"/>
      <c r="AP1491" s="28"/>
      <c r="AQ1491" s="29"/>
      <c r="AR1491" s="108" t="str">
        <f t="shared" si="190"/>
        <v>NO OFERTADO</v>
      </c>
      <c r="AS1491" s="109" t="str">
        <f t="shared" si="191"/>
        <v>CORRECTO</v>
      </c>
    </row>
    <row r="1492" spans="1:45" ht="24" x14ac:dyDescent="0.25">
      <c r="A1492" s="134">
        <v>1492</v>
      </c>
      <c r="B1492" s="135">
        <v>584</v>
      </c>
      <c r="C1492" s="10" t="s">
        <v>1323</v>
      </c>
      <c r="D1492" s="136" t="s">
        <v>126</v>
      </c>
      <c r="E1492" s="136" t="s">
        <v>6</v>
      </c>
      <c r="F1492" s="136" t="s">
        <v>7</v>
      </c>
      <c r="G1492" s="136" t="s">
        <v>8</v>
      </c>
      <c r="H1492" s="136" t="s">
        <v>7</v>
      </c>
      <c r="I1492" s="137">
        <v>73574</v>
      </c>
      <c r="J1492" s="8">
        <v>1</v>
      </c>
      <c r="K1492" s="8" t="s">
        <v>1324</v>
      </c>
      <c r="L1492" s="9">
        <v>73574</v>
      </c>
      <c r="M1492" s="9">
        <v>180</v>
      </c>
      <c r="N1492" s="138">
        <f t="shared" si="184"/>
        <v>13243320</v>
      </c>
      <c r="O1492" s="11" t="s">
        <v>3204</v>
      </c>
      <c r="P1492" s="39">
        <v>4.0237200919714794E-4</v>
      </c>
      <c r="Q1492" s="39">
        <v>6.4244992504416921E-4</v>
      </c>
      <c r="R1492" s="26">
        <v>0.10059300229928698</v>
      </c>
      <c r="S1492" s="26">
        <v>1.9273497751325076E-2</v>
      </c>
      <c r="T1492" s="26">
        <v>0.11986650005061206</v>
      </c>
      <c r="U1492" s="11"/>
      <c r="V1492" s="28"/>
      <c r="W1492" s="28"/>
      <c r="X1492" s="29"/>
      <c r="Y1492" s="108" t="str">
        <f t="shared" si="185"/>
        <v>NO OFERTADO</v>
      </c>
      <c r="Z1492" s="108" t="str">
        <f t="shared" si="186"/>
        <v>CORRECTO</v>
      </c>
      <c r="AA1492" s="29">
        <f t="shared" si="187"/>
        <v>0</v>
      </c>
      <c r="AB1492" s="25">
        <v>3.6213480827743318E-2</v>
      </c>
      <c r="AC1492" s="26">
        <v>9.6367488756625378E-3</v>
      </c>
      <c r="AD1492" s="26">
        <v>4.5850229703405854E-2</v>
      </c>
      <c r="AE1492" s="28"/>
      <c r="AF1492" s="28"/>
      <c r="AG1492" s="28"/>
      <c r="AH1492" s="29"/>
      <c r="AI1492" s="108" t="str">
        <f t="shared" si="188"/>
        <v>NO OFERTADO</v>
      </c>
      <c r="AJ1492" s="108" t="str">
        <f t="shared" si="189"/>
        <v>CORRECTO</v>
      </c>
      <c r="AK1492" s="27">
        <v>2.4142320551828876E-2</v>
      </c>
      <c r="AL1492" s="26">
        <v>3.2122496252208459E-3</v>
      </c>
      <c r="AM1492" s="26">
        <v>2.7354570177049724E-2</v>
      </c>
      <c r="AN1492" s="28"/>
      <c r="AO1492" s="28"/>
      <c r="AP1492" s="28"/>
      <c r="AQ1492" s="29"/>
      <c r="AR1492" s="108" t="str">
        <f t="shared" si="190"/>
        <v>NO OFERTADO</v>
      </c>
      <c r="AS1492" s="109" t="str">
        <f t="shared" si="191"/>
        <v>CORRECTO</v>
      </c>
    </row>
    <row r="1493" spans="1:45" x14ac:dyDescent="0.25">
      <c r="A1493" s="134">
        <v>1493</v>
      </c>
      <c r="B1493" s="135">
        <v>644</v>
      </c>
      <c r="C1493" s="10" t="s">
        <v>1406</v>
      </c>
      <c r="D1493" s="136" t="s">
        <v>1407</v>
      </c>
      <c r="E1493" s="136" t="s">
        <v>15</v>
      </c>
      <c r="F1493" s="136" t="s">
        <v>16</v>
      </c>
      <c r="G1493" s="136" t="s">
        <v>17</v>
      </c>
      <c r="H1493" s="136" t="s">
        <v>18</v>
      </c>
      <c r="I1493" s="137">
        <v>5751262.5</v>
      </c>
      <c r="J1493" s="8">
        <v>1</v>
      </c>
      <c r="K1493" s="8" t="s">
        <v>1408</v>
      </c>
      <c r="L1493" s="9">
        <v>5751262.5</v>
      </c>
      <c r="M1493" s="9">
        <v>1.5555555555555556</v>
      </c>
      <c r="N1493" s="138">
        <f t="shared" si="184"/>
        <v>8946408.333333334</v>
      </c>
      <c r="O1493" s="11" t="s">
        <v>3204</v>
      </c>
      <c r="P1493" s="39">
        <v>2.7181887141452756E-4</v>
      </c>
      <c r="Q1493" s="39">
        <v>4.3400139565943674E-4</v>
      </c>
      <c r="R1493" s="26">
        <v>6.7954717853631885E-2</v>
      </c>
      <c r="S1493" s="26">
        <v>1.3020041869783103E-2</v>
      </c>
      <c r="T1493" s="26">
        <v>8.0974759723414988E-2</v>
      </c>
      <c r="U1493" s="11"/>
      <c r="V1493" s="28"/>
      <c r="W1493" s="28"/>
      <c r="X1493" s="29"/>
      <c r="Y1493" s="108" t="str">
        <f t="shared" si="185"/>
        <v>NO OFERTADO</v>
      </c>
      <c r="Z1493" s="108" t="str">
        <f t="shared" si="186"/>
        <v>CORRECTO</v>
      </c>
      <c r="AA1493" s="29">
        <f t="shared" si="187"/>
        <v>0</v>
      </c>
      <c r="AB1493" s="25">
        <v>2.446369842730748E-2</v>
      </c>
      <c r="AC1493" s="26">
        <v>6.5100209348915514E-3</v>
      </c>
      <c r="AD1493" s="26">
        <v>3.0973719362199031E-2</v>
      </c>
      <c r="AE1493" s="28"/>
      <c r="AF1493" s="28"/>
      <c r="AG1493" s="28"/>
      <c r="AH1493" s="29"/>
      <c r="AI1493" s="108" t="str">
        <f t="shared" si="188"/>
        <v>NO OFERTADO</v>
      </c>
      <c r="AJ1493" s="108" t="str">
        <f t="shared" si="189"/>
        <v>CORRECTO</v>
      </c>
      <c r="AK1493" s="27">
        <v>1.6309132284871655E-2</v>
      </c>
      <c r="AL1493" s="26">
        <v>2.1700069782971836E-3</v>
      </c>
      <c r="AM1493" s="26">
        <v>1.8479139263168839E-2</v>
      </c>
      <c r="AN1493" s="28"/>
      <c r="AO1493" s="28"/>
      <c r="AP1493" s="28"/>
      <c r="AQ1493" s="29"/>
      <c r="AR1493" s="108" t="str">
        <f t="shared" si="190"/>
        <v>NO OFERTADO</v>
      </c>
      <c r="AS1493" s="109" t="str">
        <f t="shared" si="191"/>
        <v>CORRECTO</v>
      </c>
    </row>
    <row r="1494" spans="1:45" x14ac:dyDescent="0.25">
      <c r="A1494" s="134">
        <v>1494</v>
      </c>
      <c r="B1494" s="135">
        <v>48</v>
      </c>
      <c r="C1494" s="10" t="s">
        <v>151</v>
      </c>
      <c r="D1494" s="136" t="s">
        <v>91</v>
      </c>
      <c r="E1494" s="136" t="s">
        <v>15</v>
      </c>
      <c r="F1494" s="136" t="s">
        <v>16</v>
      </c>
      <c r="G1494" s="136" t="s">
        <v>17</v>
      </c>
      <c r="H1494" s="136" t="s">
        <v>18</v>
      </c>
      <c r="I1494" s="137">
        <v>808169.52</v>
      </c>
      <c r="J1494" s="8">
        <v>1</v>
      </c>
      <c r="K1494" s="8" t="s">
        <v>152</v>
      </c>
      <c r="L1494" s="9">
        <v>421337.12</v>
      </c>
      <c r="M1494" s="9">
        <v>66.92307692307692</v>
      </c>
      <c r="N1494" s="138">
        <f t="shared" si="184"/>
        <v>28197176.492307689</v>
      </c>
      <c r="O1494" s="11" t="s">
        <v>3204</v>
      </c>
      <c r="P1494" s="39">
        <v>8.5671527675057566E-4</v>
      </c>
      <c r="Q1494" s="39">
        <v>1.3678801028699967E-3</v>
      </c>
      <c r="R1494" s="26">
        <v>0.21417881918764392</v>
      </c>
      <c r="S1494" s="26">
        <v>4.1036403086099904E-2</v>
      </c>
      <c r="T1494" s="26">
        <v>0.25521522227374382</v>
      </c>
      <c r="U1494" s="11"/>
      <c r="V1494" s="28"/>
      <c r="W1494" s="28"/>
      <c r="X1494" s="29"/>
      <c r="Y1494" s="108" t="str">
        <f t="shared" si="185"/>
        <v>NO OFERTADO</v>
      </c>
      <c r="Z1494" s="108" t="str">
        <f t="shared" si="186"/>
        <v>CORRECTO</v>
      </c>
      <c r="AA1494" s="29">
        <f t="shared" si="187"/>
        <v>0</v>
      </c>
      <c r="AB1494" s="25">
        <v>7.7104374907551815E-2</v>
      </c>
      <c r="AC1494" s="26">
        <v>2.0518201543049952E-2</v>
      </c>
      <c r="AD1494" s="26">
        <v>9.7622576450601767E-2</v>
      </c>
      <c r="AE1494" s="28"/>
      <c r="AF1494" s="28"/>
      <c r="AG1494" s="28"/>
      <c r="AH1494" s="29"/>
      <c r="AI1494" s="108" t="str">
        <f t="shared" si="188"/>
        <v>NO OFERTADO</v>
      </c>
      <c r="AJ1494" s="108" t="str">
        <f t="shared" si="189"/>
        <v>CORRECTO</v>
      </c>
      <c r="AK1494" s="27">
        <v>5.1402916605034543E-2</v>
      </c>
      <c r="AL1494" s="26">
        <v>6.8394005143499834E-3</v>
      </c>
      <c r="AM1494" s="26">
        <v>5.8242317119384525E-2</v>
      </c>
      <c r="AN1494" s="28"/>
      <c r="AO1494" s="28"/>
      <c r="AP1494" s="28"/>
      <c r="AQ1494" s="29"/>
      <c r="AR1494" s="108" t="str">
        <f t="shared" si="190"/>
        <v>NO OFERTADO</v>
      </c>
      <c r="AS1494" s="109" t="str">
        <f t="shared" si="191"/>
        <v>CORRECTO</v>
      </c>
    </row>
    <row r="1495" spans="1:45" x14ac:dyDescent="0.25">
      <c r="A1495" s="134">
        <v>1495</v>
      </c>
      <c r="B1495" s="135">
        <v>3</v>
      </c>
      <c r="C1495" s="10" t="s">
        <v>13</v>
      </c>
      <c r="D1495" s="136" t="s">
        <v>14</v>
      </c>
      <c r="E1495" s="136" t="s">
        <v>15</v>
      </c>
      <c r="F1495" s="136" t="s">
        <v>16</v>
      </c>
      <c r="G1495" s="136" t="s">
        <v>17</v>
      </c>
      <c r="H1495" s="136" t="s">
        <v>18</v>
      </c>
      <c r="I1495" s="137">
        <v>10036369</v>
      </c>
      <c r="J1495" s="8">
        <v>1</v>
      </c>
      <c r="K1495" s="8" t="s">
        <v>19</v>
      </c>
      <c r="L1495" s="9">
        <v>10036369</v>
      </c>
      <c r="M1495" s="9">
        <v>43.384615384615387</v>
      </c>
      <c r="N1495" s="138">
        <f t="shared" si="184"/>
        <v>435424008.92307693</v>
      </c>
      <c r="O1495" s="11" t="s">
        <v>3204</v>
      </c>
      <c r="P1495" s="39">
        <v>1.3229494818750536E-2</v>
      </c>
      <c r="Q1495" s="39">
        <v>2.1122960246755532E-2</v>
      </c>
      <c r="R1495" s="26">
        <v>3.3073737046876341</v>
      </c>
      <c r="S1495" s="26">
        <v>0.63368880740266598</v>
      </c>
      <c r="T1495" s="26">
        <v>3.9410625120903</v>
      </c>
      <c r="U1495" s="11"/>
      <c r="V1495" s="28"/>
      <c r="W1495" s="28"/>
      <c r="X1495" s="29"/>
      <c r="Y1495" s="108" t="str">
        <f t="shared" si="185"/>
        <v>NO OFERTADO</v>
      </c>
      <c r="Z1495" s="108" t="str">
        <f t="shared" si="186"/>
        <v>CORRECTO</v>
      </c>
      <c r="AA1495" s="29">
        <f t="shared" si="187"/>
        <v>0</v>
      </c>
      <c r="AB1495" s="25">
        <v>1.1906545336875483</v>
      </c>
      <c r="AC1495" s="26">
        <v>0.31684440370133299</v>
      </c>
      <c r="AD1495" s="26">
        <v>1.5074989373888812</v>
      </c>
      <c r="AE1495" s="28"/>
      <c r="AF1495" s="28"/>
      <c r="AG1495" s="28"/>
      <c r="AH1495" s="29"/>
      <c r="AI1495" s="108" t="str">
        <f t="shared" si="188"/>
        <v>NO OFERTADO</v>
      </c>
      <c r="AJ1495" s="108" t="str">
        <f t="shared" si="189"/>
        <v>CORRECTO</v>
      </c>
      <c r="AK1495" s="27">
        <v>0.7937696891250321</v>
      </c>
      <c r="AL1495" s="26">
        <v>0.10561480123377766</v>
      </c>
      <c r="AM1495" s="26">
        <v>0.89938449035880974</v>
      </c>
      <c r="AN1495" s="28"/>
      <c r="AO1495" s="28"/>
      <c r="AP1495" s="28"/>
      <c r="AQ1495" s="29"/>
      <c r="AR1495" s="108" t="str">
        <f t="shared" si="190"/>
        <v>NO OFERTADO</v>
      </c>
      <c r="AS1495" s="109" t="str">
        <f t="shared" si="191"/>
        <v>CORRECTO</v>
      </c>
    </row>
    <row r="1496" spans="1:45" x14ac:dyDescent="0.25">
      <c r="A1496" s="134">
        <v>1496</v>
      </c>
      <c r="B1496" s="135">
        <v>1191</v>
      </c>
      <c r="C1496" s="10" t="s">
        <v>2218</v>
      </c>
      <c r="D1496" s="136" t="s">
        <v>494</v>
      </c>
      <c r="E1496" s="136" t="s">
        <v>15</v>
      </c>
      <c r="F1496" s="136" t="s">
        <v>16</v>
      </c>
      <c r="G1496" s="136" t="s">
        <v>17</v>
      </c>
      <c r="H1496" s="136" t="s">
        <v>16</v>
      </c>
      <c r="I1496" s="137">
        <v>3982955</v>
      </c>
      <c r="J1496" s="8">
        <v>1</v>
      </c>
      <c r="K1496" s="8" t="s">
        <v>2219</v>
      </c>
      <c r="L1496" s="9">
        <v>398700.12</v>
      </c>
      <c r="M1496" s="9">
        <v>3.25</v>
      </c>
      <c r="N1496" s="138">
        <f t="shared" si="184"/>
        <v>1295775.3899999999</v>
      </c>
      <c r="O1496" s="11" t="s">
        <v>3204</v>
      </c>
      <c r="P1496" s="39">
        <v>3.9369564968793166E-5</v>
      </c>
      <c r="Q1496" s="39">
        <v>6.2859675835030723E-5</v>
      </c>
      <c r="R1496" s="26">
        <v>9.8423912421982916E-3</v>
      </c>
      <c r="S1496" s="26">
        <v>1.8857902750509217E-3</v>
      </c>
      <c r="T1496" s="26">
        <v>1.1728181517249213E-2</v>
      </c>
      <c r="U1496" s="11"/>
      <c r="V1496" s="28"/>
      <c r="W1496" s="28"/>
      <c r="X1496" s="29"/>
      <c r="Y1496" s="108" t="str">
        <f t="shared" si="185"/>
        <v>NO OFERTADO</v>
      </c>
      <c r="Z1496" s="108" t="str">
        <f t="shared" si="186"/>
        <v>CORRECTO</v>
      </c>
      <c r="AA1496" s="29">
        <f t="shared" si="187"/>
        <v>0</v>
      </c>
      <c r="AB1496" s="25">
        <v>3.5432608471913851E-3</v>
      </c>
      <c r="AC1496" s="26">
        <v>9.4289513752546087E-4</v>
      </c>
      <c r="AD1496" s="26">
        <v>4.4861559847168457E-3</v>
      </c>
      <c r="AE1496" s="28"/>
      <c r="AF1496" s="28"/>
      <c r="AG1496" s="28"/>
      <c r="AH1496" s="29"/>
      <c r="AI1496" s="108" t="str">
        <f t="shared" si="188"/>
        <v>NO OFERTADO</v>
      </c>
      <c r="AJ1496" s="108" t="str">
        <f t="shared" si="189"/>
        <v>CORRECTO</v>
      </c>
      <c r="AK1496" s="27">
        <v>2.3621738981275901E-3</v>
      </c>
      <c r="AL1496" s="26">
        <v>3.1429837917515359E-4</v>
      </c>
      <c r="AM1496" s="26">
        <v>2.6764722773027438E-3</v>
      </c>
      <c r="AN1496" s="28"/>
      <c r="AO1496" s="28"/>
      <c r="AP1496" s="28"/>
      <c r="AQ1496" s="29"/>
      <c r="AR1496" s="108" t="str">
        <f t="shared" si="190"/>
        <v>NO OFERTADO</v>
      </c>
      <c r="AS1496" s="109" t="str">
        <f t="shared" si="191"/>
        <v>CORRECTO</v>
      </c>
    </row>
    <row r="1497" spans="1:45" x14ac:dyDescent="0.25">
      <c r="A1497" s="134">
        <v>1497</v>
      </c>
      <c r="B1497" s="135">
        <v>1350</v>
      </c>
      <c r="C1497" s="10" t="s">
        <v>2449</v>
      </c>
      <c r="D1497" s="136" t="s">
        <v>2450</v>
      </c>
      <c r="E1497" s="136" t="s">
        <v>36</v>
      </c>
      <c r="F1497" s="136" t="s">
        <v>16</v>
      </c>
      <c r="G1497" s="136" t="s">
        <v>580</v>
      </c>
      <c r="H1497" s="136" t="s">
        <v>36</v>
      </c>
      <c r="I1497" s="137" t="s">
        <v>45</v>
      </c>
      <c r="J1497" s="8">
        <v>1</v>
      </c>
      <c r="K1497" s="8" t="s">
        <v>2451</v>
      </c>
      <c r="L1497" s="9">
        <v>2962.56</v>
      </c>
      <c r="M1497" s="9">
        <v>267.92307692307691</v>
      </c>
      <c r="N1497" s="138">
        <f t="shared" si="184"/>
        <v>793738.19076923071</v>
      </c>
      <c r="O1497" s="11" t="s">
        <v>3204</v>
      </c>
      <c r="P1497" s="39">
        <v>2.4116160494220819E-5</v>
      </c>
      <c r="Q1497" s="39"/>
      <c r="R1497" s="26">
        <v>6.0290401235552045E-3</v>
      </c>
      <c r="S1497" s="7"/>
      <c r="T1497" s="26">
        <v>6.0290401235552045E-3</v>
      </c>
      <c r="U1497" s="11"/>
      <c r="V1497" s="28"/>
      <c r="W1497" s="28"/>
      <c r="X1497" s="29"/>
      <c r="Y1497" s="108" t="str">
        <f t="shared" si="185"/>
        <v>NO OFERTADO</v>
      </c>
      <c r="Z1497" s="108" t="str">
        <f t="shared" si="186"/>
        <v>CORRECTO</v>
      </c>
      <c r="AA1497" s="29">
        <f t="shared" si="187"/>
        <v>0</v>
      </c>
      <c r="AB1497" s="25">
        <v>2.170454444479874E-3</v>
      </c>
      <c r="AC1497" s="7"/>
      <c r="AD1497" s="26">
        <v>2.170454444479874E-3</v>
      </c>
      <c r="AE1497" s="28"/>
      <c r="AF1497" s="28"/>
      <c r="AG1497" s="28"/>
      <c r="AH1497" s="29"/>
      <c r="AI1497" s="108" t="str">
        <f t="shared" si="188"/>
        <v>NO OFERTADO</v>
      </c>
      <c r="AJ1497" s="108" t="str">
        <f t="shared" si="189"/>
        <v>CORRECTO</v>
      </c>
      <c r="AK1497" s="27">
        <v>1.4469696296532492E-3</v>
      </c>
      <c r="AL1497" s="7"/>
      <c r="AM1497" s="26">
        <v>1.4469696296532492E-3</v>
      </c>
      <c r="AN1497" s="28"/>
      <c r="AO1497" s="28"/>
      <c r="AP1497" s="28"/>
      <c r="AQ1497" s="29"/>
      <c r="AR1497" s="108" t="str">
        <f t="shared" si="190"/>
        <v>NO OFERTADO</v>
      </c>
      <c r="AS1497" s="109" t="str">
        <f t="shared" si="191"/>
        <v>CORRECTO</v>
      </c>
    </row>
    <row r="1498" spans="1:45" x14ac:dyDescent="0.25">
      <c r="A1498" s="134">
        <v>1498</v>
      </c>
      <c r="B1498" s="135">
        <v>1656</v>
      </c>
      <c r="C1498" s="10" t="s">
        <v>2449</v>
      </c>
      <c r="D1498" s="136" t="s">
        <v>2914</v>
      </c>
      <c r="E1498" s="136" t="s">
        <v>36</v>
      </c>
      <c r="F1498" s="136" t="s">
        <v>16</v>
      </c>
      <c r="G1498" s="136" t="s">
        <v>580</v>
      </c>
      <c r="H1498" s="136" t="s">
        <v>36</v>
      </c>
      <c r="I1498" s="137" t="s">
        <v>45</v>
      </c>
      <c r="J1498" s="8">
        <v>1</v>
      </c>
      <c r="K1498" s="8" t="s">
        <v>2451</v>
      </c>
      <c r="L1498" s="9">
        <v>2243</v>
      </c>
      <c r="M1498" s="9">
        <v>80</v>
      </c>
      <c r="N1498" s="138">
        <f t="shared" si="184"/>
        <v>179440</v>
      </c>
      <c r="O1498" s="11" t="s">
        <v>3204</v>
      </c>
      <c r="P1498" s="39">
        <v>5.4519284688685491E-6</v>
      </c>
      <c r="Q1498" s="39"/>
      <c r="R1498" s="26">
        <v>1.3629821172171373E-3</v>
      </c>
      <c r="S1498" s="7"/>
      <c r="T1498" s="26">
        <v>1.3629821172171373E-3</v>
      </c>
      <c r="U1498" s="11"/>
      <c r="V1498" s="28"/>
      <c r="W1498" s="28"/>
      <c r="X1498" s="29"/>
      <c r="Y1498" s="108" t="str">
        <f t="shared" si="185"/>
        <v>NO OFERTADO</v>
      </c>
      <c r="Z1498" s="108" t="str">
        <f t="shared" si="186"/>
        <v>CORRECTO</v>
      </c>
      <c r="AA1498" s="29">
        <f t="shared" si="187"/>
        <v>0</v>
      </c>
      <c r="AB1498" s="25">
        <v>4.9067356219816938E-4</v>
      </c>
      <c r="AC1498" s="7"/>
      <c r="AD1498" s="26">
        <v>4.9067356219816938E-4</v>
      </c>
      <c r="AE1498" s="28"/>
      <c r="AF1498" s="28"/>
      <c r="AG1498" s="28"/>
      <c r="AH1498" s="29"/>
      <c r="AI1498" s="108" t="str">
        <f t="shared" si="188"/>
        <v>NO OFERTADO</v>
      </c>
      <c r="AJ1498" s="108" t="str">
        <f t="shared" si="189"/>
        <v>CORRECTO</v>
      </c>
      <c r="AK1498" s="27">
        <v>3.2711570813211295E-4</v>
      </c>
      <c r="AL1498" s="7"/>
      <c r="AM1498" s="26">
        <v>3.2711570813211295E-4</v>
      </c>
      <c r="AN1498" s="28"/>
      <c r="AO1498" s="28"/>
      <c r="AP1498" s="28"/>
      <c r="AQ1498" s="29"/>
      <c r="AR1498" s="108" t="str">
        <f t="shared" si="190"/>
        <v>NO OFERTADO</v>
      </c>
      <c r="AS1498" s="109" t="str">
        <f t="shared" si="191"/>
        <v>CORRECTO</v>
      </c>
    </row>
    <row r="1499" spans="1:45" x14ac:dyDescent="0.25">
      <c r="A1499" s="134">
        <v>1499</v>
      </c>
      <c r="B1499" s="135">
        <v>1841</v>
      </c>
      <c r="C1499" s="10" t="s">
        <v>3198</v>
      </c>
      <c r="D1499" s="136" t="s">
        <v>3201</v>
      </c>
      <c r="E1499" s="136" t="s">
        <v>36</v>
      </c>
      <c r="F1499" s="136" t="s">
        <v>16</v>
      </c>
      <c r="G1499" s="136" t="s">
        <v>580</v>
      </c>
      <c r="H1499" s="136" t="s">
        <v>36</v>
      </c>
      <c r="I1499" s="137" t="s">
        <v>45</v>
      </c>
      <c r="J1499" s="8">
        <v>1</v>
      </c>
      <c r="K1499" s="8" t="s">
        <v>3200</v>
      </c>
      <c r="L1499" s="9">
        <v>5741.09</v>
      </c>
      <c r="M1499" s="9">
        <v>4.2</v>
      </c>
      <c r="N1499" s="138">
        <f t="shared" si="184"/>
        <v>24112.578000000001</v>
      </c>
      <c r="O1499" s="11" t="s">
        <v>3204</v>
      </c>
      <c r="P1499" s="39">
        <v>7.3261285363360152E-7</v>
      </c>
      <c r="Q1499" s="39"/>
      <c r="R1499" s="26">
        <v>1.8315321340840038E-4</v>
      </c>
      <c r="S1499" s="7"/>
      <c r="T1499" s="26">
        <v>1.8315321340840038E-4</v>
      </c>
      <c r="U1499" s="11"/>
      <c r="V1499" s="28"/>
      <c r="W1499" s="28"/>
      <c r="X1499" s="29"/>
      <c r="Y1499" s="108" t="str">
        <f t="shared" si="185"/>
        <v>NO OFERTADO</v>
      </c>
      <c r="Z1499" s="108" t="str">
        <f t="shared" si="186"/>
        <v>CORRECTO</v>
      </c>
      <c r="AA1499" s="29">
        <f t="shared" si="187"/>
        <v>0</v>
      </c>
      <c r="AB1499" s="25">
        <v>6.5935156827024143E-5</v>
      </c>
      <c r="AC1499" s="7"/>
      <c r="AD1499" s="26">
        <v>6.5935156827024143E-5</v>
      </c>
      <c r="AE1499" s="28"/>
      <c r="AF1499" s="28"/>
      <c r="AG1499" s="28"/>
      <c r="AH1499" s="29"/>
      <c r="AI1499" s="108" t="str">
        <f t="shared" si="188"/>
        <v>NO OFERTADO</v>
      </c>
      <c r="AJ1499" s="108" t="str">
        <f t="shared" si="189"/>
        <v>CORRECTO</v>
      </c>
      <c r="AK1499" s="27">
        <v>4.3956771218016089E-5</v>
      </c>
      <c r="AL1499" s="7"/>
      <c r="AM1499" s="26">
        <v>4.3956771218016089E-5</v>
      </c>
      <c r="AN1499" s="28"/>
      <c r="AO1499" s="28"/>
      <c r="AP1499" s="28"/>
      <c r="AQ1499" s="29"/>
      <c r="AR1499" s="108" t="str">
        <f t="shared" si="190"/>
        <v>NO OFERTADO</v>
      </c>
      <c r="AS1499" s="109" t="str">
        <f t="shared" si="191"/>
        <v>CORRECTO</v>
      </c>
    </row>
    <row r="1500" spans="1:45" x14ac:dyDescent="0.25">
      <c r="A1500" s="134">
        <v>1500</v>
      </c>
      <c r="B1500" s="135">
        <v>1509</v>
      </c>
      <c r="C1500" s="10" t="s">
        <v>2693</v>
      </c>
      <c r="D1500" s="136" t="s">
        <v>2694</v>
      </c>
      <c r="E1500" s="136" t="s">
        <v>36</v>
      </c>
      <c r="F1500" s="136" t="s">
        <v>16</v>
      </c>
      <c r="G1500" s="136" t="s">
        <v>17</v>
      </c>
      <c r="H1500" s="136" t="s">
        <v>36</v>
      </c>
      <c r="I1500" s="137" t="s">
        <v>45</v>
      </c>
      <c r="J1500" s="8">
        <v>1</v>
      </c>
      <c r="K1500" s="8" t="s">
        <v>2695</v>
      </c>
      <c r="L1500" s="9">
        <v>2678.86</v>
      </c>
      <c r="M1500" s="9">
        <v>245</v>
      </c>
      <c r="N1500" s="138">
        <f t="shared" si="184"/>
        <v>656320.70000000007</v>
      </c>
      <c r="O1500" s="11" t="s">
        <v>3204</v>
      </c>
      <c r="P1500" s="39">
        <v>1.9941002613897316E-5</v>
      </c>
      <c r="Q1500" s="39"/>
      <c r="R1500" s="26">
        <v>4.9852506534743294E-3</v>
      </c>
      <c r="S1500" s="7"/>
      <c r="T1500" s="26">
        <v>4.9852506534743294E-3</v>
      </c>
      <c r="U1500" s="11"/>
      <c r="V1500" s="28"/>
      <c r="W1500" s="28"/>
      <c r="X1500" s="29"/>
      <c r="Y1500" s="108" t="str">
        <f t="shared" si="185"/>
        <v>NO OFERTADO</v>
      </c>
      <c r="Z1500" s="108" t="str">
        <f t="shared" si="186"/>
        <v>CORRECTO</v>
      </c>
      <c r="AA1500" s="29">
        <f t="shared" si="187"/>
        <v>0</v>
      </c>
      <c r="AB1500" s="25">
        <v>1.7946902352507584E-3</v>
      </c>
      <c r="AC1500" s="7"/>
      <c r="AD1500" s="26">
        <v>1.7946902352507584E-3</v>
      </c>
      <c r="AE1500" s="28"/>
      <c r="AF1500" s="28"/>
      <c r="AG1500" s="28"/>
      <c r="AH1500" s="29"/>
      <c r="AI1500" s="108" t="str">
        <f t="shared" si="188"/>
        <v>NO OFERTADO</v>
      </c>
      <c r="AJ1500" s="108" t="str">
        <f t="shared" si="189"/>
        <v>CORRECTO</v>
      </c>
      <c r="AK1500" s="27">
        <v>1.196460156833839E-3</v>
      </c>
      <c r="AL1500" s="7"/>
      <c r="AM1500" s="26">
        <v>1.196460156833839E-3</v>
      </c>
      <c r="AN1500" s="28"/>
      <c r="AO1500" s="28"/>
      <c r="AP1500" s="28"/>
      <c r="AQ1500" s="29"/>
      <c r="AR1500" s="108" t="str">
        <f t="shared" si="190"/>
        <v>NO OFERTADO</v>
      </c>
      <c r="AS1500" s="109" t="str">
        <f t="shared" si="191"/>
        <v>CORRECTO</v>
      </c>
    </row>
    <row r="1501" spans="1:45" x14ac:dyDescent="0.25">
      <c r="A1501" s="134">
        <v>1501</v>
      </c>
      <c r="B1501" s="135">
        <v>1600</v>
      </c>
      <c r="C1501" s="10" t="s">
        <v>2693</v>
      </c>
      <c r="D1501" s="136" t="s">
        <v>2824</v>
      </c>
      <c r="E1501" s="136" t="s">
        <v>36</v>
      </c>
      <c r="F1501" s="136" t="s">
        <v>36</v>
      </c>
      <c r="G1501" s="136" t="s">
        <v>17</v>
      </c>
      <c r="H1501" s="136" t="s">
        <v>36</v>
      </c>
      <c r="I1501" s="137" t="s">
        <v>45</v>
      </c>
      <c r="J1501" s="8">
        <v>1</v>
      </c>
      <c r="K1501" s="8" t="s">
        <v>2695</v>
      </c>
      <c r="L1501" s="9">
        <v>4851</v>
      </c>
      <c r="M1501" s="9">
        <v>46.25</v>
      </c>
      <c r="N1501" s="138">
        <f t="shared" si="184"/>
        <v>224358.75</v>
      </c>
      <c r="O1501" s="11" t="s">
        <v>3204</v>
      </c>
      <c r="P1501" s="39">
        <v>6.8166955883011676E-6</v>
      </c>
      <c r="Q1501" s="39"/>
      <c r="R1501" s="26">
        <v>1.7041738970752919E-3</v>
      </c>
      <c r="S1501" s="7"/>
      <c r="T1501" s="26">
        <v>1.7041738970752919E-3</v>
      </c>
      <c r="U1501" s="11"/>
      <c r="V1501" s="28"/>
      <c r="W1501" s="28"/>
      <c r="X1501" s="29"/>
      <c r="Y1501" s="108" t="str">
        <f t="shared" si="185"/>
        <v>NO OFERTADO</v>
      </c>
      <c r="Z1501" s="108" t="str">
        <f t="shared" si="186"/>
        <v>CORRECTO</v>
      </c>
      <c r="AA1501" s="29">
        <f t="shared" si="187"/>
        <v>0</v>
      </c>
      <c r="AB1501" s="25">
        <v>6.1350260294710504E-4</v>
      </c>
      <c r="AC1501" s="7"/>
      <c r="AD1501" s="26">
        <v>6.1350260294710504E-4</v>
      </c>
      <c r="AE1501" s="28"/>
      <c r="AF1501" s="28"/>
      <c r="AG1501" s="28"/>
      <c r="AH1501" s="29"/>
      <c r="AI1501" s="108" t="str">
        <f t="shared" si="188"/>
        <v>NO OFERTADO</v>
      </c>
      <c r="AJ1501" s="108" t="str">
        <f t="shared" si="189"/>
        <v>CORRECTO</v>
      </c>
      <c r="AK1501" s="27">
        <v>4.0900173529807008E-4</v>
      </c>
      <c r="AL1501" s="7"/>
      <c r="AM1501" s="26">
        <v>4.0900173529807008E-4</v>
      </c>
      <c r="AN1501" s="28"/>
      <c r="AO1501" s="28"/>
      <c r="AP1501" s="28"/>
      <c r="AQ1501" s="29"/>
      <c r="AR1501" s="108" t="str">
        <f t="shared" si="190"/>
        <v>NO OFERTADO</v>
      </c>
      <c r="AS1501" s="109" t="str">
        <f t="shared" si="191"/>
        <v>CORRECTO</v>
      </c>
    </row>
    <row r="1502" spans="1:45" x14ac:dyDescent="0.25">
      <c r="A1502" s="134">
        <v>1502</v>
      </c>
      <c r="B1502" s="135">
        <v>2394</v>
      </c>
      <c r="C1502" s="10" t="s">
        <v>3700</v>
      </c>
      <c r="D1502" s="136" t="s">
        <v>2676</v>
      </c>
      <c r="E1502" s="136" t="s">
        <v>559</v>
      </c>
      <c r="F1502" s="136" t="s">
        <v>166</v>
      </c>
      <c r="G1502" s="136" t="s">
        <v>8</v>
      </c>
      <c r="H1502" s="136" t="s">
        <v>81</v>
      </c>
      <c r="I1502" s="137" t="s">
        <v>45</v>
      </c>
      <c r="J1502" s="8">
        <v>100</v>
      </c>
      <c r="K1502" s="8" t="s">
        <v>3702</v>
      </c>
      <c r="L1502" s="9">
        <v>100.43</v>
      </c>
      <c r="M1502" s="138">
        <v>333.33</v>
      </c>
      <c r="N1502" s="138">
        <f t="shared" si="184"/>
        <v>33476.331899999997</v>
      </c>
      <c r="O1502" s="11" t="s">
        <v>3204</v>
      </c>
      <c r="P1502" s="39">
        <v>1.0171119422587068E-6</v>
      </c>
      <c r="Q1502" s="39"/>
      <c r="R1502" s="26">
        <v>2.5427798556467671E-4</v>
      </c>
      <c r="S1502" s="7"/>
      <c r="T1502" s="26">
        <v>2.5427798556467671E-4</v>
      </c>
      <c r="U1502" s="11"/>
      <c r="V1502" s="28"/>
      <c r="W1502" s="28"/>
      <c r="X1502" s="29"/>
      <c r="Y1502" s="108" t="str">
        <f t="shared" si="185"/>
        <v>NO OFERTADO</v>
      </c>
      <c r="Z1502" s="108" t="str">
        <f t="shared" si="186"/>
        <v>CORRECTO</v>
      </c>
      <c r="AA1502" s="29">
        <f t="shared" si="187"/>
        <v>0</v>
      </c>
      <c r="AB1502" s="25">
        <v>9.1540074803283611E-5</v>
      </c>
      <c r="AC1502" s="7"/>
      <c r="AD1502" s="26">
        <v>9.1540074803283611E-5</v>
      </c>
      <c r="AE1502" s="28"/>
      <c r="AF1502" s="28"/>
      <c r="AG1502" s="28"/>
      <c r="AH1502" s="29"/>
      <c r="AI1502" s="108" t="str">
        <f t="shared" si="188"/>
        <v>NO OFERTADO</v>
      </c>
      <c r="AJ1502" s="108" t="str">
        <f t="shared" si="189"/>
        <v>CORRECTO</v>
      </c>
      <c r="AK1502" s="27">
        <v>6.1026716535522412E-5</v>
      </c>
      <c r="AL1502" s="7"/>
      <c r="AM1502" s="26">
        <v>6.1026716535522412E-5</v>
      </c>
      <c r="AN1502" s="28"/>
      <c r="AO1502" s="28"/>
      <c r="AP1502" s="28"/>
      <c r="AQ1502" s="29"/>
      <c r="AR1502" s="108" t="str">
        <f t="shared" si="190"/>
        <v>NO OFERTADO</v>
      </c>
      <c r="AS1502" s="109" t="str">
        <f t="shared" si="191"/>
        <v>CORRECTO</v>
      </c>
    </row>
    <row r="1503" spans="1:45" ht="36" x14ac:dyDescent="0.25">
      <c r="A1503" s="134">
        <v>1503</v>
      </c>
      <c r="B1503" s="135">
        <v>1102</v>
      </c>
      <c r="C1503" s="10" t="s">
        <v>2095</v>
      </c>
      <c r="D1503" s="136" t="s">
        <v>1126</v>
      </c>
      <c r="E1503" s="136" t="s">
        <v>205</v>
      </c>
      <c r="F1503" s="136" t="s">
        <v>7</v>
      </c>
      <c r="G1503" s="136" t="s">
        <v>8</v>
      </c>
      <c r="H1503" s="136" t="s">
        <v>7</v>
      </c>
      <c r="I1503" s="137" t="s">
        <v>45</v>
      </c>
      <c r="J1503" s="8">
        <v>1</v>
      </c>
      <c r="K1503" s="8" t="s">
        <v>2096</v>
      </c>
      <c r="L1503" s="9">
        <v>614.15</v>
      </c>
      <c r="M1503" s="9">
        <v>2767.5384615384614</v>
      </c>
      <c r="N1503" s="138">
        <f t="shared" si="184"/>
        <v>1699683.7461538459</v>
      </c>
      <c r="O1503" s="11" t="s">
        <v>3204</v>
      </c>
      <c r="P1503" s="39">
        <v>5.1641519191536425E-5</v>
      </c>
      <c r="Q1503" s="39"/>
      <c r="R1503" s="26">
        <v>1.2910379797884106E-2</v>
      </c>
      <c r="S1503" s="7"/>
      <c r="T1503" s="26">
        <v>1.2910379797884106E-2</v>
      </c>
      <c r="U1503" s="11"/>
      <c r="V1503" s="28"/>
      <c r="W1503" s="28"/>
      <c r="X1503" s="29"/>
      <c r="Y1503" s="108" t="str">
        <f t="shared" si="185"/>
        <v>NO OFERTADO</v>
      </c>
      <c r="Z1503" s="108" t="str">
        <f t="shared" si="186"/>
        <v>CORRECTO</v>
      </c>
      <c r="AA1503" s="29">
        <f t="shared" si="187"/>
        <v>0</v>
      </c>
      <c r="AB1503" s="25">
        <v>4.6477367272382787E-3</v>
      </c>
      <c r="AC1503" s="7"/>
      <c r="AD1503" s="26">
        <v>4.6477367272382787E-3</v>
      </c>
      <c r="AE1503" s="28"/>
      <c r="AF1503" s="28"/>
      <c r="AG1503" s="28"/>
      <c r="AH1503" s="29"/>
      <c r="AI1503" s="108" t="str">
        <f t="shared" si="188"/>
        <v>NO OFERTADO</v>
      </c>
      <c r="AJ1503" s="108" t="str">
        <f t="shared" si="189"/>
        <v>CORRECTO</v>
      </c>
      <c r="AK1503" s="27">
        <v>3.0984911514921856E-3</v>
      </c>
      <c r="AL1503" s="7"/>
      <c r="AM1503" s="26">
        <v>3.0984911514921856E-3</v>
      </c>
      <c r="AN1503" s="28"/>
      <c r="AO1503" s="28"/>
      <c r="AP1503" s="28"/>
      <c r="AQ1503" s="29"/>
      <c r="AR1503" s="108" t="str">
        <f t="shared" si="190"/>
        <v>NO OFERTADO</v>
      </c>
      <c r="AS1503" s="109" t="str">
        <f t="shared" si="191"/>
        <v>CORRECTO</v>
      </c>
    </row>
    <row r="1504" spans="1:45" ht="24" x14ac:dyDescent="0.25">
      <c r="A1504" s="134">
        <v>1504</v>
      </c>
      <c r="B1504" s="135">
        <v>973</v>
      </c>
      <c r="C1504" s="10" t="s">
        <v>1917</v>
      </c>
      <c r="D1504" s="136" t="s">
        <v>1918</v>
      </c>
      <c r="E1504" s="136" t="s">
        <v>6</v>
      </c>
      <c r="F1504" s="136" t="s">
        <v>7</v>
      </c>
      <c r="G1504" s="136" t="s">
        <v>8</v>
      </c>
      <c r="H1504" s="136" t="s">
        <v>7</v>
      </c>
      <c r="I1504" s="137">
        <v>1751.1000000000001</v>
      </c>
      <c r="J1504" s="8">
        <v>1</v>
      </c>
      <c r="K1504" s="8" t="s">
        <v>1919</v>
      </c>
      <c r="L1504" s="9">
        <v>1751.1</v>
      </c>
      <c r="M1504" s="9">
        <v>2621.9230769230771</v>
      </c>
      <c r="N1504" s="138">
        <f t="shared" si="184"/>
        <v>4591249.5</v>
      </c>
      <c r="O1504" s="11" t="s">
        <v>3204</v>
      </c>
      <c r="P1504" s="39">
        <v>1.394960090098556E-4</v>
      </c>
      <c r="Q1504" s="39">
        <v>2.2272722377274579E-4</v>
      </c>
      <c r="R1504" s="26">
        <v>3.4874002252463898E-2</v>
      </c>
      <c r="S1504" s="26">
        <v>6.6818167131823735E-3</v>
      </c>
      <c r="T1504" s="26">
        <v>4.1555818965646273E-2</v>
      </c>
      <c r="U1504" s="11"/>
      <c r="V1504" s="28"/>
      <c r="W1504" s="28"/>
      <c r="X1504" s="29"/>
      <c r="Y1504" s="108" t="str">
        <f t="shared" si="185"/>
        <v>NO OFERTADO</v>
      </c>
      <c r="Z1504" s="108" t="str">
        <f t="shared" si="186"/>
        <v>CORRECTO</v>
      </c>
      <c r="AA1504" s="29">
        <f t="shared" si="187"/>
        <v>0</v>
      </c>
      <c r="AB1504" s="25">
        <v>1.2554640810887004E-2</v>
      </c>
      <c r="AC1504" s="26">
        <v>3.3409083565911868E-3</v>
      </c>
      <c r="AD1504" s="26">
        <v>1.5895549167478189E-2</v>
      </c>
      <c r="AE1504" s="28"/>
      <c r="AF1504" s="28"/>
      <c r="AG1504" s="28"/>
      <c r="AH1504" s="29"/>
      <c r="AI1504" s="108" t="str">
        <f t="shared" si="188"/>
        <v>NO OFERTADO</v>
      </c>
      <c r="AJ1504" s="108" t="str">
        <f t="shared" si="189"/>
        <v>CORRECTO</v>
      </c>
      <c r="AK1504" s="27">
        <v>8.369760540591336E-3</v>
      </c>
      <c r="AL1504" s="26">
        <v>1.1136361188637289E-3</v>
      </c>
      <c r="AM1504" s="26">
        <v>9.483396659455065E-3</v>
      </c>
      <c r="AN1504" s="28"/>
      <c r="AO1504" s="28"/>
      <c r="AP1504" s="28"/>
      <c r="AQ1504" s="29"/>
      <c r="AR1504" s="108" t="str">
        <f t="shared" si="190"/>
        <v>NO OFERTADO</v>
      </c>
      <c r="AS1504" s="109" t="str">
        <f t="shared" si="191"/>
        <v>CORRECTO</v>
      </c>
    </row>
    <row r="1505" spans="1:45" ht="24" x14ac:dyDescent="0.25">
      <c r="A1505" s="134">
        <v>1505</v>
      </c>
      <c r="B1505" s="135">
        <v>1057</v>
      </c>
      <c r="C1505" s="10" t="s">
        <v>1917</v>
      </c>
      <c r="D1505" s="136" t="s">
        <v>2035</v>
      </c>
      <c r="E1505" s="136" t="s">
        <v>6</v>
      </c>
      <c r="F1505" s="136" t="s">
        <v>101</v>
      </c>
      <c r="G1505" s="136" t="s">
        <v>8</v>
      </c>
      <c r="H1505" s="136" t="s">
        <v>7</v>
      </c>
      <c r="I1505" s="137">
        <v>1751.1000000000001</v>
      </c>
      <c r="J1505" s="8">
        <v>1</v>
      </c>
      <c r="K1505" s="8" t="s">
        <v>1919</v>
      </c>
      <c r="L1505" s="9">
        <v>1751.1</v>
      </c>
      <c r="M1505" s="9">
        <v>1767.3076923076924</v>
      </c>
      <c r="N1505" s="138">
        <f t="shared" si="184"/>
        <v>3094732.5</v>
      </c>
      <c r="O1505" s="11" t="s">
        <v>3204</v>
      </c>
      <c r="P1505" s="39">
        <v>9.4027308405498974E-5</v>
      </c>
      <c r="Q1505" s="39">
        <v>1.5012932275719037E-4</v>
      </c>
      <c r="R1505" s="26">
        <v>2.3506827101374743E-2</v>
      </c>
      <c r="S1505" s="26">
        <v>4.5038796827157109E-3</v>
      </c>
      <c r="T1505" s="26">
        <v>2.8010706784090456E-2</v>
      </c>
      <c r="U1505" s="11"/>
      <c r="V1505" s="28"/>
      <c r="W1505" s="28"/>
      <c r="X1505" s="29"/>
      <c r="Y1505" s="108" t="str">
        <f t="shared" si="185"/>
        <v>NO OFERTADO</v>
      </c>
      <c r="Z1505" s="108" t="str">
        <f t="shared" si="186"/>
        <v>CORRECTO</v>
      </c>
      <c r="AA1505" s="29">
        <f t="shared" si="187"/>
        <v>0</v>
      </c>
      <c r="AB1505" s="25">
        <v>8.462457756494908E-3</v>
      </c>
      <c r="AC1505" s="26">
        <v>2.2519398413578555E-3</v>
      </c>
      <c r="AD1505" s="26">
        <v>1.0714397597852764E-2</v>
      </c>
      <c r="AE1505" s="28"/>
      <c r="AF1505" s="28"/>
      <c r="AG1505" s="28"/>
      <c r="AH1505" s="29"/>
      <c r="AI1505" s="108" t="str">
        <f t="shared" si="188"/>
        <v>NO OFERTADO</v>
      </c>
      <c r="AJ1505" s="108" t="str">
        <f t="shared" si="189"/>
        <v>CORRECTO</v>
      </c>
      <c r="AK1505" s="27">
        <v>5.6416385043299381E-3</v>
      </c>
      <c r="AL1505" s="26">
        <v>7.5064661378595186E-4</v>
      </c>
      <c r="AM1505" s="26">
        <v>6.3922851181158896E-3</v>
      </c>
      <c r="AN1505" s="28"/>
      <c r="AO1505" s="28"/>
      <c r="AP1505" s="28"/>
      <c r="AQ1505" s="29"/>
      <c r="AR1505" s="108" t="str">
        <f t="shared" si="190"/>
        <v>NO OFERTADO</v>
      </c>
      <c r="AS1505" s="109" t="str">
        <f t="shared" si="191"/>
        <v>CORRECTO</v>
      </c>
    </row>
    <row r="1506" spans="1:45" ht="24" x14ac:dyDescent="0.25">
      <c r="A1506" s="134">
        <v>1506</v>
      </c>
      <c r="B1506" s="135">
        <v>1294</v>
      </c>
      <c r="C1506" s="10" t="s">
        <v>1917</v>
      </c>
      <c r="D1506" s="136" t="s">
        <v>2359</v>
      </c>
      <c r="E1506" s="136" t="s">
        <v>6</v>
      </c>
      <c r="F1506" s="136" t="s">
        <v>7</v>
      </c>
      <c r="G1506" s="136" t="s">
        <v>8</v>
      </c>
      <c r="H1506" s="136" t="s">
        <v>7</v>
      </c>
      <c r="I1506" s="137">
        <v>875.55000000000007</v>
      </c>
      <c r="J1506" s="8">
        <v>1</v>
      </c>
      <c r="K1506" s="8" t="s">
        <v>1919</v>
      </c>
      <c r="L1506" s="9">
        <v>875.55</v>
      </c>
      <c r="M1506" s="9">
        <v>1449.6923076923076</v>
      </c>
      <c r="N1506" s="138">
        <f t="shared" si="184"/>
        <v>1269278.0999999999</v>
      </c>
      <c r="O1506" s="11" t="s">
        <v>3204</v>
      </c>
      <c r="P1506" s="39">
        <v>3.8564497371273851E-5</v>
      </c>
      <c r="Q1506" s="39">
        <v>6.1574259340196078E-5</v>
      </c>
      <c r="R1506" s="26">
        <v>9.641124342818462E-3</v>
      </c>
      <c r="S1506" s="26">
        <v>1.8472277802058824E-3</v>
      </c>
      <c r="T1506" s="26">
        <v>1.1488352123024344E-2</v>
      </c>
      <c r="U1506" s="11"/>
      <c r="V1506" s="28"/>
      <c r="W1506" s="28"/>
      <c r="X1506" s="29"/>
      <c r="Y1506" s="108" t="str">
        <f t="shared" si="185"/>
        <v>NO OFERTADO</v>
      </c>
      <c r="Z1506" s="108" t="str">
        <f t="shared" si="186"/>
        <v>CORRECTO</v>
      </c>
      <c r="AA1506" s="29">
        <f t="shared" si="187"/>
        <v>0</v>
      </c>
      <c r="AB1506" s="25">
        <v>3.4708047634146467E-3</v>
      </c>
      <c r="AC1506" s="26">
        <v>9.2361389010294122E-4</v>
      </c>
      <c r="AD1506" s="26">
        <v>4.3944186535175879E-3</v>
      </c>
      <c r="AE1506" s="28"/>
      <c r="AF1506" s="28"/>
      <c r="AG1506" s="28"/>
      <c r="AH1506" s="29"/>
      <c r="AI1506" s="108" t="str">
        <f t="shared" si="188"/>
        <v>NO OFERTADO</v>
      </c>
      <c r="AJ1506" s="108" t="str">
        <f t="shared" si="189"/>
        <v>CORRECTO</v>
      </c>
      <c r="AK1506" s="27">
        <v>2.313869842276431E-3</v>
      </c>
      <c r="AL1506" s="26">
        <v>3.0787129670098039E-4</v>
      </c>
      <c r="AM1506" s="26">
        <v>2.6217411389774115E-3</v>
      </c>
      <c r="AN1506" s="28"/>
      <c r="AO1506" s="28"/>
      <c r="AP1506" s="28"/>
      <c r="AQ1506" s="29"/>
      <c r="AR1506" s="108" t="str">
        <f t="shared" si="190"/>
        <v>NO OFERTADO</v>
      </c>
      <c r="AS1506" s="109" t="str">
        <f t="shared" si="191"/>
        <v>CORRECTO</v>
      </c>
    </row>
    <row r="1507" spans="1:45" ht="24" x14ac:dyDescent="0.25">
      <c r="A1507" s="134">
        <v>1507</v>
      </c>
      <c r="B1507" s="135">
        <v>1594</v>
      </c>
      <c r="C1507" s="10" t="s">
        <v>2813</v>
      </c>
      <c r="D1507" s="136" t="s">
        <v>5</v>
      </c>
      <c r="E1507" s="136" t="s">
        <v>6</v>
      </c>
      <c r="F1507" s="136" t="s">
        <v>101</v>
      </c>
      <c r="G1507" s="136" t="s">
        <v>8</v>
      </c>
      <c r="H1507" s="136" t="s">
        <v>7</v>
      </c>
      <c r="I1507" s="137">
        <v>1170.6999999999998</v>
      </c>
      <c r="J1507" s="8">
        <v>1</v>
      </c>
      <c r="K1507" s="8" t="s">
        <v>2814</v>
      </c>
      <c r="L1507" s="9">
        <v>1170.7</v>
      </c>
      <c r="M1507" s="9">
        <v>313.72727272727275</v>
      </c>
      <c r="N1507" s="138">
        <f t="shared" si="184"/>
        <v>367280.51818181825</v>
      </c>
      <c r="O1507" s="11" t="s">
        <v>3204</v>
      </c>
      <c r="P1507" s="39">
        <v>1.115909001970713E-5</v>
      </c>
      <c r="Q1507" s="39">
        <v>1.7817234755038223E-5</v>
      </c>
      <c r="R1507" s="26">
        <v>2.7897725049267825E-3</v>
      </c>
      <c r="S1507" s="26">
        <v>5.345170426511467E-4</v>
      </c>
      <c r="T1507" s="26">
        <v>3.3242895475779294E-3</v>
      </c>
      <c r="U1507" s="11"/>
      <c r="V1507" s="28"/>
      <c r="W1507" s="28"/>
      <c r="X1507" s="29"/>
      <c r="Y1507" s="108" t="str">
        <f t="shared" si="185"/>
        <v>NO OFERTADO</v>
      </c>
      <c r="Z1507" s="108" t="str">
        <f t="shared" si="186"/>
        <v>CORRECTO</v>
      </c>
      <c r="AA1507" s="29">
        <f t="shared" si="187"/>
        <v>0</v>
      </c>
      <c r="AB1507" s="25">
        <v>1.0043181017736417E-3</v>
      </c>
      <c r="AC1507" s="26">
        <v>2.6725852132557335E-4</v>
      </c>
      <c r="AD1507" s="26">
        <v>1.271576623099215E-3</v>
      </c>
      <c r="AE1507" s="28"/>
      <c r="AF1507" s="28"/>
      <c r="AG1507" s="28"/>
      <c r="AH1507" s="29"/>
      <c r="AI1507" s="108" t="str">
        <f t="shared" si="188"/>
        <v>NO OFERTADO</v>
      </c>
      <c r="AJ1507" s="108" t="str">
        <f t="shared" si="189"/>
        <v>CORRECTO</v>
      </c>
      <c r="AK1507" s="27">
        <v>6.6954540118242779E-4</v>
      </c>
      <c r="AL1507" s="26">
        <v>8.9086173775191116E-5</v>
      </c>
      <c r="AM1507" s="26">
        <v>7.586315749576189E-4</v>
      </c>
      <c r="AN1507" s="28"/>
      <c r="AO1507" s="28"/>
      <c r="AP1507" s="28"/>
      <c r="AQ1507" s="29"/>
      <c r="AR1507" s="108" t="str">
        <f t="shared" si="190"/>
        <v>NO OFERTADO</v>
      </c>
      <c r="AS1507" s="109" t="str">
        <f t="shared" si="191"/>
        <v>CORRECTO</v>
      </c>
    </row>
    <row r="1508" spans="1:45" ht="24" x14ac:dyDescent="0.25">
      <c r="A1508" s="134">
        <v>1508</v>
      </c>
      <c r="B1508" s="135">
        <v>1407</v>
      </c>
      <c r="C1508" s="10" t="s">
        <v>2535</v>
      </c>
      <c r="D1508" s="136" t="s">
        <v>1358</v>
      </c>
      <c r="E1508" s="136" t="s">
        <v>6</v>
      </c>
      <c r="F1508" s="136" t="s">
        <v>7</v>
      </c>
      <c r="G1508" s="136" t="s">
        <v>8</v>
      </c>
      <c r="H1508" s="136" t="s">
        <v>7</v>
      </c>
      <c r="I1508" s="137">
        <v>1373.5</v>
      </c>
      <c r="J1508" s="8">
        <v>1</v>
      </c>
      <c r="K1508" s="8" t="s">
        <v>2536</v>
      </c>
      <c r="L1508" s="9">
        <v>1373.5</v>
      </c>
      <c r="M1508" s="9">
        <v>632.38461538461536</v>
      </c>
      <c r="N1508" s="138">
        <f t="shared" si="184"/>
        <v>868580.26923076925</v>
      </c>
      <c r="O1508" s="11" t="s">
        <v>3204</v>
      </c>
      <c r="P1508" s="39">
        <v>2.639008859405227E-5</v>
      </c>
      <c r="Q1508" s="39">
        <v>4.2135909187586805E-5</v>
      </c>
      <c r="R1508" s="26">
        <v>6.5975221485130679E-3</v>
      </c>
      <c r="S1508" s="26">
        <v>1.2640772756276042E-3</v>
      </c>
      <c r="T1508" s="26">
        <v>7.8615994241406726E-3</v>
      </c>
      <c r="U1508" s="11"/>
      <c r="V1508" s="28"/>
      <c r="W1508" s="28"/>
      <c r="X1508" s="29"/>
      <c r="Y1508" s="108" t="str">
        <f t="shared" si="185"/>
        <v>NO OFERTADO</v>
      </c>
      <c r="Z1508" s="108" t="str">
        <f t="shared" si="186"/>
        <v>CORRECTO</v>
      </c>
      <c r="AA1508" s="29">
        <f t="shared" si="187"/>
        <v>0</v>
      </c>
      <c r="AB1508" s="25">
        <v>2.3751079734647042E-3</v>
      </c>
      <c r="AC1508" s="26">
        <v>6.3203863781380212E-4</v>
      </c>
      <c r="AD1508" s="26">
        <v>3.0071466112785066E-3</v>
      </c>
      <c r="AE1508" s="28"/>
      <c r="AF1508" s="28"/>
      <c r="AG1508" s="28"/>
      <c r="AH1508" s="29"/>
      <c r="AI1508" s="108" t="str">
        <f t="shared" si="188"/>
        <v>NO OFERTADO</v>
      </c>
      <c r="AJ1508" s="108" t="str">
        <f t="shared" si="189"/>
        <v>CORRECTO</v>
      </c>
      <c r="AK1508" s="27">
        <v>1.5834053156431362E-3</v>
      </c>
      <c r="AL1508" s="26">
        <v>2.1067954593793404E-4</v>
      </c>
      <c r="AM1508" s="26">
        <v>1.7940848615810702E-3</v>
      </c>
      <c r="AN1508" s="28"/>
      <c r="AO1508" s="28"/>
      <c r="AP1508" s="28"/>
      <c r="AQ1508" s="29"/>
      <c r="AR1508" s="108" t="str">
        <f t="shared" si="190"/>
        <v>NO OFERTADO</v>
      </c>
      <c r="AS1508" s="109" t="str">
        <f t="shared" si="191"/>
        <v>CORRECTO</v>
      </c>
    </row>
    <row r="1509" spans="1:45" ht="24" x14ac:dyDescent="0.25">
      <c r="A1509" s="134">
        <v>1509</v>
      </c>
      <c r="B1509" s="135">
        <v>1518</v>
      </c>
      <c r="C1509" s="10" t="s">
        <v>2535</v>
      </c>
      <c r="D1509" s="136" t="s">
        <v>307</v>
      </c>
      <c r="E1509" s="136" t="s">
        <v>6</v>
      </c>
      <c r="F1509" s="136" t="s">
        <v>7</v>
      </c>
      <c r="G1509" s="136" t="s">
        <v>8</v>
      </c>
      <c r="H1509" s="136" t="s">
        <v>7</v>
      </c>
      <c r="I1509" s="137">
        <v>1373.5</v>
      </c>
      <c r="J1509" s="8">
        <v>1</v>
      </c>
      <c r="K1509" s="8" t="s">
        <v>2536</v>
      </c>
      <c r="L1509" s="9">
        <v>1373.5</v>
      </c>
      <c r="M1509" s="9">
        <v>493.92307692307691</v>
      </c>
      <c r="N1509" s="138">
        <f t="shared" si="184"/>
        <v>678403.34615384613</v>
      </c>
      <c r="O1509" s="11" t="s">
        <v>3204</v>
      </c>
      <c r="P1509" s="39">
        <v>2.0611940014889871E-5</v>
      </c>
      <c r="Q1509" s="39">
        <v>3.2910190109900846E-5</v>
      </c>
      <c r="R1509" s="26">
        <v>5.1529850037224682E-3</v>
      </c>
      <c r="S1509" s="26">
        <v>9.8730570329702539E-4</v>
      </c>
      <c r="T1509" s="26">
        <v>6.1402907070194938E-3</v>
      </c>
      <c r="U1509" s="11"/>
      <c r="V1509" s="28"/>
      <c r="W1509" s="28"/>
      <c r="X1509" s="29"/>
      <c r="Y1509" s="108" t="str">
        <f t="shared" si="185"/>
        <v>NO OFERTADO</v>
      </c>
      <c r="Z1509" s="108" t="str">
        <f t="shared" si="186"/>
        <v>CORRECTO</v>
      </c>
      <c r="AA1509" s="29">
        <f t="shared" si="187"/>
        <v>0</v>
      </c>
      <c r="AB1509" s="25">
        <v>1.8550746013400884E-3</v>
      </c>
      <c r="AC1509" s="26">
        <v>4.9365285164851269E-4</v>
      </c>
      <c r="AD1509" s="26">
        <v>2.3487274529886012E-3</v>
      </c>
      <c r="AE1509" s="28"/>
      <c r="AF1509" s="28"/>
      <c r="AG1509" s="28"/>
      <c r="AH1509" s="29"/>
      <c r="AI1509" s="108" t="str">
        <f t="shared" si="188"/>
        <v>NO OFERTADO</v>
      </c>
      <c r="AJ1509" s="108" t="str">
        <f t="shared" si="189"/>
        <v>CORRECTO</v>
      </c>
      <c r="AK1509" s="27">
        <v>1.2367164008933924E-3</v>
      </c>
      <c r="AL1509" s="26">
        <v>1.6455095054950422E-4</v>
      </c>
      <c r="AM1509" s="26">
        <v>1.4012673514428966E-3</v>
      </c>
      <c r="AN1509" s="28"/>
      <c r="AO1509" s="28"/>
      <c r="AP1509" s="28"/>
      <c r="AQ1509" s="29"/>
      <c r="AR1509" s="108" t="str">
        <f t="shared" si="190"/>
        <v>NO OFERTADO</v>
      </c>
      <c r="AS1509" s="109" t="str">
        <f t="shared" si="191"/>
        <v>CORRECTO</v>
      </c>
    </row>
    <row r="1510" spans="1:45" ht="24" x14ac:dyDescent="0.25">
      <c r="A1510" s="134">
        <v>1510</v>
      </c>
      <c r="B1510" s="135">
        <v>1667</v>
      </c>
      <c r="C1510" s="10" t="s">
        <v>2535</v>
      </c>
      <c r="D1510" s="136" t="s">
        <v>1958</v>
      </c>
      <c r="E1510" s="136" t="s">
        <v>6</v>
      </c>
      <c r="F1510" s="136" t="s">
        <v>101</v>
      </c>
      <c r="G1510" s="136" t="s">
        <v>8</v>
      </c>
      <c r="H1510" s="136" t="s">
        <v>7</v>
      </c>
      <c r="I1510" s="137">
        <v>686.75</v>
      </c>
      <c r="J1510" s="8">
        <v>1</v>
      </c>
      <c r="K1510" s="8" t="s">
        <v>2536</v>
      </c>
      <c r="L1510" s="9">
        <v>686.75</v>
      </c>
      <c r="M1510" s="9">
        <v>313.84615384615387</v>
      </c>
      <c r="N1510" s="138">
        <f t="shared" si="184"/>
        <v>215533.84615384616</v>
      </c>
      <c r="O1510" s="11" t="s">
        <v>3204</v>
      </c>
      <c r="P1510" s="39">
        <v>6.5485683897173859E-6</v>
      </c>
      <c r="Q1510" s="39">
        <v>1.0455814954710751E-5</v>
      </c>
      <c r="R1510" s="26">
        <v>1.6371420974293466E-3</v>
      </c>
      <c r="S1510" s="26">
        <v>3.1367444864132256E-4</v>
      </c>
      <c r="T1510" s="26">
        <v>1.9508165460706691E-3</v>
      </c>
      <c r="U1510" s="11"/>
      <c r="V1510" s="28"/>
      <c r="W1510" s="28"/>
      <c r="X1510" s="29"/>
      <c r="Y1510" s="108" t="str">
        <f t="shared" si="185"/>
        <v>NO OFERTADO</v>
      </c>
      <c r="Z1510" s="108" t="str">
        <f t="shared" si="186"/>
        <v>CORRECTO</v>
      </c>
      <c r="AA1510" s="29">
        <f t="shared" si="187"/>
        <v>0</v>
      </c>
      <c r="AB1510" s="25">
        <v>5.8937115507456473E-4</v>
      </c>
      <c r="AC1510" s="26">
        <v>1.5683722432066128E-4</v>
      </c>
      <c r="AD1510" s="26">
        <v>7.4620837939522601E-4</v>
      </c>
      <c r="AE1510" s="28"/>
      <c r="AF1510" s="28"/>
      <c r="AG1510" s="28"/>
      <c r="AH1510" s="29"/>
      <c r="AI1510" s="108" t="str">
        <f t="shared" si="188"/>
        <v>NO OFERTADO</v>
      </c>
      <c r="AJ1510" s="108" t="str">
        <f t="shared" si="189"/>
        <v>CORRECTO</v>
      </c>
      <c r="AK1510" s="27">
        <v>3.9291410338304313E-4</v>
      </c>
      <c r="AL1510" s="26">
        <v>5.2279074773553755E-5</v>
      </c>
      <c r="AM1510" s="26">
        <v>4.4519317815659687E-4</v>
      </c>
      <c r="AN1510" s="28"/>
      <c r="AO1510" s="28"/>
      <c r="AP1510" s="28"/>
      <c r="AQ1510" s="29"/>
      <c r="AR1510" s="108" t="str">
        <f t="shared" si="190"/>
        <v>NO OFERTADO</v>
      </c>
      <c r="AS1510" s="109" t="str">
        <f t="shared" si="191"/>
        <v>CORRECTO</v>
      </c>
    </row>
    <row r="1511" spans="1:45" ht="24" x14ac:dyDescent="0.25">
      <c r="A1511" s="134">
        <v>1511</v>
      </c>
      <c r="B1511" s="135">
        <v>1317</v>
      </c>
      <c r="C1511" s="10" t="s">
        <v>2399</v>
      </c>
      <c r="D1511" s="136" t="s">
        <v>2400</v>
      </c>
      <c r="E1511" s="136" t="s">
        <v>6</v>
      </c>
      <c r="F1511" s="136" t="s">
        <v>7</v>
      </c>
      <c r="G1511" s="136" t="s">
        <v>8</v>
      </c>
      <c r="H1511" s="136" t="s">
        <v>7</v>
      </c>
      <c r="I1511" s="137">
        <v>725.55000000000007</v>
      </c>
      <c r="J1511" s="8">
        <v>1</v>
      </c>
      <c r="K1511" s="8" t="s">
        <v>2401</v>
      </c>
      <c r="L1511" s="9">
        <v>725.55</v>
      </c>
      <c r="M1511" s="9">
        <v>1698.5384615384614</v>
      </c>
      <c r="N1511" s="138">
        <f t="shared" si="184"/>
        <v>1232374.5807692306</v>
      </c>
      <c r="O1511" s="11" t="s">
        <v>3204</v>
      </c>
      <c r="P1511" s="39">
        <v>3.7443257140022912E-5</v>
      </c>
      <c r="Q1511" s="39">
        <v>5.9784023722263881E-5</v>
      </c>
      <c r="R1511" s="26">
        <v>9.3608142850057276E-3</v>
      </c>
      <c r="S1511" s="26">
        <v>1.7935207116679165E-3</v>
      </c>
      <c r="T1511" s="26">
        <v>1.1154334996673645E-2</v>
      </c>
      <c r="U1511" s="11"/>
      <c r="V1511" s="28"/>
      <c r="W1511" s="28"/>
      <c r="X1511" s="29"/>
      <c r="Y1511" s="108" t="str">
        <f t="shared" si="185"/>
        <v>NO OFERTADO</v>
      </c>
      <c r="Z1511" s="108" t="str">
        <f t="shared" si="186"/>
        <v>CORRECTO</v>
      </c>
      <c r="AA1511" s="29">
        <f t="shared" si="187"/>
        <v>0</v>
      </c>
      <c r="AB1511" s="25">
        <v>3.3698931426020622E-3</v>
      </c>
      <c r="AC1511" s="26">
        <v>8.9676035583395825E-4</v>
      </c>
      <c r="AD1511" s="26">
        <v>4.2666534984360203E-3</v>
      </c>
      <c r="AE1511" s="28"/>
      <c r="AF1511" s="28"/>
      <c r="AG1511" s="28"/>
      <c r="AH1511" s="29"/>
      <c r="AI1511" s="108" t="str">
        <f t="shared" si="188"/>
        <v>NO OFERTADO</v>
      </c>
      <c r="AJ1511" s="108" t="str">
        <f t="shared" si="189"/>
        <v>CORRECTO</v>
      </c>
      <c r="AK1511" s="27">
        <v>2.2465954284013748E-3</v>
      </c>
      <c r="AL1511" s="26">
        <v>2.9892011861131938E-4</v>
      </c>
      <c r="AM1511" s="26">
        <v>2.5455155470126942E-3</v>
      </c>
      <c r="AN1511" s="28"/>
      <c r="AO1511" s="28"/>
      <c r="AP1511" s="28"/>
      <c r="AQ1511" s="29"/>
      <c r="AR1511" s="108" t="str">
        <f t="shared" si="190"/>
        <v>NO OFERTADO</v>
      </c>
      <c r="AS1511" s="109" t="str">
        <f t="shared" si="191"/>
        <v>CORRECTO</v>
      </c>
    </row>
    <row r="1512" spans="1:45" ht="24" x14ac:dyDescent="0.25">
      <c r="A1512" s="134">
        <v>1512</v>
      </c>
      <c r="B1512" s="135">
        <v>1413</v>
      </c>
      <c r="C1512" s="10" t="s">
        <v>2399</v>
      </c>
      <c r="D1512" s="136" t="s">
        <v>2543</v>
      </c>
      <c r="E1512" s="136" t="s">
        <v>6</v>
      </c>
      <c r="F1512" s="136" t="s">
        <v>101</v>
      </c>
      <c r="G1512" s="136" t="s">
        <v>8</v>
      </c>
      <c r="H1512" s="136" t="s">
        <v>7</v>
      </c>
      <c r="I1512" s="137">
        <v>1451.1000000000001</v>
      </c>
      <c r="J1512" s="8">
        <v>1</v>
      </c>
      <c r="K1512" s="8" t="s">
        <v>2401</v>
      </c>
      <c r="L1512" s="9">
        <v>1451.1</v>
      </c>
      <c r="M1512" s="9">
        <v>390.5</v>
      </c>
      <c r="N1512" s="138">
        <f t="shared" si="184"/>
        <v>566654.54999999993</v>
      </c>
      <c r="O1512" s="11" t="s">
        <v>3204</v>
      </c>
      <c r="P1512" s="39">
        <v>1.7216674504897993E-5</v>
      </c>
      <c r="Q1512" s="39">
        <v>2.7489117016989503E-5</v>
      </c>
      <c r="R1512" s="26">
        <v>4.3041686262244982E-3</v>
      </c>
      <c r="S1512" s="26">
        <v>8.2467351050968503E-4</v>
      </c>
      <c r="T1512" s="26">
        <v>5.1288421367341828E-3</v>
      </c>
      <c r="U1512" s="11"/>
      <c r="V1512" s="28"/>
      <c r="W1512" s="28"/>
      <c r="X1512" s="29"/>
      <c r="Y1512" s="108" t="str">
        <f t="shared" si="185"/>
        <v>NO OFERTADO</v>
      </c>
      <c r="Z1512" s="108" t="str">
        <f t="shared" si="186"/>
        <v>CORRECTO</v>
      </c>
      <c r="AA1512" s="29">
        <f t="shared" si="187"/>
        <v>0</v>
      </c>
      <c r="AB1512" s="25">
        <v>1.5495007054408194E-3</v>
      </c>
      <c r="AC1512" s="26">
        <v>4.1233675525484252E-4</v>
      </c>
      <c r="AD1512" s="26">
        <v>1.9618374606956619E-3</v>
      </c>
      <c r="AE1512" s="28"/>
      <c r="AF1512" s="28"/>
      <c r="AG1512" s="28"/>
      <c r="AH1512" s="29"/>
      <c r="AI1512" s="108" t="str">
        <f t="shared" si="188"/>
        <v>NO OFERTADO</v>
      </c>
      <c r="AJ1512" s="108" t="str">
        <f t="shared" si="189"/>
        <v>CORRECTO</v>
      </c>
      <c r="AK1512" s="27">
        <v>1.0330004702938796E-3</v>
      </c>
      <c r="AL1512" s="26">
        <v>1.3744558508494751E-4</v>
      </c>
      <c r="AM1512" s="26">
        <v>1.1704460553788271E-3</v>
      </c>
      <c r="AN1512" s="28"/>
      <c r="AO1512" s="28"/>
      <c r="AP1512" s="28"/>
      <c r="AQ1512" s="29"/>
      <c r="AR1512" s="108" t="str">
        <f t="shared" si="190"/>
        <v>NO OFERTADO</v>
      </c>
      <c r="AS1512" s="109" t="str">
        <f t="shared" si="191"/>
        <v>CORRECTO</v>
      </c>
    </row>
    <row r="1513" spans="1:45" x14ac:dyDescent="0.25">
      <c r="A1513" s="134">
        <v>1513</v>
      </c>
      <c r="B1513" s="135">
        <v>1045</v>
      </c>
      <c r="C1513" s="10" t="s">
        <v>1977</v>
      </c>
      <c r="D1513" s="136" t="s">
        <v>747</v>
      </c>
      <c r="E1513" s="136" t="s">
        <v>2015</v>
      </c>
      <c r="F1513" s="136" t="s">
        <v>241</v>
      </c>
      <c r="G1513" s="136" t="s">
        <v>242</v>
      </c>
      <c r="H1513" s="136" t="s">
        <v>81</v>
      </c>
      <c r="I1513" s="137" t="s">
        <v>45</v>
      </c>
      <c r="J1513" s="8">
        <v>60</v>
      </c>
      <c r="K1513" s="8" t="s">
        <v>1978</v>
      </c>
      <c r="L1513" s="9">
        <v>997.5</v>
      </c>
      <c r="M1513" s="9">
        <v>3193.8461538461538</v>
      </c>
      <c r="N1513" s="138">
        <f t="shared" si="184"/>
        <v>3185861.5384615385</v>
      </c>
      <c r="O1513" s="11" t="s">
        <v>3204</v>
      </c>
      <c r="P1513" s="39">
        <v>9.6796083478665928E-5</v>
      </c>
      <c r="Q1513" s="39"/>
      <c r="R1513" s="26">
        <v>2.4199020869666483E-2</v>
      </c>
      <c r="S1513" s="7"/>
      <c r="T1513" s="26">
        <v>2.4199020869666483E-2</v>
      </c>
      <c r="U1513" s="11"/>
      <c r="V1513" s="28"/>
      <c r="W1513" s="28"/>
      <c r="X1513" s="29"/>
      <c r="Y1513" s="108" t="str">
        <f t="shared" si="185"/>
        <v>NO OFERTADO</v>
      </c>
      <c r="Z1513" s="108" t="str">
        <f t="shared" si="186"/>
        <v>CORRECTO</v>
      </c>
      <c r="AA1513" s="29">
        <f t="shared" si="187"/>
        <v>0</v>
      </c>
      <c r="AB1513" s="25">
        <v>8.7116475130799339E-3</v>
      </c>
      <c r="AC1513" s="7"/>
      <c r="AD1513" s="26">
        <v>8.7116475130799339E-3</v>
      </c>
      <c r="AE1513" s="28"/>
      <c r="AF1513" s="28"/>
      <c r="AG1513" s="28"/>
      <c r="AH1513" s="29"/>
      <c r="AI1513" s="108" t="str">
        <f t="shared" si="188"/>
        <v>NO OFERTADO</v>
      </c>
      <c r="AJ1513" s="108" t="str">
        <f t="shared" si="189"/>
        <v>CORRECTO</v>
      </c>
      <c r="AK1513" s="27">
        <v>5.8077650087199556E-3</v>
      </c>
      <c r="AL1513" s="7"/>
      <c r="AM1513" s="26">
        <v>5.8077650087199556E-3</v>
      </c>
      <c r="AN1513" s="28"/>
      <c r="AO1513" s="28"/>
      <c r="AP1513" s="28"/>
      <c r="AQ1513" s="29"/>
      <c r="AR1513" s="108" t="str">
        <f t="shared" si="190"/>
        <v>NO OFERTADO</v>
      </c>
      <c r="AS1513" s="109" t="str">
        <f t="shared" si="191"/>
        <v>CORRECTO</v>
      </c>
    </row>
    <row r="1514" spans="1:45" x14ac:dyDescent="0.25">
      <c r="A1514" s="134">
        <v>1514</v>
      </c>
      <c r="B1514" s="135">
        <v>1013</v>
      </c>
      <c r="C1514" s="10" t="s">
        <v>1977</v>
      </c>
      <c r="D1514" s="136" t="s">
        <v>747</v>
      </c>
      <c r="E1514" s="136" t="s">
        <v>820</v>
      </c>
      <c r="F1514" s="136" t="s">
        <v>241</v>
      </c>
      <c r="G1514" s="136" t="s">
        <v>242</v>
      </c>
      <c r="H1514" s="136" t="s">
        <v>243</v>
      </c>
      <c r="I1514" s="137" t="s">
        <v>45</v>
      </c>
      <c r="J1514" s="8">
        <v>60</v>
      </c>
      <c r="K1514" s="8" t="s">
        <v>1978</v>
      </c>
      <c r="L1514" s="9">
        <v>1018.33</v>
      </c>
      <c r="M1514" s="9">
        <v>3110.7692307692309</v>
      </c>
      <c r="N1514" s="138">
        <f t="shared" si="184"/>
        <v>3167789.6307692309</v>
      </c>
      <c r="O1514" s="11" t="s">
        <v>3204</v>
      </c>
      <c r="P1514" s="39">
        <v>9.6247004410261695E-5</v>
      </c>
      <c r="Q1514" s="39"/>
      <c r="R1514" s="26">
        <v>2.4061751102565424E-2</v>
      </c>
      <c r="S1514" s="7"/>
      <c r="T1514" s="26">
        <v>2.4061751102565424E-2</v>
      </c>
      <c r="U1514" s="11"/>
      <c r="V1514" s="28"/>
      <c r="W1514" s="28"/>
      <c r="X1514" s="29"/>
      <c r="Y1514" s="108" t="str">
        <f t="shared" si="185"/>
        <v>NO OFERTADO</v>
      </c>
      <c r="Z1514" s="108" t="str">
        <f t="shared" si="186"/>
        <v>CORRECTO</v>
      </c>
      <c r="AA1514" s="29">
        <f t="shared" si="187"/>
        <v>0</v>
      </c>
      <c r="AB1514" s="25">
        <v>8.662230396923553E-3</v>
      </c>
      <c r="AC1514" s="7"/>
      <c r="AD1514" s="26">
        <v>8.662230396923553E-3</v>
      </c>
      <c r="AE1514" s="28"/>
      <c r="AF1514" s="28"/>
      <c r="AG1514" s="28"/>
      <c r="AH1514" s="29"/>
      <c r="AI1514" s="108" t="str">
        <f t="shared" si="188"/>
        <v>NO OFERTADO</v>
      </c>
      <c r="AJ1514" s="108" t="str">
        <f t="shared" si="189"/>
        <v>CORRECTO</v>
      </c>
      <c r="AK1514" s="27">
        <v>5.7748202646157017E-3</v>
      </c>
      <c r="AL1514" s="7"/>
      <c r="AM1514" s="26">
        <v>5.7748202646157017E-3</v>
      </c>
      <c r="AN1514" s="28"/>
      <c r="AO1514" s="28"/>
      <c r="AP1514" s="28"/>
      <c r="AQ1514" s="29"/>
      <c r="AR1514" s="108" t="str">
        <f t="shared" si="190"/>
        <v>NO OFERTADO</v>
      </c>
      <c r="AS1514" s="109" t="str">
        <f t="shared" si="191"/>
        <v>CORRECTO</v>
      </c>
    </row>
    <row r="1515" spans="1:45" x14ac:dyDescent="0.25">
      <c r="A1515" s="134">
        <v>1515</v>
      </c>
      <c r="B1515" s="135">
        <v>125</v>
      </c>
      <c r="C1515" s="10" t="s">
        <v>365</v>
      </c>
      <c r="D1515" s="136" t="s">
        <v>366</v>
      </c>
      <c r="E1515" s="136" t="s">
        <v>36</v>
      </c>
      <c r="F1515" s="136" t="s">
        <v>16</v>
      </c>
      <c r="G1515" s="136" t="s">
        <v>17</v>
      </c>
      <c r="H1515" s="136" t="s">
        <v>18</v>
      </c>
      <c r="I1515" s="137">
        <v>8497658.4000000004</v>
      </c>
      <c r="J1515" s="8">
        <v>1</v>
      </c>
      <c r="K1515" s="8" t="s">
        <v>367</v>
      </c>
      <c r="L1515" s="9">
        <v>8454126.6300000008</v>
      </c>
      <c r="M1515" s="9">
        <v>7.6923076923076925</v>
      </c>
      <c r="N1515" s="138">
        <f t="shared" si="184"/>
        <v>65031743.307692319</v>
      </c>
      <c r="O1515" s="11" t="s">
        <v>3204</v>
      </c>
      <c r="P1515" s="39">
        <v>1.9758605256317402E-3</v>
      </c>
      <c r="Q1515" s="39">
        <v>3.1547707533698941E-3</v>
      </c>
      <c r="R1515" s="26">
        <v>0.49396513140793508</v>
      </c>
      <c r="S1515" s="26">
        <v>9.4643122601096821E-2</v>
      </c>
      <c r="T1515" s="26">
        <v>0.58860825400903194</v>
      </c>
      <c r="U1515" s="11"/>
      <c r="V1515" s="28"/>
      <c r="W1515" s="28"/>
      <c r="X1515" s="29"/>
      <c r="Y1515" s="108" t="str">
        <f t="shared" si="185"/>
        <v>NO OFERTADO</v>
      </c>
      <c r="Z1515" s="108" t="str">
        <f t="shared" si="186"/>
        <v>CORRECTO</v>
      </c>
      <c r="AA1515" s="29">
        <f t="shared" si="187"/>
        <v>0</v>
      </c>
      <c r="AB1515" s="25">
        <v>0.17782744730685662</v>
      </c>
      <c r="AC1515" s="26">
        <v>4.7321561300548411E-2</v>
      </c>
      <c r="AD1515" s="26">
        <v>0.22514900860740503</v>
      </c>
      <c r="AE1515" s="28"/>
      <c r="AF1515" s="28"/>
      <c r="AG1515" s="28"/>
      <c r="AH1515" s="29"/>
      <c r="AI1515" s="108" t="str">
        <f t="shared" si="188"/>
        <v>NO OFERTADO</v>
      </c>
      <c r="AJ1515" s="108" t="str">
        <f t="shared" si="189"/>
        <v>CORRECTO</v>
      </c>
      <c r="AK1515" s="27">
        <v>0.11855163153790442</v>
      </c>
      <c r="AL1515" s="26">
        <v>1.577385376684947E-2</v>
      </c>
      <c r="AM1515" s="26">
        <v>0.13432548530475388</v>
      </c>
      <c r="AN1515" s="28"/>
      <c r="AO1515" s="28"/>
      <c r="AP1515" s="28"/>
      <c r="AQ1515" s="29"/>
      <c r="AR1515" s="108" t="str">
        <f t="shared" si="190"/>
        <v>NO OFERTADO</v>
      </c>
      <c r="AS1515" s="109" t="str">
        <f t="shared" si="191"/>
        <v>CORRECTO</v>
      </c>
    </row>
    <row r="1516" spans="1:45" x14ac:dyDescent="0.25">
      <c r="A1516" s="134">
        <v>1516</v>
      </c>
      <c r="B1516" s="135">
        <v>882</v>
      </c>
      <c r="C1516" s="10" t="s">
        <v>1791</v>
      </c>
      <c r="D1516" s="136" t="s">
        <v>1792</v>
      </c>
      <c r="E1516" s="136" t="s">
        <v>165</v>
      </c>
      <c r="F1516" s="136" t="s">
        <v>166</v>
      </c>
      <c r="G1516" s="136" t="s">
        <v>8</v>
      </c>
      <c r="H1516" s="136" t="s">
        <v>81</v>
      </c>
      <c r="I1516" s="137" t="s">
        <v>45</v>
      </c>
      <c r="J1516" s="8">
        <v>15</v>
      </c>
      <c r="K1516" s="8" t="s">
        <v>1793</v>
      </c>
      <c r="L1516" s="9">
        <v>1068</v>
      </c>
      <c r="M1516" s="9">
        <v>2937.6923076923076</v>
      </c>
      <c r="N1516" s="138">
        <f t="shared" si="184"/>
        <v>3137455.3846153845</v>
      </c>
      <c r="O1516" s="11" t="s">
        <v>3204</v>
      </c>
      <c r="P1516" s="39">
        <v>9.5325358510864563E-5</v>
      </c>
      <c r="Q1516" s="39"/>
      <c r="R1516" s="26">
        <v>2.3831339627716139E-2</v>
      </c>
      <c r="S1516" s="7"/>
      <c r="T1516" s="26">
        <v>2.3831339627716139E-2</v>
      </c>
      <c r="U1516" s="11"/>
      <c r="V1516" s="28"/>
      <c r="W1516" s="28"/>
      <c r="X1516" s="29"/>
      <c r="Y1516" s="108" t="str">
        <f t="shared" si="185"/>
        <v>NO OFERTADO</v>
      </c>
      <c r="Z1516" s="108" t="str">
        <f t="shared" si="186"/>
        <v>CORRECTO</v>
      </c>
      <c r="AA1516" s="29">
        <f t="shared" si="187"/>
        <v>0</v>
      </c>
      <c r="AB1516" s="25">
        <v>8.5792822659778115E-3</v>
      </c>
      <c r="AC1516" s="7"/>
      <c r="AD1516" s="26">
        <v>8.5792822659778115E-3</v>
      </c>
      <c r="AE1516" s="28"/>
      <c r="AF1516" s="28"/>
      <c r="AG1516" s="28"/>
      <c r="AH1516" s="29"/>
      <c r="AI1516" s="108" t="str">
        <f t="shared" si="188"/>
        <v>NO OFERTADO</v>
      </c>
      <c r="AJ1516" s="108" t="str">
        <f t="shared" si="189"/>
        <v>CORRECTO</v>
      </c>
      <c r="AK1516" s="27">
        <v>5.7195215106518741E-3</v>
      </c>
      <c r="AL1516" s="7"/>
      <c r="AM1516" s="26">
        <v>5.7195215106518741E-3</v>
      </c>
      <c r="AN1516" s="28"/>
      <c r="AO1516" s="28"/>
      <c r="AP1516" s="28"/>
      <c r="AQ1516" s="29"/>
      <c r="AR1516" s="108" t="str">
        <f t="shared" si="190"/>
        <v>NO OFERTADO</v>
      </c>
      <c r="AS1516" s="109" t="str">
        <f t="shared" si="191"/>
        <v>CORRECTO</v>
      </c>
    </row>
    <row r="1517" spans="1:45" x14ac:dyDescent="0.25">
      <c r="A1517" s="134">
        <v>1517</v>
      </c>
      <c r="B1517" s="135">
        <v>410</v>
      </c>
      <c r="C1517" s="10" t="s">
        <v>1006</v>
      </c>
      <c r="D1517" s="136" t="s">
        <v>1007</v>
      </c>
      <c r="E1517" s="136" t="s">
        <v>1008</v>
      </c>
      <c r="F1517" s="136" t="s">
        <v>166</v>
      </c>
      <c r="G1517" s="136" t="s">
        <v>8</v>
      </c>
      <c r="H1517" s="136" t="s">
        <v>81</v>
      </c>
      <c r="I1517" s="137" t="s">
        <v>45</v>
      </c>
      <c r="J1517" s="8">
        <v>120</v>
      </c>
      <c r="K1517" s="8" t="s">
        <v>1009</v>
      </c>
      <c r="L1517" s="9">
        <v>1921.64</v>
      </c>
      <c r="M1517" s="9">
        <v>14520</v>
      </c>
      <c r="N1517" s="138">
        <f t="shared" si="184"/>
        <v>27902212.800000001</v>
      </c>
      <c r="O1517" s="11" t="s">
        <v>3204</v>
      </c>
      <c r="P1517" s="39">
        <v>8.4775339003983737E-4</v>
      </c>
      <c r="Q1517" s="39"/>
      <c r="R1517" s="26">
        <v>0.21193834750995935</v>
      </c>
      <c r="S1517" s="7"/>
      <c r="T1517" s="26">
        <v>0.21193834750995935</v>
      </c>
      <c r="U1517" s="11"/>
      <c r="V1517" s="28"/>
      <c r="W1517" s="28"/>
      <c r="X1517" s="29"/>
      <c r="Y1517" s="108" t="str">
        <f t="shared" si="185"/>
        <v>NO OFERTADO</v>
      </c>
      <c r="Z1517" s="108" t="str">
        <f t="shared" si="186"/>
        <v>CORRECTO</v>
      </c>
      <c r="AA1517" s="29">
        <f t="shared" si="187"/>
        <v>0</v>
      </c>
      <c r="AB1517" s="25">
        <v>7.6297805103585359E-2</v>
      </c>
      <c r="AC1517" s="7"/>
      <c r="AD1517" s="26">
        <v>7.6297805103585359E-2</v>
      </c>
      <c r="AE1517" s="28"/>
      <c r="AF1517" s="28"/>
      <c r="AG1517" s="28"/>
      <c r="AH1517" s="29"/>
      <c r="AI1517" s="108" t="str">
        <f t="shared" si="188"/>
        <v>NO OFERTADO</v>
      </c>
      <c r="AJ1517" s="108" t="str">
        <f t="shared" si="189"/>
        <v>CORRECTO</v>
      </c>
      <c r="AK1517" s="27">
        <v>5.0865203402390244E-2</v>
      </c>
      <c r="AL1517" s="7"/>
      <c r="AM1517" s="26">
        <v>5.0865203402390244E-2</v>
      </c>
      <c r="AN1517" s="28"/>
      <c r="AO1517" s="28"/>
      <c r="AP1517" s="28"/>
      <c r="AQ1517" s="29"/>
      <c r="AR1517" s="108" t="str">
        <f t="shared" si="190"/>
        <v>NO OFERTADO</v>
      </c>
      <c r="AS1517" s="109" t="str">
        <f t="shared" si="191"/>
        <v>CORRECTO</v>
      </c>
    </row>
    <row r="1518" spans="1:45" ht="24" x14ac:dyDescent="0.25">
      <c r="A1518" s="134">
        <v>1518</v>
      </c>
      <c r="B1518" s="135">
        <v>641</v>
      </c>
      <c r="C1518" s="10" t="s">
        <v>1401</v>
      </c>
      <c r="D1518" s="136" t="s">
        <v>66</v>
      </c>
      <c r="E1518" s="136" t="s">
        <v>6</v>
      </c>
      <c r="F1518" s="136" t="s">
        <v>7</v>
      </c>
      <c r="G1518" s="136" t="s">
        <v>8</v>
      </c>
      <c r="H1518" s="136" t="s">
        <v>7</v>
      </c>
      <c r="I1518" s="137">
        <v>4008.55</v>
      </c>
      <c r="J1518" s="8">
        <v>1</v>
      </c>
      <c r="K1518" s="8" t="s">
        <v>1402</v>
      </c>
      <c r="L1518" s="9">
        <v>818.69</v>
      </c>
      <c r="M1518" s="9">
        <v>8175.4615384615381</v>
      </c>
      <c r="N1518" s="138">
        <f t="shared" si="184"/>
        <v>6693168.6069230773</v>
      </c>
      <c r="O1518" s="11" t="s">
        <v>3204</v>
      </c>
      <c r="P1518" s="39">
        <v>2.0335865177787099E-4</v>
      </c>
      <c r="Q1518" s="39">
        <v>3.2469393398526335E-4</v>
      </c>
      <c r="R1518" s="26">
        <v>5.0839662944467748E-2</v>
      </c>
      <c r="S1518" s="26">
        <v>9.7408180195579005E-3</v>
      </c>
      <c r="T1518" s="26">
        <v>6.058048096402565E-2</v>
      </c>
      <c r="U1518" s="11"/>
      <c r="V1518" s="28"/>
      <c r="W1518" s="28"/>
      <c r="X1518" s="29"/>
      <c r="Y1518" s="108" t="str">
        <f t="shared" si="185"/>
        <v>NO OFERTADO</v>
      </c>
      <c r="Z1518" s="108" t="str">
        <f t="shared" si="186"/>
        <v>CORRECTO</v>
      </c>
      <c r="AA1518" s="29">
        <f t="shared" si="187"/>
        <v>0</v>
      </c>
      <c r="AB1518" s="25">
        <v>1.830227866000839E-2</v>
      </c>
      <c r="AC1518" s="26">
        <v>4.8704090097789502E-3</v>
      </c>
      <c r="AD1518" s="26">
        <v>2.3172687669787341E-2</v>
      </c>
      <c r="AE1518" s="28"/>
      <c r="AF1518" s="28"/>
      <c r="AG1518" s="28"/>
      <c r="AH1518" s="29"/>
      <c r="AI1518" s="108" t="str">
        <f t="shared" si="188"/>
        <v>NO OFERTADO</v>
      </c>
      <c r="AJ1518" s="108" t="str">
        <f t="shared" si="189"/>
        <v>CORRECTO</v>
      </c>
      <c r="AK1518" s="27">
        <v>1.2201519106672259E-2</v>
      </c>
      <c r="AL1518" s="26">
        <v>1.6234696699263167E-3</v>
      </c>
      <c r="AM1518" s="26">
        <v>1.3824988776598575E-2</v>
      </c>
      <c r="AN1518" s="28"/>
      <c r="AO1518" s="28"/>
      <c r="AP1518" s="28"/>
      <c r="AQ1518" s="29"/>
      <c r="AR1518" s="108" t="str">
        <f t="shared" si="190"/>
        <v>NO OFERTADO</v>
      </c>
      <c r="AS1518" s="109" t="str">
        <f t="shared" si="191"/>
        <v>CORRECTO</v>
      </c>
    </row>
    <row r="1519" spans="1:45" x14ac:dyDescent="0.25">
      <c r="A1519" s="134">
        <v>1519</v>
      </c>
      <c r="B1519" s="135">
        <v>1379</v>
      </c>
      <c r="C1519" s="10" t="s">
        <v>1401</v>
      </c>
      <c r="D1519" s="136" t="s">
        <v>2719</v>
      </c>
      <c r="E1519" s="136" t="s">
        <v>165</v>
      </c>
      <c r="F1519" s="136" t="s">
        <v>166</v>
      </c>
      <c r="G1519" s="136" t="s">
        <v>167</v>
      </c>
      <c r="H1519" s="136" t="s">
        <v>81</v>
      </c>
      <c r="I1519" s="137" t="s">
        <v>45</v>
      </c>
      <c r="J1519" s="8">
        <v>15</v>
      </c>
      <c r="K1519" s="8" t="s">
        <v>1402</v>
      </c>
      <c r="L1519" s="9">
        <v>2988</v>
      </c>
      <c r="M1519" s="9">
        <v>288</v>
      </c>
      <c r="N1519" s="138">
        <f t="shared" si="184"/>
        <v>860544</v>
      </c>
      <c r="O1519" s="11" t="s">
        <v>3204</v>
      </c>
      <c r="P1519" s="39">
        <v>2.6145922493947927E-5</v>
      </c>
      <c r="Q1519" s="39"/>
      <c r="R1519" s="26">
        <v>6.5364806234869816E-3</v>
      </c>
      <c r="S1519" s="7"/>
      <c r="T1519" s="26">
        <v>6.5364806234869816E-3</v>
      </c>
      <c r="U1519" s="11"/>
      <c r="V1519" s="28"/>
      <c r="W1519" s="28"/>
      <c r="X1519" s="29"/>
      <c r="Y1519" s="108" t="str">
        <f t="shared" si="185"/>
        <v>NO OFERTADO</v>
      </c>
      <c r="Z1519" s="108" t="str">
        <f t="shared" si="186"/>
        <v>CORRECTO</v>
      </c>
      <c r="AA1519" s="29">
        <f t="shared" si="187"/>
        <v>0</v>
      </c>
      <c r="AB1519" s="25">
        <v>2.3531330244553135E-3</v>
      </c>
      <c r="AC1519" s="7"/>
      <c r="AD1519" s="26">
        <v>2.3531330244553135E-3</v>
      </c>
      <c r="AE1519" s="28"/>
      <c r="AF1519" s="28"/>
      <c r="AG1519" s="28"/>
      <c r="AH1519" s="29"/>
      <c r="AI1519" s="108" t="str">
        <f t="shared" si="188"/>
        <v>NO OFERTADO</v>
      </c>
      <c r="AJ1519" s="108" t="str">
        <f t="shared" si="189"/>
        <v>CORRECTO</v>
      </c>
      <c r="AK1519" s="27">
        <v>1.5687553496368757E-3</v>
      </c>
      <c r="AL1519" s="7"/>
      <c r="AM1519" s="26">
        <v>1.5687553496368757E-3</v>
      </c>
      <c r="AN1519" s="28"/>
      <c r="AO1519" s="28"/>
      <c r="AP1519" s="28"/>
      <c r="AQ1519" s="29"/>
      <c r="AR1519" s="108" t="str">
        <f t="shared" si="190"/>
        <v>NO OFERTADO</v>
      </c>
      <c r="AS1519" s="109" t="str">
        <f t="shared" si="191"/>
        <v>CORRECTO</v>
      </c>
    </row>
    <row r="1520" spans="1:45" ht="24" x14ac:dyDescent="0.25">
      <c r="A1520" s="134">
        <v>1520</v>
      </c>
      <c r="B1520" s="135">
        <v>366</v>
      </c>
      <c r="C1520" s="10" t="s">
        <v>917</v>
      </c>
      <c r="D1520" s="136" t="s">
        <v>69</v>
      </c>
      <c r="E1520" s="136" t="s">
        <v>6</v>
      </c>
      <c r="F1520" s="136" t="s">
        <v>7</v>
      </c>
      <c r="G1520" s="136" t="s">
        <v>8</v>
      </c>
      <c r="H1520" s="136" t="s">
        <v>7</v>
      </c>
      <c r="I1520" s="137" t="s">
        <v>45</v>
      </c>
      <c r="J1520" s="8">
        <v>1</v>
      </c>
      <c r="K1520" s="8" t="s">
        <v>918</v>
      </c>
      <c r="L1520" s="9">
        <v>1798</v>
      </c>
      <c r="M1520" s="9">
        <v>3739.6923076923076</v>
      </c>
      <c r="N1520" s="138">
        <f t="shared" si="184"/>
        <v>6723966.769230769</v>
      </c>
      <c r="O1520" s="11" t="s">
        <v>3204</v>
      </c>
      <c r="P1520" s="39">
        <v>2.0429439284939428E-4</v>
      </c>
      <c r="Q1520" s="39"/>
      <c r="R1520" s="26">
        <v>5.1073598212348574E-2</v>
      </c>
      <c r="S1520" s="7"/>
      <c r="T1520" s="26">
        <v>5.1073598212348574E-2</v>
      </c>
      <c r="U1520" s="11"/>
      <c r="V1520" s="28"/>
      <c r="W1520" s="28"/>
      <c r="X1520" s="29"/>
      <c r="Y1520" s="108" t="str">
        <f t="shared" si="185"/>
        <v>NO OFERTADO</v>
      </c>
      <c r="Z1520" s="108" t="str">
        <f t="shared" si="186"/>
        <v>CORRECTO</v>
      </c>
      <c r="AA1520" s="29">
        <f t="shared" si="187"/>
        <v>0</v>
      </c>
      <c r="AB1520" s="25">
        <v>1.8386495356445487E-2</v>
      </c>
      <c r="AC1520" s="7"/>
      <c r="AD1520" s="26">
        <v>1.8386495356445487E-2</v>
      </c>
      <c r="AE1520" s="28"/>
      <c r="AF1520" s="28"/>
      <c r="AG1520" s="28"/>
      <c r="AH1520" s="29"/>
      <c r="AI1520" s="108" t="str">
        <f t="shared" si="188"/>
        <v>NO OFERTADO</v>
      </c>
      <c r="AJ1520" s="108" t="str">
        <f t="shared" si="189"/>
        <v>CORRECTO</v>
      </c>
      <c r="AK1520" s="27">
        <v>1.2257663570963657E-2</v>
      </c>
      <c r="AL1520" s="7"/>
      <c r="AM1520" s="26">
        <v>1.2257663570963657E-2</v>
      </c>
      <c r="AN1520" s="28"/>
      <c r="AO1520" s="28"/>
      <c r="AP1520" s="28"/>
      <c r="AQ1520" s="29"/>
      <c r="AR1520" s="108" t="str">
        <f t="shared" si="190"/>
        <v>NO OFERTADO</v>
      </c>
      <c r="AS1520" s="109" t="str">
        <f t="shared" si="191"/>
        <v>CORRECTO</v>
      </c>
    </row>
    <row r="1521" spans="1:45" ht="24" x14ac:dyDescent="0.25">
      <c r="A1521" s="134">
        <v>1521</v>
      </c>
      <c r="B1521" s="135">
        <v>2578</v>
      </c>
      <c r="C1521" s="141" t="s">
        <v>4336</v>
      </c>
      <c r="D1521" s="145" t="s">
        <v>69</v>
      </c>
      <c r="E1521" s="145" t="s">
        <v>6</v>
      </c>
      <c r="F1521" s="145" t="s">
        <v>7</v>
      </c>
      <c r="G1521" s="136" t="s">
        <v>8</v>
      </c>
      <c r="H1521" s="145" t="s">
        <v>7</v>
      </c>
      <c r="I1521" s="137" t="s">
        <v>45</v>
      </c>
      <c r="J1521" s="8">
        <v>1</v>
      </c>
      <c r="K1521" s="8" t="s">
        <v>4337</v>
      </c>
      <c r="L1521" s="9">
        <v>7392.94</v>
      </c>
      <c r="M1521" s="9">
        <v>91.63636363636364</v>
      </c>
      <c r="N1521" s="138">
        <f t="shared" si="184"/>
        <v>677462.13818181818</v>
      </c>
      <c r="O1521" s="11" t="s">
        <v>4504</v>
      </c>
      <c r="P1521" s="39">
        <v>2.0583343277608188E-5</v>
      </c>
      <c r="Q1521" s="39"/>
      <c r="R1521" s="26">
        <v>5.1458358194020467E-3</v>
      </c>
      <c r="S1521" s="7"/>
      <c r="T1521" s="26">
        <v>5.1458358194020467E-3</v>
      </c>
      <c r="U1521" s="11"/>
      <c r="V1521" s="28"/>
      <c r="W1521" s="28"/>
      <c r="X1521" s="29"/>
      <c r="Y1521" s="108" t="str">
        <f t="shared" si="185"/>
        <v>NO OFERTADO</v>
      </c>
      <c r="Z1521" s="108" t="str">
        <f t="shared" si="186"/>
        <v>CORRECTO</v>
      </c>
      <c r="AA1521" s="29">
        <f t="shared" si="187"/>
        <v>0</v>
      </c>
      <c r="AB1521" s="25">
        <v>1.8525008949847369E-3</v>
      </c>
      <c r="AC1521" s="7"/>
      <c r="AD1521" s="26">
        <v>1.8525008949847369E-3</v>
      </c>
      <c r="AE1521" s="28"/>
      <c r="AF1521" s="28"/>
      <c r="AG1521" s="28"/>
      <c r="AH1521" s="29"/>
      <c r="AI1521" s="108" t="str">
        <f t="shared" si="188"/>
        <v>NO OFERTADO</v>
      </c>
      <c r="AJ1521" s="108" t="str">
        <f t="shared" si="189"/>
        <v>CORRECTO</v>
      </c>
      <c r="AK1521" s="27">
        <v>1.2350005966564913E-3</v>
      </c>
      <c r="AL1521" s="7"/>
      <c r="AM1521" s="26">
        <v>1.2350005966564913E-3</v>
      </c>
      <c r="AN1521" s="28"/>
      <c r="AO1521" s="28"/>
      <c r="AP1521" s="28"/>
      <c r="AQ1521" s="29"/>
      <c r="AR1521" s="108" t="str">
        <f t="shared" si="190"/>
        <v>NO OFERTADO</v>
      </c>
      <c r="AS1521" s="109" t="str">
        <f t="shared" si="191"/>
        <v>CORRECTO</v>
      </c>
    </row>
    <row r="1522" spans="1:45" ht="24" x14ac:dyDescent="0.25">
      <c r="A1522" s="134">
        <v>1522</v>
      </c>
      <c r="B1522" s="135">
        <v>182</v>
      </c>
      <c r="C1522" s="10" t="s">
        <v>510</v>
      </c>
      <c r="D1522" s="136" t="s">
        <v>511</v>
      </c>
      <c r="E1522" s="136" t="s">
        <v>6</v>
      </c>
      <c r="F1522" s="136" t="s">
        <v>7</v>
      </c>
      <c r="G1522" s="136" t="s">
        <v>8</v>
      </c>
      <c r="H1522" s="136" t="s">
        <v>7</v>
      </c>
      <c r="I1522" s="137" t="s">
        <v>45</v>
      </c>
      <c r="J1522" s="8">
        <v>1</v>
      </c>
      <c r="K1522" s="8" t="s">
        <v>512</v>
      </c>
      <c r="L1522" s="9">
        <v>3002.5</v>
      </c>
      <c r="M1522" s="9">
        <v>15186.583333333334</v>
      </c>
      <c r="N1522" s="138">
        <f t="shared" si="184"/>
        <v>45597716.458333336</v>
      </c>
      <c r="O1522" s="11" t="s">
        <v>3204</v>
      </c>
      <c r="P1522" s="39">
        <v>1.3853961684941122E-3</v>
      </c>
      <c r="Q1522" s="39"/>
      <c r="R1522" s="26">
        <v>0.34634904212352807</v>
      </c>
      <c r="S1522" s="7"/>
      <c r="T1522" s="26">
        <v>0.34634904212352807</v>
      </c>
      <c r="U1522" s="11"/>
      <c r="V1522" s="28"/>
      <c r="W1522" s="28"/>
      <c r="X1522" s="29"/>
      <c r="Y1522" s="108" t="str">
        <f t="shared" si="185"/>
        <v>NO OFERTADO</v>
      </c>
      <c r="Z1522" s="108" t="str">
        <f t="shared" si="186"/>
        <v>CORRECTO</v>
      </c>
      <c r="AA1522" s="29">
        <f t="shared" si="187"/>
        <v>0</v>
      </c>
      <c r="AB1522" s="25">
        <v>0.1246856551644701</v>
      </c>
      <c r="AC1522" s="7"/>
      <c r="AD1522" s="26">
        <v>0.1246856551644701</v>
      </c>
      <c r="AE1522" s="28"/>
      <c r="AF1522" s="28"/>
      <c r="AG1522" s="28"/>
      <c r="AH1522" s="29"/>
      <c r="AI1522" s="108" t="str">
        <f t="shared" si="188"/>
        <v>NO OFERTADO</v>
      </c>
      <c r="AJ1522" s="108" t="str">
        <f t="shared" si="189"/>
        <v>CORRECTO</v>
      </c>
      <c r="AK1522" s="27">
        <v>8.3123770109646736E-2</v>
      </c>
      <c r="AL1522" s="7"/>
      <c r="AM1522" s="26">
        <v>8.3123770109646736E-2</v>
      </c>
      <c r="AN1522" s="28"/>
      <c r="AO1522" s="28"/>
      <c r="AP1522" s="28"/>
      <c r="AQ1522" s="29"/>
      <c r="AR1522" s="108" t="str">
        <f t="shared" si="190"/>
        <v>NO OFERTADO</v>
      </c>
      <c r="AS1522" s="109" t="str">
        <f t="shared" si="191"/>
        <v>CORRECTO</v>
      </c>
    </row>
    <row r="1523" spans="1:45" ht="24" x14ac:dyDescent="0.25">
      <c r="A1523" s="134">
        <v>1523</v>
      </c>
      <c r="B1523" s="135">
        <v>2835</v>
      </c>
      <c r="C1523" s="10" t="s">
        <v>4652</v>
      </c>
      <c r="D1523" s="136" t="s">
        <v>511</v>
      </c>
      <c r="E1523" s="136" t="s">
        <v>6</v>
      </c>
      <c r="F1523" s="136" t="s">
        <v>7</v>
      </c>
      <c r="G1523" s="136" t="s">
        <v>8</v>
      </c>
      <c r="H1523" s="136" t="s">
        <v>7</v>
      </c>
      <c r="I1523" s="137" t="s">
        <v>45</v>
      </c>
      <c r="J1523" s="8">
        <v>1</v>
      </c>
      <c r="K1523" s="11"/>
      <c r="L1523" s="9">
        <v>4645</v>
      </c>
      <c r="M1523" s="9">
        <v>11954.428571428571</v>
      </c>
      <c r="N1523" s="138">
        <f t="shared" si="184"/>
        <v>55528320.714285709</v>
      </c>
      <c r="O1523" s="11" t="s">
        <v>3204</v>
      </c>
      <c r="P1523" s="39">
        <v>1.6871178807995842E-3</v>
      </c>
      <c r="Q1523" s="39"/>
      <c r="R1523" s="26">
        <v>0.42177947019989603</v>
      </c>
      <c r="S1523" s="7"/>
      <c r="T1523" s="26">
        <v>0.42177947019989603</v>
      </c>
      <c r="U1523" s="11"/>
      <c r="V1523" s="28"/>
      <c r="W1523" s="28"/>
      <c r="X1523" s="29"/>
      <c r="Y1523" s="108" t="str">
        <f t="shared" si="185"/>
        <v>NO OFERTADO</v>
      </c>
      <c r="Z1523" s="108" t="str">
        <f t="shared" si="186"/>
        <v>CORRECTO</v>
      </c>
      <c r="AA1523" s="29">
        <f t="shared" si="187"/>
        <v>0</v>
      </c>
      <c r="AB1523" s="25">
        <v>0.15184060927196258</v>
      </c>
      <c r="AC1523" s="7"/>
      <c r="AD1523" s="26">
        <v>0.15184060927196258</v>
      </c>
      <c r="AE1523" s="28"/>
      <c r="AF1523" s="28"/>
      <c r="AG1523" s="28"/>
      <c r="AH1523" s="29"/>
      <c r="AI1523" s="108" t="str">
        <f t="shared" si="188"/>
        <v>NO OFERTADO</v>
      </c>
      <c r="AJ1523" s="108" t="str">
        <f t="shared" si="189"/>
        <v>CORRECTO</v>
      </c>
      <c r="AK1523" s="27">
        <v>0.10122707284797505</v>
      </c>
      <c r="AL1523" s="7"/>
      <c r="AM1523" s="26">
        <v>0.10122707284797505</v>
      </c>
      <c r="AN1523" s="28"/>
      <c r="AO1523" s="28"/>
      <c r="AP1523" s="28"/>
      <c r="AQ1523" s="29"/>
      <c r="AR1523" s="108" t="str">
        <f t="shared" si="190"/>
        <v>NO OFERTADO</v>
      </c>
      <c r="AS1523" s="109" t="str">
        <f t="shared" si="191"/>
        <v>CORRECTO</v>
      </c>
    </row>
    <row r="1524" spans="1:45" x14ac:dyDescent="0.25">
      <c r="A1524" s="134">
        <v>1524</v>
      </c>
      <c r="B1524" s="135">
        <v>226</v>
      </c>
      <c r="C1524" s="10" t="s">
        <v>617</v>
      </c>
      <c r="D1524" s="136" t="s">
        <v>618</v>
      </c>
      <c r="E1524" s="136" t="s">
        <v>36</v>
      </c>
      <c r="F1524" s="136" t="s">
        <v>16</v>
      </c>
      <c r="G1524" s="136" t="s">
        <v>17</v>
      </c>
      <c r="H1524" s="136" t="s">
        <v>36</v>
      </c>
      <c r="I1524" s="137" t="s">
        <v>45</v>
      </c>
      <c r="J1524" s="8">
        <v>1</v>
      </c>
      <c r="K1524" s="8" t="s">
        <v>619</v>
      </c>
      <c r="L1524" s="9">
        <v>10606.69</v>
      </c>
      <c r="M1524" s="9">
        <v>2846.7692307692309</v>
      </c>
      <c r="N1524" s="138">
        <f t="shared" si="184"/>
        <v>30194798.732307695</v>
      </c>
      <c r="O1524" s="11" t="s">
        <v>3204</v>
      </c>
      <c r="P1524" s="39">
        <v>9.1740906609688079E-4</v>
      </c>
      <c r="Q1524" s="39"/>
      <c r="R1524" s="26">
        <v>0.22935226652422019</v>
      </c>
      <c r="S1524" s="7"/>
      <c r="T1524" s="26">
        <v>0.22935226652422019</v>
      </c>
      <c r="U1524" s="11"/>
      <c r="V1524" s="28"/>
      <c r="W1524" s="28"/>
      <c r="X1524" s="29"/>
      <c r="Y1524" s="108" t="str">
        <f t="shared" si="185"/>
        <v>NO OFERTADO</v>
      </c>
      <c r="Z1524" s="108" t="str">
        <f t="shared" si="186"/>
        <v>CORRECTO</v>
      </c>
      <c r="AA1524" s="29">
        <f t="shared" si="187"/>
        <v>0</v>
      </c>
      <c r="AB1524" s="25">
        <v>8.2566815948719272E-2</v>
      </c>
      <c r="AC1524" s="7"/>
      <c r="AD1524" s="26">
        <v>8.2566815948719272E-2</v>
      </c>
      <c r="AE1524" s="28"/>
      <c r="AF1524" s="28"/>
      <c r="AG1524" s="28"/>
      <c r="AH1524" s="29"/>
      <c r="AI1524" s="108" t="str">
        <f t="shared" si="188"/>
        <v>NO OFERTADO</v>
      </c>
      <c r="AJ1524" s="108" t="str">
        <f t="shared" si="189"/>
        <v>CORRECTO</v>
      </c>
      <c r="AK1524" s="27">
        <v>5.5044543965812848E-2</v>
      </c>
      <c r="AL1524" s="7"/>
      <c r="AM1524" s="26">
        <v>5.5044543965812848E-2</v>
      </c>
      <c r="AN1524" s="28"/>
      <c r="AO1524" s="28"/>
      <c r="AP1524" s="28"/>
      <c r="AQ1524" s="29"/>
      <c r="AR1524" s="108" t="str">
        <f t="shared" si="190"/>
        <v>NO OFERTADO</v>
      </c>
      <c r="AS1524" s="109" t="str">
        <f t="shared" si="191"/>
        <v>CORRECTO</v>
      </c>
    </row>
    <row r="1525" spans="1:45" ht="24" x14ac:dyDescent="0.25">
      <c r="A1525" s="134">
        <v>1525</v>
      </c>
      <c r="B1525" s="135">
        <v>1587</v>
      </c>
      <c r="C1525" s="10" t="s">
        <v>2798</v>
      </c>
      <c r="D1525" s="136" t="s">
        <v>1102</v>
      </c>
      <c r="E1525" s="136" t="s">
        <v>6</v>
      </c>
      <c r="F1525" s="136" t="s">
        <v>7</v>
      </c>
      <c r="G1525" s="136" t="s">
        <v>8</v>
      </c>
      <c r="H1525" s="136" t="s">
        <v>7</v>
      </c>
      <c r="I1525" s="137" t="s">
        <v>45</v>
      </c>
      <c r="J1525" s="8">
        <v>1</v>
      </c>
      <c r="K1525" s="8" t="s">
        <v>2799</v>
      </c>
      <c r="L1525" s="9">
        <v>522</v>
      </c>
      <c r="M1525" s="9">
        <v>646.4545454545455</v>
      </c>
      <c r="N1525" s="138">
        <f t="shared" si="184"/>
        <v>337449.27272727276</v>
      </c>
      <c r="O1525" s="11" t="s">
        <v>3204</v>
      </c>
      <c r="P1525" s="39">
        <v>1.0252726798823036E-5</v>
      </c>
      <c r="Q1525" s="39"/>
      <c r="R1525" s="26">
        <v>2.5631816997057589E-3</v>
      </c>
      <c r="S1525" s="7"/>
      <c r="T1525" s="26">
        <v>2.5631816997057589E-3</v>
      </c>
      <c r="U1525" s="11"/>
      <c r="V1525" s="28"/>
      <c r="W1525" s="28"/>
      <c r="X1525" s="29"/>
      <c r="Y1525" s="108" t="str">
        <f t="shared" si="185"/>
        <v>NO OFERTADO</v>
      </c>
      <c r="Z1525" s="108" t="str">
        <f t="shared" si="186"/>
        <v>CORRECTO</v>
      </c>
      <c r="AA1525" s="29">
        <f t="shared" si="187"/>
        <v>0</v>
      </c>
      <c r="AB1525" s="25">
        <v>9.227454118940732E-4</v>
      </c>
      <c r="AC1525" s="7"/>
      <c r="AD1525" s="26">
        <v>9.227454118940732E-4</v>
      </c>
      <c r="AE1525" s="28"/>
      <c r="AF1525" s="28"/>
      <c r="AG1525" s="28"/>
      <c r="AH1525" s="29"/>
      <c r="AI1525" s="108" t="str">
        <f t="shared" si="188"/>
        <v>NO OFERTADO</v>
      </c>
      <c r="AJ1525" s="108" t="str">
        <f t="shared" si="189"/>
        <v>CORRECTO</v>
      </c>
      <c r="AK1525" s="27">
        <v>6.1516360792938213E-4</v>
      </c>
      <c r="AL1525" s="7"/>
      <c r="AM1525" s="26">
        <v>6.1516360792938213E-4</v>
      </c>
      <c r="AN1525" s="28"/>
      <c r="AO1525" s="28"/>
      <c r="AP1525" s="28"/>
      <c r="AQ1525" s="29"/>
      <c r="AR1525" s="108" t="str">
        <f t="shared" si="190"/>
        <v>NO OFERTADO</v>
      </c>
      <c r="AS1525" s="109" t="str">
        <f t="shared" si="191"/>
        <v>CORRECTO</v>
      </c>
    </row>
    <row r="1526" spans="1:45" x14ac:dyDescent="0.25">
      <c r="A1526" s="134">
        <v>1526</v>
      </c>
      <c r="B1526" s="135">
        <v>1039</v>
      </c>
      <c r="C1526" s="10" t="s">
        <v>2008</v>
      </c>
      <c r="D1526" s="136" t="s">
        <v>2009</v>
      </c>
      <c r="E1526" s="136" t="s">
        <v>559</v>
      </c>
      <c r="F1526" s="136" t="s">
        <v>166</v>
      </c>
      <c r="G1526" s="136" t="s">
        <v>8</v>
      </c>
      <c r="H1526" s="136" t="s">
        <v>81</v>
      </c>
      <c r="I1526" s="137" t="s">
        <v>45</v>
      </c>
      <c r="J1526" s="8">
        <v>15</v>
      </c>
      <c r="K1526" s="8" t="s">
        <v>2010</v>
      </c>
      <c r="L1526" s="9">
        <v>248.44</v>
      </c>
      <c r="M1526" s="9">
        <v>11974.615384615385</v>
      </c>
      <c r="N1526" s="138">
        <f t="shared" si="184"/>
        <v>2974973.4461538461</v>
      </c>
      <c r="O1526" s="11" t="s">
        <v>3204</v>
      </c>
      <c r="P1526" s="39">
        <v>9.0388667104403296E-5</v>
      </c>
      <c r="Q1526" s="39"/>
      <c r="R1526" s="26">
        <v>2.2597166776100824E-2</v>
      </c>
      <c r="S1526" s="7"/>
      <c r="T1526" s="26">
        <v>2.2597166776100824E-2</v>
      </c>
      <c r="U1526" s="11"/>
      <c r="V1526" s="28"/>
      <c r="W1526" s="28"/>
      <c r="X1526" s="29"/>
      <c r="Y1526" s="108" t="str">
        <f t="shared" si="185"/>
        <v>NO OFERTADO</v>
      </c>
      <c r="Z1526" s="108" t="str">
        <f t="shared" si="186"/>
        <v>CORRECTO</v>
      </c>
      <c r="AA1526" s="29">
        <f t="shared" si="187"/>
        <v>0</v>
      </c>
      <c r="AB1526" s="25">
        <v>8.134980039396297E-3</v>
      </c>
      <c r="AC1526" s="7"/>
      <c r="AD1526" s="26">
        <v>8.134980039396297E-3</v>
      </c>
      <c r="AE1526" s="28"/>
      <c r="AF1526" s="28"/>
      <c r="AG1526" s="28"/>
      <c r="AH1526" s="29"/>
      <c r="AI1526" s="108" t="str">
        <f t="shared" si="188"/>
        <v>NO OFERTADO</v>
      </c>
      <c r="AJ1526" s="108" t="str">
        <f t="shared" si="189"/>
        <v>CORRECTO</v>
      </c>
      <c r="AK1526" s="27">
        <v>5.423320026264198E-3</v>
      </c>
      <c r="AL1526" s="7"/>
      <c r="AM1526" s="26">
        <v>5.423320026264198E-3</v>
      </c>
      <c r="AN1526" s="28"/>
      <c r="AO1526" s="28"/>
      <c r="AP1526" s="28"/>
      <c r="AQ1526" s="29"/>
      <c r="AR1526" s="108" t="str">
        <f t="shared" si="190"/>
        <v>NO OFERTADO</v>
      </c>
      <c r="AS1526" s="109" t="str">
        <f t="shared" si="191"/>
        <v>CORRECTO</v>
      </c>
    </row>
    <row r="1527" spans="1:45" ht="24" x14ac:dyDescent="0.25">
      <c r="A1527" s="134">
        <v>1527</v>
      </c>
      <c r="B1527" s="135">
        <v>1682</v>
      </c>
      <c r="C1527" s="10" t="s">
        <v>2008</v>
      </c>
      <c r="D1527" s="136" t="s">
        <v>2947</v>
      </c>
      <c r="E1527" s="136" t="s">
        <v>6</v>
      </c>
      <c r="F1527" s="136" t="s">
        <v>7</v>
      </c>
      <c r="G1527" s="136" t="s">
        <v>8</v>
      </c>
      <c r="H1527" s="136" t="s">
        <v>7</v>
      </c>
      <c r="I1527" s="137" t="s">
        <v>45</v>
      </c>
      <c r="J1527" s="8">
        <v>1</v>
      </c>
      <c r="K1527" s="8" t="s">
        <v>2010</v>
      </c>
      <c r="L1527" s="9">
        <v>428.23</v>
      </c>
      <c r="M1527" s="9">
        <v>277.92307692307691</v>
      </c>
      <c r="N1527" s="138">
        <f t="shared" si="184"/>
        <v>119014.99923076923</v>
      </c>
      <c r="O1527" s="11" t="s">
        <v>3204</v>
      </c>
      <c r="P1527" s="39">
        <v>3.6160346774888495E-6</v>
      </c>
      <c r="Q1527" s="39"/>
      <c r="R1527" s="26">
        <v>9.0400866937221237E-4</v>
      </c>
      <c r="S1527" s="7"/>
      <c r="T1527" s="26">
        <v>9.0400866937221237E-4</v>
      </c>
      <c r="U1527" s="11"/>
      <c r="V1527" s="28"/>
      <c r="W1527" s="28"/>
      <c r="X1527" s="29"/>
      <c r="Y1527" s="108" t="str">
        <f t="shared" si="185"/>
        <v>NO OFERTADO</v>
      </c>
      <c r="Z1527" s="108" t="str">
        <f t="shared" si="186"/>
        <v>CORRECTO</v>
      </c>
      <c r="AA1527" s="29">
        <f t="shared" si="187"/>
        <v>0</v>
      </c>
      <c r="AB1527" s="25">
        <v>3.2544312097399647E-4</v>
      </c>
      <c r="AC1527" s="7"/>
      <c r="AD1527" s="26">
        <v>3.2544312097399647E-4</v>
      </c>
      <c r="AE1527" s="28"/>
      <c r="AF1527" s="28"/>
      <c r="AG1527" s="28"/>
      <c r="AH1527" s="29"/>
      <c r="AI1527" s="108" t="str">
        <f t="shared" si="188"/>
        <v>NO OFERTADO</v>
      </c>
      <c r="AJ1527" s="108" t="str">
        <f t="shared" si="189"/>
        <v>CORRECTO</v>
      </c>
      <c r="AK1527" s="27">
        <v>2.1696208064933098E-4</v>
      </c>
      <c r="AL1527" s="7"/>
      <c r="AM1527" s="26">
        <v>2.1696208064933098E-4</v>
      </c>
      <c r="AN1527" s="28"/>
      <c r="AO1527" s="28"/>
      <c r="AP1527" s="28"/>
      <c r="AQ1527" s="29"/>
      <c r="AR1527" s="108" t="str">
        <f t="shared" si="190"/>
        <v>NO OFERTADO</v>
      </c>
      <c r="AS1527" s="109" t="str">
        <f t="shared" si="191"/>
        <v>CORRECTO</v>
      </c>
    </row>
    <row r="1528" spans="1:45" ht="24" x14ac:dyDescent="0.25">
      <c r="A1528" s="134">
        <v>1528</v>
      </c>
      <c r="B1528" s="135">
        <v>405</v>
      </c>
      <c r="C1528" s="10" t="s">
        <v>995</v>
      </c>
      <c r="D1528" s="136" t="s">
        <v>996</v>
      </c>
      <c r="E1528" s="136" t="s">
        <v>6</v>
      </c>
      <c r="F1528" s="136" t="s">
        <v>7</v>
      </c>
      <c r="G1528" s="136" t="s">
        <v>8</v>
      </c>
      <c r="H1528" s="136" t="s">
        <v>7</v>
      </c>
      <c r="I1528" s="137">
        <v>29233.829999999998</v>
      </c>
      <c r="J1528" s="8">
        <v>1</v>
      </c>
      <c r="K1528" s="8" t="s">
        <v>997</v>
      </c>
      <c r="L1528" s="9">
        <v>29233.83</v>
      </c>
      <c r="M1528" s="9">
        <v>675.69230769230774</v>
      </c>
      <c r="N1528" s="138">
        <f t="shared" si="184"/>
        <v>19753074.055384617</v>
      </c>
      <c r="O1528" s="11" t="s">
        <v>3204</v>
      </c>
      <c r="P1528" s="39">
        <v>6.0015797364144062E-4</v>
      </c>
      <c r="Q1528" s="39">
        <v>9.5824619100601444E-4</v>
      </c>
      <c r="R1528" s="26">
        <v>0.15003949341036016</v>
      </c>
      <c r="S1528" s="26">
        <v>2.8747385730180434E-2</v>
      </c>
      <c r="T1528" s="26">
        <v>0.17878687914054059</v>
      </c>
      <c r="U1528" s="11"/>
      <c r="V1528" s="28"/>
      <c r="W1528" s="28"/>
      <c r="X1528" s="29"/>
      <c r="Y1528" s="108" t="str">
        <f t="shared" si="185"/>
        <v>NO OFERTADO</v>
      </c>
      <c r="Z1528" s="108" t="str">
        <f t="shared" si="186"/>
        <v>CORRECTO</v>
      </c>
      <c r="AA1528" s="29">
        <f t="shared" si="187"/>
        <v>0</v>
      </c>
      <c r="AB1528" s="25">
        <v>5.4014217627729656E-2</v>
      </c>
      <c r="AC1528" s="26">
        <v>1.4373692865090217E-2</v>
      </c>
      <c r="AD1528" s="26">
        <v>6.8387910492819878E-2</v>
      </c>
      <c r="AE1528" s="28"/>
      <c r="AF1528" s="28"/>
      <c r="AG1528" s="28"/>
      <c r="AH1528" s="29"/>
      <c r="AI1528" s="108" t="str">
        <f t="shared" si="188"/>
        <v>NO OFERTADO</v>
      </c>
      <c r="AJ1528" s="108" t="str">
        <f t="shared" si="189"/>
        <v>CORRECTO</v>
      </c>
      <c r="AK1528" s="27">
        <v>3.6009478418486437E-2</v>
      </c>
      <c r="AL1528" s="26">
        <v>4.791230955030072E-3</v>
      </c>
      <c r="AM1528" s="26">
        <v>4.0800709373516507E-2</v>
      </c>
      <c r="AN1528" s="28"/>
      <c r="AO1528" s="28"/>
      <c r="AP1528" s="28"/>
      <c r="AQ1528" s="29"/>
      <c r="AR1528" s="108" t="str">
        <f t="shared" si="190"/>
        <v>NO OFERTADO</v>
      </c>
      <c r="AS1528" s="109" t="str">
        <f t="shared" si="191"/>
        <v>CORRECTO</v>
      </c>
    </row>
    <row r="1529" spans="1:45" ht="24" x14ac:dyDescent="0.25">
      <c r="A1529" s="134">
        <v>1529</v>
      </c>
      <c r="B1529" s="135">
        <v>661</v>
      </c>
      <c r="C1529" s="10" t="s">
        <v>1437</v>
      </c>
      <c r="D1529" s="136" t="s">
        <v>32</v>
      </c>
      <c r="E1529" s="136" t="s">
        <v>6</v>
      </c>
      <c r="F1529" s="136" t="s">
        <v>7</v>
      </c>
      <c r="G1529" s="136" t="s">
        <v>8</v>
      </c>
      <c r="H1529" s="136" t="s">
        <v>7</v>
      </c>
      <c r="I1529" s="137" t="s">
        <v>45</v>
      </c>
      <c r="J1529" s="8">
        <v>1</v>
      </c>
      <c r="K1529" s="8" t="s">
        <v>1438</v>
      </c>
      <c r="L1529" s="9">
        <v>1297.99</v>
      </c>
      <c r="M1529" s="9">
        <v>4615.0769230769229</v>
      </c>
      <c r="N1529" s="138">
        <f t="shared" si="184"/>
        <v>5990323.6953846151</v>
      </c>
      <c r="O1529" s="11" t="s">
        <v>3204</v>
      </c>
      <c r="P1529" s="39">
        <v>1.8200410328023423E-4</v>
      </c>
      <c r="Q1529" s="39"/>
      <c r="R1529" s="26">
        <v>4.5501025820058556E-2</v>
      </c>
      <c r="S1529" s="7"/>
      <c r="T1529" s="26">
        <v>4.5501025820058556E-2</v>
      </c>
      <c r="U1529" s="11"/>
      <c r="V1529" s="28"/>
      <c r="W1529" s="28"/>
      <c r="X1529" s="29"/>
      <c r="Y1529" s="108" t="str">
        <f t="shared" si="185"/>
        <v>NO OFERTADO</v>
      </c>
      <c r="Z1529" s="108" t="str">
        <f t="shared" si="186"/>
        <v>CORRECTO</v>
      </c>
      <c r="AA1529" s="29">
        <f t="shared" si="187"/>
        <v>0</v>
      </c>
      <c r="AB1529" s="25">
        <v>1.6380369295221082E-2</v>
      </c>
      <c r="AC1529" s="7"/>
      <c r="AD1529" s="26">
        <v>1.6380369295221082E-2</v>
      </c>
      <c r="AE1529" s="28"/>
      <c r="AF1529" s="28"/>
      <c r="AG1529" s="28"/>
      <c r="AH1529" s="29"/>
      <c r="AI1529" s="108" t="str">
        <f t="shared" si="188"/>
        <v>NO OFERTADO</v>
      </c>
      <c r="AJ1529" s="108" t="str">
        <f t="shared" si="189"/>
        <v>CORRECTO</v>
      </c>
      <c r="AK1529" s="27">
        <v>1.0920246196814054E-2</v>
      </c>
      <c r="AL1529" s="7"/>
      <c r="AM1529" s="26">
        <v>1.0920246196814054E-2</v>
      </c>
      <c r="AN1529" s="28"/>
      <c r="AO1529" s="28"/>
      <c r="AP1529" s="28"/>
      <c r="AQ1529" s="29"/>
      <c r="AR1529" s="108" t="str">
        <f t="shared" si="190"/>
        <v>NO OFERTADO</v>
      </c>
      <c r="AS1529" s="109" t="str">
        <f t="shared" si="191"/>
        <v>CORRECTO</v>
      </c>
    </row>
    <row r="1530" spans="1:45" x14ac:dyDescent="0.25">
      <c r="A1530" s="134">
        <v>1530</v>
      </c>
      <c r="B1530" s="135">
        <v>1633</v>
      </c>
      <c r="C1530" s="10" t="s">
        <v>2879</v>
      </c>
      <c r="D1530" s="136" t="s">
        <v>1358</v>
      </c>
      <c r="E1530" s="136" t="s">
        <v>6</v>
      </c>
      <c r="F1530" s="136" t="s">
        <v>6</v>
      </c>
      <c r="G1530" s="136" t="s">
        <v>8</v>
      </c>
      <c r="H1530" s="136" t="s">
        <v>6</v>
      </c>
      <c r="I1530" s="137" t="s">
        <v>45</v>
      </c>
      <c r="J1530" s="8">
        <v>1</v>
      </c>
      <c r="K1530" s="8" t="s">
        <v>2880</v>
      </c>
      <c r="L1530" s="9">
        <v>2038.94</v>
      </c>
      <c r="M1530" s="9">
        <v>128.69999999999999</v>
      </c>
      <c r="N1530" s="138">
        <f t="shared" si="184"/>
        <v>262411.57799999998</v>
      </c>
      <c r="O1530" s="11" t="s">
        <v>3204</v>
      </c>
      <c r="P1530" s="39">
        <v>7.972855286775076E-6</v>
      </c>
      <c r="Q1530" s="39"/>
      <c r="R1530" s="26">
        <v>1.9932138216937692E-3</v>
      </c>
      <c r="S1530" s="7"/>
      <c r="T1530" s="26">
        <v>1.9932138216937692E-3</v>
      </c>
      <c r="U1530" s="11"/>
      <c r="V1530" s="28"/>
      <c r="W1530" s="28"/>
      <c r="X1530" s="29"/>
      <c r="Y1530" s="108" t="str">
        <f t="shared" si="185"/>
        <v>NO OFERTADO</v>
      </c>
      <c r="Z1530" s="108" t="str">
        <f t="shared" si="186"/>
        <v>CORRECTO</v>
      </c>
      <c r="AA1530" s="29">
        <f t="shared" si="187"/>
        <v>0</v>
      </c>
      <c r="AB1530" s="25">
        <v>7.1755697580975684E-4</v>
      </c>
      <c r="AC1530" s="7"/>
      <c r="AD1530" s="26">
        <v>7.1755697580975684E-4</v>
      </c>
      <c r="AE1530" s="28"/>
      <c r="AF1530" s="28"/>
      <c r="AG1530" s="28"/>
      <c r="AH1530" s="29"/>
      <c r="AI1530" s="108" t="str">
        <f t="shared" si="188"/>
        <v>NO OFERTADO</v>
      </c>
      <c r="AJ1530" s="108" t="str">
        <f t="shared" si="189"/>
        <v>CORRECTO</v>
      </c>
      <c r="AK1530" s="27">
        <v>4.7837131720650456E-4</v>
      </c>
      <c r="AL1530" s="7"/>
      <c r="AM1530" s="26">
        <v>4.7837131720650456E-4</v>
      </c>
      <c r="AN1530" s="28"/>
      <c r="AO1530" s="28"/>
      <c r="AP1530" s="28"/>
      <c r="AQ1530" s="29"/>
      <c r="AR1530" s="108" t="str">
        <f t="shared" si="190"/>
        <v>NO OFERTADO</v>
      </c>
      <c r="AS1530" s="109" t="str">
        <f t="shared" si="191"/>
        <v>CORRECTO</v>
      </c>
    </row>
    <row r="1531" spans="1:45" ht="24" x14ac:dyDescent="0.25">
      <c r="A1531" s="134">
        <v>1531</v>
      </c>
      <c r="B1531" s="135">
        <v>1500</v>
      </c>
      <c r="C1531" s="10" t="s">
        <v>2674</v>
      </c>
      <c r="D1531" s="136" t="s">
        <v>633</v>
      </c>
      <c r="E1531" s="136" t="s">
        <v>6</v>
      </c>
      <c r="F1531" s="136" t="s">
        <v>7</v>
      </c>
      <c r="G1531" s="136" t="s">
        <v>8</v>
      </c>
      <c r="H1531" s="136" t="s">
        <v>7</v>
      </c>
      <c r="I1531" s="137" t="s">
        <v>45</v>
      </c>
      <c r="J1531" s="8">
        <v>1</v>
      </c>
      <c r="K1531" s="8" t="s">
        <v>2675</v>
      </c>
      <c r="L1531" s="9">
        <v>104.66</v>
      </c>
      <c r="M1531" s="9">
        <v>4723.2307692307695</v>
      </c>
      <c r="N1531" s="138">
        <f t="shared" si="184"/>
        <v>494333.33230769233</v>
      </c>
      <c r="O1531" s="11" t="s">
        <v>3204</v>
      </c>
      <c r="P1531" s="39">
        <v>1.5019337759245233E-5</v>
      </c>
      <c r="Q1531" s="39"/>
      <c r="R1531" s="26">
        <v>3.7548344398113083E-3</v>
      </c>
      <c r="S1531" s="7"/>
      <c r="T1531" s="26">
        <v>3.7548344398113083E-3</v>
      </c>
      <c r="U1531" s="11"/>
      <c r="V1531" s="28"/>
      <c r="W1531" s="28"/>
      <c r="X1531" s="29"/>
      <c r="Y1531" s="108" t="str">
        <f t="shared" si="185"/>
        <v>NO OFERTADO</v>
      </c>
      <c r="Z1531" s="108" t="str">
        <f t="shared" si="186"/>
        <v>CORRECTO</v>
      </c>
      <c r="AA1531" s="29">
        <f t="shared" si="187"/>
        <v>0</v>
      </c>
      <c r="AB1531" s="25">
        <v>1.351740398332071E-3</v>
      </c>
      <c r="AC1531" s="7"/>
      <c r="AD1531" s="26">
        <v>1.351740398332071E-3</v>
      </c>
      <c r="AE1531" s="28"/>
      <c r="AF1531" s="28"/>
      <c r="AG1531" s="28"/>
      <c r="AH1531" s="29"/>
      <c r="AI1531" s="108" t="str">
        <f t="shared" si="188"/>
        <v>NO OFERTADO</v>
      </c>
      <c r="AJ1531" s="108" t="str">
        <f t="shared" si="189"/>
        <v>CORRECTO</v>
      </c>
      <c r="AK1531" s="27">
        <v>9.0116026555471399E-4</v>
      </c>
      <c r="AL1531" s="7"/>
      <c r="AM1531" s="26">
        <v>9.0116026555471399E-4</v>
      </c>
      <c r="AN1531" s="28"/>
      <c r="AO1531" s="28"/>
      <c r="AP1531" s="28"/>
      <c r="AQ1531" s="29"/>
      <c r="AR1531" s="108" t="str">
        <f t="shared" si="190"/>
        <v>NO OFERTADO</v>
      </c>
      <c r="AS1531" s="109" t="str">
        <f t="shared" si="191"/>
        <v>CORRECTO</v>
      </c>
    </row>
    <row r="1532" spans="1:45" x14ac:dyDescent="0.25">
      <c r="A1532" s="134">
        <v>1532</v>
      </c>
      <c r="B1532" s="135">
        <v>1651</v>
      </c>
      <c r="C1532" s="10" t="s">
        <v>2904</v>
      </c>
      <c r="D1532" s="136" t="s">
        <v>1626</v>
      </c>
      <c r="E1532" s="136" t="s">
        <v>2905</v>
      </c>
      <c r="F1532" s="136" t="s">
        <v>166</v>
      </c>
      <c r="G1532" s="136" t="s">
        <v>8</v>
      </c>
      <c r="H1532" s="136" t="s">
        <v>2906</v>
      </c>
      <c r="I1532" s="137" t="s">
        <v>45</v>
      </c>
      <c r="J1532" s="8">
        <v>60</v>
      </c>
      <c r="K1532" s="8" t="s">
        <v>562</v>
      </c>
      <c r="L1532" s="9">
        <v>2705.08</v>
      </c>
      <c r="M1532" s="9">
        <v>142.5</v>
      </c>
      <c r="N1532" s="138">
        <f t="shared" si="184"/>
        <v>385473.89999999997</v>
      </c>
      <c r="O1532" s="11" t="s">
        <v>3204</v>
      </c>
      <c r="P1532" s="39">
        <v>1.1711859838474074E-5</v>
      </c>
      <c r="Q1532" s="39"/>
      <c r="R1532" s="26">
        <v>2.9279649596185187E-3</v>
      </c>
      <c r="S1532" s="7"/>
      <c r="T1532" s="26">
        <v>2.9279649596185187E-3</v>
      </c>
      <c r="U1532" s="11"/>
      <c r="V1532" s="28"/>
      <c r="W1532" s="28"/>
      <c r="X1532" s="29"/>
      <c r="Y1532" s="108" t="str">
        <f t="shared" si="185"/>
        <v>NO OFERTADO</v>
      </c>
      <c r="Z1532" s="108" t="str">
        <f t="shared" si="186"/>
        <v>CORRECTO</v>
      </c>
      <c r="AA1532" s="29">
        <f t="shared" si="187"/>
        <v>0</v>
      </c>
      <c r="AB1532" s="25">
        <v>1.0540673854626667E-3</v>
      </c>
      <c r="AC1532" s="7"/>
      <c r="AD1532" s="26">
        <v>1.0540673854626667E-3</v>
      </c>
      <c r="AE1532" s="28"/>
      <c r="AF1532" s="28"/>
      <c r="AG1532" s="28"/>
      <c r="AH1532" s="29"/>
      <c r="AI1532" s="108" t="str">
        <f t="shared" si="188"/>
        <v>NO OFERTADO</v>
      </c>
      <c r="AJ1532" s="108" t="str">
        <f t="shared" si="189"/>
        <v>CORRECTO</v>
      </c>
      <c r="AK1532" s="27">
        <v>7.0271159030844445E-4</v>
      </c>
      <c r="AL1532" s="7"/>
      <c r="AM1532" s="26">
        <v>7.0271159030844445E-4</v>
      </c>
      <c r="AN1532" s="28"/>
      <c r="AO1532" s="28"/>
      <c r="AP1532" s="28"/>
      <c r="AQ1532" s="29"/>
      <c r="AR1532" s="108" t="str">
        <f t="shared" si="190"/>
        <v>NO OFERTADO</v>
      </c>
      <c r="AS1532" s="109" t="str">
        <f t="shared" si="191"/>
        <v>CORRECTO</v>
      </c>
    </row>
    <row r="1533" spans="1:45" x14ac:dyDescent="0.25">
      <c r="A1533" s="134">
        <v>1533</v>
      </c>
      <c r="B1533" s="135">
        <v>2620</v>
      </c>
      <c r="C1533" s="141" t="s">
        <v>4411</v>
      </c>
      <c r="D1533" s="145" t="s">
        <v>4412</v>
      </c>
      <c r="E1533" s="145" t="s">
        <v>2905</v>
      </c>
      <c r="F1533" s="145" t="s">
        <v>267</v>
      </c>
      <c r="G1533" s="136" t="s">
        <v>8</v>
      </c>
      <c r="H1533" s="145" t="s">
        <v>4413</v>
      </c>
      <c r="I1533" s="137" t="s">
        <v>45</v>
      </c>
      <c r="J1533" s="8">
        <v>1</v>
      </c>
      <c r="K1533" s="8" t="s">
        <v>562</v>
      </c>
      <c r="L1533" s="9">
        <v>220152.44</v>
      </c>
      <c r="M1533" s="9">
        <v>2.2857142857142856</v>
      </c>
      <c r="N1533" s="138">
        <f t="shared" si="184"/>
        <v>503205.57714285713</v>
      </c>
      <c r="O1533" s="11" t="s">
        <v>4504</v>
      </c>
      <c r="P1533" s="39">
        <v>1.5288903319876121E-5</v>
      </c>
      <c r="Q1533" s="39"/>
      <c r="R1533" s="26">
        <v>3.8222258299690304E-3</v>
      </c>
      <c r="S1533" s="7"/>
      <c r="T1533" s="26">
        <v>3.8222258299690304E-3</v>
      </c>
      <c r="U1533" s="11"/>
      <c r="V1533" s="28"/>
      <c r="W1533" s="28"/>
      <c r="X1533" s="29"/>
      <c r="Y1533" s="108" t="str">
        <f t="shared" si="185"/>
        <v>NO OFERTADO</v>
      </c>
      <c r="Z1533" s="108" t="str">
        <f t="shared" si="186"/>
        <v>CORRECTO</v>
      </c>
      <c r="AA1533" s="29">
        <f t="shared" si="187"/>
        <v>0</v>
      </c>
      <c r="AB1533" s="25">
        <v>1.3760012987888508E-3</v>
      </c>
      <c r="AC1533" s="7"/>
      <c r="AD1533" s="26">
        <v>1.3760012987888508E-3</v>
      </c>
      <c r="AE1533" s="28"/>
      <c r="AF1533" s="28"/>
      <c r="AG1533" s="28"/>
      <c r="AH1533" s="29"/>
      <c r="AI1533" s="108" t="str">
        <f t="shared" si="188"/>
        <v>NO OFERTADO</v>
      </c>
      <c r="AJ1533" s="108" t="str">
        <f t="shared" si="189"/>
        <v>CORRECTO</v>
      </c>
      <c r="AK1533" s="27">
        <v>9.1733419919256729E-4</v>
      </c>
      <c r="AL1533" s="7"/>
      <c r="AM1533" s="26">
        <v>9.1733419919256729E-4</v>
      </c>
      <c r="AN1533" s="28"/>
      <c r="AO1533" s="28"/>
      <c r="AP1533" s="28"/>
      <c r="AQ1533" s="29"/>
      <c r="AR1533" s="108" t="str">
        <f t="shared" si="190"/>
        <v>NO OFERTADO</v>
      </c>
      <c r="AS1533" s="109" t="str">
        <f t="shared" si="191"/>
        <v>CORRECTO</v>
      </c>
    </row>
    <row r="1534" spans="1:45" x14ac:dyDescent="0.25">
      <c r="A1534" s="134">
        <v>1534</v>
      </c>
      <c r="B1534" s="135">
        <v>1832</v>
      </c>
      <c r="C1534" s="10" t="s">
        <v>3191</v>
      </c>
      <c r="D1534" s="136" t="s">
        <v>1626</v>
      </c>
      <c r="E1534" s="136" t="s">
        <v>2905</v>
      </c>
      <c r="F1534" s="136" t="s">
        <v>267</v>
      </c>
      <c r="G1534" s="136" t="s">
        <v>8</v>
      </c>
      <c r="H1534" s="136" t="s">
        <v>3192</v>
      </c>
      <c r="I1534" s="137" t="s">
        <v>45</v>
      </c>
      <c r="J1534" s="8">
        <v>1</v>
      </c>
      <c r="K1534" s="8" t="s">
        <v>1626</v>
      </c>
      <c r="L1534" s="9">
        <v>149919.48000000001</v>
      </c>
      <c r="M1534" s="9">
        <v>2.375</v>
      </c>
      <c r="N1534" s="138">
        <f t="shared" si="184"/>
        <v>356058.76500000001</v>
      </c>
      <c r="O1534" s="11" t="s">
        <v>3204</v>
      </c>
      <c r="P1534" s="39">
        <v>1.0818139308368683E-5</v>
      </c>
      <c r="Q1534" s="39"/>
      <c r="R1534" s="26">
        <v>2.7045348270921706E-3</v>
      </c>
      <c r="S1534" s="7"/>
      <c r="T1534" s="26">
        <v>2.7045348270921706E-3</v>
      </c>
      <c r="U1534" s="11"/>
      <c r="V1534" s="28"/>
      <c r="W1534" s="28"/>
      <c r="X1534" s="29"/>
      <c r="Y1534" s="108" t="str">
        <f t="shared" si="185"/>
        <v>NO OFERTADO</v>
      </c>
      <c r="Z1534" s="108" t="str">
        <f t="shared" si="186"/>
        <v>CORRECTO</v>
      </c>
      <c r="AA1534" s="29">
        <f t="shared" si="187"/>
        <v>0</v>
      </c>
      <c r="AB1534" s="25">
        <v>9.7363253775318139E-4</v>
      </c>
      <c r="AC1534" s="7"/>
      <c r="AD1534" s="26">
        <v>9.7363253775318139E-4</v>
      </c>
      <c r="AE1534" s="28"/>
      <c r="AF1534" s="28"/>
      <c r="AG1534" s="28"/>
      <c r="AH1534" s="29"/>
      <c r="AI1534" s="108" t="str">
        <f t="shared" si="188"/>
        <v>NO OFERTADO</v>
      </c>
      <c r="AJ1534" s="108" t="str">
        <f t="shared" si="189"/>
        <v>CORRECTO</v>
      </c>
      <c r="AK1534" s="27">
        <v>6.4908835850212092E-4</v>
      </c>
      <c r="AL1534" s="7"/>
      <c r="AM1534" s="26">
        <v>6.4908835850212092E-4</v>
      </c>
      <c r="AN1534" s="28"/>
      <c r="AO1534" s="28"/>
      <c r="AP1534" s="28"/>
      <c r="AQ1534" s="29"/>
      <c r="AR1534" s="108" t="str">
        <f t="shared" si="190"/>
        <v>NO OFERTADO</v>
      </c>
      <c r="AS1534" s="109" t="str">
        <f t="shared" si="191"/>
        <v>CORRECTO</v>
      </c>
    </row>
    <row r="1535" spans="1:45" ht="24" x14ac:dyDescent="0.25">
      <c r="A1535" s="134">
        <v>1535</v>
      </c>
      <c r="B1535" s="135">
        <v>1561</v>
      </c>
      <c r="C1535" s="10" t="s">
        <v>2765</v>
      </c>
      <c r="D1535" s="136" t="s">
        <v>2766</v>
      </c>
      <c r="E1535" s="136" t="s">
        <v>6</v>
      </c>
      <c r="F1535" s="136" t="s">
        <v>7</v>
      </c>
      <c r="G1535" s="136" t="s">
        <v>8</v>
      </c>
      <c r="H1535" s="136" t="s">
        <v>7</v>
      </c>
      <c r="I1535" s="137" t="s">
        <v>45</v>
      </c>
      <c r="J1535" s="8">
        <v>1</v>
      </c>
      <c r="K1535" s="8" t="s">
        <v>2767</v>
      </c>
      <c r="L1535" s="9">
        <v>6549</v>
      </c>
      <c r="M1535" s="9">
        <v>57</v>
      </c>
      <c r="N1535" s="138">
        <f t="shared" si="184"/>
        <v>373293</v>
      </c>
      <c r="O1535" s="11" t="s">
        <v>3204</v>
      </c>
      <c r="P1535" s="39">
        <v>1.134176735359645E-5</v>
      </c>
      <c r="Q1535" s="39"/>
      <c r="R1535" s="26">
        <v>2.8354418383991125E-3</v>
      </c>
      <c r="S1535" s="7"/>
      <c r="T1535" s="26">
        <v>2.8354418383991125E-3</v>
      </c>
      <c r="U1535" s="11"/>
      <c r="V1535" s="28"/>
      <c r="W1535" s="28"/>
      <c r="X1535" s="29"/>
      <c r="Y1535" s="108" t="str">
        <f t="shared" si="185"/>
        <v>NO OFERTADO</v>
      </c>
      <c r="Z1535" s="108" t="str">
        <f t="shared" si="186"/>
        <v>CORRECTO</v>
      </c>
      <c r="AA1535" s="29">
        <f t="shared" si="187"/>
        <v>0</v>
      </c>
      <c r="AB1535" s="25">
        <v>1.0207590618236805E-3</v>
      </c>
      <c r="AC1535" s="7"/>
      <c r="AD1535" s="26">
        <v>1.0207590618236805E-3</v>
      </c>
      <c r="AE1535" s="28"/>
      <c r="AF1535" s="28"/>
      <c r="AG1535" s="28"/>
      <c r="AH1535" s="29"/>
      <c r="AI1535" s="108" t="str">
        <f t="shared" si="188"/>
        <v>NO OFERTADO</v>
      </c>
      <c r="AJ1535" s="108" t="str">
        <f t="shared" si="189"/>
        <v>CORRECTO</v>
      </c>
      <c r="AK1535" s="27">
        <v>6.8050604121578696E-4</v>
      </c>
      <c r="AL1535" s="7"/>
      <c r="AM1535" s="26">
        <v>6.8050604121578696E-4</v>
      </c>
      <c r="AN1535" s="28"/>
      <c r="AO1535" s="28"/>
      <c r="AP1535" s="28"/>
      <c r="AQ1535" s="29"/>
      <c r="AR1535" s="108" t="str">
        <f t="shared" si="190"/>
        <v>NO OFERTADO</v>
      </c>
      <c r="AS1535" s="109" t="str">
        <f t="shared" si="191"/>
        <v>CORRECTO</v>
      </c>
    </row>
    <row r="1536" spans="1:45" x14ac:dyDescent="0.25">
      <c r="A1536" s="134">
        <v>1536</v>
      </c>
      <c r="B1536" s="135">
        <v>1516</v>
      </c>
      <c r="C1536" s="10" t="s">
        <v>2709</v>
      </c>
      <c r="D1536" s="136" t="s">
        <v>55</v>
      </c>
      <c r="E1536" s="136" t="s">
        <v>36</v>
      </c>
      <c r="F1536" s="136" t="s">
        <v>16</v>
      </c>
      <c r="G1536" s="136" t="s">
        <v>17</v>
      </c>
      <c r="H1536" s="136" t="s">
        <v>18</v>
      </c>
      <c r="I1536" s="137" t="s">
        <v>45</v>
      </c>
      <c r="J1536" s="8">
        <v>1</v>
      </c>
      <c r="K1536" s="8" t="s">
        <v>2710</v>
      </c>
      <c r="L1536" s="9">
        <v>4300.22</v>
      </c>
      <c r="M1536" s="9">
        <v>135.5</v>
      </c>
      <c r="N1536" s="138">
        <f t="shared" si="184"/>
        <v>582679.81000000006</v>
      </c>
      <c r="O1536" s="11" t="s">
        <v>3204</v>
      </c>
      <c r="P1536" s="39">
        <v>1.7703570242832798E-5</v>
      </c>
      <c r="Q1536" s="39"/>
      <c r="R1536" s="26">
        <v>4.4258925607081993E-3</v>
      </c>
      <c r="S1536" s="7"/>
      <c r="T1536" s="26">
        <v>4.4258925607081993E-3</v>
      </c>
      <c r="U1536" s="11"/>
      <c r="V1536" s="28"/>
      <c r="W1536" s="28"/>
      <c r="X1536" s="29"/>
      <c r="Y1536" s="108" t="str">
        <f t="shared" si="185"/>
        <v>NO OFERTADO</v>
      </c>
      <c r="Z1536" s="108" t="str">
        <f t="shared" si="186"/>
        <v>CORRECTO</v>
      </c>
      <c r="AA1536" s="29">
        <f t="shared" si="187"/>
        <v>0</v>
      </c>
      <c r="AB1536" s="25">
        <v>1.5933213218549517E-3</v>
      </c>
      <c r="AC1536" s="7"/>
      <c r="AD1536" s="26">
        <v>1.5933213218549517E-3</v>
      </c>
      <c r="AE1536" s="28"/>
      <c r="AF1536" s="28"/>
      <c r="AG1536" s="28"/>
      <c r="AH1536" s="29"/>
      <c r="AI1536" s="108" t="str">
        <f t="shared" si="188"/>
        <v>NO OFERTADO</v>
      </c>
      <c r="AJ1536" s="108" t="str">
        <f t="shared" si="189"/>
        <v>CORRECTO</v>
      </c>
      <c r="AK1536" s="27">
        <v>1.0622142145699678E-3</v>
      </c>
      <c r="AL1536" s="7"/>
      <c r="AM1536" s="26">
        <v>1.0622142145699678E-3</v>
      </c>
      <c r="AN1536" s="28"/>
      <c r="AO1536" s="28"/>
      <c r="AP1536" s="28"/>
      <c r="AQ1536" s="29"/>
      <c r="AR1536" s="108" t="str">
        <f t="shared" si="190"/>
        <v>NO OFERTADO</v>
      </c>
      <c r="AS1536" s="109" t="str">
        <f t="shared" si="191"/>
        <v>CORRECTO</v>
      </c>
    </row>
    <row r="1537" spans="1:45" ht="24" x14ac:dyDescent="0.25">
      <c r="A1537" s="134">
        <v>1537</v>
      </c>
      <c r="B1537" s="135">
        <v>1727</v>
      </c>
      <c r="C1537" s="10" t="s">
        <v>2709</v>
      </c>
      <c r="D1537" s="136" t="s">
        <v>136</v>
      </c>
      <c r="E1537" s="136" t="s">
        <v>6</v>
      </c>
      <c r="F1537" s="136" t="s">
        <v>101</v>
      </c>
      <c r="G1537" s="136" t="s">
        <v>8</v>
      </c>
      <c r="H1537" s="136" t="s">
        <v>7</v>
      </c>
      <c r="I1537" s="137" t="s">
        <v>45</v>
      </c>
      <c r="J1537" s="8">
        <v>1</v>
      </c>
      <c r="K1537" s="8" t="s">
        <v>2710</v>
      </c>
      <c r="L1537" s="9">
        <v>289.55</v>
      </c>
      <c r="M1537" s="9">
        <v>302.5</v>
      </c>
      <c r="N1537" s="138">
        <f t="shared" si="184"/>
        <v>87588.875</v>
      </c>
      <c r="O1537" s="11" t="s">
        <v>3204</v>
      </c>
      <c r="P1537" s="39">
        <v>2.6612142285369409E-6</v>
      </c>
      <c r="Q1537" s="39"/>
      <c r="R1537" s="26">
        <v>6.6530355713423524E-4</v>
      </c>
      <c r="S1537" s="7"/>
      <c r="T1537" s="26">
        <v>6.6530355713423524E-4</v>
      </c>
      <c r="U1537" s="11"/>
      <c r="V1537" s="28"/>
      <c r="W1537" s="28"/>
      <c r="X1537" s="29"/>
      <c r="Y1537" s="108" t="str">
        <f t="shared" si="185"/>
        <v>NO OFERTADO</v>
      </c>
      <c r="Z1537" s="108" t="str">
        <f t="shared" si="186"/>
        <v>CORRECTO</v>
      </c>
      <c r="AA1537" s="29">
        <f t="shared" si="187"/>
        <v>0</v>
      </c>
      <c r="AB1537" s="25">
        <v>2.3950928056832468E-4</v>
      </c>
      <c r="AC1537" s="7"/>
      <c r="AD1537" s="26">
        <v>2.3950928056832468E-4</v>
      </c>
      <c r="AE1537" s="28"/>
      <c r="AF1537" s="28"/>
      <c r="AG1537" s="28"/>
      <c r="AH1537" s="29"/>
      <c r="AI1537" s="108" t="str">
        <f t="shared" si="188"/>
        <v>NO OFERTADO</v>
      </c>
      <c r="AJ1537" s="108" t="str">
        <f t="shared" si="189"/>
        <v>CORRECTO</v>
      </c>
      <c r="AK1537" s="27">
        <v>1.5967285371221645E-4</v>
      </c>
      <c r="AL1537" s="7"/>
      <c r="AM1537" s="26">
        <v>1.5967285371221645E-4</v>
      </c>
      <c r="AN1537" s="28"/>
      <c r="AO1537" s="28"/>
      <c r="AP1537" s="28"/>
      <c r="AQ1537" s="29"/>
      <c r="AR1537" s="108" t="str">
        <f t="shared" si="190"/>
        <v>NO OFERTADO</v>
      </c>
      <c r="AS1537" s="109" t="str">
        <f t="shared" si="191"/>
        <v>CORRECTO</v>
      </c>
    </row>
    <row r="1538" spans="1:45" x14ac:dyDescent="0.25">
      <c r="A1538" s="134">
        <v>1538</v>
      </c>
      <c r="B1538" s="135">
        <v>1835</v>
      </c>
      <c r="C1538" s="10" t="s">
        <v>2709</v>
      </c>
      <c r="D1538" s="136" t="s">
        <v>1976</v>
      </c>
      <c r="E1538" s="136" t="s">
        <v>726</v>
      </c>
      <c r="F1538" s="136" t="s">
        <v>241</v>
      </c>
      <c r="G1538" s="136" t="s">
        <v>242</v>
      </c>
      <c r="H1538" s="136" t="s">
        <v>243</v>
      </c>
      <c r="I1538" s="137" t="s">
        <v>45</v>
      </c>
      <c r="J1538" s="8">
        <v>40</v>
      </c>
      <c r="K1538" s="8" t="s">
        <v>562</v>
      </c>
      <c r="L1538" s="9">
        <v>145</v>
      </c>
      <c r="M1538" s="9">
        <v>80</v>
      </c>
      <c r="N1538" s="138">
        <f t="shared" si="184"/>
        <v>11600</v>
      </c>
      <c r="O1538" s="11" t="s">
        <v>3204</v>
      </c>
      <c r="P1538" s="39">
        <v>3.5244299063127041E-7</v>
      </c>
      <c r="Q1538" s="39"/>
      <c r="R1538" s="26">
        <v>8.8110747657817596E-5</v>
      </c>
      <c r="S1538" s="7"/>
      <c r="T1538" s="26">
        <v>8.8110747657817596E-5</v>
      </c>
      <c r="U1538" s="11"/>
      <c r="V1538" s="28"/>
      <c r="W1538" s="28"/>
      <c r="X1538" s="29"/>
      <c r="Y1538" s="108" t="str">
        <f t="shared" si="185"/>
        <v>NO OFERTADO</v>
      </c>
      <c r="Z1538" s="108" t="str">
        <f t="shared" si="186"/>
        <v>CORRECTO</v>
      </c>
      <c r="AA1538" s="29">
        <f t="shared" si="187"/>
        <v>0</v>
      </c>
      <c r="AB1538" s="25">
        <v>3.1719869156814336E-5</v>
      </c>
      <c r="AC1538" s="7"/>
      <c r="AD1538" s="26">
        <v>3.1719869156814336E-5</v>
      </c>
      <c r="AE1538" s="28"/>
      <c r="AF1538" s="28"/>
      <c r="AG1538" s="28"/>
      <c r="AH1538" s="29"/>
      <c r="AI1538" s="108" t="str">
        <f t="shared" si="188"/>
        <v>NO OFERTADO</v>
      </c>
      <c r="AJ1538" s="108" t="str">
        <f t="shared" si="189"/>
        <v>CORRECTO</v>
      </c>
      <c r="AK1538" s="27">
        <v>2.1146579437876224E-5</v>
      </c>
      <c r="AL1538" s="7"/>
      <c r="AM1538" s="26">
        <v>2.1146579437876224E-5</v>
      </c>
      <c r="AN1538" s="28"/>
      <c r="AO1538" s="28"/>
      <c r="AP1538" s="28"/>
      <c r="AQ1538" s="29"/>
      <c r="AR1538" s="108" t="str">
        <f t="shared" si="190"/>
        <v>NO OFERTADO</v>
      </c>
      <c r="AS1538" s="109" t="str">
        <f t="shared" si="191"/>
        <v>CORRECTO</v>
      </c>
    </row>
    <row r="1539" spans="1:45" x14ac:dyDescent="0.25">
      <c r="A1539" s="134">
        <v>1539</v>
      </c>
      <c r="B1539" s="135">
        <v>1169</v>
      </c>
      <c r="C1539" s="10" t="s">
        <v>2185</v>
      </c>
      <c r="D1539" s="136">
        <v>0.01</v>
      </c>
      <c r="E1539" s="136" t="s">
        <v>536</v>
      </c>
      <c r="F1539" s="136" t="s">
        <v>241</v>
      </c>
      <c r="G1539" s="136" t="s">
        <v>242</v>
      </c>
      <c r="H1539" s="136" t="s">
        <v>243</v>
      </c>
      <c r="I1539" s="137" t="s">
        <v>45</v>
      </c>
      <c r="J1539" s="8">
        <v>30</v>
      </c>
      <c r="K1539" s="8" t="s">
        <v>2186</v>
      </c>
      <c r="L1539" s="9">
        <v>200</v>
      </c>
      <c r="M1539" s="9">
        <v>10006.153846153846</v>
      </c>
      <c r="N1539" s="138">
        <f t="shared" si="184"/>
        <v>2001230.7692307692</v>
      </c>
      <c r="O1539" s="11" t="s">
        <v>3204</v>
      </c>
      <c r="P1539" s="39">
        <v>6.0803427349225011E-5</v>
      </c>
      <c r="Q1539" s="39"/>
      <c r="R1539" s="26">
        <v>1.5200856837306253E-2</v>
      </c>
      <c r="S1539" s="7"/>
      <c r="T1539" s="26">
        <v>1.5200856837306253E-2</v>
      </c>
      <c r="U1539" s="11"/>
      <c r="V1539" s="28"/>
      <c r="W1539" s="28"/>
      <c r="X1539" s="29"/>
      <c r="Y1539" s="108" t="str">
        <f t="shared" si="185"/>
        <v>NO OFERTADO</v>
      </c>
      <c r="Z1539" s="108" t="str">
        <f t="shared" si="186"/>
        <v>CORRECTO</v>
      </c>
      <c r="AA1539" s="29">
        <f t="shared" si="187"/>
        <v>0</v>
      </c>
      <c r="AB1539" s="25">
        <v>5.4723084614302512E-3</v>
      </c>
      <c r="AC1539" s="7"/>
      <c r="AD1539" s="26">
        <v>5.4723084614302512E-3</v>
      </c>
      <c r="AE1539" s="28"/>
      <c r="AF1539" s="28"/>
      <c r="AG1539" s="28"/>
      <c r="AH1539" s="29"/>
      <c r="AI1539" s="108" t="str">
        <f t="shared" si="188"/>
        <v>NO OFERTADO</v>
      </c>
      <c r="AJ1539" s="108" t="str">
        <f t="shared" si="189"/>
        <v>CORRECTO</v>
      </c>
      <c r="AK1539" s="27">
        <v>3.6482056409535006E-3</v>
      </c>
      <c r="AL1539" s="7"/>
      <c r="AM1539" s="26">
        <v>3.6482056409535006E-3</v>
      </c>
      <c r="AN1539" s="28"/>
      <c r="AO1539" s="28"/>
      <c r="AP1539" s="28"/>
      <c r="AQ1539" s="29"/>
      <c r="AR1539" s="108" t="str">
        <f t="shared" si="190"/>
        <v>NO OFERTADO</v>
      </c>
      <c r="AS1539" s="109" t="str">
        <f t="shared" si="191"/>
        <v>CORRECTO</v>
      </c>
    </row>
    <row r="1540" spans="1:45" x14ac:dyDescent="0.25">
      <c r="A1540" s="134">
        <v>1540</v>
      </c>
      <c r="B1540" s="135">
        <v>1278</v>
      </c>
      <c r="C1540" s="10" t="s">
        <v>2336</v>
      </c>
      <c r="D1540" s="136" t="s">
        <v>2719</v>
      </c>
      <c r="E1540" s="136" t="s">
        <v>165</v>
      </c>
      <c r="F1540" s="136" t="s">
        <v>166</v>
      </c>
      <c r="G1540" s="136" t="s">
        <v>242</v>
      </c>
      <c r="H1540" s="136" t="s">
        <v>81</v>
      </c>
      <c r="I1540" s="137" t="s">
        <v>45</v>
      </c>
      <c r="J1540" s="8">
        <v>5</v>
      </c>
      <c r="K1540" s="8" t="s">
        <v>2337</v>
      </c>
      <c r="L1540" s="9">
        <v>4326.97</v>
      </c>
      <c r="M1540" s="9">
        <v>507.69230769230768</v>
      </c>
      <c r="N1540" s="138">
        <f t="shared" si="184"/>
        <v>2196769.3846153845</v>
      </c>
      <c r="O1540" s="11" t="s">
        <v>3204</v>
      </c>
      <c r="P1540" s="39">
        <v>6.6744480313884623E-5</v>
      </c>
      <c r="Q1540" s="39"/>
      <c r="R1540" s="26">
        <v>1.6686120078471155E-2</v>
      </c>
      <c r="S1540" s="7"/>
      <c r="T1540" s="26">
        <v>1.6686120078471155E-2</v>
      </c>
      <c r="U1540" s="11"/>
      <c r="V1540" s="28"/>
      <c r="W1540" s="28"/>
      <c r="X1540" s="29"/>
      <c r="Y1540" s="108" t="str">
        <f t="shared" si="185"/>
        <v>NO OFERTADO</v>
      </c>
      <c r="Z1540" s="108" t="str">
        <f t="shared" si="186"/>
        <v>CORRECTO</v>
      </c>
      <c r="AA1540" s="29">
        <f t="shared" si="187"/>
        <v>0</v>
      </c>
      <c r="AB1540" s="25">
        <v>6.0070032282496157E-3</v>
      </c>
      <c r="AC1540" s="7"/>
      <c r="AD1540" s="26">
        <v>6.0070032282496157E-3</v>
      </c>
      <c r="AE1540" s="28"/>
      <c r="AF1540" s="28"/>
      <c r="AG1540" s="28"/>
      <c r="AH1540" s="29"/>
      <c r="AI1540" s="108" t="str">
        <f t="shared" si="188"/>
        <v>NO OFERTADO</v>
      </c>
      <c r="AJ1540" s="108" t="str">
        <f t="shared" si="189"/>
        <v>CORRECTO</v>
      </c>
      <c r="AK1540" s="27">
        <v>4.0046688188330772E-3</v>
      </c>
      <c r="AL1540" s="7"/>
      <c r="AM1540" s="26">
        <v>4.0046688188330772E-3</v>
      </c>
      <c r="AN1540" s="28"/>
      <c r="AO1540" s="28"/>
      <c r="AP1540" s="28"/>
      <c r="AQ1540" s="29"/>
      <c r="AR1540" s="108" t="str">
        <f t="shared" si="190"/>
        <v>NO OFERTADO</v>
      </c>
      <c r="AS1540" s="109" t="str">
        <f t="shared" si="191"/>
        <v>CORRECTO</v>
      </c>
    </row>
    <row r="1541" spans="1:45" x14ac:dyDescent="0.25">
      <c r="A1541" s="134">
        <v>1541</v>
      </c>
      <c r="B1541" s="135">
        <v>1430</v>
      </c>
      <c r="C1541" s="10" t="s">
        <v>777</v>
      </c>
      <c r="D1541" s="136" t="s">
        <v>2446</v>
      </c>
      <c r="E1541" s="136" t="s">
        <v>726</v>
      </c>
      <c r="F1541" s="136" t="s">
        <v>166</v>
      </c>
      <c r="G1541" s="136" t="s">
        <v>167</v>
      </c>
      <c r="H1541" s="136" t="s">
        <v>4849</v>
      </c>
      <c r="I1541" s="137" t="s">
        <v>45</v>
      </c>
      <c r="J1541" s="8">
        <v>10</v>
      </c>
      <c r="K1541" s="8" t="s">
        <v>168</v>
      </c>
      <c r="L1541" s="9">
        <v>3820.39</v>
      </c>
      <c r="M1541" s="9">
        <v>20115</v>
      </c>
      <c r="N1541" s="138">
        <f t="shared" si="184"/>
        <v>76847144.849999994</v>
      </c>
      <c r="O1541" s="11" t="s">
        <v>3204</v>
      </c>
      <c r="P1541" s="39">
        <v>2.3348480648627957E-3</v>
      </c>
      <c r="Q1541" s="39"/>
      <c r="R1541" s="26">
        <v>0.5837120162156989</v>
      </c>
      <c r="S1541" s="7"/>
      <c r="T1541" s="26">
        <v>0.5837120162156989</v>
      </c>
      <c r="U1541" s="11"/>
      <c r="V1541" s="28"/>
      <c r="W1541" s="28"/>
      <c r="X1541" s="29"/>
      <c r="Y1541" s="108" t="str">
        <f t="shared" si="185"/>
        <v>NO OFERTADO</v>
      </c>
      <c r="Z1541" s="108" t="str">
        <f t="shared" si="186"/>
        <v>CORRECTO</v>
      </c>
      <c r="AA1541" s="29">
        <f t="shared" si="187"/>
        <v>0</v>
      </c>
      <c r="AB1541" s="25">
        <v>0.21013632583765163</v>
      </c>
      <c r="AC1541" s="7"/>
      <c r="AD1541" s="26">
        <v>0.21013632583765163</v>
      </c>
      <c r="AE1541" s="28"/>
      <c r="AF1541" s="28"/>
      <c r="AG1541" s="28"/>
      <c r="AH1541" s="29"/>
      <c r="AI1541" s="108" t="str">
        <f t="shared" si="188"/>
        <v>NO OFERTADO</v>
      </c>
      <c r="AJ1541" s="108" t="str">
        <f t="shared" si="189"/>
        <v>CORRECTO</v>
      </c>
      <c r="AK1541" s="27">
        <v>0.14009088389176774</v>
      </c>
      <c r="AL1541" s="7"/>
      <c r="AM1541" s="26">
        <v>0.14009088389176774</v>
      </c>
      <c r="AN1541" s="28"/>
      <c r="AO1541" s="28"/>
      <c r="AP1541" s="28"/>
      <c r="AQ1541" s="29"/>
      <c r="AR1541" s="108" t="str">
        <f t="shared" si="190"/>
        <v>NO OFERTADO</v>
      </c>
      <c r="AS1541" s="109" t="str">
        <f t="shared" si="191"/>
        <v>CORRECTO</v>
      </c>
    </row>
    <row r="1542" spans="1:45" x14ac:dyDescent="0.25">
      <c r="A1542" s="134">
        <v>1542</v>
      </c>
      <c r="B1542" s="135">
        <v>303</v>
      </c>
      <c r="C1542" s="10" t="s">
        <v>777</v>
      </c>
      <c r="D1542" s="136" t="s">
        <v>778</v>
      </c>
      <c r="E1542" s="136" t="s">
        <v>726</v>
      </c>
      <c r="F1542" s="136" t="s">
        <v>241</v>
      </c>
      <c r="G1542" s="136" t="s">
        <v>167</v>
      </c>
      <c r="H1542" s="136" t="s">
        <v>243</v>
      </c>
      <c r="I1542" s="137" t="s">
        <v>45</v>
      </c>
      <c r="J1542" s="8">
        <v>10</v>
      </c>
      <c r="K1542" s="8" t="s">
        <v>168</v>
      </c>
      <c r="L1542" s="9">
        <v>3040</v>
      </c>
      <c r="M1542" s="9">
        <v>2973.1</v>
      </c>
      <c r="N1542" s="138">
        <f t="shared" ref="N1542:N1605" si="192">M1542*L1542</f>
        <v>9038224</v>
      </c>
      <c r="O1542" s="11" t="s">
        <v>3204</v>
      </c>
      <c r="P1542" s="39">
        <v>2.746085083237348E-4</v>
      </c>
      <c r="Q1542" s="39"/>
      <c r="R1542" s="26">
        <v>6.8652127080933698E-2</v>
      </c>
      <c r="S1542" s="7"/>
      <c r="T1542" s="26">
        <v>6.8652127080933698E-2</v>
      </c>
      <c r="U1542" s="11"/>
      <c r="V1542" s="28"/>
      <c r="W1542" s="28"/>
      <c r="X1542" s="29"/>
      <c r="Y1542" s="108" t="str">
        <f t="shared" ref="Y1542:Y1605" si="193">IF(U1542=0,"NO OFERTADO",IF(V1542=0,"NO OFERTADO",IF(W1542=0,"NO OFERTADO",IF(X1542&gt;0,"CORRECTO","NO OFERTADO"))))</f>
        <v>NO OFERTADO</v>
      </c>
      <c r="Z1542" s="108" t="str">
        <f t="shared" ref="Z1542:Z1605" si="194">IF(X1542=0,"CORRECTO",IF(X1542&gt;I1542,"SOBREPASA TECHO REGULADO","CORRECTO"))</f>
        <v>CORRECTO</v>
      </c>
      <c r="AA1542" s="29">
        <f t="shared" ref="AA1542:AA1605" si="195">IF(AND(Y1542="CORRECTO", Z1542="CORRECTO"), X1542*M1542, 0)</f>
        <v>0</v>
      </c>
      <c r="AB1542" s="25">
        <v>2.4714765749136131E-2</v>
      </c>
      <c r="AC1542" s="7"/>
      <c r="AD1542" s="26">
        <v>2.4714765749136131E-2</v>
      </c>
      <c r="AE1542" s="28"/>
      <c r="AF1542" s="28"/>
      <c r="AG1542" s="28"/>
      <c r="AH1542" s="29"/>
      <c r="AI1542" s="108" t="str">
        <f t="shared" ref="AI1542:AI1605" si="196">IF(AE1542=0,"NO OFERTADO",IF(AF1542=0,"NO OFERTADO",IF(AG1542=0,"NO OFERTADO",IF(AH1542&gt;0,"CORRECTO","NO OFERTADO"))))</f>
        <v>NO OFERTADO</v>
      </c>
      <c r="AJ1542" s="108" t="str">
        <f t="shared" ref="AJ1542:AJ1605" si="197">IF(AH1542=0,"CORRECTO",IF(AH1542&lt;X1542,"PRECIO OPCION 1 MAYOR QUE OPCION 2",IF(AH1542&gt;I1542,"SOBREPASA TECHO REGULADO","CORRECTO")))</f>
        <v>CORRECTO</v>
      </c>
      <c r="AK1542" s="27">
        <v>1.6476510499424089E-2</v>
      </c>
      <c r="AL1542" s="7"/>
      <c r="AM1542" s="26">
        <v>1.6476510499424089E-2</v>
      </c>
      <c r="AN1542" s="28"/>
      <c r="AO1542" s="28"/>
      <c r="AP1542" s="28"/>
      <c r="AQ1542" s="29"/>
      <c r="AR1542" s="108" t="str">
        <f t="shared" ref="AR1542:AR1605" si="198">IF(AN1542=0,"NO OFERTADO",IF(AO1542=0,"NO OFERTADO",IF(AP1542=0,"NO OFERTADO",IF(AQ1542&gt;0,"CORRECTO","NO OFERTADO"))))</f>
        <v>NO OFERTADO</v>
      </c>
      <c r="AS1542" s="109" t="str">
        <f t="shared" ref="AS1542:AS1605" si="199">IF(AQ1542=0,"CORRECTO",IF(AQ1542&lt;AH1542,"PRECIO OPCION 2 MAYOR QUE OPCION 3",IF(AQ1542&gt;I1542,"SOBREPASA TECHO REGULADO","CORRECTO")))</f>
        <v>CORRECTO</v>
      </c>
    </row>
    <row r="1543" spans="1:45" ht="24" x14ac:dyDescent="0.25">
      <c r="A1543" s="134">
        <v>1543</v>
      </c>
      <c r="B1543" s="135">
        <v>1519</v>
      </c>
      <c r="C1543" s="10" t="s">
        <v>2713</v>
      </c>
      <c r="D1543" s="136" t="s">
        <v>2714</v>
      </c>
      <c r="E1543" s="136" t="s">
        <v>36</v>
      </c>
      <c r="F1543" s="136" t="s">
        <v>15</v>
      </c>
      <c r="G1543" s="136" t="s">
        <v>17</v>
      </c>
      <c r="H1543" s="136" t="s">
        <v>18</v>
      </c>
      <c r="I1543" s="137" t="s">
        <v>45</v>
      </c>
      <c r="J1543" s="8">
        <v>1</v>
      </c>
      <c r="K1543" s="8" t="s">
        <v>2715</v>
      </c>
      <c r="L1543" s="9">
        <v>84067</v>
      </c>
      <c r="M1543" s="9">
        <v>6.1818181818181817</v>
      </c>
      <c r="N1543" s="138">
        <f t="shared" si="192"/>
        <v>519686.90909090906</v>
      </c>
      <c r="O1543" s="11" t="s">
        <v>3204</v>
      </c>
      <c r="P1543" s="39">
        <v>1.5789655899303546E-5</v>
      </c>
      <c r="Q1543" s="39"/>
      <c r="R1543" s="26">
        <v>3.9474139748258861E-3</v>
      </c>
      <c r="S1543" s="7"/>
      <c r="T1543" s="26">
        <v>3.9474139748258861E-3</v>
      </c>
      <c r="U1543" s="11"/>
      <c r="V1543" s="28"/>
      <c r="W1543" s="28"/>
      <c r="X1543" s="29"/>
      <c r="Y1543" s="108" t="str">
        <f t="shared" si="193"/>
        <v>NO OFERTADO</v>
      </c>
      <c r="Z1543" s="108" t="str">
        <f t="shared" si="194"/>
        <v>CORRECTO</v>
      </c>
      <c r="AA1543" s="29">
        <f t="shared" si="195"/>
        <v>0</v>
      </c>
      <c r="AB1543" s="25">
        <v>1.4210690309373192E-3</v>
      </c>
      <c r="AC1543" s="7"/>
      <c r="AD1543" s="26">
        <v>1.4210690309373192E-3</v>
      </c>
      <c r="AE1543" s="28"/>
      <c r="AF1543" s="28"/>
      <c r="AG1543" s="28"/>
      <c r="AH1543" s="29"/>
      <c r="AI1543" s="108" t="str">
        <f t="shared" si="196"/>
        <v>NO OFERTADO</v>
      </c>
      <c r="AJ1543" s="108" t="str">
        <f t="shared" si="197"/>
        <v>CORRECTO</v>
      </c>
      <c r="AK1543" s="27">
        <v>9.4737935395821271E-4</v>
      </c>
      <c r="AL1543" s="7"/>
      <c r="AM1543" s="26">
        <v>9.4737935395821271E-4</v>
      </c>
      <c r="AN1543" s="28"/>
      <c r="AO1543" s="28"/>
      <c r="AP1543" s="28"/>
      <c r="AQ1543" s="29"/>
      <c r="AR1543" s="108" t="str">
        <f t="shared" si="198"/>
        <v>NO OFERTADO</v>
      </c>
      <c r="AS1543" s="109" t="str">
        <f t="shared" si="199"/>
        <v>CORRECTO</v>
      </c>
    </row>
    <row r="1544" spans="1:45" x14ac:dyDescent="0.25">
      <c r="A1544" s="134">
        <v>1544</v>
      </c>
      <c r="B1544" s="135">
        <v>197</v>
      </c>
      <c r="C1544" s="10" t="s">
        <v>550</v>
      </c>
      <c r="D1544" s="136" t="s">
        <v>551</v>
      </c>
      <c r="E1544" s="136" t="s">
        <v>552</v>
      </c>
      <c r="F1544" s="136" t="s">
        <v>166</v>
      </c>
      <c r="G1544" s="136" t="s">
        <v>167</v>
      </c>
      <c r="H1544" s="136" t="s">
        <v>552</v>
      </c>
      <c r="I1544" s="137" t="s">
        <v>45</v>
      </c>
      <c r="J1544" s="8">
        <v>10</v>
      </c>
      <c r="K1544" s="8" t="s">
        <v>168</v>
      </c>
      <c r="L1544" s="9">
        <v>5886.41</v>
      </c>
      <c r="M1544" s="9">
        <v>9059.2307692307695</v>
      </c>
      <c r="N1544" s="138">
        <f t="shared" si="192"/>
        <v>53326346.592307694</v>
      </c>
      <c r="O1544" s="11" t="s">
        <v>3204</v>
      </c>
      <c r="P1544" s="39">
        <v>1.6202152648648776E-3</v>
      </c>
      <c r="Q1544" s="39"/>
      <c r="R1544" s="26">
        <v>0.40505381621621939</v>
      </c>
      <c r="S1544" s="7"/>
      <c r="T1544" s="26">
        <v>0.40505381621621939</v>
      </c>
      <c r="U1544" s="11"/>
      <c r="V1544" s="28"/>
      <c r="W1544" s="28"/>
      <c r="X1544" s="29"/>
      <c r="Y1544" s="108" t="str">
        <f t="shared" si="193"/>
        <v>NO OFERTADO</v>
      </c>
      <c r="Z1544" s="108" t="str">
        <f t="shared" si="194"/>
        <v>CORRECTO</v>
      </c>
      <c r="AA1544" s="29">
        <f t="shared" si="195"/>
        <v>0</v>
      </c>
      <c r="AB1544" s="25">
        <v>0.14581937383783899</v>
      </c>
      <c r="AC1544" s="7"/>
      <c r="AD1544" s="26">
        <v>0.14581937383783899</v>
      </c>
      <c r="AE1544" s="28"/>
      <c r="AF1544" s="28"/>
      <c r="AG1544" s="28"/>
      <c r="AH1544" s="29"/>
      <c r="AI1544" s="108" t="str">
        <f t="shared" si="196"/>
        <v>NO OFERTADO</v>
      </c>
      <c r="AJ1544" s="108" t="str">
        <f t="shared" si="197"/>
        <v>CORRECTO</v>
      </c>
      <c r="AK1544" s="27">
        <v>9.7212915891892654E-2</v>
      </c>
      <c r="AL1544" s="7"/>
      <c r="AM1544" s="26">
        <v>9.7212915891892654E-2</v>
      </c>
      <c r="AN1544" s="28"/>
      <c r="AO1544" s="28"/>
      <c r="AP1544" s="28"/>
      <c r="AQ1544" s="29"/>
      <c r="AR1544" s="108" t="str">
        <f t="shared" si="198"/>
        <v>NO OFERTADO</v>
      </c>
      <c r="AS1544" s="109" t="str">
        <f t="shared" si="199"/>
        <v>CORRECTO</v>
      </c>
    </row>
    <row r="1545" spans="1:45" x14ac:dyDescent="0.25">
      <c r="A1545" s="134">
        <v>1545</v>
      </c>
      <c r="B1545" s="135">
        <v>544</v>
      </c>
      <c r="C1545" s="10" t="s">
        <v>1260</v>
      </c>
      <c r="D1545" s="136" t="s">
        <v>1261</v>
      </c>
      <c r="E1545" s="136" t="s">
        <v>36</v>
      </c>
      <c r="F1545" s="136" t="s">
        <v>16</v>
      </c>
      <c r="G1545" s="136" t="s">
        <v>1262</v>
      </c>
      <c r="H1545" s="136" t="s">
        <v>18</v>
      </c>
      <c r="I1545" s="137" t="s">
        <v>45</v>
      </c>
      <c r="J1545" s="8">
        <v>1</v>
      </c>
      <c r="K1545" s="8" t="s">
        <v>1263</v>
      </c>
      <c r="L1545" s="9">
        <v>40423</v>
      </c>
      <c r="M1545" s="9">
        <v>125.92307692307692</v>
      </c>
      <c r="N1545" s="138">
        <f t="shared" si="192"/>
        <v>5090188.538461538</v>
      </c>
      <c r="O1545" s="11" t="s">
        <v>3204</v>
      </c>
      <c r="P1545" s="39">
        <v>1.5465528201486205E-4</v>
      </c>
      <c r="Q1545" s="39"/>
      <c r="R1545" s="26">
        <v>3.8663820503715515E-2</v>
      </c>
      <c r="S1545" s="7"/>
      <c r="T1545" s="26">
        <v>3.8663820503715515E-2</v>
      </c>
      <c r="U1545" s="11"/>
      <c r="V1545" s="28"/>
      <c r="W1545" s="28"/>
      <c r="X1545" s="29"/>
      <c r="Y1545" s="108" t="str">
        <f t="shared" si="193"/>
        <v>NO OFERTADO</v>
      </c>
      <c r="Z1545" s="108" t="str">
        <f t="shared" si="194"/>
        <v>CORRECTO</v>
      </c>
      <c r="AA1545" s="29">
        <f t="shared" si="195"/>
        <v>0</v>
      </c>
      <c r="AB1545" s="25">
        <v>1.3918975381337585E-2</v>
      </c>
      <c r="AC1545" s="7"/>
      <c r="AD1545" s="26">
        <v>1.3918975381337585E-2</v>
      </c>
      <c r="AE1545" s="28"/>
      <c r="AF1545" s="28"/>
      <c r="AG1545" s="28"/>
      <c r="AH1545" s="29"/>
      <c r="AI1545" s="108" t="str">
        <f t="shared" si="196"/>
        <v>NO OFERTADO</v>
      </c>
      <c r="AJ1545" s="108" t="str">
        <f t="shared" si="197"/>
        <v>CORRECTO</v>
      </c>
      <c r="AK1545" s="27">
        <v>9.2793169208917232E-3</v>
      </c>
      <c r="AL1545" s="7"/>
      <c r="AM1545" s="26">
        <v>9.2793169208917232E-3</v>
      </c>
      <c r="AN1545" s="28"/>
      <c r="AO1545" s="28"/>
      <c r="AP1545" s="28"/>
      <c r="AQ1545" s="29"/>
      <c r="AR1545" s="108" t="str">
        <f t="shared" si="198"/>
        <v>NO OFERTADO</v>
      </c>
      <c r="AS1545" s="109" t="str">
        <f t="shared" si="199"/>
        <v>CORRECTO</v>
      </c>
    </row>
    <row r="1546" spans="1:45" ht="24" x14ac:dyDescent="0.25">
      <c r="A1546" s="134">
        <v>1546</v>
      </c>
      <c r="B1546" s="135">
        <v>617</v>
      </c>
      <c r="C1546" s="10" t="s">
        <v>1366</v>
      </c>
      <c r="D1546" s="136" t="s">
        <v>1367</v>
      </c>
      <c r="E1546" s="136" t="s">
        <v>923</v>
      </c>
      <c r="F1546" s="136" t="s">
        <v>241</v>
      </c>
      <c r="G1546" s="136" t="s">
        <v>167</v>
      </c>
      <c r="H1546" s="136" t="s">
        <v>243</v>
      </c>
      <c r="I1546" s="137" t="s">
        <v>45</v>
      </c>
      <c r="J1546" s="8">
        <v>5</v>
      </c>
      <c r="K1546" s="8" t="s">
        <v>1111</v>
      </c>
      <c r="L1546" s="9">
        <v>32015</v>
      </c>
      <c r="M1546" s="9">
        <v>329.23076923076917</v>
      </c>
      <c r="N1546" s="138">
        <f t="shared" si="192"/>
        <v>10540323.076923074</v>
      </c>
      <c r="O1546" s="11" t="s">
        <v>3204</v>
      </c>
      <c r="P1546" s="39">
        <v>3.2024680926297954E-4</v>
      </c>
      <c r="Q1546" s="39"/>
      <c r="R1546" s="26">
        <v>8.0061702315744887E-2</v>
      </c>
      <c r="S1546" s="7"/>
      <c r="T1546" s="26">
        <v>8.0061702315744887E-2</v>
      </c>
      <c r="U1546" s="11"/>
      <c r="V1546" s="28"/>
      <c r="W1546" s="28"/>
      <c r="X1546" s="29"/>
      <c r="Y1546" s="108" t="str">
        <f t="shared" si="193"/>
        <v>NO OFERTADO</v>
      </c>
      <c r="Z1546" s="108" t="str">
        <f t="shared" si="194"/>
        <v>CORRECTO</v>
      </c>
      <c r="AA1546" s="29">
        <f t="shared" si="195"/>
        <v>0</v>
      </c>
      <c r="AB1546" s="25">
        <v>2.8822212833668159E-2</v>
      </c>
      <c r="AC1546" s="7"/>
      <c r="AD1546" s="26">
        <v>2.8822212833668159E-2</v>
      </c>
      <c r="AE1546" s="28"/>
      <c r="AF1546" s="28"/>
      <c r="AG1546" s="28"/>
      <c r="AH1546" s="29"/>
      <c r="AI1546" s="108" t="str">
        <f t="shared" si="196"/>
        <v>NO OFERTADO</v>
      </c>
      <c r="AJ1546" s="108" t="str">
        <f t="shared" si="197"/>
        <v>CORRECTO</v>
      </c>
      <c r="AK1546" s="27">
        <v>1.9214808555778774E-2</v>
      </c>
      <c r="AL1546" s="7"/>
      <c r="AM1546" s="26">
        <v>1.9214808555778774E-2</v>
      </c>
      <c r="AN1546" s="28"/>
      <c r="AO1546" s="28"/>
      <c r="AP1546" s="28"/>
      <c r="AQ1546" s="29"/>
      <c r="AR1546" s="108" t="str">
        <f t="shared" si="198"/>
        <v>NO OFERTADO</v>
      </c>
      <c r="AS1546" s="109" t="str">
        <f t="shared" si="199"/>
        <v>CORRECTO</v>
      </c>
    </row>
    <row r="1547" spans="1:45" x14ac:dyDescent="0.25">
      <c r="A1547" s="134">
        <v>1547</v>
      </c>
      <c r="B1547" s="135">
        <v>1634</v>
      </c>
      <c r="C1547" s="10" t="s">
        <v>2881</v>
      </c>
      <c r="D1547" s="136" t="s">
        <v>2882</v>
      </c>
      <c r="E1547" s="136" t="s">
        <v>165</v>
      </c>
      <c r="F1547" s="136" t="s">
        <v>81</v>
      </c>
      <c r="G1547" s="136" t="s">
        <v>167</v>
      </c>
      <c r="H1547" s="136" t="s">
        <v>81</v>
      </c>
      <c r="I1547" s="137" t="s">
        <v>45</v>
      </c>
      <c r="J1547" s="8">
        <v>1</v>
      </c>
      <c r="K1547" s="8" t="s">
        <v>168</v>
      </c>
      <c r="L1547" s="9">
        <v>12763.81</v>
      </c>
      <c r="M1547" s="9">
        <v>4.5454545454545459</v>
      </c>
      <c r="N1547" s="138">
        <f t="shared" si="192"/>
        <v>58017.318181818184</v>
      </c>
      <c r="O1547" s="11" t="s">
        <v>3204</v>
      </c>
      <c r="P1547" s="39">
        <v>1.7627411317591362E-6</v>
      </c>
      <c r="Q1547" s="39"/>
      <c r="R1547" s="26">
        <v>4.4068528293978408E-4</v>
      </c>
      <c r="S1547" s="7"/>
      <c r="T1547" s="26">
        <v>4.4068528293978408E-4</v>
      </c>
      <c r="U1547" s="11"/>
      <c r="V1547" s="28"/>
      <c r="W1547" s="28"/>
      <c r="X1547" s="29"/>
      <c r="Y1547" s="108" t="str">
        <f t="shared" si="193"/>
        <v>NO OFERTADO</v>
      </c>
      <c r="Z1547" s="108" t="str">
        <f t="shared" si="194"/>
        <v>CORRECTO</v>
      </c>
      <c r="AA1547" s="29">
        <f t="shared" si="195"/>
        <v>0</v>
      </c>
      <c r="AB1547" s="25">
        <v>1.5864670185832227E-4</v>
      </c>
      <c r="AC1547" s="7"/>
      <c r="AD1547" s="26">
        <v>1.5864670185832227E-4</v>
      </c>
      <c r="AE1547" s="28"/>
      <c r="AF1547" s="28"/>
      <c r="AG1547" s="28"/>
      <c r="AH1547" s="29"/>
      <c r="AI1547" s="108" t="str">
        <f t="shared" si="196"/>
        <v>NO OFERTADO</v>
      </c>
      <c r="AJ1547" s="108" t="str">
        <f t="shared" si="197"/>
        <v>CORRECTO</v>
      </c>
      <c r="AK1547" s="27">
        <v>1.0576446790554817E-4</v>
      </c>
      <c r="AL1547" s="7"/>
      <c r="AM1547" s="26">
        <v>1.0576446790554817E-4</v>
      </c>
      <c r="AN1547" s="28"/>
      <c r="AO1547" s="28"/>
      <c r="AP1547" s="28"/>
      <c r="AQ1547" s="29"/>
      <c r="AR1547" s="108" t="str">
        <f t="shared" si="198"/>
        <v>NO OFERTADO</v>
      </c>
      <c r="AS1547" s="109" t="str">
        <f t="shared" si="199"/>
        <v>CORRECTO</v>
      </c>
    </row>
    <row r="1548" spans="1:45" ht="24" x14ac:dyDescent="0.25">
      <c r="A1548" s="134">
        <v>1548</v>
      </c>
      <c r="B1548" s="135">
        <v>163</v>
      </c>
      <c r="C1548" s="10" t="s">
        <v>461</v>
      </c>
      <c r="D1548" s="136" t="s">
        <v>462</v>
      </c>
      <c r="E1548" s="136" t="s">
        <v>7</v>
      </c>
      <c r="F1548" s="136" t="s">
        <v>7</v>
      </c>
      <c r="G1548" s="136" t="s">
        <v>8</v>
      </c>
      <c r="H1548" s="136" t="s">
        <v>7</v>
      </c>
      <c r="I1548" s="137">
        <v>1905895.4</v>
      </c>
      <c r="J1548" s="8">
        <v>1</v>
      </c>
      <c r="K1548" s="8" t="s">
        <v>463</v>
      </c>
      <c r="L1548" s="9">
        <v>1786498.3</v>
      </c>
      <c r="M1548" s="9">
        <v>31.5</v>
      </c>
      <c r="N1548" s="138">
        <f t="shared" si="192"/>
        <v>56274696.450000003</v>
      </c>
      <c r="O1548" s="11" t="s">
        <v>3204</v>
      </c>
      <c r="P1548" s="39">
        <v>1.7097950270435292E-3</v>
      </c>
      <c r="Q1548" s="39">
        <v>2.7299555184187863E-3</v>
      </c>
      <c r="R1548" s="26">
        <v>0.42744875676088229</v>
      </c>
      <c r="S1548" s="26">
        <v>8.1898665552563588E-2</v>
      </c>
      <c r="T1548" s="26">
        <v>0.50934742231344587</v>
      </c>
      <c r="U1548" s="11"/>
      <c r="V1548" s="28"/>
      <c r="W1548" s="28"/>
      <c r="X1548" s="29"/>
      <c r="Y1548" s="108" t="str">
        <f t="shared" si="193"/>
        <v>NO OFERTADO</v>
      </c>
      <c r="Z1548" s="108" t="str">
        <f t="shared" si="194"/>
        <v>CORRECTO</v>
      </c>
      <c r="AA1548" s="29">
        <f t="shared" si="195"/>
        <v>0</v>
      </c>
      <c r="AB1548" s="25">
        <v>0.15388155243391763</v>
      </c>
      <c r="AC1548" s="26">
        <v>4.0949332776281794E-2</v>
      </c>
      <c r="AD1548" s="26">
        <v>0.19483088521019942</v>
      </c>
      <c r="AE1548" s="28"/>
      <c r="AF1548" s="28"/>
      <c r="AG1548" s="28"/>
      <c r="AH1548" s="29"/>
      <c r="AI1548" s="108" t="str">
        <f t="shared" si="196"/>
        <v>NO OFERTADO</v>
      </c>
      <c r="AJ1548" s="108" t="str">
        <f t="shared" si="197"/>
        <v>CORRECTO</v>
      </c>
      <c r="AK1548" s="27">
        <v>0.10258770162261174</v>
      </c>
      <c r="AL1548" s="26">
        <v>1.3649777592093931E-2</v>
      </c>
      <c r="AM1548" s="26">
        <v>0.11623747921470567</v>
      </c>
      <c r="AN1548" s="28"/>
      <c r="AO1548" s="28"/>
      <c r="AP1548" s="28"/>
      <c r="AQ1548" s="29"/>
      <c r="AR1548" s="108" t="str">
        <f t="shared" si="198"/>
        <v>NO OFERTADO</v>
      </c>
      <c r="AS1548" s="109" t="str">
        <f t="shared" si="199"/>
        <v>CORRECTO</v>
      </c>
    </row>
    <row r="1549" spans="1:45" ht="24" x14ac:dyDescent="0.25">
      <c r="A1549" s="134">
        <v>1549</v>
      </c>
      <c r="B1549" s="135">
        <v>264</v>
      </c>
      <c r="C1549" s="10" t="s">
        <v>461</v>
      </c>
      <c r="D1549" s="136" t="s">
        <v>699</v>
      </c>
      <c r="E1549" s="136" t="s">
        <v>7</v>
      </c>
      <c r="F1549" s="136" t="s">
        <v>7</v>
      </c>
      <c r="G1549" s="136" t="s">
        <v>8</v>
      </c>
      <c r="H1549" s="136" t="s">
        <v>7</v>
      </c>
      <c r="I1549" s="137">
        <v>952947.7</v>
      </c>
      <c r="J1549" s="8">
        <v>1</v>
      </c>
      <c r="K1549" s="8" t="s">
        <v>463</v>
      </c>
      <c r="L1549" s="9">
        <v>947656.45</v>
      </c>
      <c r="M1549" s="9">
        <v>37.799999999999997</v>
      </c>
      <c r="N1549" s="138">
        <f t="shared" si="192"/>
        <v>35821413.809999995</v>
      </c>
      <c r="O1549" s="11" t="s">
        <v>3204</v>
      </c>
      <c r="P1549" s="39">
        <v>1.08836260446868E-3</v>
      </c>
      <c r="Q1549" s="39">
        <v>1.7377413380640706E-3</v>
      </c>
      <c r="R1549" s="26">
        <v>0.27209065111717001</v>
      </c>
      <c r="S1549" s="26">
        <v>5.2132240141922116E-2</v>
      </c>
      <c r="T1549" s="26">
        <v>0.32422289125909215</v>
      </c>
      <c r="U1549" s="11"/>
      <c r="V1549" s="28"/>
      <c r="W1549" s="28"/>
      <c r="X1549" s="29"/>
      <c r="Y1549" s="108" t="str">
        <f t="shared" si="193"/>
        <v>NO OFERTADO</v>
      </c>
      <c r="Z1549" s="108" t="str">
        <f t="shared" si="194"/>
        <v>CORRECTO</v>
      </c>
      <c r="AA1549" s="29">
        <f t="shared" si="195"/>
        <v>0</v>
      </c>
      <c r="AB1549" s="25">
        <v>9.7952634402181202E-2</v>
      </c>
      <c r="AC1549" s="26">
        <v>2.6066120070961058E-2</v>
      </c>
      <c r="AD1549" s="26">
        <v>0.12401875447314226</v>
      </c>
      <c r="AE1549" s="28"/>
      <c r="AF1549" s="28"/>
      <c r="AG1549" s="28"/>
      <c r="AH1549" s="29"/>
      <c r="AI1549" s="108" t="str">
        <f t="shared" si="196"/>
        <v>NO OFERTADO</v>
      </c>
      <c r="AJ1549" s="108" t="str">
        <f t="shared" si="197"/>
        <v>CORRECTO</v>
      </c>
      <c r="AK1549" s="27">
        <v>6.5301756268120806E-2</v>
      </c>
      <c r="AL1549" s="26">
        <v>8.6887066903203521E-3</v>
      </c>
      <c r="AM1549" s="26">
        <v>7.3990462958441153E-2</v>
      </c>
      <c r="AN1549" s="28"/>
      <c r="AO1549" s="28"/>
      <c r="AP1549" s="28"/>
      <c r="AQ1549" s="29"/>
      <c r="AR1549" s="108" t="str">
        <f t="shared" si="198"/>
        <v>NO OFERTADO</v>
      </c>
      <c r="AS1549" s="109" t="str">
        <f t="shared" si="199"/>
        <v>CORRECTO</v>
      </c>
    </row>
    <row r="1550" spans="1:45" ht="24" x14ac:dyDescent="0.25">
      <c r="A1550" s="134">
        <v>1550</v>
      </c>
      <c r="B1550" s="135">
        <v>241</v>
      </c>
      <c r="C1550" s="10" t="s">
        <v>659</v>
      </c>
      <c r="D1550" s="136" t="s">
        <v>660</v>
      </c>
      <c r="E1550" s="136" t="s">
        <v>6</v>
      </c>
      <c r="F1550" s="136" t="s">
        <v>7</v>
      </c>
      <c r="G1550" s="136" t="s">
        <v>8</v>
      </c>
      <c r="H1550" s="136" t="s">
        <v>7</v>
      </c>
      <c r="I1550" s="137">
        <v>229387.19999999998</v>
      </c>
      <c r="J1550" s="8">
        <v>1</v>
      </c>
      <c r="K1550" s="8" t="s">
        <v>661</v>
      </c>
      <c r="L1550" s="9">
        <v>229387.2</v>
      </c>
      <c r="M1550" s="9">
        <v>212.30769230769232</v>
      </c>
      <c r="N1550" s="138">
        <f t="shared" si="192"/>
        <v>48700667.07692308</v>
      </c>
      <c r="O1550" s="11" t="s">
        <v>3204</v>
      </c>
      <c r="P1550" s="39">
        <v>1.4796731681317777E-3</v>
      </c>
      <c r="Q1550" s="39">
        <v>2.3625299330658983E-3</v>
      </c>
      <c r="R1550" s="26">
        <v>0.36991829203294446</v>
      </c>
      <c r="S1550" s="26">
        <v>7.0875897991976952E-2</v>
      </c>
      <c r="T1550" s="26">
        <v>0.44079419002492143</v>
      </c>
      <c r="U1550" s="11"/>
      <c r="V1550" s="28"/>
      <c r="W1550" s="28"/>
      <c r="X1550" s="29"/>
      <c r="Y1550" s="108" t="str">
        <f t="shared" si="193"/>
        <v>NO OFERTADO</v>
      </c>
      <c r="Z1550" s="108" t="str">
        <f t="shared" si="194"/>
        <v>CORRECTO</v>
      </c>
      <c r="AA1550" s="29">
        <f t="shared" si="195"/>
        <v>0</v>
      </c>
      <c r="AB1550" s="25">
        <v>0.13317058513186</v>
      </c>
      <c r="AC1550" s="26">
        <v>3.5437948995988476E-2</v>
      </c>
      <c r="AD1550" s="26">
        <v>0.16860853412784849</v>
      </c>
      <c r="AE1550" s="28"/>
      <c r="AF1550" s="28"/>
      <c r="AG1550" s="28"/>
      <c r="AH1550" s="29"/>
      <c r="AI1550" s="108" t="str">
        <f t="shared" si="196"/>
        <v>NO OFERTADO</v>
      </c>
      <c r="AJ1550" s="108" t="str">
        <f t="shared" si="197"/>
        <v>CORRECTO</v>
      </c>
      <c r="AK1550" s="27">
        <v>8.8780390087906669E-2</v>
      </c>
      <c r="AL1550" s="26">
        <v>1.1812649665329491E-2</v>
      </c>
      <c r="AM1550" s="26">
        <v>0.10059303975323616</v>
      </c>
      <c r="AN1550" s="28"/>
      <c r="AO1550" s="28"/>
      <c r="AP1550" s="28"/>
      <c r="AQ1550" s="29"/>
      <c r="AR1550" s="108" t="str">
        <f t="shared" si="198"/>
        <v>NO OFERTADO</v>
      </c>
      <c r="AS1550" s="109" t="str">
        <f t="shared" si="199"/>
        <v>CORRECTO</v>
      </c>
    </row>
    <row r="1551" spans="1:45" ht="36" x14ac:dyDescent="0.25">
      <c r="A1551" s="134">
        <v>1551</v>
      </c>
      <c r="B1551" s="135">
        <v>367</v>
      </c>
      <c r="C1551" s="10" t="s">
        <v>919</v>
      </c>
      <c r="D1551" s="136" t="s">
        <v>69</v>
      </c>
      <c r="E1551" s="136" t="s">
        <v>205</v>
      </c>
      <c r="F1551" s="136" t="s">
        <v>7</v>
      </c>
      <c r="G1551" s="136" t="s">
        <v>8</v>
      </c>
      <c r="H1551" s="136" t="s">
        <v>7</v>
      </c>
      <c r="I1551" s="137" t="s">
        <v>45</v>
      </c>
      <c r="J1551" s="8">
        <v>1</v>
      </c>
      <c r="K1551" s="8" t="s">
        <v>920</v>
      </c>
      <c r="L1551" s="9">
        <v>106500.98</v>
      </c>
      <c r="M1551" s="9">
        <v>161.25</v>
      </c>
      <c r="N1551" s="138">
        <f t="shared" si="192"/>
        <v>17173283.024999999</v>
      </c>
      <c r="O1551" s="11" t="s">
        <v>3204</v>
      </c>
      <c r="P1551" s="39">
        <v>5.2177614036967503E-4</v>
      </c>
      <c r="Q1551" s="39"/>
      <c r="R1551" s="26">
        <v>0.13044403509241875</v>
      </c>
      <c r="S1551" s="7"/>
      <c r="T1551" s="26">
        <v>0.13044403509241875</v>
      </c>
      <c r="U1551" s="11"/>
      <c r="V1551" s="28"/>
      <c r="W1551" s="28"/>
      <c r="X1551" s="29"/>
      <c r="Y1551" s="108" t="str">
        <f t="shared" si="193"/>
        <v>NO OFERTADO</v>
      </c>
      <c r="Z1551" s="108" t="str">
        <f t="shared" si="194"/>
        <v>CORRECTO</v>
      </c>
      <c r="AA1551" s="29">
        <f t="shared" si="195"/>
        <v>0</v>
      </c>
      <c r="AB1551" s="25">
        <v>4.6959852633270752E-2</v>
      </c>
      <c r="AC1551" s="7"/>
      <c r="AD1551" s="26">
        <v>4.6959852633270752E-2</v>
      </c>
      <c r="AE1551" s="28"/>
      <c r="AF1551" s="28"/>
      <c r="AG1551" s="28"/>
      <c r="AH1551" s="29"/>
      <c r="AI1551" s="108" t="str">
        <f t="shared" si="196"/>
        <v>NO OFERTADO</v>
      </c>
      <c r="AJ1551" s="108" t="str">
        <f t="shared" si="197"/>
        <v>CORRECTO</v>
      </c>
      <c r="AK1551" s="27">
        <v>3.1306568422180499E-2</v>
      </c>
      <c r="AL1551" s="7"/>
      <c r="AM1551" s="26">
        <v>3.1306568422180499E-2</v>
      </c>
      <c r="AN1551" s="28"/>
      <c r="AO1551" s="28"/>
      <c r="AP1551" s="28"/>
      <c r="AQ1551" s="29"/>
      <c r="AR1551" s="108" t="str">
        <f t="shared" si="198"/>
        <v>NO OFERTADO</v>
      </c>
      <c r="AS1551" s="109" t="str">
        <f t="shared" si="199"/>
        <v>CORRECTO</v>
      </c>
    </row>
    <row r="1552" spans="1:45" x14ac:dyDescent="0.25">
      <c r="A1552" s="134">
        <v>1552</v>
      </c>
      <c r="B1552" s="135">
        <v>2403</v>
      </c>
      <c r="C1552" s="10" t="s">
        <v>919</v>
      </c>
      <c r="D1552" s="136" t="s">
        <v>4053</v>
      </c>
      <c r="E1552" s="136" t="s">
        <v>3444</v>
      </c>
      <c r="F1552" s="136" t="s">
        <v>166</v>
      </c>
      <c r="G1552" s="136" t="s">
        <v>8</v>
      </c>
      <c r="H1552" s="136" t="s">
        <v>81</v>
      </c>
      <c r="I1552" s="137">
        <v>18653.2</v>
      </c>
      <c r="J1552" s="8">
        <v>105</v>
      </c>
      <c r="K1552" s="8" t="s">
        <v>920</v>
      </c>
      <c r="L1552" s="9">
        <v>18653.2</v>
      </c>
      <c r="M1552" s="138">
        <v>105</v>
      </c>
      <c r="N1552" s="138">
        <f t="shared" si="192"/>
        <v>1958586</v>
      </c>
      <c r="O1552" s="11" t="s">
        <v>3204</v>
      </c>
      <c r="P1552" s="39">
        <v>5.9507750624873915E-5</v>
      </c>
      <c r="Q1552" s="39">
        <v>9.5013442920095518E-5</v>
      </c>
      <c r="R1552" s="26">
        <v>1.4876937656218479E-2</v>
      </c>
      <c r="S1552" s="26">
        <v>2.8504032876028656E-3</v>
      </c>
      <c r="T1552" s="26">
        <v>1.7727340943821345E-2</v>
      </c>
      <c r="U1552" s="11"/>
      <c r="V1552" s="28"/>
      <c r="W1552" s="28"/>
      <c r="X1552" s="29"/>
      <c r="Y1552" s="108" t="str">
        <f t="shared" si="193"/>
        <v>NO OFERTADO</v>
      </c>
      <c r="Z1552" s="108" t="str">
        <f t="shared" si="194"/>
        <v>CORRECTO</v>
      </c>
      <c r="AA1552" s="29">
        <f t="shared" si="195"/>
        <v>0</v>
      </c>
      <c r="AB1552" s="25">
        <v>5.3556975562386519E-3</v>
      </c>
      <c r="AC1552" s="26">
        <v>1.4252016438014328E-3</v>
      </c>
      <c r="AD1552" s="26">
        <v>6.7808992000400851E-3</v>
      </c>
      <c r="AE1552" s="28"/>
      <c r="AF1552" s="28"/>
      <c r="AG1552" s="28"/>
      <c r="AH1552" s="29"/>
      <c r="AI1552" s="108" t="str">
        <f t="shared" si="196"/>
        <v>NO OFERTADO</v>
      </c>
      <c r="AJ1552" s="108" t="str">
        <f t="shared" si="197"/>
        <v>CORRECTO</v>
      </c>
      <c r="AK1552" s="27">
        <v>3.570465037492435E-3</v>
      </c>
      <c r="AL1552" s="26">
        <v>4.750672146004776E-4</v>
      </c>
      <c r="AM1552" s="26">
        <v>4.0455322520929126E-3</v>
      </c>
      <c r="AN1552" s="28"/>
      <c r="AO1552" s="28"/>
      <c r="AP1552" s="28"/>
      <c r="AQ1552" s="29"/>
      <c r="AR1552" s="108" t="str">
        <f t="shared" si="198"/>
        <v>NO OFERTADO</v>
      </c>
      <c r="AS1552" s="109" t="str">
        <f t="shared" si="199"/>
        <v>CORRECTO</v>
      </c>
    </row>
    <row r="1553" spans="1:45" ht="24" x14ac:dyDescent="0.25">
      <c r="A1553" s="134">
        <v>1553</v>
      </c>
      <c r="B1553" s="135">
        <v>944</v>
      </c>
      <c r="C1553" s="10" t="s">
        <v>1882</v>
      </c>
      <c r="D1553" s="136" t="s">
        <v>1883</v>
      </c>
      <c r="E1553" s="136" t="s">
        <v>6</v>
      </c>
      <c r="F1553" s="136" t="s">
        <v>101</v>
      </c>
      <c r="G1553" s="136" t="s">
        <v>8</v>
      </c>
      <c r="H1553" s="136" t="s">
        <v>7</v>
      </c>
      <c r="I1553" s="137" t="s">
        <v>45</v>
      </c>
      <c r="J1553" s="8">
        <v>1</v>
      </c>
      <c r="K1553" s="8" t="s">
        <v>1884</v>
      </c>
      <c r="L1553" s="9">
        <v>1391.37</v>
      </c>
      <c r="M1553" s="9">
        <v>2687.6923076923076</v>
      </c>
      <c r="N1553" s="138">
        <f t="shared" si="192"/>
        <v>3739574.4461538456</v>
      </c>
      <c r="O1553" s="11" t="s">
        <v>3204</v>
      </c>
      <c r="P1553" s="39">
        <v>1.1361955185264984E-4</v>
      </c>
      <c r="Q1553" s="39"/>
      <c r="R1553" s="26">
        <v>2.840488796316246E-2</v>
      </c>
      <c r="S1553" s="7"/>
      <c r="T1553" s="26">
        <v>2.840488796316246E-2</v>
      </c>
      <c r="U1553" s="11"/>
      <c r="V1553" s="28"/>
      <c r="W1553" s="28"/>
      <c r="X1553" s="29"/>
      <c r="Y1553" s="108" t="str">
        <f t="shared" si="193"/>
        <v>NO OFERTADO</v>
      </c>
      <c r="Z1553" s="108" t="str">
        <f t="shared" si="194"/>
        <v>CORRECTO</v>
      </c>
      <c r="AA1553" s="29">
        <f t="shared" si="195"/>
        <v>0</v>
      </c>
      <c r="AB1553" s="25">
        <v>1.0225759666738485E-2</v>
      </c>
      <c r="AC1553" s="7"/>
      <c r="AD1553" s="26">
        <v>1.0225759666738485E-2</v>
      </c>
      <c r="AE1553" s="28"/>
      <c r="AF1553" s="28"/>
      <c r="AG1553" s="28"/>
      <c r="AH1553" s="29"/>
      <c r="AI1553" s="108" t="str">
        <f t="shared" si="196"/>
        <v>NO OFERTADO</v>
      </c>
      <c r="AJ1553" s="108" t="str">
        <f t="shared" si="197"/>
        <v>CORRECTO</v>
      </c>
      <c r="AK1553" s="27">
        <v>6.8171731111589902E-3</v>
      </c>
      <c r="AL1553" s="7"/>
      <c r="AM1553" s="26">
        <v>6.8171731111589902E-3</v>
      </c>
      <c r="AN1553" s="28"/>
      <c r="AO1553" s="28"/>
      <c r="AP1553" s="28"/>
      <c r="AQ1553" s="29"/>
      <c r="AR1553" s="108" t="str">
        <f t="shared" si="198"/>
        <v>NO OFERTADO</v>
      </c>
      <c r="AS1553" s="109" t="str">
        <f t="shared" si="199"/>
        <v>CORRECTO</v>
      </c>
    </row>
    <row r="1554" spans="1:45" x14ac:dyDescent="0.25">
      <c r="A1554" s="134">
        <v>1554</v>
      </c>
      <c r="B1554" s="135">
        <v>1256</v>
      </c>
      <c r="C1554" s="10" t="s">
        <v>2304</v>
      </c>
      <c r="D1554" s="136" t="s">
        <v>2305</v>
      </c>
      <c r="E1554" s="136" t="s">
        <v>36</v>
      </c>
      <c r="F1554" s="136" t="s">
        <v>16</v>
      </c>
      <c r="G1554" s="136" t="s">
        <v>17</v>
      </c>
      <c r="H1554" s="136" t="s">
        <v>36</v>
      </c>
      <c r="I1554" s="137" t="s">
        <v>45</v>
      </c>
      <c r="J1554" s="8">
        <v>1</v>
      </c>
      <c r="K1554" s="8" t="s">
        <v>2306</v>
      </c>
      <c r="L1554" s="9">
        <v>1388</v>
      </c>
      <c r="M1554" s="9">
        <v>1295.6153846153845</v>
      </c>
      <c r="N1554" s="138">
        <f t="shared" si="192"/>
        <v>1798314.1538461538</v>
      </c>
      <c r="O1554" s="11" t="s">
        <v>3204</v>
      </c>
      <c r="P1554" s="39">
        <v>5.4638208489317323E-5</v>
      </c>
      <c r="Q1554" s="39"/>
      <c r="R1554" s="26">
        <v>1.3659552122329331E-2</v>
      </c>
      <c r="S1554" s="7"/>
      <c r="T1554" s="26">
        <v>1.3659552122329331E-2</v>
      </c>
      <c r="U1554" s="11"/>
      <c r="V1554" s="28"/>
      <c r="W1554" s="28"/>
      <c r="X1554" s="29"/>
      <c r="Y1554" s="108" t="str">
        <f t="shared" si="193"/>
        <v>NO OFERTADO</v>
      </c>
      <c r="Z1554" s="108" t="str">
        <f t="shared" si="194"/>
        <v>CORRECTO</v>
      </c>
      <c r="AA1554" s="29">
        <f t="shared" si="195"/>
        <v>0</v>
      </c>
      <c r="AB1554" s="25">
        <v>4.9174387640385595E-3</v>
      </c>
      <c r="AC1554" s="7"/>
      <c r="AD1554" s="26">
        <v>4.9174387640385595E-3</v>
      </c>
      <c r="AE1554" s="28"/>
      <c r="AF1554" s="28"/>
      <c r="AG1554" s="28"/>
      <c r="AH1554" s="29"/>
      <c r="AI1554" s="108" t="str">
        <f t="shared" si="196"/>
        <v>NO OFERTADO</v>
      </c>
      <c r="AJ1554" s="108" t="str">
        <f t="shared" si="197"/>
        <v>CORRECTO</v>
      </c>
      <c r="AK1554" s="27">
        <v>3.2782925093590392E-3</v>
      </c>
      <c r="AL1554" s="7"/>
      <c r="AM1554" s="26">
        <v>3.2782925093590392E-3</v>
      </c>
      <c r="AN1554" s="28"/>
      <c r="AO1554" s="28"/>
      <c r="AP1554" s="28"/>
      <c r="AQ1554" s="29"/>
      <c r="AR1554" s="108" t="str">
        <f t="shared" si="198"/>
        <v>NO OFERTADO</v>
      </c>
      <c r="AS1554" s="109" t="str">
        <f t="shared" si="199"/>
        <v>CORRECTO</v>
      </c>
    </row>
    <row r="1555" spans="1:45" ht="24" x14ac:dyDescent="0.25">
      <c r="A1555" s="134">
        <v>1555</v>
      </c>
      <c r="B1555" s="135">
        <v>1791</v>
      </c>
      <c r="C1555" s="10" t="s">
        <v>3117</v>
      </c>
      <c r="D1555" s="136" t="s">
        <v>3118</v>
      </c>
      <c r="E1555" s="136" t="s">
        <v>36</v>
      </c>
      <c r="F1555" s="136" t="s">
        <v>15</v>
      </c>
      <c r="G1555" s="136" t="s">
        <v>17</v>
      </c>
      <c r="H1555" s="136" t="s">
        <v>18</v>
      </c>
      <c r="I1555" s="137" t="s">
        <v>45</v>
      </c>
      <c r="J1555" s="8">
        <v>1</v>
      </c>
      <c r="K1555" s="8" t="s">
        <v>3119</v>
      </c>
      <c r="L1555" s="9">
        <v>9923.9599999999991</v>
      </c>
      <c r="M1555" s="9">
        <v>14.75</v>
      </c>
      <c r="N1555" s="138">
        <f t="shared" si="192"/>
        <v>146378.40999999997</v>
      </c>
      <c r="O1555" s="11" t="s">
        <v>3204</v>
      </c>
      <c r="P1555" s="39">
        <v>4.4474176365732973E-6</v>
      </c>
      <c r="Q1555" s="39"/>
      <c r="R1555" s="26">
        <v>1.1118544091433243E-3</v>
      </c>
      <c r="S1555" s="7"/>
      <c r="T1555" s="26">
        <v>1.1118544091433243E-3</v>
      </c>
      <c r="U1555" s="11"/>
      <c r="V1555" s="28"/>
      <c r="W1555" s="28"/>
      <c r="X1555" s="29"/>
      <c r="Y1555" s="108" t="str">
        <f t="shared" si="193"/>
        <v>NO OFERTADO</v>
      </c>
      <c r="Z1555" s="108" t="str">
        <f t="shared" si="194"/>
        <v>CORRECTO</v>
      </c>
      <c r="AA1555" s="29">
        <f t="shared" si="195"/>
        <v>0</v>
      </c>
      <c r="AB1555" s="25">
        <v>4.0026758729159675E-4</v>
      </c>
      <c r="AC1555" s="7"/>
      <c r="AD1555" s="26">
        <v>4.0026758729159675E-4</v>
      </c>
      <c r="AE1555" s="28"/>
      <c r="AF1555" s="28"/>
      <c r="AG1555" s="28"/>
      <c r="AH1555" s="29"/>
      <c r="AI1555" s="108" t="str">
        <f t="shared" si="196"/>
        <v>NO OFERTADO</v>
      </c>
      <c r="AJ1555" s="108" t="str">
        <f t="shared" si="197"/>
        <v>CORRECTO</v>
      </c>
      <c r="AK1555" s="27">
        <v>2.6684505819439785E-4</v>
      </c>
      <c r="AL1555" s="7"/>
      <c r="AM1555" s="26">
        <v>2.6684505819439785E-4</v>
      </c>
      <c r="AN1555" s="28"/>
      <c r="AO1555" s="28"/>
      <c r="AP1555" s="28"/>
      <c r="AQ1555" s="29"/>
      <c r="AR1555" s="108" t="str">
        <f t="shared" si="198"/>
        <v>NO OFERTADO</v>
      </c>
      <c r="AS1555" s="109" t="str">
        <f t="shared" si="199"/>
        <v>CORRECTO</v>
      </c>
    </row>
    <row r="1556" spans="1:45" x14ac:dyDescent="0.25">
      <c r="A1556" s="134">
        <v>1556</v>
      </c>
      <c r="B1556" s="135">
        <v>1250</v>
      </c>
      <c r="C1556" s="10" t="s">
        <v>2293</v>
      </c>
      <c r="D1556" s="136" t="s">
        <v>2294</v>
      </c>
      <c r="E1556" s="136" t="s">
        <v>165</v>
      </c>
      <c r="F1556" s="136" t="s">
        <v>166</v>
      </c>
      <c r="G1556" s="136" t="s">
        <v>8</v>
      </c>
      <c r="H1556" s="136" t="s">
        <v>81</v>
      </c>
      <c r="I1556" s="137" t="s">
        <v>45</v>
      </c>
      <c r="J1556" s="8">
        <v>180</v>
      </c>
      <c r="K1556" s="8" t="s">
        <v>2295</v>
      </c>
      <c r="L1556" s="9">
        <v>69</v>
      </c>
      <c r="M1556" s="9">
        <v>16656.923076923074</v>
      </c>
      <c r="N1556" s="138">
        <f t="shared" si="192"/>
        <v>1149327.692307692</v>
      </c>
      <c r="O1556" s="11" t="s">
        <v>3204</v>
      </c>
      <c r="P1556" s="39">
        <v>3.4920042163125826E-5</v>
      </c>
      <c r="Q1556" s="39"/>
      <c r="R1556" s="26">
        <v>8.7300105407814559E-3</v>
      </c>
      <c r="S1556" s="7"/>
      <c r="T1556" s="26">
        <v>8.7300105407814559E-3</v>
      </c>
      <c r="U1556" s="11"/>
      <c r="V1556" s="28"/>
      <c r="W1556" s="28"/>
      <c r="X1556" s="29"/>
      <c r="Y1556" s="108" t="str">
        <f t="shared" si="193"/>
        <v>NO OFERTADO</v>
      </c>
      <c r="Z1556" s="108" t="str">
        <f t="shared" si="194"/>
        <v>CORRECTO</v>
      </c>
      <c r="AA1556" s="29">
        <f t="shared" si="195"/>
        <v>0</v>
      </c>
      <c r="AB1556" s="25">
        <v>3.1428037946813242E-3</v>
      </c>
      <c r="AC1556" s="7"/>
      <c r="AD1556" s="26">
        <v>3.1428037946813242E-3</v>
      </c>
      <c r="AE1556" s="28"/>
      <c r="AF1556" s="28"/>
      <c r="AG1556" s="28"/>
      <c r="AH1556" s="29"/>
      <c r="AI1556" s="108" t="str">
        <f t="shared" si="196"/>
        <v>NO OFERTADO</v>
      </c>
      <c r="AJ1556" s="108" t="str">
        <f t="shared" si="197"/>
        <v>CORRECTO</v>
      </c>
      <c r="AK1556" s="27">
        <v>2.0952025297875498E-3</v>
      </c>
      <c r="AL1556" s="7"/>
      <c r="AM1556" s="26">
        <v>2.0952025297875498E-3</v>
      </c>
      <c r="AN1556" s="28"/>
      <c r="AO1556" s="28"/>
      <c r="AP1556" s="28"/>
      <c r="AQ1556" s="29"/>
      <c r="AR1556" s="108" t="str">
        <f t="shared" si="198"/>
        <v>NO OFERTADO</v>
      </c>
      <c r="AS1556" s="109" t="str">
        <f t="shared" si="199"/>
        <v>CORRECTO</v>
      </c>
    </row>
    <row r="1557" spans="1:45" x14ac:dyDescent="0.25">
      <c r="A1557" s="134">
        <v>1557</v>
      </c>
      <c r="B1557" s="135">
        <v>2404</v>
      </c>
      <c r="C1557" s="10" t="s">
        <v>4054</v>
      </c>
      <c r="D1557" s="136" t="s">
        <v>4055</v>
      </c>
      <c r="E1557" s="136" t="s">
        <v>748</v>
      </c>
      <c r="F1557" s="136" t="s">
        <v>166</v>
      </c>
      <c r="G1557" s="136" t="s">
        <v>8</v>
      </c>
      <c r="H1557" s="136" t="s">
        <v>81</v>
      </c>
      <c r="I1557" s="137" t="s">
        <v>45</v>
      </c>
      <c r="J1557" s="8">
        <v>176</v>
      </c>
      <c r="K1557" s="8" t="s">
        <v>4056</v>
      </c>
      <c r="L1557" s="9">
        <v>428.91</v>
      </c>
      <c r="M1557" s="138">
        <v>176</v>
      </c>
      <c r="N1557" s="138">
        <f t="shared" si="192"/>
        <v>75488.160000000003</v>
      </c>
      <c r="O1557" s="11" t="s">
        <v>3204</v>
      </c>
      <c r="P1557" s="39">
        <v>2.2935580058320557E-6</v>
      </c>
      <c r="Q1557" s="39"/>
      <c r="R1557" s="26">
        <v>5.7338950145801389E-4</v>
      </c>
      <c r="S1557" s="7"/>
      <c r="T1557" s="26">
        <v>5.7338950145801389E-4</v>
      </c>
      <c r="U1557" s="11"/>
      <c r="V1557" s="28"/>
      <c r="W1557" s="28"/>
      <c r="X1557" s="29"/>
      <c r="Y1557" s="108" t="str">
        <f t="shared" si="193"/>
        <v>NO OFERTADO</v>
      </c>
      <c r="Z1557" s="108" t="str">
        <f t="shared" si="194"/>
        <v>CORRECTO</v>
      </c>
      <c r="AA1557" s="29">
        <f t="shared" si="195"/>
        <v>0</v>
      </c>
      <c r="AB1557" s="25">
        <v>2.0642022052488502E-4</v>
      </c>
      <c r="AC1557" s="7"/>
      <c r="AD1557" s="26">
        <v>2.0642022052488502E-4</v>
      </c>
      <c r="AE1557" s="28"/>
      <c r="AF1557" s="28"/>
      <c r="AG1557" s="28"/>
      <c r="AH1557" s="29"/>
      <c r="AI1557" s="108" t="str">
        <f t="shared" si="196"/>
        <v>NO OFERTADO</v>
      </c>
      <c r="AJ1557" s="108" t="str">
        <f t="shared" si="197"/>
        <v>CORRECTO</v>
      </c>
      <c r="AK1557" s="27">
        <v>1.3761348034992333E-4</v>
      </c>
      <c r="AL1557" s="7"/>
      <c r="AM1557" s="26">
        <v>1.3761348034992333E-4</v>
      </c>
      <c r="AN1557" s="28"/>
      <c r="AO1557" s="28"/>
      <c r="AP1557" s="28"/>
      <c r="AQ1557" s="29"/>
      <c r="AR1557" s="108" t="str">
        <f t="shared" si="198"/>
        <v>NO OFERTADO</v>
      </c>
      <c r="AS1557" s="109" t="str">
        <f t="shared" si="199"/>
        <v>CORRECTO</v>
      </c>
    </row>
    <row r="1558" spans="1:45" ht="24" x14ac:dyDescent="0.25">
      <c r="A1558" s="134">
        <v>1558</v>
      </c>
      <c r="B1558" s="135">
        <v>601</v>
      </c>
      <c r="C1558" s="10" t="s">
        <v>1027</v>
      </c>
      <c r="D1558" s="136" t="s">
        <v>1354</v>
      </c>
      <c r="E1558" s="136" t="s">
        <v>6</v>
      </c>
      <c r="F1558" s="136" t="s">
        <v>7</v>
      </c>
      <c r="G1558" s="136" t="s">
        <v>8</v>
      </c>
      <c r="H1558" s="136" t="s">
        <v>7</v>
      </c>
      <c r="I1558" s="137">
        <v>18235.129499999999</v>
      </c>
      <c r="J1558" s="8">
        <v>1</v>
      </c>
      <c r="K1558" s="8" t="s">
        <v>1028</v>
      </c>
      <c r="L1558" s="9">
        <v>17335.3</v>
      </c>
      <c r="M1558" s="9">
        <v>739.53846153846155</v>
      </c>
      <c r="N1558" s="138">
        <f t="shared" si="192"/>
        <v>12820121.092307692</v>
      </c>
      <c r="O1558" s="11" t="s">
        <v>3204</v>
      </c>
      <c r="P1558" s="39">
        <v>3.8951394982999587E-4</v>
      </c>
      <c r="Q1558" s="39">
        <v>6.2192001966351722E-4</v>
      </c>
      <c r="R1558" s="26">
        <v>9.7378487457498969E-2</v>
      </c>
      <c r="S1558" s="26">
        <v>1.8657600589905517E-2</v>
      </c>
      <c r="T1558" s="26">
        <v>0.11603608804740448</v>
      </c>
      <c r="U1558" s="11"/>
      <c r="V1558" s="28"/>
      <c r="W1558" s="28"/>
      <c r="X1558" s="29"/>
      <c r="Y1558" s="108" t="str">
        <f t="shared" si="193"/>
        <v>NO OFERTADO</v>
      </c>
      <c r="Z1558" s="108" t="str">
        <f t="shared" si="194"/>
        <v>CORRECTO</v>
      </c>
      <c r="AA1558" s="29">
        <f t="shared" si="195"/>
        <v>0</v>
      </c>
      <c r="AB1558" s="25">
        <v>3.5056255484699629E-2</v>
      </c>
      <c r="AC1558" s="26">
        <v>9.3288002949527583E-3</v>
      </c>
      <c r="AD1558" s="26">
        <v>4.4385055779652391E-2</v>
      </c>
      <c r="AE1558" s="28"/>
      <c r="AF1558" s="28"/>
      <c r="AG1558" s="28"/>
      <c r="AH1558" s="29"/>
      <c r="AI1558" s="108" t="str">
        <f t="shared" si="196"/>
        <v>NO OFERTADO</v>
      </c>
      <c r="AJ1558" s="108" t="str">
        <f t="shared" si="197"/>
        <v>CORRECTO</v>
      </c>
      <c r="AK1558" s="27">
        <v>2.3370836989799752E-2</v>
      </c>
      <c r="AL1558" s="26">
        <v>3.109600098317586E-3</v>
      </c>
      <c r="AM1558" s="26">
        <v>2.6480437088117339E-2</v>
      </c>
      <c r="AN1558" s="28"/>
      <c r="AO1558" s="28"/>
      <c r="AP1558" s="28"/>
      <c r="AQ1558" s="29"/>
      <c r="AR1558" s="108" t="str">
        <f t="shared" si="198"/>
        <v>NO OFERTADO</v>
      </c>
      <c r="AS1558" s="109" t="str">
        <f t="shared" si="199"/>
        <v>CORRECTO</v>
      </c>
    </row>
    <row r="1559" spans="1:45" ht="24" x14ac:dyDescent="0.25">
      <c r="A1559" s="134">
        <v>1559</v>
      </c>
      <c r="B1559" s="135">
        <v>418</v>
      </c>
      <c r="C1559" s="10" t="s">
        <v>1027</v>
      </c>
      <c r="D1559" s="136" t="s">
        <v>736</v>
      </c>
      <c r="E1559" s="136" t="s">
        <v>6</v>
      </c>
      <c r="F1559" s="136" t="s">
        <v>7</v>
      </c>
      <c r="G1559" s="136" t="s">
        <v>8</v>
      </c>
      <c r="H1559" s="136" t="s">
        <v>7</v>
      </c>
      <c r="I1559" s="137">
        <v>12156.753000000001</v>
      </c>
      <c r="J1559" s="8">
        <v>1</v>
      </c>
      <c r="K1559" s="8" t="s">
        <v>1028</v>
      </c>
      <c r="L1559" s="9">
        <v>8427.44</v>
      </c>
      <c r="M1559" s="9">
        <v>1392.0769230769231</v>
      </c>
      <c r="N1559" s="138">
        <f t="shared" si="192"/>
        <v>11731644.744615385</v>
      </c>
      <c r="O1559" s="11" t="s">
        <v>3204</v>
      </c>
      <c r="P1559" s="39">
        <v>3.5644275507033389E-4</v>
      </c>
      <c r="Q1559" s="39">
        <v>5.691166782062939E-4</v>
      </c>
      <c r="R1559" s="26">
        <v>8.9110688767583476E-2</v>
      </c>
      <c r="S1559" s="26">
        <v>1.7073500346188816E-2</v>
      </c>
      <c r="T1559" s="26">
        <v>0.1061841891137723</v>
      </c>
      <c r="U1559" s="11"/>
      <c r="V1559" s="28"/>
      <c r="W1559" s="28"/>
      <c r="X1559" s="29"/>
      <c r="Y1559" s="108" t="str">
        <f t="shared" si="193"/>
        <v>NO OFERTADO</v>
      </c>
      <c r="Z1559" s="108" t="str">
        <f t="shared" si="194"/>
        <v>CORRECTO</v>
      </c>
      <c r="AA1559" s="29">
        <f t="shared" si="195"/>
        <v>0</v>
      </c>
      <c r="AB1559" s="25">
        <v>3.2079847956330051E-2</v>
      </c>
      <c r="AC1559" s="26">
        <v>8.5367501730944078E-3</v>
      </c>
      <c r="AD1559" s="26">
        <v>4.0616598129424461E-2</v>
      </c>
      <c r="AE1559" s="28"/>
      <c r="AF1559" s="28"/>
      <c r="AG1559" s="28"/>
      <c r="AH1559" s="29"/>
      <c r="AI1559" s="108" t="str">
        <f t="shared" si="196"/>
        <v>NO OFERTADO</v>
      </c>
      <c r="AJ1559" s="108" t="str">
        <f t="shared" si="197"/>
        <v>CORRECTO</v>
      </c>
      <c r="AK1559" s="27">
        <v>2.1386565304220034E-2</v>
      </c>
      <c r="AL1559" s="26">
        <v>2.8455833910314694E-3</v>
      </c>
      <c r="AM1559" s="26">
        <v>2.4232148695251504E-2</v>
      </c>
      <c r="AN1559" s="28"/>
      <c r="AO1559" s="28"/>
      <c r="AP1559" s="28"/>
      <c r="AQ1559" s="29"/>
      <c r="AR1559" s="108" t="str">
        <f t="shared" si="198"/>
        <v>NO OFERTADO</v>
      </c>
      <c r="AS1559" s="109" t="str">
        <f t="shared" si="199"/>
        <v>CORRECTO</v>
      </c>
    </row>
    <row r="1560" spans="1:45" ht="24" x14ac:dyDescent="0.25">
      <c r="A1560" s="134">
        <v>1560</v>
      </c>
      <c r="B1560" s="135">
        <v>926</v>
      </c>
      <c r="C1560" s="10" t="s">
        <v>1027</v>
      </c>
      <c r="D1560" s="136" t="s">
        <v>1216</v>
      </c>
      <c r="E1560" s="136" t="s">
        <v>6</v>
      </c>
      <c r="F1560" s="136" t="s">
        <v>7</v>
      </c>
      <c r="G1560" s="136" t="s">
        <v>8</v>
      </c>
      <c r="H1560" s="136" t="s">
        <v>7</v>
      </c>
      <c r="I1560" s="137">
        <v>6078.3765000000003</v>
      </c>
      <c r="J1560" s="8">
        <v>1</v>
      </c>
      <c r="K1560" s="8" t="s">
        <v>1028</v>
      </c>
      <c r="L1560" s="9">
        <v>5408.5</v>
      </c>
      <c r="M1560" s="9">
        <v>807</v>
      </c>
      <c r="N1560" s="138">
        <f t="shared" si="192"/>
        <v>4364659.5</v>
      </c>
      <c r="O1560" s="11" t="s">
        <v>3204</v>
      </c>
      <c r="P1560" s="39">
        <v>1.3261152131613667E-4</v>
      </c>
      <c r="Q1560" s="39">
        <v>2.1173506104347863E-4</v>
      </c>
      <c r="R1560" s="26">
        <v>3.3152880329034171E-2</v>
      </c>
      <c r="S1560" s="26">
        <v>6.3520518313043587E-3</v>
      </c>
      <c r="T1560" s="26">
        <v>3.9504932160338527E-2</v>
      </c>
      <c r="U1560" s="11"/>
      <c r="V1560" s="28"/>
      <c r="W1560" s="28"/>
      <c r="X1560" s="29"/>
      <c r="Y1560" s="108" t="str">
        <f t="shared" si="193"/>
        <v>NO OFERTADO</v>
      </c>
      <c r="Z1560" s="108" t="str">
        <f t="shared" si="194"/>
        <v>CORRECTO</v>
      </c>
      <c r="AA1560" s="29">
        <f t="shared" si="195"/>
        <v>0</v>
      </c>
      <c r="AB1560" s="25">
        <v>1.19350369184523E-2</v>
      </c>
      <c r="AC1560" s="26">
        <v>3.1760259156521794E-3</v>
      </c>
      <c r="AD1560" s="26">
        <v>1.511106283410448E-2</v>
      </c>
      <c r="AE1560" s="28"/>
      <c r="AF1560" s="28"/>
      <c r="AG1560" s="28"/>
      <c r="AH1560" s="29"/>
      <c r="AI1560" s="108" t="str">
        <f t="shared" si="196"/>
        <v>NO OFERTADO</v>
      </c>
      <c r="AJ1560" s="108" t="str">
        <f t="shared" si="197"/>
        <v>CORRECTO</v>
      </c>
      <c r="AK1560" s="27">
        <v>7.9566912789682011E-3</v>
      </c>
      <c r="AL1560" s="26">
        <v>1.0586753052173931E-3</v>
      </c>
      <c r="AM1560" s="26">
        <v>9.0153665841855943E-3</v>
      </c>
      <c r="AN1560" s="28"/>
      <c r="AO1560" s="28"/>
      <c r="AP1560" s="28"/>
      <c r="AQ1560" s="29"/>
      <c r="AR1560" s="108" t="str">
        <f t="shared" si="198"/>
        <v>NO OFERTADO</v>
      </c>
      <c r="AS1560" s="109" t="str">
        <f t="shared" si="199"/>
        <v>CORRECTO</v>
      </c>
    </row>
    <row r="1561" spans="1:45" ht="24" x14ac:dyDescent="0.25">
      <c r="A1561" s="134">
        <v>1561</v>
      </c>
      <c r="B1561" s="135">
        <v>1108</v>
      </c>
      <c r="C1561" s="10" t="s">
        <v>1027</v>
      </c>
      <c r="D1561" s="136" t="s">
        <v>2103</v>
      </c>
      <c r="E1561" s="136" t="s">
        <v>6</v>
      </c>
      <c r="F1561" s="136" t="s">
        <v>7</v>
      </c>
      <c r="G1561" s="136" t="s">
        <v>8</v>
      </c>
      <c r="H1561" s="136" t="s">
        <v>7</v>
      </c>
      <c r="I1561" s="137">
        <v>1505.1218000000001</v>
      </c>
      <c r="J1561" s="8">
        <v>1</v>
      </c>
      <c r="K1561" s="8" t="s">
        <v>1028</v>
      </c>
      <c r="L1561" s="9">
        <v>1042.3800000000001</v>
      </c>
      <c r="M1561" s="9">
        <v>1665.9230769230769</v>
      </c>
      <c r="N1561" s="138">
        <f t="shared" si="192"/>
        <v>1736524.8969230771</v>
      </c>
      <c r="O1561" s="11" t="s">
        <v>3204</v>
      </c>
      <c r="P1561" s="39">
        <v>5.2760864480795504E-5</v>
      </c>
      <c r="Q1561" s="39">
        <v>8.4240982613541362E-5</v>
      </c>
      <c r="R1561" s="26">
        <v>1.3190216120198876E-2</v>
      </c>
      <c r="S1561" s="26">
        <v>2.527229478406241E-3</v>
      </c>
      <c r="T1561" s="26">
        <v>1.5717445598605117E-2</v>
      </c>
      <c r="U1561" s="11"/>
      <c r="V1561" s="28"/>
      <c r="W1561" s="28"/>
      <c r="X1561" s="29"/>
      <c r="Y1561" s="108" t="str">
        <f t="shared" si="193"/>
        <v>NO OFERTADO</v>
      </c>
      <c r="Z1561" s="108" t="str">
        <f t="shared" si="194"/>
        <v>CORRECTO</v>
      </c>
      <c r="AA1561" s="29">
        <f t="shared" si="195"/>
        <v>0</v>
      </c>
      <c r="AB1561" s="25">
        <v>4.7484778032715952E-3</v>
      </c>
      <c r="AC1561" s="26">
        <v>1.2636147392031205E-3</v>
      </c>
      <c r="AD1561" s="26">
        <v>6.0120925424747155E-3</v>
      </c>
      <c r="AE1561" s="28"/>
      <c r="AF1561" s="28"/>
      <c r="AG1561" s="28"/>
      <c r="AH1561" s="29"/>
      <c r="AI1561" s="108" t="str">
        <f t="shared" si="196"/>
        <v>NO OFERTADO</v>
      </c>
      <c r="AJ1561" s="108" t="str">
        <f t="shared" si="197"/>
        <v>CORRECTO</v>
      </c>
      <c r="AK1561" s="27">
        <v>3.1656518688477301E-3</v>
      </c>
      <c r="AL1561" s="26">
        <v>4.2120491306770684E-4</v>
      </c>
      <c r="AM1561" s="26">
        <v>3.5868567819154372E-3</v>
      </c>
      <c r="AN1561" s="28"/>
      <c r="AO1561" s="28"/>
      <c r="AP1561" s="28"/>
      <c r="AQ1561" s="29"/>
      <c r="AR1561" s="108" t="str">
        <f t="shared" si="198"/>
        <v>NO OFERTADO</v>
      </c>
      <c r="AS1561" s="109" t="str">
        <f t="shared" si="199"/>
        <v>CORRECTO</v>
      </c>
    </row>
    <row r="1562" spans="1:45" ht="24" x14ac:dyDescent="0.25">
      <c r="A1562" s="134">
        <v>1562</v>
      </c>
      <c r="B1562" s="135">
        <v>1456</v>
      </c>
      <c r="C1562" s="10" t="s">
        <v>1027</v>
      </c>
      <c r="D1562" s="136" t="s">
        <v>1201</v>
      </c>
      <c r="E1562" s="136" t="s">
        <v>6</v>
      </c>
      <c r="F1562" s="136" t="s">
        <v>7</v>
      </c>
      <c r="G1562" s="136" t="s">
        <v>8</v>
      </c>
      <c r="H1562" s="136" t="s">
        <v>7</v>
      </c>
      <c r="I1562" s="137">
        <v>3010.2436000000002</v>
      </c>
      <c r="J1562" s="8">
        <v>1</v>
      </c>
      <c r="K1562" s="8" t="s">
        <v>1028</v>
      </c>
      <c r="L1562" s="9">
        <v>2095.4299999999998</v>
      </c>
      <c r="M1562" s="9">
        <v>378.2</v>
      </c>
      <c r="N1562" s="138">
        <f t="shared" si="192"/>
        <v>792491.62599999993</v>
      </c>
      <c r="O1562" s="11" t="s">
        <v>3204</v>
      </c>
      <c r="P1562" s="39">
        <v>2.4078286096351571E-5</v>
      </c>
      <c r="Q1562" s="39">
        <v>3.8444754466541E-5</v>
      </c>
      <c r="R1562" s="26">
        <v>6.0195715240878925E-3</v>
      </c>
      <c r="S1562" s="26">
        <v>1.15334263399623E-3</v>
      </c>
      <c r="T1562" s="26">
        <v>7.1729141580841229E-3</v>
      </c>
      <c r="U1562" s="11"/>
      <c r="V1562" s="28"/>
      <c r="W1562" s="28"/>
      <c r="X1562" s="29"/>
      <c r="Y1562" s="108" t="str">
        <f t="shared" si="193"/>
        <v>NO OFERTADO</v>
      </c>
      <c r="Z1562" s="108" t="str">
        <f t="shared" si="194"/>
        <v>CORRECTO</v>
      </c>
      <c r="AA1562" s="29">
        <f t="shared" si="195"/>
        <v>0</v>
      </c>
      <c r="AB1562" s="25">
        <v>2.1670457486716414E-3</v>
      </c>
      <c r="AC1562" s="26">
        <v>5.7667131699811499E-4</v>
      </c>
      <c r="AD1562" s="26">
        <v>2.7437170656697566E-3</v>
      </c>
      <c r="AE1562" s="28"/>
      <c r="AF1562" s="28"/>
      <c r="AG1562" s="28"/>
      <c r="AH1562" s="29"/>
      <c r="AI1562" s="108" t="str">
        <f t="shared" si="196"/>
        <v>NO OFERTADO</v>
      </c>
      <c r="AJ1562" s="108" t="str">
        <f t="shared" si="197"/>
        <v>CORRECTO</v>
      </c>
      <c r="AK1562" s="27">
        <v>1.4446971657810944E-3</v>
      </c>
      <c r="AL1562" s="26">
        <v>1.92223772332705E-4</v>
      </c>
      <c r="AM1562" s="26">
        <v>1.6369209381137994E-3</v>
      </c>
      <c r="AN1562" s="28"/>
      <c r="AO1562" s="28"/>
      <c r="AP1562" s="28"/>
      <c r="AQ1562" s="29"/>
      <c r="AR1562" s="108" t="str">
        <f t="shared" si="198"/>
        <v>NO OFERTADO</v>
      </c>
      <c r="AS1562" s="109" t="str">
        <f t="shared" si="199"/>
        <v>CORRECTO</v>
      </c>
    </row>
    <row r="1563" spans="1:45" ht="24" x14ac:dyDescent="0.25">
      <c r="A1563" s="134">
        <v>1563</v>
      </c>
      <c r="B1563" s="135">
        <v>343</v>
      </c>
      <c r="C1563" s="10" t="s">
        <v>862</v>
      </c>
      <c r="D1563" s="136" t="s">
        <v>5</v>
      </c>
      <c r="E1563" s="136" t="s">
        <v>6</v>
      </c>
      <c r="F1563" s="136" t="s">
        <v>7</v>
      </c>
      <c r="G1563" s="136" t="s">
        <v>8</v>
      </c>
      <c r="H1563" s="136" t="s">
        <v>7</v>
      </c>
      <c r="I1563" s="137">
        <v>6946.7999999999993</v>
      </c>
      <c r="J1563" s="8">
        <v>1</v>
      </c>
      <c r="K1563" s="8" t="s">
        <v>863</v>
      </c>
      <c r="L1563" s="9">
        <v>6946.8</v>
      </c>
      <c r="M1563" s="9">
        <v>2936.3846153846152</v>
      </c>
      <c r="N1563" s="138">
        <f t="shared" si="192"/>
        <v>20398476.646153845</v>
      </c>
      <c r="O1563" s="11" t="s">
        <v>3204</v>
      </c>
      <c r="P1563" s="39">
        <v>6.1976725116315409E-4</v>
      </c>
      <c r="Q1563" s="39">
        <v>9.8955547342635957E-4</v>
      </c>
      <c r="R1563" s="26">
        <v>0.15494181279078853</v>
      </c>
      <c r="S1563" s="26">
        <v>2.9686664202790786E-2</v>
      </c>
      <c r="T1563" s="26">
        <v>0.18462847699357932</v>
      </c>
      <c r="U1563" s="11"/>
      <c r="V1563" s="28"/>
      <c r="W1563" s="28"/>
      <c r="X1563" s="29"/>
      <c r="Y1563" s="108" t="str">
        <f t="shared" si="193"/>
        <v>NO OFERTADO</v>
      </c>
      <c r="Z1563" s="108" t="str">
        <f t="shared" si="194"/>
        <v>CORRECTO</v>
      </c>
      <c r="AA1563" s="29">
        <f t="shared" si="195"/>
        <v>0</v>
      </c>
      <c r="AB1563" s="25">
        <v>5.5779052604683868E-2</v>
      </c>
      <c r="AC1563" s="26">
        <v>1.4843332101395393E-2</v>
      </c>
      <c r="AD1563" s="26">
        <v>7.0622384706079261E-2</v>
      </c>
      <c r="AE1563" s="28"/>
      <c r="AF1563" s="28"/>
      <c r="AG1563" s="28"/>
      <c r="AH1563" s="29"/>
      <c r="AI1563" s="108" t="str">
        <f t="shared" si="196"/>
        <v>NO OFERTADO</v>
      </c>
      <c r="AJ1563" s="108" t="str">
        <f t="shared" si="197"/>
        <v>CORRECTO</v>
      </c>
      <c r="AK1563" s="27">
        <v>3.7186035069789243E-2</v>
      </c>
      <c r="AL1563" s="26">
        <v>4.9477773671317976E-3</v>
      </c>
      <c r="AM1563" s="26">
        <v>4.2133812436921041E-2</v>
      </c>
      <c r="AN1563" s="28"/>
      <c r="AO1563" s="28"/>
      <c r="AP1563" s="28"/>
      <c r="AQ1563" s="29"/>
      <c r="AR1563" s="108" t="str">
        <f t="shared" si="198"/>
        <v>NO OFERTADO</v>
      </c>
      <c r="AS1563" s="109" t="str">
        <f t="shared" si="199"/>
        <v>CORRECTO</v>
      </c>
    </row>
    <row r="1564" spans="1:45" ht="24" x14ac:dyDescent="0.25">
      <c r="A1564" s="134">
        <v>1564</v>
      </c>
      <c r="B1564" s="135">
        <v>1007</v>
      </c>
      <c r="C1564" s="10" t="s">
        <v>1967</v>
      </c>
      <c r="D1564" s="136" t="s">
        <v>136</v>
      </c>
      <c r="E1564" s="136" t="s">
        <v>6</v>
      </c>
      <c r="F1564" s="136" t="s">
        <v>7</v>
      </c>
      <c r="G1564" s="136" t="s">
        <v>8</v>
      </c>
      <c r="H1564" s="136" t="s">
        <v>7</v>
      </c>
      <c r="I1564" s="137" t="s">
        <v>45</v>
      </c>
      <c r="J1564" s="8">
        <v>1</v>
      </c>
      <c r="K1564" s="8" t="s">
        <v>1968</v>
      </c>
      <c r="L1564" s="9">
        <v>518.14</v>
      </c>
      <c r="M1564" s="9">
        <v>3972.9230769230771</v>
      </c>
      <c r="N1564" s="138">
        <f t="shared" si="192"/>
        <v>2058530.3630769232</v>
      </c>
      <c r="O1564" s="11" t="s">
        <v>3204</v>
      </c>
      <c r="P1564" s="39">
        <v>6.2544361850698767E-5</v>
      </c>
      <c r="Q1564" s="39"/>
      <c r="R1564" s="26">
        <v>1.5636090462674692E-2</v>
      </c>
      <c r="S1564" s="7"/>
      <c r="T1564" s="26">
        <v>1.5636090462674692E-2</v>
      </c>
      <c r="U1564" s="11"/>
      <c r="V1564" s="28"/>
      <c r="W1564" s="28"/>
      <c r="X1564" s="29"/>
      <c r="Y1564" s="108" t="str">
        <f t="shared" si="193"/>
        <v>NO OFERTADO</v>
      </c>
      <c r="Z1564" s="108" t="str">
        <f t="shared" si="194"/>
        <v>CORRECTO</v>
      </c>
      <c r="AA1564" s="29">
        <f t="shared" si="195"/>
        <v>0</v>
      </c>
      <c r="AB1564" s="25">
        <v>5.6289925665628888E-3</v>
      </c>
      <c r="AC1564" s="7"/>
      <c r="AD1564" s="26">
        <v>5.6289925665628888E-3</v>
      </c>
      <c r="AE1564" s="28"/>
      <c r="AF1564" s="28"/>
      <c r="AG1564" s="28"/>
      <c r="AH1564" s="29"/>
      <c r="AI1564" s="108" t="str">
        <f t="shared" si="196"/>
        <v>NO OFERTADO</v>
      </c>
      <c r="AJ1564" s="108" t="str">
        <f t="shared" si="197"/>
        <v>CORRECTO</v>
      </c>
      <c r="AK1564" s="27">
        <v>3.7526617110419259E-3</v>
      </c>
      <c r="AL1564" s="7"/>
      <c r="AM1564" s="26">
        <v>3.7526617110419259E-3</v>
      </c>
      <c r="AN1564" s="28"/>
      <c r="AO1564" s="28"/>
      <c r="AP1564" s="28"/>
      <c r="AQ1564" s="29"/>
      <c r="AR1564" s="108" t="str">
        <f t="shared" si="198"/>
        <v>NO OFERTADO</v>
      </c>
      <c r="AS1564" s="109" t="str">
        <f t="shared" si="199"/>
        <v>CORRECTO</v>
      </c>
    </row>
    <row r="1565" spans="1:45" ht="24" x14ac:dyDescent="0.25">
      <c r="A1565" s="134">
        <v>1565</v>
      </c>
      <c r="B1565" s="135">
        <v>210</v>
      </c>
      <c r="C1565" s="10" t="s">
        <v>575</v>
      </c>
      <c r="D1565" s="136" t="s">
        <v>576</v>
      </c>
      <c r="E1565" s="136" t="s">
        <v>6</v>
      </c>
      <c r="F1565" s="136" t="s">
        <v>101</v>
      </c>
      <c r="G1565" s="136" t="s">
        <v>8</v>
      </c>
      <c r="H1565" s="136" t="s">
        <v>7</v>
      </c>
      <c r="I1565" s="137" t="s">
        <v>45</v>
      </c>
      <c r="J1565" s="8">
        <v>1</v>
      </c>
      <c r="K1565" s="8" t="s">
        <v>577</v>
      </c>
      <c r="L1565" s="9">
        <v>11318</v>
      </c>
      <c r="M1565" s="9">
        <v>3395.5454545454545</v>
      </c>
      <c r="N1565" s="138">
        <f t="shared" si="192"/>
        <v>38430783.454545453</v>
      </c>
      <c r="O1565" s="11" t="s">
        <v>3204</v>
      </c>
      <c r="P1565" s="39">
        <v>1.1676431252605815E-3</v>
      </c>
      <c r="Q1565" s="39"/>
      <c r="R1565" s="26">
        <v>0.29191078131514536</v>
      </c>
      <c r="S1565" s="7"/>
      <c r="T1565" s="26">
        <v>0.29191078131514536</v>
      </c>
      <c r="U1565" s="11"/>
      <c r="V1565" s="28"/>
      <c r="W1565" s="28"/>
      <c r="X1565" s="29"/>
      <c r="Y1565" s="108" t="str">
        <f t="shared" si="193"/>
        <v>NO OFERTADO</v>
      </c>
      <c r="Z1565" s="108" t="str">
        <f t="shared" si="194"/>
        <v>CORRECTO</v>
      </c>
      <c r="AA1565" s="29">
        <f t="shared" si="195"/>
        <v>0</v>
      </c>
      <c r="AB1565" s="25">
        <v>0.10508788127345234</v>
      </c>
      <c r="AC1565" s="7"/>
      <c r="AD1565" s="26">
        <v>0.10508788127345234</v>
      </c>
      <c r="AE1565" s="28"/>
      <c r="AF1565" s="28"/>
      <c r="AG1565" s="28"/>
      <c r="AH1565" s="29"/>
      <c r="AI1565" s="108" t="str">
        <f t="shared" si="196"/>
        <v>NO OFERTADO</v>
      </c>
      <c r="AJ1565" s="108" t="str">
        <f t="shared" si="197"/>
        <v>CORRECTO</v>
      </c>
      <c r="AK1565" s="27">
        <v>7.0058587515634888E-2</v>
      </c>
      <c r="AL1565" s="7"/>
      <c r="AM1565" s="26">
        <v>7.0058587515634888E-2</v>
      </c>
      <c r="AN1565" s="28"/>
      <c r="AO1565" s="28"/>
      <c r="AP1565" s="28"/>
      <c r="AQ1565" s="29"/>
      <c r="AR1565" s="108" t="str">
        <f t="shared" si="198"/>
        <v>NO OFERTADO</v>
      </c>
      <c r="AS1565" s="109" t="str">
        <f t="shared" si="199"/>
        <v>CORRECTO</v>
      </c>
    </row>
    <row r="1566" spans="1:45" ht="24" x14ac:dyDescent="0.25">
      <c r="A1566" s="134">
        <v>1566</v>
      </c>
      <c r="B1566" s="135">
        <v>1105</v>
      </c>
      <c r="C1566" s="10" t="s">
        <v>2099</v>
      </c>
      <c r="D1566" s="136" t="s">
        <v>601</v>
      </c>
      <c r="E1566" s="136" t="s">
        <v>6</v>
      </c>
      <c r="F1566" s="136" t="s">
        <v>7</v>
      </c>
      <c r="G1566" s="136" t="s">
        <v>8</v>
      </c>
      <c r="H1566" s="136" t="s">
        <v>7</v>
      </c>
      <c r="I1566" s="137" t="s">
        <v>45</v>
      </c>
      <c r="J1566" s="8">
        <v>1</v>
      </c>
      <c r="K1566" s="8" t="s">
        <v>2100</v>
      </c>
      <c r="L1566" s="9">
        <v>60</v>
      </c>
      <c r="M1566" s="9">
        <v>38886.461538461539</v>
      </c>
      <c r="N1566" s="138">
        <f t="shared" si="192"/>
        <v>2333187.6923076925</v>
      </c>
      <c r="O1566" s="11" t="s">
        <v>3204</v>
      </c>
      <c r="P1566" s="39">
        <v>7.0889279998361687E-5</v>
      </c>
      <c r="Q1566" s="39"/>
      <c r="R1566" s="26">
        <v>1.7722319999590421E-2</v>
      </c>
      <c r="S1566" s="7"/>
      <c r="T1566" s="26">
        <v>1.7722319999590421E-2</v>
      </c>
      <c r="U1566" s="11"/>
      <c r="V1566" s="28"/>
      <c r="W1566" s="28"/>
      <c r="X1566" s="29"/>
      <c r="Y1566" s="108" t="str">
        <f t="shared" si="193"/>
        <v>NO OFERTADO</v>
      </c>
      <c r="Z1566" s="108" t="str">
        <f t="shared" si="194"/>
        <v>CORRECTO</v>
      </c>
      <c r="AA1566" s="29">
        <f t="shared" si="195"/>
        <v>0</v>
      </c>
      <c r="AB1566" s="25">
        <v>6.3800351998525521E-3</v>
      </c>
      <c r="AC1566" s="7"/>
      <c r="AD1566" s="26">
        <v>6.3800351998525521E-3</v>
      </c>
      <c r="AE1566" s="28"/>
      <c r="AF1566" s="28"/>
      <c r="AG1566" s="28"/>
      <c r="AH1566" s="29"/>
      <c r="AI1566" s="108" t="str">
        <f t="shared" si="196"/>
        <v>NO OFERTADO</v>
      </c>
      <c r="AJ1566" s="108" t="str">
        <f t="shared" si="197"/>
        <v>CORRECTO</v>
      </c>
      <c r="AK1566" s="27">
        <v>4.2533567999017011E-3</v>
      </c>
      <c r="AL1566" s="7"/>
      <c r="AM1566" s="26">
        <v>4.2533567999017011E-3</v>
      </c>
      <c r="AN1566" s="28"/>
      <c r="AO1566" s="28"/>
      <c r="AP1566" s="28"/>
      <c r="AQ1566" s="29"/>
      <c r="AR1566" s="108" t="str">
        <f t="shared" si="198"/>
        <v>NO OFERTADO</v>
      </c>
      <c r="AS1566" s="109" t="str">
        <f t="shared" si="199"/>
        <v>CORRECTO</v>
      </c>
    </row>
    <row r="1567" spans="1:45" ht="24" x14ac:dyDescent="0.25">
      <c r="A1567" s="134">
        <v>1567</v>
      </c>
      <c r="B1567" s="135">
        <v>1582</v>
      </c>
      <c r="C1567" s="10" t="s">
        <v>2792</v>
      </c>
      <c r="D1567" s="136" t="s">
        <v>2793</v>
      </c>
      <c r="E1567" s="136" t="s">
        <v>820</v>
      </c>
      <c r="F1567" s="136" t="s">
        <v>241</v>
      </c>
      <c r="G1567" s="136" t="s">
        <v>242</v>
      </c>
      <c r="H1567" s="136" t="s">
        <v>243</v>
      </c>
      <c r="I1567" s="137" t="s">
        <v>45</v>
      </c>
      <c r="J1567" s="8">
        <v>30</v>
      </c>
      <c r="K1567" s="8" t="s">
        <v>2794</v>
      </c>
      <c r="L1567" s="9">
        <v>4409.12</v>
      </c>
      <c r="M1567" s="9">
        <v>110</v>
      </c>
      <c r="N1567" s="138">
        <f t="shared" si="192"/>
        <v>485003.2</v>
      </c>
      <c r="O1567" s="11" t="s">
        <v>3204</v>
      </c>
      <c r="P1567" s="39">
        <v>1.473586019601174E-5</v>
      </c>
      <c r="Q1567" s="39"/>
      <c r="R1567" s="26">
        <v>3.6839650490029349E-3</v>
      </c>
      <c r="S1567" s="7"/>
      <c r="T1567" s="26">
        <v>3.6839650490029349E-3</v>
      </c>
      <c r="U1567" s="11"/>
      <c r="V1567" s="28"/>
      <c r="W1567" s="28"/>
      <c r="X1567" s="29"/>
      <c r="Y1567" s="108" t="str">
        <f t="shared" si="193"/>
        <v>NO OFERTADO</v>
      </c>
      <c r="Z1567" s="108" t="str">
        <f t="shared" si="194"/>
        <v>CORRECTO</v>
      </c>
      <c r="AA1567" s="29">
        <f t="shared" si="195"/>
        <v>0</v>
      </c>
      <c r="AB1567" s="25">
        <v>1.3262274176410566E-3</v>
      </c>
      <c r="AC1567" s="7"/>
      <c r="AD1567" s="26">
        <v>1.3262274176410566E-3</v>
      </c>
      <c r="AE1567" s="28"/>
      <c r="AF1567" s="28"/>
      <c r="AG1567" s="28"/>
      <c r="AH1567" s="29"/>
      <c r="AI1567" s="108" t="str">
        <f t="shared" si="196"/>
        <v>NO OFERTADO</v>
      </c>
      <c r="AJ1567" s="108" t="str">
        <f t="shared" si="197"/>
        <v>CORRECTO</v>
      </c>
      <c r="AK1567" s="27">
        <v>8.8415161176070439E-4</v>
      </c>
      <c r="AL1567" s="7"/>
      <c r="AM1567" s="26">
        <v>8.8415161176070439E-4</v>
      </c>
      <c r="AN1567" s="28"/>
      <c r="AO1567" s="28"/>
      <c r="AP1567" s="28"/>
      <c r="AQ1567" s="29"/>
      <c r="AR1567" s="108" t="str">
        <f t="shared" si="198"/>
        <v>NO OFERTADO</v>
      </c>
      <c r="AS1567" s="109" t="str">
        <f t="shared" si="199"/>
        <v>CORRECTO</v>
      </c>
    </row>
    <row r="1568" spans="1:45" x14ac:dyDescent="0.25">
      <c r="A1568" s="134">
        <v>1568</v>
      </c>
      <c r="B1568" s="135">
        <v>542</v>
      </c>
      <c r="C1568" s="10" t="s">
        <v>1256</v>
      </c>
      <c r="D1568" s="136" t="s">
        <v>1257</v>
      </c>
      <c r="E1568" s="136" t="s">
        <v>559</v>
      </c>
      <c r="F1568" s="136" t="s">
        <v>166</v>
      </c>
      <c r="G1568" s="136" t="s">
        <v>8</v>
      </c>
      <c r="H1568" s="136" t="s">
        <v>81</v>
      </c>
      <c r="I1568" s="137" t="s">
        <v>45</v>
      </c>
      <c r="J1568" s="8">
        <v>100</v>
      </c>
      <c r="K1568" s="8" t="s">
        <v>1258</v>
      </c>
      <c r="L1568" s="9">
        <v>605.49</v>
      </c>
      <c r="M1568" s="9">
        <v>23730.76923076923</v>
      </c>
      <c r="N1568" s="138">
        <f t="shared" si="192"/>
        <v>14368743.461538462</v>
      </c>
      <c r="O1568" s="11" t="s">
        <v>3204</v>
      </c>
      <c r="P1568" s="39">
        <v>4.365657687239766E-4</v>
      </c>
      <c r="Q1568" s="39"/>
      <c r="R1568" s="26">
        <v>0.10914144218099416</v>
      </c>
      <c r="S1568" s="7"/>
      <c r="T1568" s="26">
        <v>0.10914144218099416</v>
      </c>
      <c r="U1568" s="11"/>
      <c r="V1568" s="28"/>
      <c r="W1568" s="28"/>
      <c r="X1568" s="29"/>
      <c r="Y1568" s="108" t="str">
        <f t="shared" si="193"/>
        <v>NO OFERTADO</v>
      </c>
      <c r="Z1568" s="108" t="str">
        <f t="shared" si="194"/>
        <v>CORRECTO</v>
      </c>
      <c r="AA1568" s="29">
        <f t="shared" si="195"/>
        <v>0</v>
      </c>
      <c r="AB1568" s="25">
        <v>3.9290919185157896E-2</v>
      </c>
      <c r="AC1568" s="7"/>
      <c r="AD1568" s="26">
        <v>3.9290919185157896E-2</v>
      </c>
      <c r="AE1568" s="28"/>
      <c r="AF1568" s="28"/>
      <c r="AG1568" s="28"/>
      <c r="AH1568" s="29"/>
      <c r="AI1568" s="108" t="str">
        <f t="shared" si="196"/>
        <v>NO OFERTADO</v>
      </c>
      <c r="AJ1568" s="108" t="str">
        <f t="shared" si="197"/>
        <v>CORRECTO</v>
      </c>
      <c r="AK1568" s="27">
        <v>2.6193946123438595E-2</v>
      </c>
      <c r="AL1568" s="7"/>
      <c r="AM1568" s="26">
        <v>2.6193946123438595E-2</v>
      </c>
      <c r="AN1568" s="28"/>
      <c r="AO1568" s="28"/>
      <c r="AP1568" s="28"/>
      <c r="AQ1568" s="29"/>
      <c r="AR1568" s="108" t="str">
        <f t="shared" si="198"/>
        <v>NO OFERTADO</v>
      </c>
      <c r="AS1568" s="109" t="str">
        <f t="shared" si="199"/>
        <v>CORRECTO</v>
      </c>
    </row>
    <row r="1569" spans="1:45" ht="24" x14ac:dyDescent="0.25">
      <c r="A1569" s="134">
        <v>1569</v>
      </c>
      <c r="B1569" s="135">
        <v>1030</v>
      </c>
      <c r="C1569" s="10" t="s">
        <v>1256</v>
      </c>
      <c r="D1569" s="136" t="s">
        <v>66</v>
      </c>
      <c r="E1569" s="136" t="s">
        <v>6</v>
      </c>
      <c r="F1569" s="136" t="s">
        <v>7</v>
      </c>
      <c r="G1569" s="136" t="s">
        <v>8</v>
      </c>
      <c r="H1569" s="136" t="s">
        <v>7</v>
      </c>
      <c r="I1569" s="137" t="s">
        <v>45</v>
      </c>
      <c r="J1569" s="8">
        <v>1</v>
      </c>
      <c r="K1569" s="8" t="s">
        <v>1258</v>
      </c>
      <c r="L1569" s="9">
        <v>62.01</v>
      </c>
      <c r="M1569" s="9">
        <v>47004.769230769234</v>
      </c>
      <c r="N1569" s="138">
        <f t="shared" si="192"/>
        <v>2914765.74</v>
      </c>
      <c r="O1569" s="11" t="s">
        <v>3204</v>
      </c>
      <c r="P1569" s="39">
        <v>8.8559375378893798E-5</v>
      </c>
      <c r="Q1569" s="39"/>
      <c r="R1569" s="26">
        <v>2.213984384472345E-2</v>
      </c>
      <c r="S1569" s="7"/>
      <c r="T1569" s="26">
        <v>2.213984384472345E-2</v>
      </c>
      <c r="U1569" s="11"/>
      <c r="V1569" s="28"/>
      <c r="W1569" s="28"/>
      <c r="X1569" s="29"/>
      <c r="Y1569" s="108" t="str">
        <f t="shared" si="193"/>
        <v>NO OFERTADO</v>
      </c>
      <c r="Z1569" s="108" t="str">
        <f t="shared" si="194"/>
        <v>CORRECTO</v>
      </c>
      <c r="AA1569" s="29">
        <f t="shared" si="195"/>
        <v>0</v>
      </c>
      <c r="AB1569" s="25">
        <v>7.9703437841004421E-3</v>
      </c>
      <c r="AC1569" s="7"/>
      <c r="AD1569" s="26">
        <v>7.9703437841004421E-3</v>
      </c>
      <c r="AE1569" s="28"/>
      <c r="AF1569" s="28"/>
      <c r="AG1569" s="28"/>
      <c r="AH1569" s="29"/>
      <c r="AI1569" s="108" t="str">
        <f t="shared" si="196"/>
        <v>NO OFERTADO</v>
      </c>
      <c r="AJ1569" s="108" t="str">
        <f t="shared" si="197"/>
        <v>CORRECTO</v>
      </c>
      <c r="AK1569" s="27">
        <v>5.3135625227336281E-3</v>
      </c>
      <c r="AL1569" s="7"/>
      <c r="AM1569" s="26">
        <v>5.3135625227336281E-3</v>
      </c>
      <c r="AN1569" s="28"/>
      <c r="AO1569" s="28"/>
      <c r="AP1569" s="28"/>
      <c r="AQ1569" s="29"/>
      <c r="AR1569" s="108" t="str">
        <f t="shared" si="198"/>
        <v>NO OFERTADO</v>
      </c>
      <c r="AS1569" s="109" t="str">
        <f t="shared" si="199"/>
        <v>CORRECTO</v>
      </c>
    </row>
    <row r="1570" spans="1:45" x14ac:dyDescent="0.25">
      <c r="A1570" s="134">
        <v>1570</v>
      </c>
      <c r="B1570" s="135">
        <v>1176</v>
      </c>
      <c r="C1570" s="10" t="s">
        <v>1256</v>
      </c>
      <c r="D1570" s="136" t="s">
        <v>91</v>
      </c>
      <c r="E1570" s="136" t="s">
        <v>559</v>
      </c>
      <c r="F1570" s="136" t="s">
        <v>166</v>
      </c>
      <c r="G1570" s="136" t="s">
        <v>167</v>
      </c>
      <c r="H1570" s="136" t="s">
        <v>81</v>
      </c>
      <c r="I1570" s="137" t="s">
        <v>45</v>
      </c>
      <c r="J1570" s="8">
        <v>5</v>
      </c>
      <c r="K1570" s="8" t="s">
        <v>2199</v>
      </c>
      <c r="L1570" s="9">
        <v>1908.62</v>
      </c>
      <c r="M1570" s="9">
        <v>1442.6923076923076</v>
      </c>
      <c r="N1570" s="138">
        <f t="shared" si="192"/>
        <v>2753551.3923076922</v>
      </c>
      <c r="O1570" s="11" t="s">
        <v>3204</v>
      </c>
      <c r="P1570" s="39">
        <v>8.3661197203605304E-5</v>
      </c>
      <c r="Q1570" s="39"/>
      <c r="R1570" s="26">
        <v>2.0915299300901326E-2</v>
      </c>
      <c r="S1570" s="7"/>
      <c r="T1570" s="26">
        <v>2.0915299300901326E-2</v>
      </c>
      <c r="U1570" s="11"/>
      <c r="V1570" s="28"/>
      <c r="W1570" s="28"/>
      <c r="X1570" s="29"/>
      <c r="Y1570" s="108" t="str">
        <f t="shared" si="193"/>
        <v>NO OFERTADO</v>
      </c>
      <c r="Z1570" s="108" t="str">
        <f t="shared" si="194"/>
        <v>CORRECTO</v>
      </c>
      <c r="AA1570" s="29">
        <f t="shared" si="195"/>
        <v>0</v>
      </c>
      <c r="AB1570" s="25">
        <v>7.5295077483244774E-3</v>
      </c>
      <c r="AC1570" s="7"/>
      <c r="AD1570" s="26">
        <v>7.5295077483244774E-3</v>
      </c>
      <c r="AE1570" s="28"/>
      <c r="AF1570" s="28"/>
      <c r="AG1570" s="28"/>
      <c r="AH1570" s="29"/>
      <c r="AI1570" s="108" t="str">
        <f t="shared" si="196"/>
        <v>NO OFERTADO</v>
      </c>
      <c r="AJ1570" s="108" t="str">
        <f t="shared" si="197"/>
        <v>CORRECTO</v>
      </c>
      <c r="AK1570" s="27">
        <v>5.0196718322163183E-3</v>
      </c>
      <c r="AL1570" s="7"/>
      <c r="AM1570" s="26">
        <v>5.0196718322163183E-3</v>
      </c>
      <c r="AN1570" s="28"/>
      <c r="AO1570" s="28"/>
      <c r="AP1570" s="28"/>
      <c r="AQ1570" s="29"/>
      <c r="AR1570" s="108" t="str">
        <f t="shared" si="198"/>
        <v>NO OFERTADO</v>
      </c>
      <c r="AS1570" s="109" t="str">
        <f t="shared" si="199"/>
        <v>CORRECTO</v>
      </c>
    </row>
    <row r="1571" spans="1:45" x14ac:dyDescent="0.25">
      <c r="A1571" s="134">
        <v>1571</v>
      </c>
      <c r="B1571" s="135">
        <v>2555</v>
      </c>
      <c r="C1571" s="10" t="s">
        <v>4295</v>
      </c>
      <c r="D1571" s="136" t="s">
        <v>4296</v>
      </c>
      <c r="E1571" s="136" t="s">
        <v>4297</v>
      </c>
      <c r="F1571" s="136" t="s">
        <v>267</v>
      </c>
      <c r="G1571" s="136" t="s">
        <v>167</v>
      </c>
      <c r="H1571" s="136" t="s">
        <v>81</v>
      </c>
      <c r="I1571" s="137" t="s">
        <v>45</v>
      </c>
      <c r="J1571" s="8">
        <v>1</v>
      </c>
      <c r="K1571" s="8" t="s">
        <v>2199</v>
      </c>
      <c r="L1571" s="9">
        <v>78376.740000000005</v>
      </c>
      <c r="M1571" s="9">
        <v>1</v>
      </c>
      <c r="N1571" s="138">
        <f t="shared" si="192"/>
        <v>78376.740000000005</v>
      </c>
      <c r="O1571" s="11" t="s">
        <v>4504</v>
      </c>
      <c r="P1571" s="39">
        <v>2.3813217794421998E-6</v>
      </c>
      <c r="Q1571" s="39"/>
      <c r="R1571" s="26">
        <v>5.9533044486054991E-4</v>
      </c>
      <c r="S1571" s="7"/>
      <c r="T1571" s="26">
        <v>5.9533044486054991E-4</v>
      </c>
      <c r="U1571" s="11"/>
      <c r="V1571" s="28"/>
      <c r="W1571" s="28"/>
      <c r="X1571" s="29"/>
      <c r="Y1571" s="108" t="str">
        <f t="shared" si="193"/>
        <v>NO OFERTADO</v>
      </c>
      <c r="Z1571" s="108" t="str">
        <f t="shared" si="194"/>
        <v>CORRECTO</v>
      </c>
      <c r="AA1571" s="29">
        <f t="shared" si="195"/>
        <v>0</v>
      </c>
      <c r="AB1571" s="25">
        <v>2.1431896014979798E-4</v>
      </c>
      <c r="AC1571" s="7"/>
      <c r="AD1571" s="26">
        <v>2.1431896014979798E-4</v>
      </c>
      <c r="AE1571" s="28"/>
      <c r="AF1571" s="28"/>
      <c r="AG1571" s="28"/>
      <c r="AH1571" s="29"/>
      <c r="AI1571" s="108" t="str">
        <f t="shared" si="196"/>
        <v>NO OFERTADO</v>
      </c>
      <c r="AJ1571" s="108" t="str">
        <f t="shared" si="197"/>
        <v>CORRECTO</v>
      </c>
      <c r="AK1571" s="27">
        <v>1.4287930676653199E-4</v>
      </c>
      <c r="AL1571" s="7"/>
      <c r="AM1571" s="26">
        <v>1.4287930676653199E-4</v>
      </c>
      <c r="AN1571" s="28"/>
      <c r="AO1571" s="28"/>
      <c r="AP1571" s="28"/>
      <c r="AQ1571" s="29"/>
      <c r="AR1571" s="108" t="str">
        <f t="shared" si="198"/>
        <v>NO OFERTADO</v>
      </c>
      <c r="AS1571" s="109" t="str">
        <f t="shared" si="199"/>
        <v>CORRECTO</v>
      </c>
    </row>
    <row r="1572" spans="1:45" x14ac:dyDescent="0.25">
      <c r="A1572" s="134">
        <v>1572</v>
      </c>
      <c r="B1572" s="135">
        <v>1394</v>
      </c>
      <c r="C1572" s="10" t="s">
        <v>2519</v>
      </c>
      <c r="D1572" s="136" t="s">
        <v>2520</v>
      </c>
      <c r="E1572" s="136" t="s">
        <v>559</v>
      </c>
      <c r="F1572" s="136" t="s">
        <v>166</v>
      </c>
      <c r="G1572" s="136" t="s">
        <v>167</v>
      </c>
      <c r="H1572" s="136" t="s">
        <v>81</v>
      </c>
      <c r="I1572" s="137" t="s">
        <v>45</v>
      </c>
      <c r="J1572" s="8">
        <v>5</v>
      </c>
      <c r="K1572" s="8" t="s">
        <v>2521</v>
      </c>
      <c r="L1572" s="9">
        <v>2732.6</v>
      </c>
      <c r="M1572" s="9">
        <v>339.23076923076917</v>
      </c>
      <c r="N1572" s="138">
        <f t="shared" si="192"/>
        <v>926981.99999999977</v>
      </c>
      <c r="O1572" s="11" t="s">
        <v>3204</v>
      </c>
      <c r="P1572" s="39">
        <v>2.816450933977209E-5</v>
      </c>
      <c r="Q1572" s="39"/>
      <c r="R1572" s="26">
        <v>7.0411273349430224E-3</v>
      </c>
      <c r="S1572" s="7"/>
      <c r="T1572" s="26">
        <v>7.0411273349430224E-3</v>
      </c>
      <c r="U1572" s="11"/>
      <c r="V1572" s="28"/>
      <c r="W1572" s="28"/>
      <c r="X1572" s="29"/>
      <c r="Y1572" s="108" t="str">
        <f t="shared" si="193"/>
        <v>NO OFERTADO</v>
      </c>
      <c r="Z1572" s="108" t="str">
        <f t="shared" si="194"/>
        <v>CORRECTO</v>
      </c>
      <c r="AA1572" s="29">
        <f t="shared" si="195"/>
        <v>0</v>
      </c>
      <c r="AB1572" s="25">
        <v>2.5348058405794882E-3</v>
      </c>
      <c r="AC1572" s="7"/>
      <c r="AD1572" s="26">
        <v>2.5348058405794882E-3</v>
      </c>
      <c r="AE1572" s="28"/>
      <c r="AF1572" s="28"/>
      <c r="AG1572" s="28"/>
      <c r="AH1572" s="29"/>
      <c r="AI1572" s="108" t="str">
        <f t="shared" si="196"/>
        <v>NO OFERTADO</v>
      </c>
      <c r="AJ1572" s="108" t="str">
        <f t="shared" si="197"/>
        <v>CORRECTO</v>
      </c>
      <c r="AK1572" s="27">
        <v>1.6898705603863255E-3</v>
      </c>
      <c r="AL1572" s="7"/>
      <c r="AM1572" s="26">
        <v>1.6898705603863255E-3</v>
      </c>
      <c r="AN1572" s="28"/>
      <c r="AO1572" s="28"/>
      <c r="AP1572" s="28"/>
      <c r="AQ1572" s="29"/>
      <c r="AR1572" s="108" t="str">
        <f t="shared" si="198"/>
        <v>NO OFERTADO</v>
      </c>
      <c r="AS1572" s="109" t="str">
        <f t="shared" si="199"/>
        <v>CORRECTO</v>
      </c>
    </row>
    <row r="1573" spans="1:45" ht="24" x14ac:dyDescent="0.25">
      <c r="A1573" s="134">
        <v>1573</v>
      </c>
      <c r="B1573" s="135">
        <v>843</v>
      </c>
      <c r="C1573" s="10" t="s">
        <v>1735</v>
      </c>
      <c r="D1573" s="136" t="s">
        <v>51</v>
      </c>
      <c r="E1573" s="136" t="s">
        <v>6</v>
      </c>
      <c r="F1573" s="136" t="s">
        <v>7</v>
      </c>
      <c r="G1573" s="136" t="s">
        <v>8</v>
      </c>
      <c r="H1573" s="136" t="s">
        <v>7</v>
      </c>
      <c r="I1573" s="137" t="s">
        <v>45</v>
      </c>
      <c r="J1573" s="8">
        <v>1</v>
      </c>
      <c r="K1573" s="8" t="s">
        <v>1736</v>
      </c>
      <c r="L1573" s="9">
        <v>1252.69</v>
      </c>
      <c r="M1573" s="9">
        <v>3571.0769230769229</v>
      </c>
      <c r="N1573" s="138">
        <f t="shared" si="192"/>
        <v>4473452.3507692311</v>
      </c>
      <c r="O1573" s="11" t="s">
        <v>3204</v>
      </c>
      <c r="P1573" s="39">
        <v>1.3591697628893059E-4</v>
      </c>
      <c r="Q1573" s="39"/>
      <c r="R1573" s="26">
        <v>3.3979244072232649E-2</v>
      </c>
      <c r="S1573" s="7"/>
      <c r="T1573" s="26">
        <v>3.3979244072232649E-2</v>
      </c>
      <c r="U1573" s="11"/>
      <c r="V1573" s="28"/>
      <c r="W1573" s="28"/>
      <c r="X1573" s="29"/>
      <c r="Y1573" s="108" t="str">
        <f t="shared" si="193"/>
        <v>NO OFERTADO</v>
      </c>
      <c r="Z1573" s="108" t="str">
        <f t="shared" si="194"/>
        <v>CORRECTO</v>
      </c>
      <c r="AA1573" s="29">
        <f t="shared" si="195"/>
        <v>0</v>
      </c>
      <c r="AB1573" s="25">
        <v>1.2232527866003753E-2</v>
      </c>
      <c r="AC1573" s="7"/>
      <c r="AD1573" s="26">
        <v>1.2232527866003753E-2</v>
      </c>
      <c r="AE1573" s="28"/>
      <c r="AF1573" s="28"/>
      <c r="AG1573" s="28"/>
      <c r="AH1573" s="29"/>
      <c r="AI1573" s="108" t="str">
        <f t="shared" si="196"/>
        <v>NO OFERTADO</v>
      </c>
      <c r="AJ1573" s="108" t="str">
        <f t="shared" si="197"/>
        <v>CORRECTO</v>
      </c>
      <c r="AK1573" s="27">
        <v>8.1550185773358354E-3</v>
      </c>
      <c r="AL1573" s="7"/>
      <c r="AM1573" s="26">
        <v>8.1550185773358354E-3</v>
      </c>
      <c r="AN1573" s="28"/>
      <c r="AO1573" s="28"/>
      <c r="AP1573" s="28"/>
      <c r="AQ1573" s="29"/>
      <c r="AR1573" s="108" t="str">
        <f t="shared" si="198"/>
        <v>NO OFERTADO</v>
      </c>
      <c r="AS1573" s="109" t="str">
        <f t="shared" si="199"/>
        <v>CORRECTO</v>
      </c>
    </row>
    <row r="1574" spans="1:45" ht="24" x14ac:dyDescent="0.25">
      <c r="A1574" s="134">
        <v>1574</v>
      </c>
      <c r="B1574" s="135">
        <v>231</v>
      </c>
      <c r="C1574" s="10" t="s">
        <v>632</v>
      </c>
      <c r="D1574" s="136" t="s">
        <v>633</v>
      </c>
      <c r="E1574" s="136" t="s">
        <v>6</v>
      </c>
      <c r="F1574" s="136" t="s">
        <v>7</v>
      </c>
      <c r="G1574" s="136" t="s">
        <v>8</v>
      </c>
      <c r="H1574" s="136" t="s">
        <v>7</v>
      </c>
      <c r="I1574" s="137">
        <v>1029</v>
      </c>
      <c r="J1574" s="8">
        <v>1</v>
      </c>
      <c r="K1574" s="8" t="s">
        <v>634</v>
      </c>
      <c r="L1574" s="9">
        <v>1029</v>
      </c>
      <c r="M1574" s="9">
        <v>39351.307692307695</v>
      </c>
      <c r="N1574" s="138">
        <f t="shared" si="192"/>
        <v>40492495.615384616</v>
      </c>
      <c r="O1574" s="11" t="s">
        <v>3204</v>
      </c>
      <c r="P1574" s="39">
        <v>1.2302841597249792E-3</v>
      </c>
      <c r="Q1574" s="39">
        <v>1.9643413262652567E-3</v>
      </c>
      <c r="R1574" s="26">
        <v>0.30757103993124479</v>
      </c>
      <c r="S1574" s="26">
        <v>5.8930239787957701E-2</v>
      </c>
      <c r="T1574" s="26">
        <v>0.36650127971920249</v>
      </c>
      <c r="U1574" s="11"/>
      <c r="V1574" s="28"/>
      <c r="W1574" s="28"/>
      <c r="X1574" s="29"/>
      <c r="Y1574" s="108" t="str">
        <f t="shared" si="193"/>
        <v>NO OFERTADO</v>
      </c>
      <c r="Z1574" s="108" t="str">
        <f t="shared" si="194"/>
        <v>CORRECTO</v>
      </c>
      <c r="AA1574" s="29">
        <f t="shared" si="195"/>
        <v>0</v>
      </c>
      <c r="AB1574" s="25">
        <v>0.11072557437524813</v>
      </c>
      <c r="AC1574" s="26">
        <v>2.9465119893978851E-2</v>
      </c>
      <c r="AD1574" s="26">
        <v>0.14019069426922698</v>
      </c>
      <c r="AE1574" s="28"/>
      <c r="AF1574" s="28"/>
      <c r="AG1574" s="28"/>
      <c r="AH1574" s="29"/>
      <c r="AI1574" s="108" t="str">
        <f t="shared" si="196"/>
        <v>NO OFERTADO</v>
      </c>
      <c r="AJ1574" s="108" t="str">
        <f t="shared" si="197"/>
        <v>CORRECTO</v>
      </c>
      <c r="AK1574" s="27">
        <v>7.3817049583498759E-2</v>
      </c>
      <c r="AL1574" s="26">
        <v>9.8217066313262824E-3</v>
      </c>
      <c r="AM1574" s="26">
        <v>8.3638756214825041E-2</v>
      </c>
      <c r="AN1574" s="28"/>
      <c r="AO1574" s="28"/>
      <c r="AP1574" s="28"/>
      <c r="AQ1574" s="29"/>
      <c r="AR1574" s="108" t="str">
        <f t="shared" si="198"/>
        <v>NO OFERTADO</v>
      </c>
      <c r="AS1574" s="109" t="str">
        <f t="shared" si="199"/>
        <v>CORRECTO</v>
      </c>
    </row>
    <row r="1575" spans="1:45" ht="24" x14ac:dyDescent="0.25">
      <c r="A1575" s="134">
        <v>1575</v>
      </c>
      <c r="B1575" s="135">
        <v>338</v>
      </c>
      <c r="C1575" s="10" t="s">
        <v>632</v>
      </c>
      <c r="D1575" s="136" t="s">
        <v>855</v>
      </c>
      <c r="E1575" s="136" t="s">
        <v>6</v>
      </c>
      <c r="F1575" s="136" t="s">
        <v>7</v>
      </c>
      <c r="G1575" s="136" t="s">
        <v>8</v>
      </c>
      <c r="H1575" s="136" t="s">
        <v>7</v>
      </c>
      <c r="I1575" s="137">
        <v>1543.4999999999998</v>
      </c>
      <c r="J1575" s="8">
        <v>1</v>
      </c>
      <c r="K1575" s="8" t="s">
        <v>634</v>
      </c>
      <c r="L1575" s="9">
        <v>194.44</v>
      </c>
      <c r="M1575" s="9">
        <v>106397.46153846153</v>
      </c>
      <c r="N1575" s="138">
        <f t="shared" si="192"/>
        <v>20687922.421538461</v>
      </c>
      <c r="O1575" s="11" t="s">
        <v>3204</v>
      </c>
      <c r="P1575" s="39">
        <v>6.2856148691333867E-4</v>
      </c>
      <c r="Q1575" s="39">
        <v>1.0035968479986117E-3</v>
      </c>
      <c r="R1575" s="26">
        <v>0.15714037172833467</v>
      </c>
      <c r="S1575" s="26">
        <v>3.0107905439958352E-2</v>
      </c>
      <c r="T1575" s="26">
        <v>0.18724827716829301</v>
      </c>
      <c r="U1575" s="11"/>
      <c r="V1575" s="28"/>
      <c r="W1575" s="28"/>
      <c r="X1575" s="29"/>
      <c r="Y1575" s="108" t="str">
        <f t="shared" si="193"/>
        <v>NO OFERTADO</v>
      </c>
      <c r="Z1575" s="108" t="str">
        <f t="shared" si="194"/>
        <v>CORRECTO</v>
      </c>
      <c r="AA1575" s="29">
        <f t="shared" si="195"/>
        <v>0</v>
      </c>
      <c r="AB1575" s="25">
        <v>5.6570533822200481E-2</v>
      </c>
      <c r="AC1575" s="26">
        <v>1.5053952719979176E-2</v>
      </c>
      <c r="AD1575" s="26">
        <v>7.1624486542179649E-2</v>
      </c>
      <c r="AE1575" s="28"/>
      <c r="AF1575" s="28"/>
      <c r="AG1575" s="28"/>
      <c r="AH1575" s="29"/>
      <c r="AI1575" s="108" t="str">
        <f t="shared" si="196"/>
        <v>NO OFERTADO</v>
      </c>
      <c r="AJ1575" s="108" t="str">
        <f t="shared" si="197"/>
        <v>CORRECTO</v>
      </c>
      <c r="AK1575" s="27">
        <v>3.7713689214800318E-2</v>
      </c>
      <c r="AL1575" s="26">
        <v>5.0179842399930581E-3</v>
      </c>
      <c r="AM1575" s="26">
        <v>4.2731673454793374E-2</v>
      </c>
      <c r="AN1575" s="28"/>
      <c r="AO1575" s="28"/>
      <c r="AP1575" s="28"/>
      <c r="AQ1575" s="29"/>
      <c r="AR1575" s="108" t="str">
        <f t="shared" si="198"/>
        <v>NO OFERTADO</v>
      </c>
      <c r="AS1575" s="109" t="str">
        <f t="shared" si="199"/>
        <v>CORRECTO</v>
      </c>
    </row>
    <row r="1576" spans="1:45" x14ac:dyDescent="0.25">
      <c r="A1576" s="134">
        <v>1576</v>
      </c>
      <c r="B1576" s="135">
        <v>371</v>
      </c>
      <c r="C1576" s="10" t="s">
        <v>632</v>
      </c>
      <c r="D1576" s="136" t="s">
        <v>336</v>
      </c>
      <c r="E1576" s="136" t="s">
        <v>165</v>
      </c>
      <c r="F1576" s="136" t="s">
        <v>166</v>
      </c>
      <c r="G1576" s="136" t="s">
        <v>8</v>
      </c>
      <c r="H1576" s="136" t="s">
        <v>81</v>
      </c>
      <c r="I1576" s="137" t="s">
        <v>45</v>
      </c>
      <c r="J1576" s="8">
        <v>105</v>
      </c>
      <c r="K1576" s="8" t="s">
        <v>634</v>
      </c>
      <c r="L1576" s="9">
        <v>977.14</v>
      </c>
      <c r="M1576" s="9">
        <v>18132.692307692305</v>
      </c>
      <c r="N1576" s="138">
        <f t="shared" si="192"/>
        <v>17718178.96153846</v>
      </c>
      <c r="O1576" s="11" t="s">
        <v>3204</v>
      </c>
      <c r="P1576" s="39">
        <v>5.3833172256419583E-4</v>
      </c>
      <c r="Q1576" s="39"/>
      <c r="R1576" s="26">
        <v>0.13458293064104895</v>
      </c>
      <c r="S1576" s="7"/>
      <c r="T1576" s="26">
        <v>0.13458293064104895</v>
      </c>
      <c r="U1576" s="11"/>
      <c r="V1576" s="28"/>
      <c r="W1576" s="28"/>
      <c r="X1576" s="29"/>
      <c r="Y1576" s="108" t="str">
        <f t="shared" si="193"/>
        <v>NO OFERTADO</v>
      </c>
      <c r="Z1576" s="108" t="str">
        <f t="shared" si="194"/>
        <v>CORRECTO</v>
      </c>
      <c r="AA1576" s="29">
        <f t="shared" si="195"/>
        <v>0</v>
      </c>
      <c r="AB1576" s="25">
        <v>4.8449855030777624E-2</v>
      </c>
      <c r="AC1576" s="7"/>
      <c r="AD1576" s="26">
        <v>4.8449855030777624E-2</v>
      </c>
      <c r="AE1576" s="28"/>
      <c r="AF1576" s="28"/>
      <c r="AG1576" s="28"/>
      <c r="AH1576" s="29"/>
      <c r="AI1576" s="108" t="str">
        <f t="shared" si="196"/>
        <v>NO OFERTADO</v>
      </c>
      <c r="AJ1576" s="108" t="str">
        <f t="shared" si="197"/>
        <v>CORRECTO</v>
      </c>
      <c r="AK1576" s="27">
        <v>3.2299903353851751E-2</v>
      </c>
      <c r="AL1576" s="7"/>
      <c r="AM1576" s="26">
        <v>3.2299903353851751E-2</v>
      </c>
      <c r="AN1576" s="28"/>
      <c r="AO1576" s="28"/>
      <c r="AP1576" s="28"/>
      <c r="AQ1576" s="29"/>
      <c r="AR1576" s="108" t="str">
        <f t="shared" si="198"/>
        <v>NO OFERTADO</v>
      </c>
      <c r="AS1576" s="109" t="str">
        <f t="shared" si="199"/>
        <v>CORRECTO</v>
      </c>
    </row>
    <row r="1577" spans="1:45" ht="24" x14ac:dyDescent="0.25">
      <c r="A1577" s="134">
        <v>1577</v>
      </c>
      <c r="B1577" s="135">
        <v>434</v>
      </c>
      <c r="C1577" s="10" t="s">
        <v>632</v>
      </c>
      <c r="D1577" s="136" t="s">
        <v>1060</v>
      </c>
      <c r="E1577" s="136" t="s">
        <v>6</v>
      </c>
      <c r="F1577" s="136" t="s">
        <v>7</v>
      </c>
      <c r="G1577" s="136" t="s">
        <v>8</v>
      </c>
      <c r="H1577" s="136" t="s">
        <v>7</v>
      </c>
      <c r="I1577" s="137">
        <v>514.5</v>
      </c>
      <c r="J1577" s="8">
        <v>1</v>
      </c>
      <c r="K1577" s="8" t="s">
        <v>634</v>
      </c>
      <c r="L1577" s="9">
        <v>353.14</v>
      </c>
      <c r="M1577" s="9">
        <v>32027.846153846152</v>
      </c>
      <c r="N1577" s="138">
        <f t="shared" si="192"/>
        <v>11310313.590769229</v>
      </c>
      <c r="O1577" s="11" t="s">
        <v>3204</v>
      </c>
      <c r="P1577" s="39">
        <v>3.4364144369898364E-4</v>
      </c>
      <c r="Q1577" s="39">
        <v>5.4867737988780309E-4</v>
      </c>
      <c r="R1577" s="26">
        <v>8.591036092474591E-2</v>
      </c>
      <c r="S1577" s="26">
        <v>1.6460321396634094E-2</v>
      </c>
      <c r="T1577" s="26">
        <v>0.10237068232138</v>
      </c>
      <c r="U1577" s="11"/>
      <c r="V1577" s="28"/>
      <c r="W1577" s="28"/>
      <c r="X1577" s="29"/>
      <c r="Y1577" s="108" t="str">
        <f t="shared" si="193"/>
        <v>NO OFERTADO</v>
      </c>
      <c r="Z1577" s="108" t="str">
        <f t="shared" si="194"/>
        <v>CORRECTO</v>
      </c>
      <c r="AA1577" s="29">
        <f t="shared" si="195"/>
        <v>0</v>
      </c>
      <c r="AB1577" s="25">
        <v>3.0927729932908529E-2</v>
      </c>
      <c r="AC1577" s="26">
        <v>8.2301606983170468E-3</v>
      </c>
      <c r="AD1577" s="26">
        <v>3.9157890631225573E-2</v>
      </c>
      <c r="AE1577" s="28"/>
      <c r="AF1577" s="28"/>
      <c r="AG1577" s="28"/>
      <c r="AH1577" s="29"/>
      <c r="AI1577" s="108" t="str">
        <f t="shared" si="196"/>
        <v>NO OFERTADO</v>
      </c>
      <c r="AJ1577" s="108" t="str">
        <f t="shared" si="197"/>
        <v>CORRECTO</v>
      </c>
      <c r="AK1577" s="27">
        <v>2.0618486621939019E-2</v>
      </c>
      <c r="AL1577" s="26">
        <v>2.7433868994390155E-3</v>
      </c>
      <c r="AM1577" s="26">
        <v>2.3361873521378036E-2</v>
      </c>
      <c r="AN1577" s="28"/>
      <c r="AO1577" s="28"/>
      <c r="AP1577" s="28"/>
      <c r="AQ1577" s="29"/>
      <c r="AR1577" s="108" t="str">
        <f t="shared" si="198"/>
        <v>NO OFERTADO</v>
      </c>
      <c r="AS1577" s="109" t="str">
        <f t="shared" si="199"/>
        <v>CORRECTO</v>
      </c>
    </row>
    <row r="1578" spans="1:45" ht="24" x14ac:dyDescent="0.25">
      <c r="A1578" s="134">
        <v>1578</v>
      </c>
      <c r="B1578" s="135">
        <v>639</v>
      </c>
      <c r="C1578" s="10" t="s">
        <v>632</v>
      </c>
      <c r="D1578" s="136" t="s">
        <v>615</v>
      </c>
      <c r="E1578" s="136" t="s">
        <v>6</v>
      </c>
      <c r="F1578" s="136" t="s">
        <v>7</v>
      </c>
      <c r="G1578" s="136" t="s">
        <v>8</v>
      </c>
      <c r="H1578" s="136" t="s">
        <v>7</v>
      </c>
      <c r="I1578" s="137">
        <v>3086.9999999999995</v>
      </c>
      <c r="J1578" s="8">
        <v>1</v>
      </c>
      <c r="K1578" s="8" t="s">
        <v>634</v>
      </c>
      <c r="L1578" s="9">
        <v>346.83</v>
      </c>
      <c r="M1578" s="9">
        <v>17336.76923076923</v>
      </c>
      <c r="N1578" s="138">
        <f t="shared" si="192"/>
        <v>6012911.6723076915</v>
      </c>
      <c r="O1578" s="11" t="s">
        <v>3204</v>
      </c>
      <c r="P1578" s="39">
        <v>1.8269039415429278E-4</v>
      </c>
      <c r="Q1578" s="39">
        <v>2.9169382399362749E-4</v>
      </c>
      <c r="R1578" s="26">
        <v>4.5672598538573195E-2</v>
      </c>
      <c r="S1578" s="26">
        <v>8.7508147198088245E-3</v>
      </c>
      <c r="T1578" s="26">
        <v>5.4423413258382021E-2</v>
      </c>
      <c r="U1578" s="11"/>
      <c r="V1578" s="28"/>
      <c r="W1578" s="28"/>
      <c r="X1578" s="29"/>
      <c r="Y1578" s="108" t="str">
        <f t="shared" si="193"/>
        <v>NO OFERTADO</v>
      </c>
      <c r="Z1578" s="108" t="str">
        <f t="shared" si="194"/>
        <v>CORRECTO</v>
      </c>
      <c r="AA1578" s="29">
        <f t="shared" si="195"/>
        <v>0</v>
      </c>
      <c r="AB1578" s="25">
        <v>1.644213547388635E-2</v>
      </c>
      <c r="AC1578" s="26">
        <v>4.3754073599044123E-3</v>
      </c>
      <c r="AD1578" s="26">
        <v>2.0817542833790764E-2</v>
      </c>
      <c r="AE1578" s="28"/>
      <c r="AF1578" s="28"/>
      <c r="AG1578" s="28"/>
      <c r="AH1578" s="29"/>
      <c r="AI1578" s="108" t="str">
        <f t="shared" si="196"/>
        <v>NO OFERTADO</v>
      </c>
      <c r="AJ1578" s="108" t="str">
        <f t="shared" si="197"/>
        <v>CORRECTO</v>
      </c>
      <c r="AK1578" s="27">
        <v>1.0961423649257568E-2</v>
      </c>
      <c r="AL1578" s="26">
        <v>1.4584691199681374E-3</v>
      </c>
      <c r="AM1578" s="26">
        <v>1.2419892769225706E-2</v>
      </c>
      <c r="AN1578" s="28"/>
      <c r="AO1578" s="28"/>
      <c r="AP1578" s="28"/>
      <c r="AQ1578" s="29"/>
      <c r="AR1578" s="108" t="str">
        <f t="shared" si="198"/>
        <v>NO OFERTADO</v>
      </c>
      <c r="AS1578" s="109" t="str">
        <f t="shared" si="199"/>
        <v>CORRECTO</v>
      </c>
    </row>
    <row r="1579" spans="1:45" ht="24" x14ac:dyDescent="0.25">
      <c r="A1579" s="134">
        <v>1579</v>
      </c>
      <c r="B1579" s="135">
        <v>1080</v>
      </c>
      <c r="C1579" s="10" t="s">
        <v>632</v>
      </c>
      <c r="D1579" s="136" t="s">
        <v>2063</v>
      </c>
      <c r="E1579" s="136" t="s">
        <v>6</v>
      </c>
      <c r="F1579" s="136" t="s">
        <v>7</v>
      </c>
      <c r="G1579" s="136" t="s">
        <v>8</v>
      </c>
      <c r="H1579" s="136" t="s">
        <v>7</v>
      </c>
      <c r="I1579" s="137">
        <v>6173.9999999999991</v>
      </c>
      <c r="J1579" s="8">
        <v>1</v>
      </c>
      <c r="K1579" s="8" t="s">
        <v>634</v>
      </c>
      <c r="L1579" s="9">
        <v>763.03</v>
      </c>
      <c r="M1579" s="9">
        <v>3128.0769230769229</v>
      </c>
      <c r="N1579" s="138">
        <f t="shared" si="192"/>
        <v>2386816.5346153844</v>
      </c>
      <c r="O1579" s="11" t="s">
        <v>3204</v>
      </c>
      <c r="P1579" s="39">
        <v>7.2518685995518216E-5</v>
      </c>
      <c r="Q1579" s="39">
        <v>1.1578743878104868E-4</v>
      </c>
      <c r="R1579" s="26">
        <v>1.8129671498879552E-2</v>
      </c>
      <c r="S1579" s="26">
        <v>3.4736231634314605E-3</v>
      </c>
      <c r="T1579" s="26">
        <v>2.1603294662311014E-2</v>
      </c>
      <c r="U1579" s="11"/>
      <c r="V1579" s="28"/>
      <c r="W1579" s="28"/>
      <c r="X1579" s="29"/>
      <c r="Y1579" s="108" t="str">
        <f t="shared" si="193"/>
        <v>NO OFERTADO</v>
      </c>
      <c r="Z1579" s="108" t="str">
        <f t="shared" si="194"/>
        <v>CORRECTO</v>
      </c>
      <c r="AA1579" s="29">
        <f t="shared" si="195"/>
        <v>0</v>
      </c>
      <c r="AB1579" s="25">
        <v>6.5266817395966395E-3</v>
      </c>
      <c r="AC1579" s="26">
        <v>1.7368115817157303E-3</v>
      </c>
      <c r="AD1579" s="26">
        <v>8.2634933213123693E-3</v>
      </c>
      <c r="AE1579" s="28"/>
      <c r="AF1579" s="28"/>
      <c r="AG1579" s="28"/>
      <c r="AH1579" s="29"/>
      <c r="AI1579" s="108" t="str">
        <f t="shared" si="196"/>
        <v>NO OFERTADO</v>
      </c>
      <c r="AJ1579" s="108" t="str">
        <f t="shared" si="197"/>
        <v>CORRECTO</v>
      </c>
      <c r="AK1579" s="27">
        <v>4.3511211597310933E-3</v>
      </c>
      <c r="AL1579" s="26">
        <v>5.7893719390524339E-4</v>
      </c>
      <c r="AM1579" s="26">
        <v>4.9300583536363365E-3</v>
      </c>
      <c r="AN1579" s="28"/>
      <c r="AO1579" s="28"/>
      <c r="AP1579" s="28"/>
      <c r="AQ1579" s="29"/>
      <c r="AR1579" s="108" t="str">
        <f t="shared" si="198"/>
        <v>NO OFERTADO</v>
      </c>
      <c r="AS1579" s="109" t="str">
        <f t="shared" si="199"/>
        <v>CORRECTO</v>
      </c>
    </row>
    <row r="1580" spans="1:45" ht="24" x14ac:dyDescent="0.25">
      <c r="A1580" s="134">
        <v>1580</v>
      </c>
      <c r="B1580" s="135">
        <v>2544</v>
      </c>
      <c r="C1580" s="141" t="s">
        <v>4273</v>
      </c>
      <c r="D1580" s="145" t="s">
        <v>615</v>
      </c>
      <c r="E1580" s="145" t="s">
        <v>6</v>
      </c>
      <c r="F1580" s="145" t="s">
        <v>7</v>
      </c>
      <c r="G1580" s="136" t="s">
        <v>8</v>
      </c>
      <c r="H1580" s="145" t="s">
        <v>7</v>
      </c>
      <c r="I1580" s="137">
        <v>3086.9999999999995</v>
      </c>
      <c r="J1580" s="8">
        <v>1</v>
      </c>
      <c r="K1580" s="8" t="s">
        <v>4274</v>
      </c>
      <c r="L1580" s="9">
        <v>3087</v>
      </c>
      <c r="M1580" s="9">
        <v>890.76923076923072</v>
      </c>
      <c r="N1580" s="138">
        <f t="shared" si="192"/>
        <v>2749804.615384615</v>
      </c>
      <c r="O1580" s="11" t="s">
        <v>4504</v>
      </c>
      <c r="P1580" s="39">
        <v>8.3547358818777931E-5</v>
      </c>
      <c r="Q1580" s="39">
        <v>1.3339644205833255E-4</v>
      </c>
      <c r="R1580" s="26">
        <v>2.0886839704694484E-2</v>
      </c>
      <c r="S1580" s="26">
        <v>4.0018932617499762E-3</v>
      </c>
      <c r="T1580" s="26">
        <v>2.4888732966444459E-2</v>
      </c>
      <c r="U1580" s="11"/>
      <c r="V1580" s="28"/>
      <c r="W1580" s="28"/>
      <c r="X1580" s="29"/>
      <c r="Y1580" s="108" t="str">
        <f t="shared" si="193"/>
        <v>NO OFERTADO</v>
      </c>
      <c r="Z1580" s="108" t="str">
        <f t="shared" si="194"/>
        <v>CORRECTO</v>
      </c>
      <c r="AA1580" s="29">
        <f t="shared" si="195"/>
        <v>0</v>
      </c>
      <c r="AB1580" s="25">
        <v>7.5192622936900138E-3</v>
      </c>
      <c r="AC1580" s="26">
        <v>2.0009466308749881E-3</v>
      </c>
      <c r="AD1580" s="26">
        <v>9.5202089245650014E-3</v>
      </c>
      <c r="AE1580" s="28"/>
      <c r="AF1580" s="28"/>
      <c r="AG1580" s="28"/>
      <c r="AH1580" s="29"/>
      <c r="AI1580" s="108" t="str">
        <f t="shared" si="196"/>
        <v>NO OFERTADO</v>
      </c>
      <c r="AJ1580" s="108" t="str">
        <f t="shared" si="197"/>
        <v>CORRECTO</v>
      </c>
      <c r="AK1580" s="27">
        <v>5.0128415291266762E-3</v>
      </c>
      <c r="AL1580" s="26">
        <v>6.6698221029166276E-4</v>
      </c>
      <c r="AM1580" s="26">
        <v>5.6798237394183387E-3</v>
      </c>
      <c r="AN1580" s="28"/>
      <c r="AO1580" s="28"/>
      <c r="AP1580" s="28"/>
      <c r="AQ1580" s="29"/>
      <c r="AR1580" s="108" t="str">
        <f t="shared" si="198"/>
        <v>NO OFERTADO</v>
      </c>
      <c r="AS1580" s="109" t="str">
        <f t="shared" si="199"/>
        <v>CORRECTO</v>
      </c>
    </row>
    <row r="1581" spans="1:45" ht="24" x14ac:dyDescent="0.25">
      <c r="A1581" s="134">
        <v>1581</v>
      </c>
      <c r="B1581" s="135">
        <v>2567</v>
      </c>
      <c r="C1581" s="141" t="s">
        <v>4273</v>
      </c>
      <c r="D1581" s="145" t="s">
        <v>2063</v>
      </c>
      <c r="E1581" s="145" t="s">
        <v>6</v>
      </c>
      <c r="F1581" s="145" t="s">
        <v>7</v>
      </c>
      <c r="G1581" s="136" t="s">
        <v>8</v>
      </c>
      <c r="H1581" s="145" t="s">
        <v>7</v>
      </c>
      <c r="I1581" s="137">
        <v>6173.9999999999991</v>
      </c>
      <c r="J1581" s="8">
        <v>1</v>
      </c>
      <c r="K1581" s="8" t="s">
        <v>4318</v>
      </c>
      <c r="L1581" s="9">
        <v>3230.78</v>
      </c>
      <c r="M1581" s="9">
        <v>493.84615384615387</v>
      </c>
      <c r="N1581" s="138">
        <f t="shared" si="192"/>
        <v>1595508.2769230772</v>
      </c>
      <c r="O1581" s="11" t="s">
        <v>4504</v>
      </c>
      <c r="P1581" s="39">
        <v>4.8476354197906426E-5</v>
      </c>
      <c r="Q1581" s="39">
        <v>7.7400090982969718E-5</v>
      </c>
      <c r="R1581" s="26">
        <v>1.2119088549476607E-2</v>
      </c>
      <c r="S1581" s="26">
        <v>2.3220027294890916E-3</v>
      </c>
      <c r="T1581" s="26">
        <v>1.4441091278965697E-2</v>
      </c>
      <c r="U1581" s="11"/>
      <c r="V1581" s="28"/>
      <c r="W1581" s="28"/>
      <c r="X1581" s="29"/>
      <c r="Y1581" s="108" t="str">
        <f t="shared" si="193"/>
        <v>NO OFERTADO</v>
      </c>
      <c r="Z1581" s="108" t="str">
        <f t="shared" si="194"/>
        <v>CORRECTO</v>
      </c>
      <c r="AA1581" s="29">
        <f t="shared" si="195"/>
        <v>0</v>
      </c>
      <c r="AB1581" s="25">
        <v>4.3628718778115786E-3</v>
      </c>
      <c r="AC1581" s="26">
        <v>1.1610013647445458E-3</v>
      </c>
      <c r="AD1581" s="26">
        <v>5.5238732425561248E-3</v>
      </c>
      <c r="AE1581" s="28"/>
      <c r="AF1581" s="28"/>
      <c r="AG1581" s="28"/>
      <c r="AH1581" s="29"/>
      <c r="AI1581" s="108" t="str">
        <f t="shared" si="196"/>
        <v>NO OFERTADO</v>
      </c>
      <c r="AJ1581" s="108" t="str">
        <f t="shared" si="197"/>
        <v>CORRECTO</v>
      </c>
      <c r="AK1581" s="27">
        <v>2.9085812518743854E-3</v>
      </c>
      <c r="AL1581" s="26">
        <v>3.870004549148486E-4</v>
      </c>
      <c r="AM1581" s="26">
        <v>3.295581706789234E-3</v>
      </c>
      <c r="AN1581" s="28"/>
      <c r="AO1581" s="28"/>
      <c r="AP1581" s="28"/>
      <c r="AQ1581" s="29"/>
      <c r="AR1581" s="108" t="str">
        <f t="shared" si="198"/>
        <v>NO OFERTADO</v>
      </c>
      <c r="AS1581" s="109" t="str">
        <f t="shared" si="199"/>
        <v>CORRECTO</v>
      </c>
    </row>
    <row r="1582" spans="1:45" ht="24" x14ac:dyDescent="0.25">
      <c r="A1582" s="134">
        <v>1582</v>
      </c>
      <c r="B1582" s="135">
        <v>2576</v>
      </c>
      <c r="C1582" s="141" t="s">
        <v>4333</v>
      </c>
      <c r="D1582" s="145" t="s">
        <v>855</v>
      </c>
      <c r="E1582" s="145" t="s">
        <v>6</v>
      </c>
      <c r="F1582" s="145" t="s">
        <v>7</v>
      </c>
      <c r="G1582" s="136" t="s">
        <v>8</v>
      </c>
      <c r="H1582" s="145" t="s">
        <v>7</v>
      </c>
      <c r="I1582" s="137">
        <v>1543.4999999999998</v>
      </c>
      <c r="J1582" s="8">
        <v>1</v>
      </c>
      <c r="K1582" s="8" t="s">
        <v>4334</v>
      </c>
      <c r="L1582" s="9">
        <v>1543.5</v>
      </c>
      <c r="M1582" s="9">
        <v>600</v>
      </c>
      <c r="N1582" s="138">
        <f t="shared" si="192"/>
        <v>926100</v>
      </c>
      <c r="O1582" s="11" t="s">
        <v>4504</v>
      </c>
      <c r="P1582" s="39">
        <v>2.8137711519277546E-5</v>
      </c>
      <c r="Q1582" s="39">
        <v>4.4926262869386614E-5</v>
      </c>
      <c r="R1582" s="26">
        <v>7.0344278798193868E-3</v>
      </c>
      <c r="S1582" s="26">
        <v>1.3477878860815983E-3</v>
      </c>
      <c r="T1582" s="26">
        <v>8.3822157659009851E-3</v>
      </c>
      <c r="U1582" s="11"/>
      <c r="V1582" s="28"/>
      <c r="W1582" s="28"/>
      <c r="X1582" s="29"/>
      <c r="Y1582" s="108" t="str">
        <f t="shared" si="193"/>
        <v>NO OFERTADO</v>
      </c>
      <c r="Z1582" s="108" t="str">
        <f t="shared" si="194"/>
        <v>CORRECTO</v>
      </c>
      <c r="AA1582" s="29">
        <f t="shared" si="195"/>
        <v>0</v>
      </c>
      <c r="AB1582" s="25">
        <v>2.5323940367349791E-3</v>
      </c>
      <c r="AC1582" s="26">
        <v>6.7389394304079916E-4</v>
      </c>
      <c r="AD1582" s="26">
        <v>3.2062879797757782E-3</v>
      </c>
      <c r="AE1582" s="28"/>
      <c r="AF1582" s="28"/>
      <c r="AG1582" s="28"/>
      <c r="AH1582" s="29"/>
      <c r="AI1582" s="108" t="str">
        <f t="shared" si="196"/>
        <v>NO OFERTADO</v>
      </c>
      <c r="AJ1582" s="108" t="str">
        <f t="shared" si="197"/>
        <v>CORRECTO</v>
      </c>
      <c r="AK1582" s="27">
        <v>1.6882626911566528E-3</v>
      </c>
      <c r="AL1582" s="26">
        <v>2.2463131434693307E-4</v>
      </c>
      <c r="AM1582" s="26">
        <v>1.9128940055035859E-3</v>
      </c>
      <c r="AN1582" s="28"/>
      <c r="AO1582" s="28"/>
      <c r="AP1582" s="28"/>
      <c r="AQ1582" s="29"/>
      <c r="AR1582" s="108" t="str">
        <f t="shared" si="198"/>
        <v>NO OFERTADO</v>
      </c>
      <c r="AS1582" s="109" t="str">
        <f t="shared" si="199"/>
        <v>CORRECTO</v>
      </c>
    </row>
    <row r="1583" spans="1:45" ht="24" x14ac:dyDescent="0.25">
      <c r="A1583" s="134">
        <v>1583</v>
      </c>
      <c r="B1583" s="135">
        <v>1830</v>
      </c>
      <c r="C1583" s="10" t="s">
        <v>3187</v>
      </c>
      <c r="D1583" s="136" t="s">
        <v>3188</v>
      </c>
      <c r="E1583" s="136" t="s">
        <v>6</v>
      </c>
      <c r="F1583" s="136" t="s">
        <v>7</v>
      </c>
      <c r="G1583" s="136" t="s">
        <v>8</v>
      </c>
      <c r="H1583" s="136" t="s">
        <v>7</v>
      </c>
      <c r="I1583" s="137" t="s">
        <v>45</v>
      </c>
      <c r="J1583" s="8">
        <v>1</v>
      </c>
      <c r="K1583" s="8" t="s">
        <v>3189</v>
      </c>
      <c r="L1583" s="9">
        <v>835.66</v>
      </c>
      <c r="M1583" s="9">
        <v>19.428571428571427</v>
      </c>
      <c r="N1583" s="138">
        <f t="shared" si="192"/>
        <v>16235.679999999998</v>
      </c>
      <c r="O1583" s="11" t="s">
        <v>3204</v>
      </c>
      <c r="P1583" s="39">
        <v>4.9328893225278479E-7</v>
      </c>
      <c r="Q1583" s="39"/>
      <c r="R1583" s="26">
        <v>1.2332223306319619E-4</v>
      </c>
      <c r="S1583" s="7"/>
      <c r="T1583" s="26">
        <v>1.2332223306319619E-4</v>
      </c>
      <c r="U1583" s="11"/>
      <c r="V1583" s="28"/>
      <c r="W1583" s="28"/>
      <c r="X1583" s="29"/>
      <c r="Y1583" s="108" t="str">
        <f t="shared" si="193"/>
        <v>NO OFERTADO</v>
      </c>
      <c r="Z1583" s="108" t="str">
        <f t="shared" si="194"/>
        <v>CORRECTO</v>
      </c>
      <c r="AA1583" s="29">
        <f t="shared" si="195"/>
        <v>0</v>
      </c>
      <c r="AB1583" s="25">
        <v>4.4396003902750634E-5</v>
      </c>
      <c r="AC1583" s="7"/>
      <c r="AD1583" s="26">
        <v>4.4396003902750634E-5</v>
      </c>
      <c r="AE1583" s="28"/>
      <c r="AF1583" s="28"/>
      <c r="AG1583" s="28"/>
      <c r="AH1583" s="29"/>
      <c r="AI1583" s="108" t="str">
        <f t="shared" si="196"/>
        <v>NO OFERTADO</v>
      </c>
      <c r="AJ1583" s="108" t="str">
        <f t="shared" si="197"/>
        <v>CORRECTO</v>
      </c>
      <c r="AK1583" s="27">
        <v>2.9597335935167089E-5</v>
      </c>
      <c r="AL1583" s="7"/>
      <c r="AM1583" s="26">
        <v>2.9597335935167089E-5</v>
      </c>
      <c r="AN1583" s="28"/>
      <c r="AO1583" s="28"/>
      <c r="AP1583" s="28"/>
      <c r="AQ1583" s="29"/>
      <c r="AR1583" s="108" t="str">
        <f t="shared" si="198"/>
        <v>NO OFERTADO</v>
      </c>
      <c r="AS1583" s="109" t="str">
        <f t="shared" si="199"/>
        <v>CORRECTO</v>
      </c>
    </row>
    <row r="1584" spans="1:45" ht="24" x14ac:dyDescent="0.25">
      <c r="A1584" s="134">
        <v>1584</v>
      </c>
      <c r="B1584" s="135">
        <v>635</v>
      </c>
      <c r="C1584" s="10" t="s">
        <v>1393</v>
      </c>
      <c r="D1584" s="136" t="s">
        <v>126</v>
      </c>
      <c r="E1584" s="136" t="s">
        <v>1394</v>
      </c>
      <c r="F1584" s="136" t="s">
        <v>965</v>
      </c>
      <c r="G1584" s="136" t="s">
        <v>1395</v>
      </c>
      <c r="H1584" s="136" t="s">
        <v>1394</v>
      </c>
      <c r="I1584" s="137">
        <v>20830</v>
      </c>
      <c r="J1584" s="8">
        <v>1</v>
      </c>
      <c r="K1584" s="8" t="s">
        <v>1396</v>
      </c>
      <c r="L1584" s="9">
        <v>2020</v>
      </c>
      <c r="M1584" s="9">
        <v>2435.5384615384614</v>
      </c>
      <c r="N1584" s="138">
        <f t="shared" si="192"/>
        <v>4919787.692307692</v>
      </c>
      <c r="O1584" s="11" t="s">
        <v>3204</v>
      </c>
      <c r="P1584" s="39">
        <v>1.4947799030584822E-4</v>
      </c>
      <c r="Q1584" s="39">
        <v>2.3866502011250223E-4</v>
      </c>
      <c r="R1584" s="26">
        <v>3.7369497576462053E-2</v>
      </c>
      <c r="S1584" s="26">
        <v>7.1599506033750669E-3</v>
      </c>
      <c r="T1584" s="26">
        <v>4.4529448179837117E-2</v>
      </c>
      <c r="U1584" s="11"/>
      <c r="V1584" s="28"/>
      <c r="W1584" s="28"/>
      <c r="X1584" s="29"/>
      <c r="Y1584" s="108" t="str">
        <f t="shared" si="193"/>
        <v>NO OFERTADO</v>
      </c>
      <c r="Z1584" s="108" t="str">
        <f t="shared" si="194"/>
        <v>CORRECTO</v>
      </c>
      <c r="AA1584" s="29">
        <f t="shared" si="195"/>
        <v>0</v>
      </c>
      <c r="AB1584" s="25">
        <v>1.345301912752634E-2</v>
      </c>
      <c r="AC1584" s="26">
        <v>3.5799753016875335E-3</v>
      </c>
      <c r="AD1584" s="26">
        <v>1.7032994429213875E-2</v>
      </c>
      <c r="AE1584" s="28"/>
      <c r="AF1584" s="28"/>
      <c r="AG1584" s="28"/>
      <c r="AH1584" s="29"/>
      <c r="AI1584" s="108" t="str">
        <f t="shared" si="196"/>
        <v>NO OFERTADO</v>
      </c>
      <c r="AJ1584" s="108" t="str">
        <f t="shared" si="197"/>
        <v>CORRECTO</v>
      </c>
      <c r="AK1584" s="27">
        <v>8.9686794183508941E-3</v>
      </c>
      <c r="AL1584" s="26">
        <v>1.1933251005625111E-3</v>
      </c>
      <c r="AM1584" s="26">
        <v>1.0162004518913406E-2</v>
      </c>
      <c r="AN1584" s="28"/>
      <c r="AO1584" s="28"/>
      <c r="AP1584" s="28"/>
      <c r="AQ1584" s="29"/>
      <c r="AR1584" s="108" t="str">
        <f t="shared" si="198"/>
        <v>NO OFERTADO</v>
      </c>
      <c r="AS1584" s="109" t="str">
        <f t="shared" si="199"/>
        <v>CORRECTO</v>
      </c>
    </row>
    <row r="1585" spans="1:45" ht="24" x14ac:dyDescent="0.25">
      <c r="A1585" s="134">
        <v>1585</v>
      </c>
      <c r="B1585" s="135">
        <v>977</v>
      </c>
      <c r="C1585" s="10" t="s">
        <v>1393</v>
      </c>
      <c r="D1585" s="136" t="s">
        <v>69</v>
      </c>
      <c r="E1585" s="136" t="s">
        <v>1394</v>
      </c>
      <c r="F1585" s="136" t="s">
        <v>7</v>
      </c>
      <c r="G1585" s="136" t="s">
        <v>8</v>
      </c>
      <c r="H1585" s="136" t="s">
        <v>7</v>
      </c>
      <c r="I1585" s="137">
        <v>10415</v>
      </c>
      <c r="J1585" s="8">
        <v>1</v>
      </c>
      <c r="K1585" s="8" t="s">
        <v>1396</v>
      </c>
      <c r="L1585" s="9">
        <v>1888</v>
      </c>
      <c r="M1585" s="9">
        <v>454.36363636363637</v>
      </c>
      <c r="N1585" s="138">
        <f t="shared" si="192"/>
        <v>857838.54545454553</v>
      </c>
      <c r="O1585" s="11" t="s">
        <v>3204</v>
      </c>
      <c r="P1585" s="39">
        <v>2.6063722624032675E-5</v>
      </c>
      <c r="Q1585" s="39">
        <v>4.1614814806806145E-5</v>
      </c>
      <c r="R1585" s="26">
        <v>6.5159306560081684E-3</v>
      </c>
      <c r="S1585" s="26">
        <v>1.2484444442041843E-3</v>
      </c>
      <c r="T1585" s="26">
        <v>7.7643751002123527E-3</v>
      </c>
      <c r="U1585" s="11"/>
      <c r="V1585" s="28"/>
      <c r="W1585" s="28"/>
      <c r="X1585" s="29"/>
      <c r="Y1585" s="108" t="str">
        <f t="shared" si="193"/>
        <v>NO OFERTADO</v>
      </c>
      <c r="Z1585" s="108" t="str">
        <f t="shared" si="194"/>
        <v>CORRECTO</v>
      </c>
      <c r="AA1585" s="29">
        <f t="shared" si="195"/>
        <v>0</v>
      </c>
      <c r="AB1585" s="25">
        <v>2.345735036162941E-3</v>
      </c>
      <c r="AC1585" s="26">
        <v>6.2422222210209216E-4</v>
      </c>
      <c r="AD1585" s="26">
        <v>2.9699572582650331E-3</v>
      </c>
      <c r="AE1585" s="28"/>
      <c r="AF1585" s="28"/>
      <c r="AG1585" s="28"/>
      <c r="AH1585" s="29"/>
      <c r="AI1585" s="108" t="str">
        <f t="shared" si="196"/>
        <v>NO OFERTADO</v>
      </c>
      <c r="AJ1585" s="108" t="str">
        <f t="shared" si="197"/>
        <v>CORRECTO</v>
      </c>
      <c r="AK1585" s="27">
        <v>1.5638233574419606E-3</v>
      </c>
      <c r="AL1585" s="26">
        <v>2.0807407403403074E-4</v>
      </c>
      <c r="AM1585" s="26">
        <v>1.7718974314759914E-3</v>
      </c>
      <c r="AN1585" s="28"/>
      <c r="AO1585" s="28"/>
      <c r="AP1585" s="28"/>
      <c r="AQ1585" s="29"/>
      <c r="AR1585" s="108" t="str">
        <f t="shared" si="198"/>
        <v>NO OFERTADO</v>
      </c>
      <c r="AS1585" s="109" t="str">
        <f t="shared" si="199"/>
        <v>CORRECTO</v>
      </c>
    </row>
    <row r="1586" spans="1:45" ht="24" x14ac:dyDescent="0.25">
      <c r="A1586" s="134">
        <v>1586</v>
      </c>
      <c r="B1586" s="135">
        <v>1338</v>
      </c>
      <c r="C1586" s="10" t="s">
        <v>1393</v>
      </c>
      <c r="D1586" s="136" t="s">
        <v>69</v>
      </c>
      <c r="E1586" s="136" t="s">
        <v>1394</v>
      </c>
      <c r="F1586" s="136" t="s">
        <v>2439</v>
      </c>
      <c r="G1586" s="136" t="s">
        <v>537</v>
      </c>
      <c r="H1586" s="136" t="s">
        <v>965</v>
      </c>
      <c r="I1586" s="137">
        <v>10415</v>
      </c>
      <c r="J1586" s="8">
        <v>1</v>
      </c>
      <c r="K1586" s="8" t="s">
        <v>1396</v>
      </c>
      <c r="L1586" s="9">
        <v>2001.81</v>
      </c>
      <c r="M1586" s="9">
        <v>145.33333333333334</v>
      </c>
      <c r="N1586" s="138">
        <f t="shared" si="192"/>
        <v>290929.72000000003</v>
      </c>
      <c r="O1586" s="11" t="s">
        <v>3204</v>
      </c>
      <c r="P1586" s="39">
        <v>8.8393224638205294E-6</v>
      </c>
      <c r="Q1586" s="39">
        <v>1.4113362571252615E-5</v>
      </c>
      <c r="R1586" s="26">
        <v>2.2098306159551323E-3</v>
      </c>
      <c r="S1586" s="26">
        <v>4.2340087713757844E-4</v>
      </c>
      <c r="T1586" s="26">
        <v>2.6332314930927105E-3</v>
      </c>
      <c r="U1586" s="11"/>
      <c r="V1586" s="28"/>
      <c r="W1586" s="28"/>
      <c r="X1586" s="29"/>
      <c r="Y1586" s="108" t="str">
        <f t="shared" si="193"/>
        <v>NO OFERTADO</v>
      </c>
      <c r="Z1586" s="108" t="str">
        <f t="shared" si="194"/>
        <v>CORRECTO</v>
      </c>
      <c r="AA1586" s="29">
        <f t="shared" si="195"/>
        <v>0</v>
      </c>
      <c r="AB1586" s="25">
        <v>7.9553902174384766E-4</v>
      </c>
      <c r="AC1586" s="26">
        <v>2.1170043856878922E-4</v>
      </c>
      <c r="AD1586" s="26">
        <v>1.0072394603126368E-3</v>
      </c>
      <c r="AE1586" s="28"/>
      <c r="AF1586" s="28"/>
      <c r="AG1586" s="28"/>
      <c r="AH1586" s="29"/>
      <c r="AI1586" s="108" t="str">
        <f t="shared" si="196"/>
        <v>NO OFERTADO</v>
      </c>
      <c r="AJ1586" s="108" t="str">
        <f t="shared" si="197"/>
        <v>CORRECTO</v>
      </c>
      <c r="AK1586" s="27">
        <v>5.3035934782923178E-4</v>
      </c>
      <c r="AL1586" s="26">
        <v>7.0566812856263082E-5</v>
      </c>
      <c r="AM1586" s="26">
        <v>6.0092616068549486E-4</v>
      </c>
      <c r="AN1586" s="28"/>
      <c r="AO1586" s="28"/>
      <c r="AP1586" s="28"/>
      <c r="AQ1586" s="29"/>
      <c r="AR1586" s="108" t="str">
        <f t="shared" si="198"/>
        <v>NO OFERTADO</v>
      </c>
      <c r="AS1586" s="109" t="str">
        <f t="shared" si="199"/>
        <v>CORRECTO</v>
      </c>
    </row>
    <row r="1587" spans="1:45" x14ac:dyDescent="0.25">
      <c r="A1587" s="134">
        <v>1587</v>
      </c>
      <c r="B1587" s="135">
        <v>1820</v>
      </c>
      <c r="C1587" s="10" t="s">
        <v>3169</v>
      </c>
      <c r="D1587" s="136" t="s">
        <v>3170</v>
      </c>
      <c r="E1587" s="136" t="s">
        <v>3171</v>
      </c>
      <c r="F1587" s="136" t="s">
        <v>241</v>
      </c>
      <c r="G1587" s="136" t="s">
        <v>537</v>
      </c>
      <c r="H1587" s="136" t="s">
        <v>243</v>
      </c>
      <c r="I1587" s="137">
        <v>891.5</v>
      </c>
      <c r="J1587" s="8">
        <v>30</v>
      </c>
      <c r="K1587" s="8" t="s">
        <v>3172</v>
      </c>
      <c r="L1587" s="9">
        <v>891.5</v>
      </c>
      <c r="M1587" s="9">
        <v>30</v>
      </c>
      <c r="N1587" s="138">
        <f t="shared" si="192"/>
        <v>26745</v>
      </c>
      <c r="O1587" s="11" t="s">
        <v>3204</v>
      </c>
      <c r="P1587" s="39">
        <v>8.1259377452011447E-7</v>
      </c>
      <c r="Q1587" s="39">
        <v>1.2974332150326586E-6</v>
      </c>
      <c r="R1587" s="26">
        <v>2.0314844363002863E-4</v>
      </c>
      <c r="S1587" s="26">
        <v>3.8922996450979757E-5</v>
      </c>
      <c r="T1587" s="26">
        <v>2.4207144008100837E-4</v>
      </c>
      <c r="U1587" s="11"/>
      <c r="V1587" s="28"/>
      <c r="W1587" s="28"/>
      <c r="X1587" s="29"/>
      <c r="Y1587" s="108" t="str">
        <f t="shared" si="193"/>
        <v>NO OFERTADO</v>
      </c>
      <c r="Z1587" s="108" t="str">
        <f t="shared" si="194"/>
        <v>CORRECTO</v>
      </c>
      <c r="AA1587" s="29">
        <f t="shared" si="195"/>
        <v>0</v>
      </c>
      <c r="AB1587" s="25">
        <v>7.3133439706810302E-5</v>
      </c>
      <c r="AC1587" s="26">
        <v>1.9461498225489879E-5</v>
      </c>
      <c r="AD1587" s="26">
        <v>9.2594937932300174E-5</v>
      </c>
      <c r="AE1587" s="28"/>
      <c r="AF1587" s="28"/>
      <c r="AG1587" s="28"/>
      <c r="AH1587" s="29"/>
      <c r="AI1587" s="108" t="str">
        <f t="shared" si="196"/>
        <v>NO OFERTADO</v>
      </c>
      <c r="AJ1587" s="108" t="str">
        <f t="shared" si="197"/>
        <v>CORRECTO</v>
      </c>
      <c r="AK1587" s="27">
        <v>4.875562647120687E-5</v>
      </c>
      <c r="AL1587" s="26">
        <v>6.4871660751632929E-6</v>
      </c>
      <c r="AM1587" s="26">
        <v>5.5242792546370163E-5</v>
      </c>
      <c r="AN1587" s="28"/>
      <c r="AO1587" s="28"/>
      <c r="AP1587" s="28"/>
      <c r="AQ1587" s="29"/>
      <c r="AR1587" s="108" t="str">
        <f t="shared" si="198"/>
        <v>NO OFERTADO</v>
      </c>
      <c r="AS1587" s="109" t="str">
        <f t="shared" si="199"/>
        <v>CORRECTO</v>
      </c>
    </row>
    <row r="1588" spans="1:45" ht="24" x14ac:dyDescent="0.25">
      <c r="A1588" s="134">
        <v>1588</v>
      </c>
      <c r="B1588" s="135">
        <v>681</v>
      </c>
      <c r="C1588" s="10" t="s">
        <v>1477</v>
      </c>
      <c r="D1588" s="136" t="s">
        <v>108</v>
      </c>
      <c r="E1588" s="136" t="s">
        <v>6</v>
      </c>
      <c r="F1588" s="136" t="s">
        <v>7</v>
      </c>
      <c r="G1588" s="136" t="s">
        <v>8</v>
      </c>
      <c r="H1588" s="136" t="s">
        <v>7</v>
      </c>
      <c r="I1588" s="137" t="s">
        <v>45</v>
      </c>
      <c r="J1588" s="8">
        <v>1</v>
      </c>
      <c r="K1588" s="8" t="s">
        <v>1478</v>
      </c>
      <c r="L1588" s="9">
        <v>1023</v>
      </c>
      <c r="M1588" s="9">
        <v>6378.2307692307695</v>
      </c>
      <c r="N1588" s="138">
        <f t="shared" si="192"/>
        <v>6524930.076923077</v>
      </c>
      <c r="O1588" s="11" t="s">
        <v>3204</v>
      </c>
      <c r="P1588" s="39">
        <v>1.9824705775609437E-4</v>
      </c>
      <c r="Q1588" s="39"/>
      <c r="R1588" s="26">
        <v>4.956176443902359E-2</v>
      </c>
      <c r="S1588" s="7"/>
      <c r="T1588" s="26">
        <v>4.956176443902359E-2</v>
      </c>
      <c r="U1588" s="11"/>
      <c r="V1588" s="28"/>
      <c r="W1588" s="28"/>
      <c r="X1588" s="29"/>
      <c r="Y1588" s="108" t="str">
        <f t="shared" si="193"/>
        <v>NO OFERTADO</v>
      </c>
      <c r="Z1588" s="108" t="str">
        <f t="shared" si="194"/>
        <v>CORRECTO</v>
      </c>
      <c r="AA1588" s="29">
        <f t="shared" si="195"/>
        <v>0</v>
      </c>
      <c r="AB1588" s="25">
        <v>1.7842235198048492E-2</v>
      </c>
      <c r="AC1588" s="7"/>
      <c r="AD1588" s="26">
        <v>1.7842235198048492E-2</v>
      </c>
      <c r="AE1588" s="28"/>
      <c r="AF1588" s="28"/>
      <c r="AG1588" s="28"/>
      <c r="AH1588" s="29"/>
      <c r="AI1588" s="108" t="str">
        <f t="shared" si="196"/>
        <v>NO OFERTADO</v>
      </c>
      <c r="AJ1588" s="108" t="str">
        <f t="shared" si="197"/>
        <v>CORRECTO</v>
      </c>
      <c r="AK1588" s="27">
        <v>1.1894823465365661E-2</v>
      </c>
      <c r="AL1588" s="7"/>
      <c r="AM1588" s="26">
        <v>1.1894823465365661E-2</v>
      </c>
      <c r="AN1588" s="28"/>
      <c r="AO1588" s="28"/>
      <c r="AP1588" s="28"/>
      <c r="AQ1588" s="29"/>
      <c r="AR1588" s="108" t="str">
        <f t="shared" si="198"/>
        <v>NO OFERTADO</v>
      </c>
      <c r="AS1588" s="109" t="str">
        <f t="shared" si="199"/>
        <v>CORRECTO</v>
      </c>
    </row>
    <row r="1589" spans="1:45" x14ac:dyDescent="0.25">
      <c r="A1589" s="134">
        <v>1589</v>
      </c>
      <c r="B1589" s="135">
        <v>1354</v>
      </c>
      <c r="C1589" s="10" t="s">
        <v>2460</v>
      </c>
      <c r="D1589" s="136" t="s">
        <v>1410</v>
      </c>
      <c r="E1589" s="136" t="s">
        <v>165</v>
      </c>
      <c r="F1589" s="136" t="s">
        <v>166</v>
      </c>
      <c r="G1589" s="136" t="s">
        <v>167</v>
      </c>
      <c r="H1589" s="136" t="s">
        <v>81</v>
      </c>
      <c r="I1589" s="137" t="s">
        <v>45</v>
      </c>
      <c r="J1589" s="8">
        <v>15</v>
      </c>
      <c r="K1589" s="8" t="s">
        <v>2461</v>
      </c>
      <c r="L1589" s="9">
        <v>6066.13</v>
      </c>
      <c r="M1589" s="9">
        <v>151.25</v>
      </c>
      <c r="N1589" s="138">
        <f t="shared" si="192"/>
        <v>917502.16249999998</v>
      </c>
      <c r="O1589" s="11" t="s">
        <v>3204</v>
      </c>
      <c r="P1589" s="39">
        <v>2.7876483281220505E-5</v>
      </c>
      <c r="Q1589" s="39"/>
      <c r="R1589" s="26">
        <v>6.9691208203051264E-3</v>
      </c>
      <c r="S1589" s="7"/>
      <c r="T1589" s="26">
        <v>6.9691208203051264E-3</v>
      </c>
      <c r="U1589" s="11"/>
      <c r="V1589" s="28"/>
      <c r="W1589" s="28"/>
      <c r="X1589" s="29"/>
      <c r="Y1589" s="108" t="str">
        <f t="shared" si="193"/>
        <v>NO OFERTADO</v>
      </c>
      <c r="Z1589" s="108" t="str">
        <f t="shared" si="194"/>
        <v>CORRECTO</v>
      </c>
      <c r="AA1589" s="29">
        <f t="shared" si="195"/>
        <v>0</v>
      </c>
      <c r="AB1589" s="25">
        <v>2.5088834953098456E-3</v>
      </c>
      <c r="AC1589" s="7"/>
      <c r="AD1589" s="26">
        <v>2.5088834953098456E-3</v>
      </c>
      <c r="AE1589" s="28"/>
      <c r="AF1589" s="28"/>
      <c r="AG1589" s="28"/>
      <c r="AH1589" s="29"/>
      <c r="AI1589" s="108" t="str">
        <f t="shared" si="196"/>
        <v>NO OFERTADO</v>
      </c>
      <c r="AJ1589" s="108" t="str">
        <f t="shared" si="197"/>
        <v>CORRECTO</v>
      </c>
      <c r="AK1589" s="27">
        <v>1.6725889968732303E-3</v>
      </c>
      <c r="AL1589" s="7"/>
      <c r="AM1589" s="26">
        <v>1.6725889968732303E-3</v>
      </c>
      <c r="AN1589" s="28"/>
      <c r="AO1589" s="28"/>
      <c r="AP1589" s="28"/>
      <c r="AQ1589" s="29"/>
      <c r="AR1589" s="108" t="str">
        <f t="shared" si="198"/>
        <v>NO OFERTADO</v>
      </c>
      <c r="AS1589" s="109" t="str">
        <f t="shared" si="199"/>
        <v>CORRECTO</v>
      </c>
    </row>
    <row r="1590" spans="1:45" x14ac:dyDescent="0.25">
      <c r="A1590" s="134">
        <v>1590</v>
      </c>
      <c r="B1590" s="135">
        <v>739</v>
      </c>
      <c r="C1590" s="10" t="s">
        <v>1559</v>
      </c>
      <c r="D1590" s="136" t="s">
        <v>1560</v>
      </c>
      <c r="E1590" s="136" t="s">
        <v>165</v>
      </c>
      <c r="F1590" s="136" t="s">
        <v>166</v>
      </c>
      <c r="G1590" s="136" t="s">
        <v>167</v>
      </c>
      <c r="H1590" s="136" t="s">
        <v>81</v>
      </c>
      <c r="I1590" s="137" t="s">
        <v>45</v>
      </c>
      <c r="J1590" s="8">
        <v>10</v>
      </c>
      <c r="K1590" s="8" t="s">
        <v>168</v>
      </c>
      <c r="L1590" s="9">
        <v>6114.09</v>
      </c>
      <c r="M1590" s="9">
        <v>1253.8461538461538</v>
      </c>
      <c r="N1590" s="138">
        <f t="shared" si="192"/>
        <v>7666128.230769231</v>
      </c>
      <c r="O1590" s="11" t="s">
        <v>3204</v>
      </c>
      <c r="P1590" s="39">
        <v>2.3292010001854465E-4</v>
      </c>
      <c r="Q1590" s="39"/>
      <c r="R1590" s="26">
        <v>5.8230025004636164E-2</v>
      </c>
      <c r="S1590" s="7"/>
      <c r="T1590" s="26">
        <v>5.8230025004636164E-2</v>
      </c>
      <c r="U1590" s="11"/>
      <c r="V1590" s="28"/>
      <c r="W1590" s="28"/>
      <c r="X1590" s="29"/>
      <c r="Y1590" s="108" t="str">
        <f t="shared" si="193"/>
        <v>NO OFERTADO</v>
      </c>
      <c r="Z1590" s="108" t="str">
        <f t="shared" si="194"/>
        <v>CORRECTO</v>
      </c>
      <c r="AA1590" s="29">
        <f t="shared" si="195"/>
        <v>0</v>
      </c>
      <c r="AB1590" s="25">
        <v>2.0962809001669018E-2</v>
      </c>
      <c r="AC1590" s="7"/>
      <c r="AD1590" s="26">
        <v>2.0962809001669018E-2</v>
      </c>
      <c r="AE1590" s="28"/>
      <c r="AF1590" s="28"/>
      <c r="AG1590" s="28"/>
      <c r="AH1590" s="29"/>
      <c r="AI1590" s="108" t="str">
        <f t="shared" si="196"/>
        <v>NO OFERTADO</v>
      </c>
      <c r="AJ1590" s="108" t="str">
        <f t="shared" si="197"/>
        <v>CORRECTO</v>
      </c>
      <c r="AK1590" s="27">
        <v>1.3975206001112678E-2</v>
      </c>
      <c r="AL1590" s="7"/>
      <c r="AM1590" s="26">
        <v>1.3975206001112678E-2</v>
      </c>
      <c r="AN1590" s="28"/>
      <c r="AO1590" s="28"/>
      <c r="AP1590" s="28"/>
      <c r="AQ1590" s="29"/>
      <c r="AR1590" s="108" t="str">
        <f t="shared" si="198"/>
        <v>NO OFERTADO</v>
      </c>
      <c r="AS1590" s="109" t="str">
        <f t="shared" si="199"/>
        <v>CORRECTO</v>
      </c>
    </row>
    <row r="1591" spans="1:45" ht="24" x14ac:dyDescent="0.25">
      <c r="A1591" s="134">
        <v>1591</v>
      </c>
      <c r="B1591" s="135">
        <v>1448</v>
      </c>
      <c r="C1591" s="10" t="s">
        <v>2593</v>
      </c>
      <c r="D1591" s="136" t="s">
        <v>51</v>
      </c>
      <c r="E1591" s="136" t="s">
        <v>6</v>
      </c>
      <c r="F1591" s="136" t="s">
        <v>7</v>
      </c>
      <c r="G1591" s="136" t="s">
        <v>8</v>
      </c>
      <c r="H1591" s="136" t="s">
        <v>7</v>
      </c>
      <c r="I1591" s="137" t="s">
        <v>45</v>
      </c>
      <c r="J1591" s="8">
        <v>1</v>
      </c>
      <c r="K1591" s="8" t="s">
        <v>2594</v>
      </c>
      <c r="L1591" s="9">
        <v>346</v>
      </c>
      <c r="M1591" s="9">
        <v>1039.0769230769231</v>
      </c>
      <c r="N1591" s="138">
        <f t="shared" si="192"/>
        <v>359520.61538461538</v>
      </c>
      <c r="O1591" s="11" t="s">
        <v>3204</v>
      </c>
      <c r="P1591" s="39">
        <v>1.0923320765495566E-5</v>
      </c>
      <c r="Q1591" s="39"/>
      <c r="R1591" s="26">
        <v>2.7308301913738916E-3</v>
      </c>
      <c r="S1591" s="7"/>
      <c r="T1591" s="26">
        <v>2.7308301913738916E-3</v>
      </c>
      <c r="U1591" s="11"/>
      <c r="V1591" s="28"/>
      <c r="W1591" s="28"/>
      <c r="X1591" s="29"/>
      <c r="Y1591" s="108" t="str">
        <f t="shared" si="193"/>
        <v>NO OFERTADO</v>
      </c>
      <c r="Z1591" s="108" t="str">
        <f t="shared" si="194"/>
        <v>CORRECTO</v>
      </c>
      <c r="AA1591" s="29">
        <f t="shared" si="195"/>
        <v>0</v>
      </c>
      <c r="AB1591" s="25">
        <v>9.8309886889460098E-4</v>
      </c>
      <c r="AC1591" s="7"/>
      <c r="AD1591" s="26">
        <v>9.8309886889460098E-4</v>
      </c>
      <c r="AE1591" s="28"/>
      <c r="AF1591" s="28"/>
      <c r="AG1591" s="28"/>
      <c r="AH1591" s="29"/>
      <c r="AI1591" s="108" t="str">
        <f t="shared" si="196"/>
        <v>NO OFERTADO</v>
      </c>
      <c r="AJ1591" s="108" t="str">
        <f t="shared" si="197"/>
        <v>CORRECTO</v>
      </c>
      <c r="AK1591" s="27">
        <v>6.5539924592973391E-4</v>
      </c>
      <c r="AL1591" s="7"/>
      <c r="AM1591" s="26">
        <v>6.5539924592973391E-4</v>
      </c>
      <c r="AN1591" s="28"/>
      <c r="AO1591" s="28"/>
      <c r="AP1591" s="28"/>
      <c r="AQ1591" s="29"/>
      <c r="AR1591" s="108" t="str">
        <f t="shared" si="198"/>
        <v>NO OFERTADO</v>
      </c>
      <c r="AS1591" s="109" t="str">
        <f t="shared" si="199"/>
        <v>CORRECTO</v>
      </c>
    </row>
    <row r="1592" spans="1:45" x14ac:dyDescent="0.25">
      <c r="A1592" s="134">
        <v>1592</v>
      </c>
      <c r="B1592" s="135">
        <v>755</v>
      </c>
      <c r="C1592" s="10" t="s">
        <v>1592</v>
      </c>
      <c r="D1592" s="136" t="s">
        <v>2797</v>
      </c>
      <c r="E1592" s="136" t="s">
        <v>36</v>
      </c>
      <c r="F1592" s="136" t="s">
        <v>16</v>
      </c>
      <c r="G1592" s="136" t="s">
        <v>17</v>
      </c>
      <c r="H1592" s="136" t="s">
        <v>36</v>
      </c>
      <c r="I1592" s="137" t="s">
        <v>45</v>
      </c>
      <c r="J1592" s="8">
        <v>1</v>
      </c>
      <c r="K1592" s="8" t="s">
        <v>1593</v>
      </c>
      <c r="L1592" s="9">
        <v>4624.3999999999996</v>
      </c>
      <c r="M1592" s="9">
        <v>962.30769230769226</v>
      </c>
      <c r="N1592" s="138">
        <f t="shared" si="192"/>
        <v>4450095.692307692</v>
      </c>
      <c r="O1592" s="11" t="s">
        <v>3204</v>
      </c>
      <c r="P1592" s="39">
        <v>1.3520733055105661E-4</v>
      </c>
      <c r="Q1592" s="39"/>
      <c r="R1592" s="26">
        <v>3.3801832637764151E-2</v>
      </c>
      <c r="S1592" s="7"/>
      <c r="T1592" s="26">
        <v>3.3801832637764151E-2</v>
      </c>
      <c r="U1592" s="11"/>
      <c r="V1592" s="28"/>
      <c r="W1592" s="28"/>
      <c r="X1592" s="29"/>
      <c r="Y1592" s="108" t="str">
        <f t="shared" si="193"/>
        <v>NO OFERTADO</v>
      </c>
      <c r="Z1592" s="108" t="str">
        <f t="shared" si="194"/>
        <v>CORRECTO</v>
      </c>
      <c r="AA1592" s="29">
        <f t="shared" si="195"/>
        <v>0</v>
      </c>
      <c r="AB1592" s="25">
        <v>1.2168659749595096E-2</v>
      </c>
      <c r="AC1592" s="7"/>
      <c r="AD1592" s="26">
        <v>1.2168659749595096E-2</v>
      </c>
      <c r="AE1592" s="28"/>
      <c r="AF1592" s="28"/>
      <c r="AG1592" s="28"/>
      <c r="AH1592" s="29"/>
      <c r="AI1592" s="108" t="str">
        <f t="shared" si="196"/>
        <v>NO OFERTADO</v>
      </c>
      <c r="AJ1592" s="108" t="str">
        <f t="shared" si="197"/>
        <v>CORRECTO</v>
      </c>
      <c r="AK1592" s="27">
        <v>8.1124398330633968E-3</v>
      </c>
      <c r="AL1592" s="7"/>
      <c r="AM1592" s="26">
        <v>8.1124398330633968E-3</v>
      </c>
      <c r="AN1592" s="28"/>
      <c r="AO1592" s="28"/>
      <c r="AP1592" s="28"/>
      <c r="AQ1592" s="29"/>
      <c r="AR1592" s="108" t="str">
        <f t="shared" si="198"/>
        <v>NO OFERTADO</v>
      </c>
      <c r="AS1592" s="109" t="str">
        <f t="shared" si="199"/>
        <v>CORRECTO</v>
      </c>
    </row>
    <row r="1593" spans="1:45" x14ac:dyDescent="0.25">
      <c r="A1593" s="134">
        <v>1593</v>
      </c>
      <c r="B1593" s="135">
        <v>2822</v>
      </c>
      <c r="C1593" s="10" t="s">
        <v>4642</v>
      </c>
      <c r="D1593" s="136" t="s">
        <v>2797</v>
      </c>
      <c r="E1593" s="136" t="s">
        <v>36</v>
      </c>
      <c r="F1593" s="136" t="s">
        <v>16</v>
      </c>
      <c r="G1593" s="136" t="s">
        <v>17</v>
      </c>
      <c r="H1593" s="136" t="s">
        <v>36</v>
      </c>
      <c r="I1593" s="137" t="s">
        <v>45</v>
      </c>
      <c r="J1593" s="8">
        <v>1</v>
      </c>
      <c r="K1593" s="11"/>
      <c r="L1593" s="9">
        <v>6565</v>
      </c>
      <c r="M1593" s="9">
        <v>806.55555555555554</v>
      </c>
      <c r="N1593" s="138">
        <f t="shared" si="192"/>
        <v>5295037.222222222</v>
      </c>
      <c r="O1593" s="11" t="s">
        <v>4504</v>
      </c>
      <c r="P1593" s="39">
        <v>1.6087920293999093E-4</v>
      </c>
      <c r="Q1593" s="39"/>
      <c r="R1593" s="26">
        <v>4.0219800734997736E-2</v>
      </c>
      <c r="S1593" s="7"/>
      <c r="T1593" s="26">
        <v>4.0219800734997736E-2</v>
      </c>
      <c r="U1593" s="11"/>
      <c r="V1593" s="28"/>
      <c r="W1593" s="28"/>
      <c r="X1593" s="29"/>
      <c r="Y1593" s="108" t="str">
        <f t="shared" si="193"/>
        <v>NO OFERTADO</v>
      </c>
      <c r="Z1593" s="108" t="str">
        <f t="shared" si="194"/>
        <v>CORRECTO</v>
      </c>
      <c r="AA1593" s="29">
        <f t="shared" si="195"/>
        <v>0</v>
      </c>
      <c r="AB1593" s="25">
        <v>1.4479128264599184E-2</v>
      </c>
      <c r="AC1593" s="7"/>
      <c r="AD1593" s="26">
        <v>1.4479128264599184E-2</v>
      </c>
      <c r="AE1593" s="28"/>
      <c r="AF1593" s="28"/>
      <c r="AG1593" s="28"/>
      <c r="AH1593" s="29"/>
      <c r="AI1593" s="108" t="str">
        <f t="shared" si="196"/>
        <v>NO OFERTADO</v>
      </c>
      <c r="AJ1593" s="108" t="str">
        <f t="shared" si="197"/>
        <v>CORRECTO</v>
      </c>
      <c r="AK1593" s="27">
        <v>9.6527521763994564E-3</v>
      </c>
      <c r="AL1593" s="7"/>
      <c r="AM1593" s="26">
        <v>9.6527521763994564E-3</v>
      </c>
      <c r="AN1593" s="28"/>
      <c r="AO1593" s="28"/>
      <c r="AP1593" s="28"/>
      <c r="AQ1593" s="29"/>
      <c r="AR1593" s="108" t="str">
        <f t="shared" si="198"/>
        <v>NO OFERTADO</v>
      </c>
      <c r="AS1593" s="109" t="str">
        <f t="shared" si="199"/>
        <v>CORRECTO</v>
      </c>
    </row>
    <row r="1594" spans="1:45" ht="24" x14ac:dyDescent="0.25">
      <c r="A1594" s="134">
        <v>1594</v>
      </c>
      <c r="B1594" s="135">
        <v>1218</v>
      </c>
      <c r="C1594" s="10" t="s">
        <v>2250</v>
      </c>
      <c r="D1594" s="136" t="s">
        <v>55</v>
      </c>
      <c r="E1594" s="136" t="s">
        <v>6</v>
      </c>
      <c r="F1594" s="136" t="s">
        <v>7</v>
      </c>
      <c r="G1594" s="136" t="s">
        <v>8</v>
      </c>
      <c r="H1594" s="136" t="s">
        <v>7</v>
      </c>
      <c r="I1594" s="137" t="s">
        <v>45</v>
      </c>
      <c r="J1594" s="8">
        <v>1</v>
      </c>
      <c r="K1594" s="8" t="s">
        <v>2251</v>
      </c>
      <c r="L1594" s="9">
        <v>94.34</v>
      </c>
      <c r="M1594" s="9">
        <v>22820.076923076922</v>
      </c>
      <c r="N1594" s="138">
        <f t="shared" si="192"/>
        <v>2152846.056923077</v>
      </c>
      <c r="O1594" s="11" t="s">
        <v>3204</v>
      </c>
      <c r="P1594" s="39">
        <v>6.5409957126785133E-5</v>
      </c>
      <c r="Q1594" s="39"/>
      <c r="R1594" s="26">
        <v>1.6352489281696282E-2</v>
      </c>
      <c r="S1594" s="7"/>
      <c r="T1594" s="26">
        <v>1.6352489281696282E-2</v>
      </c>
      <c r="U1594" s="11"/>
      <c r="V1594" s="28"/>
      <c r="W1594" s="28"/>
      <c r="X1594" s="29"/>
      <c r="Y1594" s="108" t="str">
        <f t="shared" si="193"/>
        <v>NO OFERTADO</v>
      </c>
      <c r="Z1594" s="108" t="str">
        <f t="shared" si="194"/>
        <v>CORRECTO</v>
      </c>
      <c r="AA1594" s="29">
        <f t="shared" si="195"/>
        <v>0</v>
      </c>
      <c r="AB1594" s="25">
        <v>5.8868961414106618E-3</v>
      </c>
      <c r="AC1594" s="7"/>
      <c r="AD1594" s="26">
        <v>5.8868961414106618E-3</v>
      </c>
      <c r="AE1594" s="28"/>
      <c r="AF1594" s="28"/>
      <c r="AG1594" s="28"/>
      <c r="AH1594" s="29"/>
      <c r="AI1594" s="108" t="str">
        <f t="shared" si="196"/>
        <v>NO OFERTADO</v>
      </c>
      <c r="AJ1594" s="108" t="str">
        <f t="shared" si="197"/>
        <v>CORRECTO</v>
      </c>
      <c r="AK1594" s="27">
        <v>3.9245974276071079E-3</v>
      </c>
      <c r="AL1594" s="7"/>
      <c r="AM1594" s="26">
        <v>3.9245974276071079E-3</v>
      </c>
      <c r="AN1594" s="28"/>
      <c r="AO1594" s="28"/>
      <c r="AP1594" s="28"/>
      <c r="AQ1594" s="29"/>
      <c r="AR1594" s="108" t="str">
        <f t="shared" si="198"/>
        <v>NO OFERTADO</v>
      </c>
      <c r="AS1594" s="109" t="str">
        <f t="shared" si="199"/>
        <v>CORRECTO</v>
      </c>
    </row>
    <row r="1595" spans="1:45" ht="24" x14ac:dyDescent="0.25">
      <c r="A1595" s="134">
        <v>1595</v>
      </c>
      <c r="B1595" s="135">
        <v>1677</v>
      </c>
      <c r="C1595" s="10" t="s">
        <v>2250</v>
      </c>
      <c r="D1595" s="136" t="s">
        <v>84</v>
      </c>
      <c r="E1595" s="136" t="s">
        <v>6</v>
      </c>
      <c r="F1595" s="136" t="s">
        <v>7</v>
      </c>
      <c r="G1595" s="136" t="s">
        <v>8</v>
      </c>
      <c r="H1595" s="136" t="s">
        <v>7</v>
      </c>
      <c r="I1595" s="137" t="s">
        <v>45</v>
      </c>
      <c r="J1595" s="8">
        <v>1</v>
      </c>
      <c r="K1595" s="8" t="s">
        <v>2251</v>
      </c>
      <c r="L1595" s="9">
        <v>216.51</v>
      </c>
      <c r="M1595" s="9">
        <v>961.84615384615381</v>
      </c>
      <c r="N1595" s="138">
        <f t="shared" si="192"/>
        <v>208249.31076923074</v>
      </c>
      <c r="O1595" s="11" t="s">
        <v>3204</v>
      </c>
      <c r="P1595" s="39">
        <v>6.3272422314145266E-6</v>
      </c>
      <c r="Q1595" s="39"/>
      <c r="R1595" s="26">
        <v>1.5818105578536317E-3</v>
      </c>
      <c r="S1595" s="7"/>
      <c r="T1595" s="26">
        <v>1.5818105578536317E-3</v>
      </c>
      <c r="U1595" s="11"/>
      <c r="V1595" s="28"/>
      <c r="W1595" s="28"/>
      <c r="X1595" s="29"/>
      <c r="Y1595" s="108" t="str">
        <f t="shared" si="193"/>
        <v>NO OFERTADO</v>
      </c>
      <c r="Z1595" s="108" t="str">
        <f t="shared" si="194"/>
        <v>CORRECTO</v>
      </c>
      <c r="AA1595" s="29">
        <f t="shared" si="195"/>
        <v>0</v>
      </c>
      <c r="AB1595" s="25">
        <v>5.6945180082730736E-4</v>
      </c>
      <c r="AC1595" s="7"/>
      <c r="AD1595" s="26">
        <v>5.6945180082730736E-4</v>
      </c>
      <c r="AE1595" s="28"/>
      <c r="AF1595" s="28"/>
      <c r="AG1595" s="28"/>
      <c r="AH1595" s="29"/>
      <c r="AI1595" s="108" t="str">
        <f t="shared" si="196"/>
        <v>NO OFERTADO</v>
      </c>
      <c r="AJ1595" s="108" t="str">
        <f t="shared" si="197"/>
        <v>CORRECTO</v>
      </c>
      <c r="AK1595" s="27">
        <v>3.7963453388487159E-4</v>
      </c>
      <c r="AL1595" s="7"/>
      <c r="AM1595" s="26">
        <v>3.7963453388487159E-4</v>
      </c>
      <c r="AN1595" s="28"/>
      <c r="AO1595" s="28"/>
      <c r="AP1595" s="28"/>
      <c r="AQ1595" s="29"/>
      <c r="AR1595" s="108" t="str">
        <f t="shared" si="198"/>
        <v>NO OFERTADO</v>
      </c>
      <c r="AS1595" s="109" t="str">
        <f t="shared" si="199"/>
        <v>CORRECTO</v>
      </c>
    </row>
    <row r="1596" spans="1:45" ht="24" x14ac:dyDescent="0.25">
      <c r="A1596" s="134">
        <v>1596</v>
      </c>
      <c r="B1596" s="135">
        <v>1056</v>
      </c>
      <c r="C1596" s="10" t="s">
        <v>2033</v>
      </c>
      <c r="D1596" s="136" t="s">
        <v>116</v>
      </c>
      <c r="E1596" s="136" t="s">
        <v>101</v>
      </c>
      <c r="F1596" s="136" t="s">
        <v>7</v>
      </c>
      <c r="G1596" s="136" t="s">
        <v>8</v>
      </c>
      <c r="H1596" s="136" t="s">
        <v>7</v>
      </c>
      <c r="I1596" s="137">
        <v>7703.48</v>
      </c>
      <c r="J1596" s="8">
        <v>1</v>
      </c>
      <c r="K1596" s="8" t="s">
        <v>2034</v>
      </c>
      <c r="L1596" s="9">
        <v>6987.65</v>
      </c>
      <c r="M1596" s="9">
        <v>289.10000000000002</v>
      </c>
      <c r="N1596" s="138">
        <f t="shared" si="192"/>
        <v>2020129.615</v>
      </c>
      <c r="O1596" s="11" t="s">
        <v>3204</v>
      </c>
      <c r="P1596" s="39">
        <v>6.1377631290810078E-5</v>
      </c>
      <c r="Q1596" s="39">
        <v>9.7999000230777211E-5</v>
      </c>
      <c r="R1596" s="26">
        <v>1.534440782270252E-2</v>
      </c>
      <c r="S1596" s="26">
        <v>2.9399700069233162E-3</v>
      </c>
      <c r="T1596" s="26">
        <v>1.8284377829625838E-2</v>
      </c>
      <c r="U1596" s="11"/>
      <c r="V1596" s="28"/>
      <c r="W1596" s="28"/>
      <c r="X1596" s="29"/>
      <c r="Y1596" s="108" t="str">
        <f t="shared" si="193"/>
        <v>NO OFERTADO</v>
      </c>
      <c r="Z1596" s="108" t="str">
        <f t="shared" si="194"/>
        <v>CORRECTO</v>
      </c>
      <c r="AA1596" s="29">
        <f t="shared" si="195"/>
        <v>0</v>
      </c>
      <c r="AB1596" s="25">
        <v>5.5239868161729069E-3</v>
      </c>
      <c r="AC1596" s="26">
        <v>1.4699850034616581E-3</v>
      </c>
      <c r="AD1596" s="26">
        <v>6.9939718196345649E-3</v>
      </c>
      <c r="AE1596" s="28"/>
      <c r="AF1596" s="28"/>
      <c r="AG1596" s="28"/>
      <c r="AH1596" s="29"/>
      <c r="AI1596" s="108" t="str">
        <f t="shared" si="196"/>
        <v>NO OFERTADO</v>
      </c>
      <c r="AJ1596" s="108" t="str">
        <f t="shared" si="197"/>
        <v>CORRECTO</v>
      </c>
      <c r="AK1596" s="27">
        <v>3.6826578774486049E-3</v>
      </c>
      <c r="AL1596" s="26">
        <v>4.8999500115388603E-4</v>
      </c>
      <c r="AM1596" s="26">
        <v>4.1726528786024909E-3</v>
      </c>
      <c r="AN1596" s="28"/>
      <c r="AO1596" s="28"/>
      <c r="AP1596" s="28"/>
      <c r="AQ1596" s="29"/>
      <c r="AR1596" s="108" t="str">
        <f t="shared" si="198"/>
        <v>NO OFERTADO</v>
      </c>
      <c r="AS1596" s="109" t="str">
        <f t="shared" si="199"/>
        <v>CORRECTO</v>
      </c>
    </row>
    <row r="1597" spans="1:45" ht="24" x14ac:dyDescent="0.25">
      <c r="A1597" s="134">
        <v>1597</v>
      </c>
      <c r="B1597" s="135">
        <v>316</v>
      </c>
      <c r="C1597" s="10" t="s">
        <v>805</v>
      </c>
      <c r="D1597" s="136" t="s">
        <v>148</v>
      </c>
      <c r="E1597" s="136" t="s">
        <v>6</v>
      </c>
      <c r="F1597" s="136" t="s">
        <v>7</v>
      </c>
      <c r="G1597" s="136" t="s">
        <v>8</v>
      </c>
      <c r="H1597" s="136" t="s">
        <v>7</v>
      </c>
      <c r="I1597" s="137">
        <v>518.25</v>
      </c>
      <c r="J1597" s="8">
        <v>1</v>
      </c>
      <c r="K1597" s="8" t="s">
        <v>806</v>
      </c>
      <c r="L1597" s="9">
        <v>244.83</v>
      </c>
      <c r="M1597" s="9">
        <v>76181.538461538468</v>
      </c>
      <c r="N1597" s="138">
        <f t="shared" si="192"/>
        <v>18651526.061538465</v>
      </c>
      <c r="O1597" s="11" t="s">
        <v>3204</v>
      </c>
      <c r="P1597" s="39">
        <v>5.6668962284187041E-4</v>
      </c>
      <c r="Q1597" s="39">
        <v>9.0480872773554945E-4</v>
      </c>
      <c r="R1597" s="26">
        <v>0.1416724057104676</v>
      </c>
      <c r="S1597" s="26">
        <v>2.7144261832066485E-2</v>
      </c>
      <c r="T1597" s="26">
        <v>0.16881666754253408</v>
      </c>
      <c r="U1597" s="11"/>
      <c r="V1597" s="28"/>
      <c r="W1597" s="28"/>
      <c r="X1597" s="29"/>
      <c r="Y1597" s="108" t="str">
        <f t="shared" si="193"/>
        <v>NO OFERTADO</v>
      </c>
      <c r="Z1597" s="108" t="str">
        <f t="shared" si="194"/>
        <v>CORRECTO</v>
      </c>
      <c r="AA1597" s="29">
        <f t="shared" si="195"/>
        <v>0</v>
      </c>
      <c r="AB1597" s="25">
        <v>5.100206605576834E-2</v>
      </c>
      <c r="AC1597" s="26">
        <v>1.3572130916033242E-2</v>
      </c>
      <c r="AD1597" s="26">
        <v>6.4574196971801584E-2</v>
      </c>
      <c r="AE1597" s="28"/>
      <c r="AF1597" s="28"/>
      <c r="AG1597" s="28"/>
      <c r="AH1597" s="29"/>
      <c r="AI1597" s="108" t="str">
        <f t="shared" si="196"/>
        <v>NO OFERTADO</v>
      </c>
      <c r="AJ1597" s="108" t="str">
        <f t="shared" si="197"/>
        <v>CORRECTO</v>
      </c>
      <c r="AK1597" s="27">
        <v>3.4001377370512224E-2</v>
      </c>
      <c r="AL1597" s="26">
        <v>4.5240436386777471E-3</v>
      </c>
      <c r="AM1597" s="26">
        <v>3.8525421009189972E-2</v>
      </c>
      <c r="AN1597" s="28"/>
      <c r="AO1597" s="28"/>
      <c r="AP1597" s="28"/>
      <c r="AQ1597" s="29"/>
      <c r="AR1597" s="108" t="str">
        <f t="shared" si="198"/>
        <v>NO OFERTADO</v>
      </c>
      <c r="AS1597" s="109" t="str">
        <f t="shared" si="199"/>
        <v>CORRECTO</v>
      </c>
    </row>
    <row r="1598" spans="1:45" ht="24" x14ac:dyDescent="0.25">
      <c r="A1598" s="134">
        <v>1598</v>
      </c>
      <c r="B1598" s="135">
        <v>610</v>
      </c>
      <c r="C1598" s="10" t="s">
        <v>805</v>
      </c>
      <c r="D1598" s="136" t="s">
        <v>69</v>
      </c>
      <c r="E1598" s="136" t="s">
        <v>6</v>
      </c>
      <c r="F1598" s="136" t="s">
        <v>7</v>
      </c>
      <c r="G1598" s="136" t="s">
        <v>8</v>
      </c>
      <c r="H1598" s="136" t="s">
        <v>7</v>
      </c>
      <c r="I1598" s="137">
        <v>2073</v>
      </c>
      <c r="J1598" s="8">
        <v>1</v>
      </c>
      <c r="K1598" s="8" t="s">
        <v>806</v>
      </c>
      <c r="L1598" s="9">
        <v>415</v>
      </c>
      <c r="M1598" s="9">
        <v>27415.692307692309</v>
      </c>
      <c r="N1598" s="138">
        <f t="shared" si="192"/>
        <v>11377512.307692308</v>
      </c>
      <c r="O1598" s="11" t="s">
        <v>3204</v>
      </c>
      <c r="P1598" s="39">
        <v>3.4568314341958313E-4</v>
      </c>
      <c r="Q1598" s="39">
        <v>5.5193727322650485E-4</v>
      </c>
      <c r="R1598" s="26">
        <v>8.6420785854895779E-2</v>
      </c>
      <c r="S1598" s="26">
        <v>1.6558118196795146E-2</v>
      </c>
      <c r="T1598" s="26">
        <v>0.10297890405169093</v>
      </c>
      <c r="U1598" s="11"/>
      <c r="V1598" s="28"/>
      <c r="W1598" s="28"/>
      <c r="X1598" s="29"/>
      <c r="Y1598" s="108" t="str">
        <f t="shared" si="193"/>
        <v>NO OFERTADO</v>
      </c>
      <c r="Z1598" s="108" t="str">
        <f t="shared" si="194"/>
        <v>CORRECTO</v>
      </c>
      <c r="AA1598" s="29">
        <f t="shared" si="195"/>
        <v>0</v>
      </c>
      <c r="AB1598" s="25">
        <v>3.1111482907762483E-2</v>
      </c>
      <c r="AC1598" s="26">
        <v>8.2790590983975731E-3</v>
      </c>
      <c r="AD1598" s="26">
        <v>3.9390542006160059E-2</v>
      </c>
      <c r="AE1598" s="28"/>
      <c r="AF1598" s="28"/>
      <c r="AG1598" s="28"/>
      <c r="AH1598" s="29"/>
      <c r="AI1598" s="108" t="str">
        <f t="shared" si="196"/>
        <v>NO OFERTADO</v>
      </c>
      <c r="AJ1598" s="108" t="str">
        <f t="shared" si="197"/>
        <v>CORRECTO</v>
      </c>
      <c r="AK1598" s="27">
        <v>2.0740988605174988E-2</v>
      </c>
      <c r="AL1598" s="26">
        <v>2.7596863661325244E-3</v>
      </c>
      <c r="AM1598" s="26">
        <v>2.3500674971307513E-2</v>
      </c>
      <c r="AN1598" s="28"/>
      <c r="AO1598" s="28"/>
      <c r="AP1598" s="28"/>
      <c r="AQ1598" s="29"/>
      <c r="AR1598" s="108" t="str">
        <f t="shared" si="198"/>
        <v>NO OFERTADO</v>
      </c>
      <c r="AS1598" s="109" t="str">
        <f t="shared" si="199"/>
        <v>CORRECTO</v>
      </c>
    </row>
    <row r="1599" spans="1:45" ht="24" x14ac:dyDescent="0.25">
      <c r="A1599" s="134">
        <v>1599</v>
      </c>
      <c r="B1599" s="135">
        <v>1063</v>
      </c>
      <c r="C1599" s="10" t="s">
        <v>805</v>
      </c>
      <c r="D1599" s="136" t="s">
        <v>126</v>
      </c>
      <c r="E1599" s="136" t="s">
        <v>6</v>
      </c>
      <c r="F1599" s="136" t="s">
        <v>7</v>
      </c>
      <c r="G1599" s="136" t="s">
        <v>8</v>
      </c>
      <c r="H1599" s="136" t="s">
        <v>7</v>
      </c>
      <c r="I1599" s="137">
        <v>4146</v>
      </c>
      <c r="J1599" s="8">
        <v>1</v>
      </c>
      <c r="K1599" s="8" t="s">
        <v>806</v>
      </c>
      <c r="L1599" s="9">
        <v>701.54</v>
      </c>
      <c r="M1599" s="9">
        <v>4129.4615384615381</v>
      </c>
      <c r="N1599" s="138">
        <f t="shared" si="192"/>
        <v>2896982.4476923072</v>
      </c>
      <c r="O1599" s="11" t="s">
        <v>3204</v>
      </c>
      <c r="P1599" s="39">
        <v>8.8019065316463337E-5</v>
      </c>
      <c r="Q1599" s="39">
        <v>1.4053622176117444E-4</v>
      </c>
      <c r="R1599" s="26">
        <v>2.2004766329115834E-2</v>
      </c>
      <c r="S1599" s="26">
        <v>4.2160866528352329E-3</v>
      </c>
      <c r="T1599" s="26">
        <v>2.6220852981951065E-2</v>
      </c>
      <c r="U1599" s="11"/>
      <c r="V1599" s="28"/>
      <c r="W1599" s="28"/>
      <c r="X1599" s="29"/>
      <c r="Y1599" s="108" t="str">
        <f t="shared" si="193"/>
        <v>NO OFERTADO</v>
      </c>
      <c r="Z1599" s="108" t="str">
        <f t="shared" si="194"/>
        <v>CORRECTO</v>
      </c>
      <c r="AA1599" s="29">
        <f t="shared" si="195"/>
        <v>0</v>
      </c>
      <c r="AB1599" s="25">
        <v>7.9217158784816999E-3</v>
      </c>
      <c r="AC1599" s="26">
        <v>2.1080433264176164E-3</v>
      </c>
      <c r="AD1599" s="26">
        <v>1.0029759204899315E-2</v>
      </c>
      <c r="AE1599" s="28"/>
      <c r="AF1599" s="28"/>
      <c r="AG1599" s="28"/>
      <c r="AH1599" s="29"/>
      <c r="AI1599" s="108" t="str">
        <f t="shared" si="196"/>
        <v>NO OFERTADO</v>
      </c>
      <c r="AJ1599" s="108" t="str">
        <f t="shared" si="197"/>
        <v>CORRECTO</v>
      </c>
      <c r="AK1599" s="27">
        <v>5.2811439189878002E-3</v>
      </c>
      <c r="AL1599" s="26">
        <v>7.0268110880587222E-4</v>
      </c>
      <c r="AM1599" s="26">
        <v>5.9838250277936727E-3</v>
      </c>
      <c r="AN1599" s="28"/>
      <c r="AO1599" s="28"/>
      <c r="AP1599" s="28"/>
      <c r="AQ1599" s="29"/>
      <c r="AR1599" s="108" t="str">
        <f t="shared" si="198"/>
        <v>NO OFERTADO</v>
      </c>
      <c r="AS1599" s="109" t="str">
        <f t="shared" si="199"/>
        <v>CORRECTO</v>
      </c>
    </row>
    <row r="1600" spans="1:45" ht="24" x14ac:dyDescent="0.25">
      <c r="A1600" s="134">
        <v>1600</v>
      </c>
      <c r="B1600" s="135">
        <v>1075</v>
      </c>
      <c r="C1600" s="10" t="s">
        <v>805</v>
      </c>
      <c r="D1600" s="136" t="s">
        <v>24</v>
      </c>
      <c r="E1600" s="136" t="s">
        <v>6</v>
      </c>
      <c r="F1600" s="136" t="s">
        <v>7</v>
      </c>
      <c r="G1600" s="136" t="s">
        <v>8</v>
      </c>
      <c r="H1600" s="136" t="s">
        <v>7</v>
      </c>
      <c r="I1600" s="137">
        <v>6219</v>
      </c>
      <c r="J1600" s="8">
        <v>1</v>
      </c>
      <c r="K1600" s="8" t="s">
        <v>806</v>
      </c>
      <c r="L1600" s="9">
        <v>1228.9000000000001</v>
      </c>
      <c r="M1600" s="9">
        <v>1206.9230769230769</v>
      </c>
      <c r="N1600" s="138">
        <f t="shared" si="192"/>
        <v>1483187.7692307692</v>
      </c>
      <c r="O1600" s="11" t="s">
        <v>3204</v>
      </c>
      <c r="P1600" s="39">
        <v>4.506371836684611E-5</v>
      </c>
      <c r="Q1600" s="39">
        <v>7.1951283452241309E-5</v>
      </c>
      <c r="R1600" s="26">
        <v>1.1265929591711528E-2</v>
      </c>
      <c r="S1600" s="26">
        <v>2.1585385035672393E-3</v>
      </c>
      <c r="T1600" s="26">
        <v>1.3424468095278768E-2</v>
      </c>
      <c r="U1600" s="11"/>
      <c r="V1600" s="28"/>
      <c r="W1600" s="28"/>
      <c r="X1600" s="29"/>
      <c r="Y1600" s="108" t="str">
        <f t="shared" si="193"/>
        <v>NO OFERTADO</v>
      </c>
      <c r="Z1600" s="108" t="str">
        <f t="shared" si="194"/>
        <v>CORRECTO</v>
      </c>
      <c r="AA1600" s="29">
        <f t="shared" si="195"/>
        <v>0</v>
      </c>
      <c r="AB1600" s="25">
        <v>4.0557346530161499E-3</v>
      </c>
      <c r="AC1600" s="26">
        <v>1.0792692517836197E-3</v>
      </c>
      <c r="AD1600" s="26">
        <v>5.1350039047997698E-3</v>
      </c>
      <c r="AE1600" s="28"/>
      <c r="AF1600" s="28"/>
      <c r="AG1600" s="28"/>
      <c r="AH1600" s="29"/>
      <c r="AI1600" s="108" t="str">
        <f t="shared" si="196"/>
        <v>NO OFERTADO</v>
      </c>
      <c r="AJ1600" s="108" t="str">
        <f t="shared" si="197"/>
        <v>CORRECTO</v>
      </c>
      <c r="AK1600" s="27">
        <v>2.7038231020107668E-3</v>
      </c>
      <c r="AL1600" s="26">
        <v>3.5975641726120652E-4</v>
      </c>
      <c r="AM1600" s="26">
        <v>3.0635795192719734E-3</v>
      </c>
      <c r="AN1600" s="28"/>
      <c r="AO1600" s="28"/>
      <c r="AP1600" s="28"/>
      <c r="AQ1600" s="29"/>
      <c r="AR1600" s="108" t="str">
        <f t="shared" si="198"/>
        <v>NO OFERTADO</v>
      </c>
      <c r="AS1600" s="109" t="str">
        <f t="shared" si="199"/>
        <v>CORRECTO</v>
      </c>
    </row>
    <row r="1601" spans="1:45" ht="24" x14ac:dyDescent="0.25">
      <c r="A1601" s="134">
        <v>1601</v>
      </c>
      <c r="B1601" s="135">
        <v>2826</v>
      </c>
      <c r="C1601" s="10" t="s">
        <v>4644</v>
      </c>
      <c r="D1601" s="136" t="s">
        <v>126</v>
      </c>
      <c r="E1601" s="136" t="s">
        <v>6</v>
      </c>
      <c r="F1601" s="136" t="s">
        <v>7</v>
      </c>
      <c r="G1601" s="136" t="s">
        <v>8</v>
      </c>
      <c r="H1601" s="136" t="s">
        <v>7</v>
      </c>
      <c r="I1601" s="142">
        <v>4146</v>
      </c>
      <c r="J1601" s="8">
        <v>1</v>
      </c>
      <c r="K1601" s="11"/>
      <c r="L1601" s="9">
        <v>729</v>
      </c>
      <c r="M1601" s="9">
        <v>21805</v>
      </c>
      <c r="N1601" s="138">
        <f t="shared" si="192"/>
        <v>15895845</v>
      </c>
      <c r="O1601" s="11" t="s">
        <v>4504</v>
      </c>
      <c r="P1601" s="39">
        <v>4.8296371986302817E-4</v>
      </c>
      <c r="Q1601" s="39">
        <v>7.7112721196525744E-4</v>
      </c>
      <c r="R1601" s="26">
        <v>0.12074092996575704</v>
      </c>
      <c r="S1601" s="26">
        <v>2.3133816358957723E-2</v>
      </c>
      <c r="T1601" s="26">
        <v>0.14387474632471475</v>
      </c>
      <c r="U1601" s="11"/>
      <c r="V1601" s="28"/>
      <c r="W1601" s="28"/>
      <c r="X1601" s="29"/>
      <c r="Y1601" s="108" t="str">
        <f t="shared" si="193"/>
        <v>NO OFERTADO</v>
      </c>
      <c r="Z1601" s="108" t="str">
        <f t="shared" si="194"/>
        <v>CORRECTO</v>
      </c>
      <c r="AA1601" s="29">
        <f t="shared" si="195"/>
        <v>0</v>
      </c>
      <c r="AB1601" s="25">
        <v>4.3466734787672538E-2</v>
      </c>
      <c r="AC1601" s="26">
        <v>1.1566908179478861E-2</v>
      </c>
      <c r="AD1601" s="26">
        <v>5.5033642967151401E-2</v>
      </c>
      <c r="AE1601" s="28"/>
      <c r="AF1601" s="28"/>
      <c r="AG1601" s="28"/>
      <c r="AH1601" s="29"/>
      <c r="AI1601" s="108" t="str">
        <f t="shared" si="196"/>
        <v>NO OFERTADO</v>
      </c>
      <c r="AJ1601" s="108" t="str">
        <f t="shared" si="197"/>
        <v>CORRECTO</v>
      </c>
      <c r="AK1601" s="27">
        <v>2.8977823191781691E-2</v>
      </c>
      <c r="AL1601" s="26">
        <v>3.8556360598262871E-3</v>
      </c>
      <c r="AM1601" s="26">
        <v>3.283345925160798E-2</v>
      </c>
      <c r="AN1601" s="28"/>
      <c r="AO1601" s="28"/>
      <c r="AP1601" s="28"/>
      <c r="AQ1601" s="29"/>
      <c r="AR1601" s="108" t="str">
        <f t="shared" si="198"/>
        <v>NO OFERTADO</v>
      </c>
      <c r="AS1601" s="109" t="str">
        <f t="shared" si="199"/>
        <v>CORRECTO</v>
      </c>
    </row>
    <row r="1602" spans="1:45" ht="24" x14ac:dyDescent="0.25">
      <c r="A1602" s="134">
        <v>1602</v>
      </c>
      <c r="B1602" s="135">
        <v>2663</v>
      </c>
      <c r="C1602" s="141" t="s">
        <v>4481</v>
      </c>
      <c r="D1602" s="145" t="s">
        <v>148</v>
      </c>
      <c r="E1602" s="145" t="s">
        <v>6</v>
      </c>
      <c r="F1602" s="145" t="s">
        <v>7</v>
      </c>
      <c r="G1602" s="136" t="s">
        <v>8</v>
      </c>
      <c r="H1602" s="145" t="s">
        <v>7</v>
      </c>
      <c r="I1602" s="137">
        <v>518.25</v>
      </c>
      <c r="J1602" s="8">
        <v>1</v>
      </c>
      <c r="K1602" s="8" t="s">
        <v>4482</v>
      </c>
      <c r="L1602" s="9">
        <v>518.25</v>
      </c>
      <c r="M1602" s="9">
        <v>135</v>
      </c>
      <c r="N1602" s="138">
        <f t="shared" si="192"/>
        <v>69963.75</v>
      </c>
      <c r="O1602" s="11" t="s">
        <v>4504</v>
      </c>
      <c r="P1602" s="39">
        <v>2.1257097660153917E-6</v>
      </c>
      <c r="Q1602" s="39">
        <v>3.3940285323702061E-6</v>
      </c>
      <c r="R1602" s="26">
        <v>5.3142744150384792E-4</v>
      </c>
      <c r="S1602" s="26">
        <v>1.0182085597110618E-4</v>
      </c>
      <c r="T1602" s="26">
        <v>6.3324829747495406E-4</v>
      </c>
      <c r="U1602" s="11"/>
      <c r="V1602" s="28"/>
      <c r="W1602" s="28"/>
      <c r="X1602" s="29"/>
      <c r="Y1602" s="108" t="str">
        <f t="shared" si="193"/>
        <v>NO OFERTADO</v>
      </c>
      <c r="Z1602" s="108" t="str">
        <f t="shared" si="194"/>
        <v>CORRECTO</v>
      </c>
      <c r="AA1602" s="29">
        <f t="shared" si="195"/>
        <v>0</v>
      </c>
      <c r="AB1602" s="25">
        <v>1.9131387894138525E-4</v>
      </c>
      <c r="AC1602" s="26">
        <v>5.091042798555309E-5</v>
      </c>
      <c r="AD1602" s="26">
        <v>2.4222430692693835E-4</v>
      </c>
      <c r="AE1602" s="28"/>
      <c r="AF1602" s="28"/>
      <c r="AG1602" s="28"/>
      <c r="AH1602" s="29"/>
      <c r="AI1602" s="108" t="str">
        <f t="shared" si="196"/>
        <v>NO OFERTADO</v>
      </c>
      <c r="AJ1602" s="108" t="str">
        <f t="shared" si="197"/>
        <v>CORRECTO</v>
      </c>
      <c r="AK1602" s="27">
        <v>1.2754258596092349E-4</v>
      </c>
      <c r="AL1602" s="26">
        <v>1.697014266185103E-5</v>
      </c>
      <c r="AM1602" s="26">
        <v>1.4451272862277452E-4</v>
      </c>
      <c r="AN1602" s="28"/>
      <c r="AO1602" s="28"/>
      <c r="AP1602" s="28"/>
      <c r="AQ1602" s="29"/>
      <c r="AR1602" s="108" t="str">
        <f t="shared" si="198"/>
        <v>NO OFERTADO</v>
      </c>
      <c r="AS1602" s="109" t="str">
        <f t="shared" si="199"/>
        <v>CORRECTO</v>
      </c>
    </row>
    <row r="1603" spans="1:45" ht="24" x14ac:dyDescent="0.25">
      <c r="A1603" s="134">
        <v>1603</v>
      </c>
      <c r="B1603" s="135">
        <v>875</v>
      </c>
      <c r="C1603" s="10" t="s">
        <v>1784</v>
      </c>
      <c r="D1603" s="136" t="s">
        <v>24</v>
      </c>
      <c r="E1603" s="136" t="s">
        <v>6</v>
      </c>
      <c r="F1603" s="136" t="s">
        <v>7</v>
      </c>
      <c r="G1603" s="136" t="s">
        <v>8</v>
      </c>
      <c r="H1603" s="136" t="s">
        <v>474</v>
      </c>
      <c r="I1603" s="137">
        <v>4668</v>
      </c>
      <c r="J1603" s="8">
        <v>1</v>
      </c>
      <c r="K1603" s="8" t="s">
        <v>806</v>
      </c>
      <c r="L1603" s="9">
        <v>3855.87</v>
      </c>
      <c r="M1603" s="9">
        <v>1068.25</v>
      </c>
      <c r="N1603" s="138">
        <f t="shared" si="192"/>
        <v>4119033.1274999999</v>
      </c>
      <c r="O1603" s="11" t="s">
        <v>3204</v>
      </c>
      <c r="P1603" s="39">
        <v>1.2514865120391162E-4</v>
      </c>
      <c r="Q1603" s="39">
        <v>1.9981942020707989E-4</v>
      </c>
      <c r="R1603" s="26">
        <v>3.1287162800977909E-2</v>
      </c>
      <c r="S1603" s="26">
        <v>5.9945826062123963E-3</v>
      </c>
      <c r="T1603" s="26">
        <v>3.7281745407190307E-2</v>
      </c>
      <c r="U1603" s="11"/>
      <c r="V1603" s="28"/>
      <c r="W1603" s="28"/>
      <c r="X1603" s="29"/>
      <c r="Y1603" s="108" t="str">
        <f t="shared" si="193"/>
        <v>NO OFERTADO</v>
      </c>
      <c r="Z1603" s="108" t="str">
        <f t="shared" si="194"/>
        <v>CORRECTO</v>
      </c>
      <c r="AA1603" s="29">
        <f t="shared" si="195"/>
        <v>0</v>
      </c>
      <c r="AB1603" s="25">
        <v>1.1263378608352047E-2</v>
      </c>
      <c r="AC1603" s="26">
        <v>2.9972913031061981E-3</v>
      </c>
      <c r="AD1603" s="26">
        <v>1.4260669911458246E-2</v>
      </c>
      <c r="AE1603" s="28"/>
      <c r="AF1603" s="28"/>
      <c r="AG1603" s="28"/>
      <c r="AH1603" s="29"/>
      <c r="AI1603" s="108" t="str">
        <f t="shared" si="196"/>
        <v>NO OFERTADO</v>
      </c>
      <c r="AJ1603" s="108" t="str">
        <f t="shared" si="197"/>
        <v>CORRECTO</v>
      </c>
      <c r="AK1603" s="27">
        <v>7.5089190722346976E-3</v>
      </c>
      <c r="AL1603" s="26">
        <v>9.9909710103539945E-4</v>
      </c>
      <c r="AM1603" s="26">
        <v>8.5080161732700964E-3</v>
      </c>
      <c r="AN1603" s="28"/>
      <c r="AO1603" s="28"/>
      <c r="AP1603" s="28"/>
      <c r="AQ1603" s="29"/>
      <c r="AR1603" s="108" t="str">
        <f t="shared" si="198"/>
        <v>NO OFERTADO</v>
      </c>
      <c r="AS1603" s="109" t="str">
        <f t="shared" si="199"/>
        <v>CORRECTO</v>
      </c>
    </row>
    <row r="1604" spans="1:45" ht="24" x14ac:dyDescent="0.25">
      <c r="A1604" s="134">
        <v>1604</v>
      </c>
      <c r="B1604" s="135">
        <v>1017</v>
      </c>
      <c r="C1604" s="10" t="s">
        <v>1784</v>
      </c>
      <c r="D1604" s="136" t="s">
        <v>615</v>
      </c>
      <c r="E1604" s="136" t="s">
        <v>6</v>
      </c>
      <c r="F1604" s="136" t="s">
        <v>7</v>
      </c>
      <c r="G1604" s="136" t="s">
        <v>8</v>
      </c>
      <c r="H1604" s="136" t="s">
        <v>474</v>
      </c>
      <c r="I1604" s="137">
        <v>2334</v>
      </c>
      <c r="J1604" s="8">
        <v>1</v>
      </c>
      <c r="K1604" s="8" t="s">
        <v>806</v>
      </c>
      <c r="L1604" s="9">
        <v>2275.67</v>
      </c>
      <c r="M1604" s="9">
        <v>525.1</v>
      </c>
      <c r="N1604" s="138">
        <f t="shared" si="192"/>
        <v>1194954.317</v>
      </c>
      <c r="O1604" s="11" t="s">
        <v>3204</v>
      </c>
      <c r="P1604" s="39">
        <v>3.6306316650967858E-5</v>
      </c>
      <c r="Q1604" s="39">
        <v>5.796872018405177E-5</v>
      </c>
      <c r="R1604" s="26">
        <v>9.0765791627419653E-3</v>
      </c>
      <c r="S1604" s="26">
        <v>1.7390616055215531E-3</v>
      </c>
      <c r="T1604" s="26">
        <v>1.0815640768263518E-2</v>
      </c>
      <c r="U1604" s="11"/>
      <c r="V1604" s="28"/>
      <c r="W1604" s="28"/>
      <c r="X1604" s="29"/>
      <c r="Y1604" s="108" t="str">
        <f t="shared" si="193"/>
        <v>NO OFERTADO</v>
      </c>
      <c r="Z1604" s="108" t="str">
        <f t="shared" si="194"/>
        <v>CORRECTO</v>
      </c>
      <c r="AA1604" s="29">
        <f t="shared" si="195"/>
        <v>0</v>
      </c>
      <c r="AB1604" s="25">
        <v>3.2675684985871071E-3</v>
      </c>
      <c r="AC1604" s="26">
        <v>8.6953080276077656E-4</v>
      </c>
      <c r="AD1604" s="26">
        <v>4.1370993013478841E-3</v>
      </c>
      <c r="AE1604" s="28"/>
      <c r="AF1604" s="28"/>
      <c r="AG1604" s="28"/>
      <c r="AH1604" s="29"/>
      <c r="AI1604" s="108" t="str">
        <f t="shared" si="196"/>
        <v>NO OFERTADO</v>
      </c>
      <c r="AJ1604" s="108" t="str">
        <f t="shared" si="197"/>
        <v>CORRECTO</v>
      </c>
      <c r="AK1604" s="27">
        <v>2.1783789990580714E-3</v>
      </c>
      <c r="AL1604" s="26">
        <v>2.8984360092025883E-4</v>
      </c>
      <c r="AM1604" s="26">
        <v>2.4682225999783304E-3</v>
      </c>
      <c r="AN1604" s="28"/>
      <c r="AO1604" s="28"/>
      <c r="AP1604" s="28"/>
      <c r="AQ1604" s="29"/>
      <c r="AR1604" s="108" t="str">
        <f t="shared" si="198"/>
        <v>NO OFERTADO</v>
      </c>
      <c r="AS1604" s="109" t="str">
        <f t="shared" si="199"/>
        <v>CORRECTO</v>
      </c>
    </row>
    <row r="1605" spans="1:45" ht="24" x14ac:dyDescent="0.25">
      <c r="A1605" s="134">
        <v>1605</v>
      </c>
      <c r="B1605" s="135">
        <v>1373</v>
      </c>
      <c r="C1605" s="10" t="s">
        <v>1784</v>
      </c>
      <c r="D1605" s="136" t="s">
        <v>51</v>
      </c>
      <c r="E1605" s="136" t="s">
        <v>6</v>
      </c>
      <c r="F1605" s="136" t="s">
        <v>7</v>
      </c>
      <c r="G1605" s="136" t="s">
        <v>8</v>
      </c>
      <c r="H1605" s="136" t="s">
        <v>474</v>
      </c>
      <c r="I1605" s="137">
        <v>778</v>
      </c>
      <c r="J1605" s="8">
        <v>1</v>
      </c>
      <c r="K1605" s="8" t="s">
        <v>806</v>
      </c>
      <c r="L1605" s="9">
        <v>778</v>
      </c>
      <c r="M1605" s="9">
        <v>61</v>
      </c>
      <c r="N1605" s="138">
        <f t="shared" si="192"/>
        <v>47458</v>
      </c>
      <c r="O1605" s="11" t="s">
        <v>3204</v>
      </c>
      <c r="P1605" s="39">
        <v>1.4419171939119683E-6</v>
      </c>
      <c r="Q1605" s="39">
        <v>2.302246607553558E-6</v>
      </c>
      <c r="R1605" s="26">
        <v>3.6047929847799208E-4</v>
      </c>
      <c r="S1605" s="26">
        <v>6.9067398226606741E-5</v>
      </c>
      <c r="T1605" s="26">
        <v>4.2954669670459879E-4</v>
      </c>
      <c r="U1605" s="11"/>
      <c r="V1605" s="28"/>
      <c r="W1605" s="28"/>
      <c r="X1605" s="29"/>
      <c r="Y1605" s="108" t="str">
        <f t="shared" si="193"/>
        <v>NO OFERTADO</v>
      </c>
      <c r="Z1605" s="108" t="str">
        <f t="shared" si="194"/>
        <v>CORRECTO</v>
      </c>
      <c r="AA1605" s="29">
        <f t="shared" si="195"/>
        <v>0</v>
      </c>
      <c r="AB1605" s="25">
        <v>1.2977254745207714E-4</v>
      </c>
      <c r="AC1605" s="26">
        <v>3.4533699113303371E-5</v>
      </c>
      <c r="AD1605" s="26">
        <v>1.6430624656538049E-4</v>
      </c>
      <c r="AE1605" s="28"/>
      <c r="AF1605" s="28"/>
      <c r="AG1605" s="28"/>
      <c r="AH1605" s="29"/>
      <c r="AI1605" s="108" t="str">
        <f t="shared" si="196"/>
        <v>NO OFERTADO</v>
      </c>
      <c r="AJ1605" s="108" t="str">
        <f t="shared" si="197"/>
        <v>CORRECTO</v>
      </c>
      <c r="AK1605" s="27">
        <v>8.65150316347181E-5</v>
      </c>
      <c r="AL1605" s="26">
        <v>1.1511233037767789E-5</v>
      </c>
      <c r="AM1605" s="26">
        <v>9.8026264672485886E-5</v>
      </c>
      <c r="AN1605" s="28"/>
      <c r="AO1605" s="28"/>
      <c r="AP1605" s="28"/>
      <c r="AQ1605" s="29"/>
      <c r="AR1605" s="108" t="str">
        <f t="shared" si="198"/>
        <v>NO OFERTADO</v>
      </c>
      <c r="AS1605" s="109" t="str">
        <f t="shared" si="199"/>
        <v>CORRECTO</v>
      </c>
    </row>
    <row r="1606" spans="1:45" x14ac:dyDescent="0.25">
      <c r="A1606" s="134">
        <v>1606</v>
      </c>
      <c r="B1606" s="135">
        <v>1732</v>
      </c>
      <c r="C1606" s="10" t="s">
        <v>3025</v>
      </c>
      <c r="D1606" s="136" t="s">
        <v>562</v>
      </c>
      <c r="E1606" s="136" t="s">
        <v>1311</v>
      </c>
      <c r="F1606" s="136" t="s">
        <v>1311</v>
      </c>
      <c r="G1606" s="136" t="s">
        <v>17</v>
      </c>
      <c r="H1606" s="136" t="s">
        <v>1311</v>
      </c>
      <c r="I1606" s="137" t="s">
        <v>45</v>
      </c>
      <c r="J1606" s="8">
        <v>1</v>
      </c>
      <c r="K1606" s="8" t="s">
        <v>562</v>
      </c>
      <c r="L1606" s="9">
        <v>41872.83</v>
      </c>
      <c r="M1606" s="9">
        <v>3.8461538461538463</v>
      </c>
      <c r="N1606" s="138">
        <f t="shared" ref="N1606:N1669" si="200">M1606*L1606</f>
        <v>161049.34615384616</v>
      </c>
      <c r="O1606" s="11" t="s">
        <v>3204</v>
      </c>
      <c r="P1606" s="39">
        <v>4.8931649308338129E-6</v>
      </c>
      <c r="Q1606" s="39"/>
      <c r="R1606" s="26">
        <v>1.2232912327084533E-3</v>
      </c>
      <c r="S1606" s="7"/>
      <c r="T1606" s="26">
        <v>1.2232912327084533E-3</v>
      </c>
      <c r="U1606" s="11"/>
      <c r="V1606" s="28"/>
      <c r="W1606" s="28"/>
      <c r="X1606" s="29"/>
      <c r="Y1606" s="108" t="str">
        <f t="shared" ref="Y1606:Y1669" si="201">IF(U1606=0,"NO OFERTADO",IF(V1606=0,"NO OFERTADO",IF(W1606=0,"NO OFERTADO",IF(X1606&gt;0,"CORRECTO","NO OFERTADO"))))</f>
        <v>NO OFERTADO</v>
      </c>
      <c r="Z1606" s="108" t="str">
        <f t="shared" ref="Z1606:Z1669" si="202">IF(X1606=0,"CORRECTO",IF(X1606&gt;I1606,"SOBREPASA TECHO REGULADO","CORRECTO"))</f>
        <v>CORRECTO</v>
      </c>
      <c r="AA1606" s="29">
        <f t="shared" ref="AA1606:AA1669" si="203">IF(AND(Y1606="CORRECTO", Z1606="CORRECTO"), X1606*M1606, 0)</f>
        <v>0</v>
      </c>
      <c r="AB1606" s="25">
        <v>4.4038484377504315E-4</v>
      </c>
      <c r="AC1606" s="7"/>
      <c r="AD1606" s="26">
        <v>4.4038484377504315E-4</v>
      </c>
      <c r="AE1606" s="28"/>
      <c r="AF1606" s="28"/>
      <c r="AG1606" s="28"/>
      <c r="AH1606" s="29"/>
      <c r="AI1606" s="108" t="str">
        <f t="shared" ref="AI1606:AI1669" si="204">IF(AE1606=0,"NO OFERTADO",IF(AF1606=0,"NO OFERTADO",IF(AG1606=0,"NO OFERTADO",IF(AH1606&gt;0,"CORRECTO","NO OFERTADO"))))</f>
        <v>NO OFERTADO</v>
      </c>
      <c r="AJ1606" s="108" t="str">
        <f t="shared" ref="AJ1606:AJ1669" si="205">IF(AH1606=0,"CORRECTO",IF(AH1606&lt;X1606,"PRECIO OPCION 1 MAYOR QUE OPCION 2",IF(AH1606&gt;I1606,"SOBREPASA TECHO REGULADO","CORRECTO")))</f>
        <v>CORRECTO</v>
      </c>
      <c r="AK1606" s="27">
        <v>2.9358989585002879E-4</v>
      </c>
      <c r="AL1606" s="7"/>
      <c r="AM1606" s="26">
        <v>2.9358989585002879E-4</v>
      </c>
      <c r="AN1606" s="28"/>
      <c r="AO1606" s="28"/>
      <c r="AP1606" s="28"/>
      <c r="AQ1606" s="29"/>
      <c r="AR1606" s="108" t="str">
        <f t="shared" ref="AR1606:AR1669" si="206">IF(AN1606=0,"NO OFERTADO",IF(AO1606=0,"NO OFERTADO",IF(AP1606=0,"NO OFERTADO",IF(AQ1606&gt;0,"CORRECTO","NO OFERTADO"))))</f>
        <v>NO OFERTADO</v>
      </c>
      <c r="AS1606" s="109" t="str">
        <f t="shared" ref="AS1606:AS1669" si="207">IF(AQ1606=0,"CORRECTO",IF(AQ1606&lt;AH1606,"PRECIO OPCION 2 MAYOR QUE OPCION 3",IF(AQ1606&gt;I1606,"SOBREPASA TECHO REGULADO","CORRECTO")))</f>
        <v>CORRECTO</v>
      </c>
    </row>
    <row r="1607" spans="1:45" ht="24" x14ac:dyDescent="0.25">
      <c r="A1607" s="134">
        <v>1607</v>
      </c>
      <c r="B1607" s="135">
        <v>1460</v>
      </c>
      <c r="C1607" s="10" t="s">
        <v>2610</v>
      </c>
      <c r="D1607" s="136" t="s">
        <v>562</v>
      </c>
      <c r="E1607" s="136" t="s">
        <v>621</v>
      </c>
      <c r="F1607" s="136" t="s">
        <v>621</v>
      </c>
      <c r="G1607" s="136" t="s">
        <v>17</v>
      </c>
      <c r="H1607" s="136" t="s">
        <v>621</v>
      </c>
      <c r="I1607" s="137" t="s">
        <v>45</v>
      </c>
      <c r="J1607" s="8">
        <v>1</v>
      </c>
      <c r="K1607" s="8" t="s">
        <v>562</v>
      </c>
      <c r="L1607" s="9">
        <v>33498.949999999997</v>
      </c>
      <c r="M1607" s="9">
        <v>26.583333333333332</v>
      </c>
      <c r="N1607" s="138">
        <f t="shared" si="200"/>
        <v>890513.75416666653</v>
      </c>
      <c r="O1607" s="11" t="s">
        <v>3204</v>
      </c>
      <c r="P1607" s="39">
        <v>2.7056494027308611E-5</v>
      </c>
      <c r="Q1607" s="39"/>
      <c r="R1607" s="26">
        <v>6.7641235068271527E-3</v>
      </c>
      <c r="S1607" s="7"/>
      <c r="T1607" s="26">
        <v>6.7641235068271527E-3</v>
      </c>
      <c r="U1607" s="11"/>
      <c r="V1607" s="28"/>
      <c r="W1607" s="28"/>
      <c r="X1607" s="29"/>
      <c r="Y1607" s="108" t="str">
        <f t="shared" si="201"/>
        <v>NO OFERTADO</v>
      </c>
      <c r="Z1607" s="108" t="str">
        <f t="shared" si="202"/>
        <v>CORRECTO</v>
      </c>
      <c r="AA1607" s="29">
        <f t="shared" si="203"/>
        <v>0</v>
      </c>
      <c r="AB1607" s="25">
        <v>2.4350844624577749E-3</v>
      </c>
      <c r="AC1607" s="7"/>
      <c r="AD1607" s="26">
        <v>2.4350844624577749E-3</v>
      </c>
      <c r="AE1607" s="28"/>
      <c r="AF1607" s="28"/>
      <c r="AG1607" s="28"/>
      <c r="AH1607" s="29"/>
      <c r="AI1607" s="108" t="str">
        <f t="shared" si="204"/>
        <v>NO OFERTADO</v>
      </c>
      <c r="AJ1607" s="108" t="str">
        <f t="shared" si="205"/>
        <v>CORRECTO</v>
      </c>
      <c r="AK1607" s="27">
        <v>1.6233896416385167E-3</v>
      </c>
      <c r="AL1607" s="7"/>
      <c r="AM1607" s="26">
        <v>1.6233896416385167E-3</v>
      </c>
      <c r="AN1607" s="28"/>
      <c r="AO1607" s="28"/>
      <c r="AP1607" s="28"/>
      <c r="AQ1607" s="29"/>
      <c r="AR1607" s="108" t="str">
        <f t="shared" si="206"/>
        <v>NO OFERTADO</v>
      </c>
      <c r="AS1607" s="109" t="str">
        <f t="shared" si="207"/>
        <v>CORRECTO</v>
      </c>
    </row>
    <row r="1608" spans="1:45" ht="24" x14ac:dyDescent="0.25">
      <c r="A1608" s="134">
        <v>1608</v>
      </c>
      <c r="B1608" s="135">
        <v>573</v>
      </c>
      <c r="C1608" s="10" t="s">
        <v>1310</v>
      </c>
      <c r="D1608" s="136" t="s">
        <v>562</v>
      </c>
      <c r="E1608" s="136" t="s">
        <v>1311</v>
      </c>
      <c r="F1608" s="136" t="s">
        <v>1311</v>
      </c>
      <c r="G1608" s="136" t="s">
        <v>17</v>
      </c>
      <c r="H1608" s="136" t="s">
        <v>1311</v>
      </c>
      <c r="I1608" s="137" t="s">
        <v>45</v>
      </c>
      <c r="J1608" s="8">
        <v>1</v>
      </c>
      <c r="K1608" s="8" t="s">
        <v>562</v>
      </c>
      <c r="L1608" s="9">
        <v>35599.06</v>
      </c>
      <c r="M1608" s="9">
        <v>408.41666666666669</v>
      </c>
      <c r="N1608" s="138">
        <f t="shared" si="200"/>
        <v>14539249.421666667</v>
      </c>
      <c r="O1608" s="11" t="s">
        <v>3204</v>
      </c>
      <c r="P1608" s="39">
        <v>4.4174625411260078E-4</v>
      </c>
      <c r="Q1608" s="39"/>
      <c r="R1608" s="26">
        <v>0.11043656352815019</v>
      </c>
      <c r="S1608" s="7"/>
      <c r="T1608" s="26">
        <v>0.11043656352815019</v>
      </c>
      <c r="U1608" s="11"/>
      <c r="V1608" s="28"/>
      <c r="W1608" s="28"/>
      <c r="X1608" s="29"/>
      <c r="Y1608" s="108" t="str">
        <f t="shared" si="201"/>
        <v>NO OFERTADO</v>
      </c>
      <c r="Z1608" s="108" t="str">
        <f t="shared" si="202"/>
        <v>CORRECTO</v>
      </c>
      <c r="AA1608" s="29">
        <f t="shared" si="203"/>
        <v>0</v>
      </c>
      <c r="AB1608" s="25">
        <v>3.9757162870134068E-2</v>
      </c>
      <c r="AC1608" s="7"/>
      <c r="AD1608" s="26">
        <v>3.9757162870134068E-2</v>
      </c>
      <c r="AE1608" s="28"/>
      <c r="AF1608" s="28"/>
      <c r="AG1608" s="28"/>
      <c r="AH1608" s="29"/>
      <c r="AI1608" s="108" t="str">
        <f t="shared" si="204"/>
        <v>NO OFERTADO</v>
      </c>
      <c r="AJ1608" s="108" t="str">
        <f t="shared" si="205"/>
        <v>CORRECTO</v>
      </c>
      <c r="AK1608" s="27">
        <v>2.6504775246756047E-2</v>
      </c>
      <c r="AL1608" s="7"/>
      <c r="AM1608" s="26">
        <v>2.6504775246756047E-2</v>
      </c>
      <c r="AN1608" s="28"/>
      <c r="AO1608" s="28"/>
      <c r="AP1608" s="28"/>
      <c r="AQ1608" s="29"/>
      <c r="AR1608" s="108" t="str">
        <f t="shared" si="206"/>
        <v>NO OFERTADO</v>
      </c>
      <c r="AS1608" s="109" t="str">
        <f t="shared" si="207"/>
        <v>CORRECTO</v>
      </c>
    </row>
    <row r="1609" spans="1:45" ht="24" x14ac:dyDescent="0.25">
      <c r="A1609" s="134">
        <v>1609</v>
      </c>
      <c r="B1609" s="135">
        <v>1236</v>
      </c>
      <c r="C1609" s="10" t="s">
        <v>2273</v>
      </c>
      <c r="D1609" s="136" t="s">
        <v>562</v>
      </c>
      <c r="E1609" s="136" t="s">
        <v>81</v>
      </c>
      <c r="F1609" s="136" t="s">
        <v>81</v>
      </c>
      <c r="G1609" s="136" t="s">
        <v>17</v>
      </c>
      <c r="H1609" s="136" t="s">
        <v>81</v>
      </c>
      <c r="I1609" s="137" t="s">
        <v>45</v>
      </c>
      <c r="J1609" s="8">
        <v>1</v>
      </c>
      <c r="K1609" s="8" t="s">
        <v>562</v>
      </c>
      <c r="L1609" s="9">
        <v>41872.83</v>
      </c>
      <c r="M1609" s="9">
        <v>47.25</v>
      </c>
      <c r="N1609" s="138">
        <f t="shared" si="200"/>
        <v>1978491.2175</v>
      </c>
      <c r="O1609" s="11" t="s">
        <v>3204</v>
      </c>
      <c r="P1609" s="39">
        <v>6.0112531175293389E-5</v>
      </c>
      <c r="Q1609" s="39"/>
      <c r="R1609" s="26">
        <v>1.5028132793823347E-2</v>
      </c>
      <c r="S1609" s="7"/>
      <c r="T1609" s="26">
        <v>1.5028132793823347E-2</v>
      </c>
      <c r="U1609" s="11"/>
      <c r="V1609" s="28"/>
      <c r="W1609" s="28"/>
      <c r="X1609" s="29"/>
      <c r="Y1609" s="108" t="str">
        <f t="shared" si="201"/>
        <v>NO OFERTADO</v>
      </c>
      <c r="Z1609" s="108" t="str">
        <f t="shared" si="202"/>
        <v>CORRECTO</v>
      </c>
      <c r="AA1609" s="29">
        <f t="shared" si="203"/>
        <v>0</v>
      </c>
      <c r="AB1609" s="25">
        <v>5.4101278057764046E-3</v>
      </c>
      <c r="AC1609" s="7"/>
      <c r="AD1609" s="26">
        <v>5.4101278057764046E-3</v>
      </c>
      <c r="AE1609" s="28"/>
      <c r="AF1609" s="28"/>
      <c r="AG1609" s="28"/>
      <c r="AH1609" s="29"/>
      <c r="AI1609" s="108" t="str">
        <f t="shared" si="204"/>
        <v>NO OFERTADO</v>
      </c>
      <c r="AJ1609" s="108" t="str">
        <f t="shared" si="205"/>
        <v>CORRECTO</v>
      </c>
      <c r="AK1609" s="27">
        <v>3.6067518705176034E-3</v>
      </c>
      <c r="AL1609" s="7"/>
      <c r="AM1609" s="26">
        <v>3.6067518705176034E-3</v>
      </c>
      <c r="AN1609" s="28"/>
      <c r="AO1609" s="28"/>
      <c r="AP1609" s="28"/>
      <c r="AQ1609" s="29"/>
      <c r="AR1609" s="108" t="str">
        <f t="shared" si="206"/>
        <v>NO OFERTADO</v>
      </c>
      <c r="AS1609" s="109" t="str">
        <f t="shared" si="207"/>
        <v>CORRECTO</v>
      </c>
    </row>
    <row r="1610" spans="1:45" ht="24" x14ac:dyDescent="0.25">
      <c r="A1610" s="134">
        <v>1610</v>
      </c>
      <c r="B1610" s="135">
        <v>1290</v>
      </c>
      <c r="C1610" s="10" t="s">
        <v>2354</v>
      </c>
      <c r="D1610" s="136" t="s">
        <v>352</v>
      </c>
      <c r="E1610" s="136" t="s">
        <v>6</v>
      </c>
      <c r="F1610" s="136" t="s">
        <v>7</v>
      </c>
      <c r="G1610" s="136" t="s">
        <v>8</v>
      </c>
      <c r="H1610" s="136" t="s">
        <v>7</v>
      </c>
      <c r="I1610" s="137" t="s">
        <v>45</v>
      </c>
      <c r="J1610" s="8">
        <v>1</v>
      </c>
      <c r="K1610" s="8" t="s">
        <v>2355</v>
      </c>
      <c r="L1610" s="9">
        <v>1578.84</v>
      </c>
      <c r="M1610" s="9">
        <v>738.2</v>
      </c>
      <c r="N1610" s="138">
        <f t="shared" si="200"/>
        <v>1165499.6880000001</v>
      </c>
      <c r="O1610" s="11" t="s">
        <v>3204</v>
      </c>
      <c r="P1610" s="39">
        <v>3.5411396174011433E-5</v>
      </c>
      <c r="Q1610" s="39"/>
      <c r="R1610" s="26">
        <v>8.8528490435028587E-3</v>
      </c>
      <c r="S1610" s="7"/>
      <c r="T1610" s="26">
        <v>8.8528490435028587E-3</v>
      </c>
      <c r="U1610" s="11"/>
      <c r="V1610" s="28"/>
      <c r="W1610" s="28"/>
      <c r="X1610" s="29"/>
      <c r="Y1610" s="108" t="str">
        <f t="shared" si="201"/>
        <v>NO OFERTADO</v>
      </c>
      <c r="Z1610" s="108" t="str">
        <f t="shared" si="202"/>
        <v>CORRECTO</v>
      </c>
      <c r="AA1610" s="29">
        <f t="shared" si="203"/>
        <v>0</v>
      </c>
      <c r="AB1610" s="25">
        <v>3.187025655661029E-3</v>
      </c>
      <c r="AC1610" s="7"/>
      <c r="AD1610" s="26">
        <v>3.187025655661029E-3</v>
      </c>
      <c r="AE1610" s="28"/>
      <c r="AF1610" s="28"/>
      <c r="AG1610" s="28"/>
      <c r="AH1610" s="29"/>
      <c r="AI1610" s="108" t="str">
        <f t="shared" si="204"/>
        <v>NO OFERTADO</v>
      </c>
      <c r="AJ1610" s="108" t="str">
        <f t="shared" si="205"/>
        <v>CORRECTO</v>
      </c>
      <c r="AK1610" s="27">
        <v>2.1246837704406861E-3</v>
      </c>
      <c r="AL1610" s="7"/>
      <c r="AM1610" s="26">
        <v>2.1246837704406861E-3</v>
      </c>
      <c r="AN1610" s="28"/>
      <c r="AO1610" s="28"/>
      <c r="AP1610" s="28"/>
      <c r="AQ1610" s="29"/>
      <c r="AR1610" s="108" t="str">
        <f t="shared" si="206"/>
        <v>NO OFERTADO</v>
      </c>
      <c r="AS1610" s="109" t="str">
        <f t="shared" si="207"/>
        <v>CORRECTO</v>
      </c>
    </row>
    <row r="1611" spans="1:45" ht="24" x14ac:dyDescent="0.25">
      <c r="A1611" s="134">
        <v>1611</v>
      </c>
      <c r="B1611" s="135">
        <v>1060</v>
      </c>
      <c r="C1611" s="10" t="s">
        <v>2039</v>
      </c>
      <c r="D1611" s="136" t="s">
        <v>1126</v>
      </c>
      <c r="E1611" s="136" t="s">
        <v>6</v>
      </c>
      <c r="F1611" s="136" t="s">
        <v>7</v>
      </c>
      <c r="G1611" s="136" t="s">
        <v>8</v>
      </c>
      <c r="H1611" s="136" t="s">
        <v>7</v>
      </c>
      <c r="I1611" s="137">
        <v>29360.000000000004</v>
      </c>
      <c r="J1611" s="8">
        <v>1</v>
      </c>
      <c r="K1611" s="8" t="s">
        <v>2040</v>
      </c>
      <c r="L1611" s="9">
        <v>17126.05</v>
      </c>
      <c r="M1611" s="9">
        <v>84</v>
      </c>
      <c r="N1611" s="138">
        <f t="shared" si="200"/>
        <v>1438588.2</v>
      </c>
      <c r="O1611" s="11" t="s">
        <v>3204</v>
      </c>
      <c r="P1611" s="39">
        <v>4.370864892197036E-5</v>
      </c>
      <c r="Q1611" s="39">
        <v>6.978770287657674E-5</v>
      </c>
      <c r="R1611" s="26">
        <v>1.0927162230492589E-2</v>
      </c>
      <c r="S1611" s="26">
        <v>2.0936310862973021E-3</v>
      </c>
      <c r="T1611" s="26">
        <v>1.3020793316789892E-2</v>
      </c>
      <c r="U1611" s="11"/>
      <c r="V1611" s="28"/>
      <c r="W1611" s="28"/>
      <c r="X1611" s="29"/>
      <c r="Y1611" s="108" t="str">
        <f t="shared" si="201"/>
        <v>NO OFERTADO</v>
      </c>
      <c r="Z1611" s="108" t="str">
        <f t="shared" si="202"/>
        <v>CORRECTO</v>
      </c>
      <c r="AA1611" s="29">
        <f t="shared" si="203"/>
        <v>0</v>
      </c>
      <c r="AB1611" s="25">
        <v>3.9337784029773327E-3</v>
      </c>
      <c r="AC1611" s="26">
        <v>1.046815543148651E-3</v>
      </c>
      <c r="AD1611" s="26">
        <v>4.9805939461259833E-3</v>
      </c>
      <c r="AE1611" s="28"/>
      <c r="AF1611" s="28"/>
      <c r="AG1611" s="28"/>
      <c r="AH1611" s="29"/>
      <c r="AI1611" s="108" t="str">
        <f t="shared" si="204"/>
        <v>NO OFERTADO</v>
      </c>
      <c r="AJ1611" s="108" t="str">
        <f t="shared" si="205"/>
        <v>CORRECTO</v>
      </c>
      <c r="AK1611" s="27">
        <v>2.6225189353182216E-3</v>
      </c>
      <c r="AL1611" s="26">
        <v>3.489385143828837E-4</v>
      </c>
      <c r="AM1611" s="26">
        <v>2.9714574497011052E-3</v>
      </c>
      <c r="AN1611" s="28"/>
      <c r="AO1611" s="28"/>
      <c r="AP1611" s="28"/>
      <c r="AQ1611" s="29"/>
      <c r="AR1611" s="108" t="str">
        <f t="shared" si="206"/>
        <v>NO OFERTADO</v>
      </c>
      <c r="AS1611" s="109" t="str">
        <f t="shared" si="207"/>
        <v>CORRECTO</v>
      </c>
    </row>
    <row r="1612" spans="1:45" ht="24" x14ac:dyDescent="0.25">
      <c r="A1612" s="134">
        <v>1612</v>
      </c>
      <c r="B1612" s="135">
        <v>1391</v>
      </c>
      <c r="C1612" s="10" t="s">
        <v>2039</v>
      </c>
      <c r="D1612" s="136" t="s">
        <v>1506</v>
      </c>
      <c r="E1612" s="136" t="s">
        <v>6</v>
      </c>
      <c r="F1612" s="136" t="s">
        <v>7</v>
      </c>
      <c r="G1612" s="136" t="s">
        <v>8</v>
      </c>
      <c r="H1612" s="136" t="s">
        <v>7</v>
      </c>
      <c r="I1612" s="137">
        <v>7340.0000000000009</v>
      </c>
      <c r="J1612" s="8">
        <v>1</v>
      </c>
      <c r="K1612" s="8" t="s">
        <v>2040</v>
      </c>
      <c r="L1612" s="9">
        <v>7077</v>
      </c>
      <c r="M1612" s="9">
        <v>120</v>
      </c>
      <c r="N1612" s="138">
        <f t="shared" si="200"/>
        <v>849240</v>
      </c>
      <c r="O1612" s="11" t="s">
        <v>3204</v>
      </c>
      <c r="P1612" s="39">
        <v>2.5802472876181041E-5</v>
      </c>
      <c r="Q1612" s="39">
        <v>4.1197688672063371E-5</v>
      </c>
      <c r="R1612" s="26">
        <v>6.4506182190452602E-3</v>
      </c>
      <c r="S1612" s="26">
        <v>1.2359306601619012E-3</v>
      </c>
      <c r="T1612" s="26">
        <v>7.6865488792071616E-3</v>
      </c>
      <c r="U1612" s="11"/>
      <c r="V1612" s="28"/>
      <c r="W1612" s="28"/>
      <c r="X1612" s="29"/>
      <c r="Y1612" s="108" t="str">
        <f t="shared" si="201"/>
        <v>NO OFERTADO</v>
      </c>
      <c r="Z1612" s="108" t="str">
        <f t="shared" si="202"/>
        <v>CORRECTO</v>
      </c>
      <c r="AA1612" s="29">
        <f t="shared" si="203"/>
        <v>0</v>
      </c>
      <c r="AB1612" s="25">
        <v>2.3222225588562938E-3</v>
      </c>
      <c r="AC1612" s="26">
        <v>6.1796533008095058E-4</v>
      </c>
      <c r="AD1612" s="26">
        <v>2.9401878889372445E-3</v>
      </c>
      <c r="AE1612" s="28"/>
      <c r="AF1612" s="28"/>
      <c r="AG1612" s="28"/>
      <c r="AH1612" s="29"/>
      <c r="AI1612" s="108" t="str">
        <f t="shared" si="204"/>
        <v>NO OFERTADO</v>
      </c>
      <c r="AJ1612" s="108" t="str">
        <f t="shared" si="205"/>
        <v>CORRECTO</v>
      </c>
      <c r="AK1612" s="27">
        <v>1.5481483725708625E-3</v>
      </c>
      <c r="AL1612" s="26">
        <v>2.0598844336031685E-4</v>
      </c>
      <c r="AM1612" s="26">
        <v>1.7541368159311793E-3</v>
      </c>
      <c r="AN1612" s="28"/>
      <c r="AO1612" s="28"/>
      <c r="AP1612" s="28"/>
      <c r="AQ1612" s="29"/>
      <c r="AR1612" s="108" t="str">
        <f t="shared" si="206"/>
        <v>NO OFERTADO</v>
      </c>
      <c r="AS1612" s="109" t="str">
        <f t="shared" si="207"/>
        <v>CORRECTO</v>
      </c>
    </row>
    <row r="1613" spans="1:45" ht="24" x14ac:dyDescent="0.25">
      <c r="A1613" s="134">
        <v>1613</v>
      </c>
      <c r="B1613" s="135">
        <v>2548</v>
      </c>
      <c r="C1613" s="10" t="s">
        <v>4278</v>
      </c>
      <c r="D1613" s="136" t="s">
        <v>4279</v>
      </c>
      <c r="E1613" s="136" t="s">
        <v>4280</v>
      </c>
      <c r="F1613" s="136" t="s">
        <v>101</v>
      </c>
      <c r="G1613" s="136" t="s">
        <v>8</v>
      </c>
      <c r="H1613" s="136" t="s">
        <v>7</v>
      </c>
      <c r="I1613" s="137">
        <v>44040</v>
      </c>
      <c r="J1613" s="8">
        <v>1</v>
      </c>
      <c r="K1613" s="8" t="s">
        <v>2040</v>
      </c>
      <c r="L1613" s="9">
        <v>24843.35</v>
      </c>
      <c r="M1613" s="9">
        <v>212.5</v>
      </c>
      <c r="N1613" s="138">
        <f t="shared" si="200"/>
        <v>5279211.875</v>
      </c>
      <c r="O1613" s="11" t="s">
        <v>4504</v>
      </c>
      <c r="P1613" s="39">
        <v>1.6039838115526866E-4</v>
      </c>
      <c r="Q1613" s="39">
        <v>2.5610113426135123E-4</v>
      </c>
      <c r="R1613" s="26">
        <v>4.0099595288817166E-2</v>
      </c>
      <c r="S1613" s="26">
        <v>7.6830340278405372E-3</v>
      </c>
      <c r="T1613" s="26">
        <v>4.7782629316657707E-2</v>
      </c>
      <c r="U1613" s="11"/>
      <c r="V1613" s="28"/>
      <c r="W1613" s="28"/>
      <c r="X1613" s="29"/>
      <c r="Y1613" s="108" t="str">
        <f t="shared" si="201"/>
        <v>NO OFERTADO</v>
      </c>
      <c r="Z1613" s="108" t="str">
        <f t="shared" si="202"/>
        <v>CORRECTO</v>
      </c>
      <c r="AA1613" s="29">
        <f t="shared" si="203"/>
        <v>0</v>
      </c>
      <c r="AB1613" s="25">
        <v>1.4435854303974179E-2</v>
      </c>
      <c r="AC1613" s="26">
        <v>3.8415170139202686E-3</v>
      </c>
      <c r="AD1613" s="26">
        <v>1.8277371317894447E-2</v>
      </c>
      <c r="AE1613" s="28"/>
      <c r="AF1613" s="28"/>
      <c r="AG1613" s="28"/>
      <c r="AH1613" s="29"/>
      <c r="AI1613" s="108" t="str">
        <f t="shared" si="204"/>
        <v>NO OFERTADO</v>
      </c>
      <c r="AJ1613" s="108" t="str">
        <f t="shared" si="205"/>
        <v>CORRECTO</v>
      </c>
      <c r="AK1613" s="27">
        <v>9.6239028693161192E-3</v>
      </c>
      <c r="AL1613" s="26">
        <v>1.2805056713067562E-3</v>
      </c>
      <c r="AM1613" s="26">
        <v>1.0904408540622875E-2</v>
      </c>
      <c r="AN1613" s="28"/>
      <c r="AO1613" s="28"/>
      <c r="AP1613" s="28"/>
      <c r="AQ1613" s="29"/>
      <c r="AR1613" s="108" t="str">
        <f t="shared" si="206"/>
        <v>NO OFERTADO</v>
      </c>
      <c r="AS1613" s="109" t="str">
        <f t="shared" si="207"/>
        <v>CORRECTO</v>
      </c>
    </row>
    <row r="1614" spans="1:45" ht="24" x14ac:dyDescent="0.25">
      <c r="A1614" s="134">
        <v>1614</v>
      </c>
      <c r="B1614" s="135">
        <v>803</v>
      </c>
      <c r="C1614" s="10" t="s">
        <v>1671</v>
      </c>
      <c r="D1614" s="136" t="s">
        <v>66</v>
      </c>
      <c r="E1614" s="136" t="s">
        <v>6</v>
      </c>
      <c r="F1614" s="136" t="s">
        <v>101</v>
      </c>
      <c r="G1614" s="136" t="s">
        <v>8</v>
      </c>
      <c r="H1614" s="136" t="s">
        <v>7</v>
      </c>
      <c r="I1614" s="137" t="s">
        <v>45</v>
      </c>
      <c r="J1614" s="8">
        <v>1</v>
      </c>
      <c r="K1614" s="8" t="s">
        <v>1672</v>
      </c>
      <c r="L1614" s="9">
        <v>4570.33</v>
      </c>
      <c r="M1614" s="9">
        <v>1401.0769230769231</v>
      </c>
      <c r="N1614" s="138">
        <f t="shared" si="200"/>
        <v>6403383.8938461542</v>
      </c>
      <c r="O1614" s="11" t="s">
        <v>3204</v>
      </c>
      <c r="P1614" s="39">
        <v>1.9455411807821105E-4</v>
      </c>
      <c r="Q1614" s="39"/>
      <c r="R1614" s="26">
        <v>4.8638529519552762E-2</v>
      </c>
      <c r="S1614" s="7"/>
      <c r="T1614" s="26">
        <v>4.8638529519552762E-2</v>
      </c>
      <c r="U1614" s="11"/>
      <c r="V1614" s="28"/>
      <c r="W1614" s="28"/>
      <c r="X1614" s="29"/>
      <c r="Y1614" s="108" t="str">
        <f t="shared" si="201"/>
        <v>NO OFERTADO</v>
      </c>
      <c r="Z1614" s="108" t="str">
        <f t="shared" si="202"/>
        <v>CORRECTO</v>
      </c>
      <c r="AA1614" s="29">
        <f t="shared" si="203"/>
        <v>0</v>
      </c>
      <c r="AB1614" s="25">
        <v>1.7509870627038994E-2</v>
      </c>
      <c r="AC1614" s="7"/>
      <c r="AD1614" s="26">
        <v>1.7509870627038994E-2</v>
      </c>
      <c r="AE1614" s="28"/>
      <c r="AF1614" s="28"/>
      <c r="AG1614" s="28"/>
      <c r="AH1614" s="29"/>
      <c r="AI1614" s="108" t="str">
        <f t="shared" si="204"/>
        <v>NO OFERTADO</v>
      </c>
      <c r="AJ1614" s="108" t="str">
        <f t="shared" si="205"/>
        <v>CORRECTO</v>
      </c>
      <c r="AK1614" s="27">
        <v>1.1673247084692664E-2</v>
      </c>
      <c r="AL1614" s="7"/>
      <c r="AM1614" s="26">
        <v>1.1673247084692664E-2</v>
      </c>
      <c r="AN1614" s="28"/>
      <c r="AO1614" s="28"/>
      <c r="AP1614" s="28"/>
      <c r="AQ1614" s="29"/>
      <c r="AR1614" s="108" t="str">
        <f t="shared" si="206"/>
        <v>NO OFERTADO</v>
      </c>
      <c r="AS1614" s="109" t="str">
        <f t="shared" si="207"/>
        <v>CORRECTO</v>
      </c>
    </row>
    <row r="1615" spans="1:45" ht="24" x14ac:dyDescent="0.25">
      <c r="A1615" s="134">
        <v>1615</v>
      </c>
      <c r="B1615" s="135">
        <v>331</v>
      </c>
      <c r="C1615" s="10" t="s">
        <v>838</v>
      </c>
      <c r="D1615" s="136" t="s">
        <v>305</v>
      </c>
      <c r="E1615" s="136" t="s">
        <v>4873</v>
      </c>
      <c r="F1615" s="136" t="s">
        <v>16</v>
      </c>
      <c r="G1615" s="136" t="s">
        <v>17</v>
      </c>
      <c r="H1615" s="136" t="s">
        <v>18</v>
      </c>
      <c r="I1615" s="137">
        <v>2113304</v>
      </c>
      <c r="J1615" s="8">
        <v>1</v>
      </c>
      <c r="K1615" s="8" t="s">
        <v>839</v>
      </c>
      <c r="L1615" s="9">
        <v>2113304</v>
      </c>
      <c r="M1615" s="9">
        <v>12</v>
      </c>
      <c r="N1615" s="138">
        <f t="shared" si="200"/>
        <v>25359648</v>
      </c>
      <c r="O1615" s="11" t="s">
        <v>3204</v>
      </c>
      <c r="P1615" s="39">
        <v>7.7050260193761342E-4</v>
      </c>
      <c r="Q1615" s="39">
        <v>1.2302280664324744E-3</v>
      </c>
      <c r="R1615" s="26">
        <v>0.19262565048440336</v>
      </c>
      <c r="S1615" s="26">
        <v>3.6906841992974233E-2</v>
      </c>
      <c r="T1615" s="26">
        <v>0.22953249247737759</v>
      </c>
      <c r="U1615" s="11"/>
      <c r="V1615" s="28"/>
      <c r="W1615" s="28"/>
      <c r="X1615" s="29"/>
      <c r="Y1615" s="108" t="str">
        <f t="shared" si="201"/>
        <v>NO OFERTADO</v>
      </c>
      <c r="Z1615" s="108" t="str">
        <f t="shared" si="202"/>
        <v>CORRECTO</v>
      </c>
      <c r="AA1615" s="29">
        <f t="shared" si="203"/>
        <v>0</v>
      </c>
      <c r="AB1615" s="25">
        <v>6.9345234174385206E-2</v>
      </c>
      <c r="AC1615" s="26">
        <v>1.8453420996487117E-2</v>
      </c>
      <c r="AD1615" s="26">
        <v>8.779865517087232E-2</v>
      </c>
      <c r="AE1615" s="28"/>
      <c r="AF1615" s="28"/>
      <c r="AG1615" s="28"/>
      <c r="AH1615" s="29"/>
      <c r="AI1615" s="108" t="str">
        <f t="shared" si="204"/>
        <v>NO OFERTADO</v>
      </c>
      <c r="AJ1615" s="108" t="str">
        <f t="shared" si="205"/>
        <v>CORRECTO</v>
      </c>
      <c r="AK1615" s="27">
        <v>4.6230156116256804E-2</v>
      </c>
      <c r="AL1615" s="26">
        <v>6.1511403321623716E-3</v>
      </c>
      <c r="AM1615" s="26">
        <v>5.2381296448419178E-2</v>
      </c>
      <c r="AN1615" s="28"/>
      <c r="AO1615" s="28"/>
      <c r="AP1615" s="28"/>
      <c r="AQ1615" s="29"/>
      <c r="AR1615" s="108" t="str">
        <f t="shared" si="206"/>
        <v>NO OFERTADO</v>
      </c>
      <c r="AS1615" s="109" t="str">
        <f t="shared" si="207"/>
        <v>CORRECTO</v>
      </c>
    </row>
    <row r="1616" spans="1:45" x14ac:dyDescent="0.25">
      <c r="A1616" s="134">
        <v>1616</v>
      </c>
      <c r="B1616" s="135">
        <v>227</v>
      </c>
      <c r="C1616" s="10" t="s">
        <v>620</v>
      </c>
      <c r="D1616" s="136" t="s">
        <v>305</v>
      </c>
      <c r="E1616" s="136" t="s">
        <v>165</v>
      </c>
      <c r="F1616" s="136" t="s">
        <v>621</v>
      </c>
      <c r="G1616" s="136" t="s">
        <v>622</v>
      </c>
      <c r="H1616" s="136" t="s">
        <v>623</v>
      </c>
      <c r="I1616" s="137">
        <v>1882648.7130000002</v>
      </c>
      <c r="J1616" s="8">
        <v>1</v>
      </c>
      <c r="K1616" s="8" t="s">
        <v>624</v>
      </c>
      <c r="L1616" s="9">
        <v>1882648.71</v>
      </c>
      <c r="M1616" s="9">
        <v>19.846153846153847</v>
      </c>
      <c r="N1616" s="138">
        <f t="shared" si="200"/>
        <v>37363335.936923079</v>
      </c>
      <c r="O1616" s="11" t="s">
        <v>3204</v>
      </c>
      <c r="P1616" s="39">
        <v>1.1352108497905164E-3</v>
      </c>
      <c r="Q1616" s="39">
        <v>1.8125418982608854E-3</v>
      </c>
      <c r="R1616" s="26">
        <v>0.28380271244762911</v>
      </c>
      <c r="S1616" s="26">
        <v>5.4376256947826558E-2</v>
      </c>
      <c r="T1616" s="26">
        <v>0.33817896939545566</v>
      </c>
      <c r="U1616" s="11"/>
      <c r="V1616" s="28"/>
      <c r="W1616" s="28"/>
      <c r="X1616" s="29"/>
      <c r="Y1616" s="108" t="str">
        <f t="shared" si="201"/>
        <v>NO OFERTADO</v>
      </c>
      <c r="Z1616" s="108" t="str">
        <f t="shared" si="202"/>
        <v>CORRECTO</v>
      </c>
      <c r="AA1616" s="29">
        <f t="shared" si="203"/>
        <v>0</v>
      </c>
      <c r="AB1616" s="25">
        <v>0.10216897648114648</v>
      </c>
      <c r="AC1616" s="26">
        <v>2.7188128473913279E-2</v>
      </c>
      <c r="AD1616" s="26">
        <v>0.12935710495505975</v>
      </c>
      <c r="AE1616" s="28"/>
      <c r="AF1616" s="28"/>
      <c r="AG1616" s="28"/>
      <c r="AH1616" s="29"/>
      <c r="AI1616" s="108" t="str">
        <f t="shared" si="204"/>
        <v>NO OFERTADO</v>
      </c>
      <c r="AJ1616" s="108" t="str">
        <f t="shared" si="205"/>
        <v>CORRECTO</v>
      </c>
      <c r="AK1616" s="27">
        <v>6.8112650987430981E-2</v>
      </c>
      <c r="AL1616" s="26">
        <v>9.0627094913044264E-3</v>
      </c>
      <c r="AM1616" s="26">
        <v>7.7175360478735411E-2</v>
      </c>
      <c r="AN1616" s="28"/>
      <c r="AO1616" s="28"/>
      <c r="AP1616" s="28"/>
      <c r="AQ1616" s="29"/>
      <c r="AR1616" s="108" t="str">
        <f t="shared" si="206"/>
        <v>NO OFERTADO</v>
      </c>
      <c r="AS1616" s="109" t="str">
        <f t="shared" si="207"/>
        <v>CORRECTO</v>
      </c>
    </row>
    <row r="1617" spans="1:45" x14ac:dyDescent="0.25">
      <c r="A1617" s="134">
        <v>1617</v>
      </c>
      <c r="B1617" s="135">
        <v>841</v>
      </c>
      <c r="C1617" s="10" t="s">
        <v>620</v>
      </c>
      <c r="D1617" s="136" t="s">
        <v>305</v>
      </c>
      <c r="E1617" s="136" t="s">
        <v>165</v>
      </c>
      <c r="F1617" s="136" t="s">
        <v>16</v>
      </c>
      <c r="G1617" s="136" t="s">
        <v>622</v>
      </c>
      <c r="H1617" s="136" t="s">
        <v>81</v>
      </c>
      <c r="I1617" s="137">
        <v>2624298.2059999998</v>
      </c>
      <c r="J1617" s="8">
        <v>1</v>
      </c>
      <c r="K1617" s="8" t="s">
        <v>624</v>
      </c>
      <c r="L1617" s="9">
        <v>2506155.7400000002</v>
      </c>
      <c r="M1617" s="9">
        <v>1.5</v>
      </c>
      <c r="N1617" s="138">
        <f t="shared" si="200"/>
        <v>3759233.6100000003</v>
      </c>
      <c r="O1617" s="11" t="s">
        <v>3204</v>
      </c>
      <c r="P1617" s="39">
        <v>1.1421685655086095E-4</v>
      </c>
      <c r="Q1617" s="39">
        <v>1.8236509809987391E-4</v>
      </c>
      <c r="R1617" s="26">
        <v>2.8554214137715236E-2</v>
      </c>
      <c r="S1617" s="26">
        <v>5.470952942996217E-3</v>
      </c>
      <c r="T1617" s="26">
        <v>3.4025167080711453E-2</v>
      </c>
      <c r="U1617" s="11"/>
      <c r="V1617" s="28"/>
      <c r="W1617" s="28"/>
      <c r="X1617" s="29"/>
      <c r="Y1617" s="108" t="str">
        <f t="shared" si="201"/>
        <v>NO OFERTADO</v>
      </c>
      <c r="Z1617" s="108" t="str">
        <f t="shared" si="202"/>
        <v>CORRECTO</v>
      </c>
      <c r="AA1617" s="29">
        <f t="shared" si="203"/>
        <v>0</v>
      </c>
      <c r="AB1617" s="25">
        <v>1.0279517089577486E-2</v>
      </c>
      <c r="AC1617" s="26">
        <v>2.7354764714981085E-3</v>
      </c>
      <c r="AD1617" s="26">
        <v>1.3014993561075595E-2</v>
      </c>
      <c r="AE1617" s="28"/>
      <c r="AF1617" s="28"/>
      <c r="AG1617" s="28"/>
      <c r="AH1617" s="29"/>
      <c r="AI1617" s="108" t="str">
        <f t="shared" si="204"/>
        <v>NO OFERTADO</v>
      </c>
      <c r="AJ1617" s="108" t="str">
        <f t="shared" si="205"/>
        <v>CORRECTO</v>
      </c>
      <c r="AK1617" s="27">
        <v>6.8530113930516572E-3</v>
      </c>
      <c r="AL1617" s="26">
        <v>9.1182549049936953E-4</v>
      </c>
      <c r="AM1617" s="26">
        <v>7.7648368835510264E-3</v>
      </c>
      <c r="AN1617" s="28"/>
      <c r="AO1617" s="28"/>
      <c r="AP1617" s="28"/>
      <c r="AQ1617" s="29"/>
      <c r="AR1617" s="108" t="str">
        <f t="shared" si="206"/>
        <v>NO OFERTADO</v>
      </c>
      <c r="AS1617" s="109" t="str">
        <f t="shared" si="207"/>
        <v>CORRECTO</v>
      </c>
    </row>
    <row r="1618" spans="1:45" ht="36" x14ac:dyDescent="0.25">
      <c r="A1618" s="134">
        <v>1618</v>
      </c>
      <c r="B1618" s="135">
        <v>1454</v>
      </c>
      <c r="C1618" s="10" t="s">
        <v>2600</v>
      </c>
      <c r="D1618" s="136" t="s">
        <v>494</v>
      </c>
      <c r="E1618" s="136" t="s">
        <v>205</v>
      </c>
      <c r="F1618" s="136" t="s">
        <v>7</v>
      </c>
      <c r="G1618" s="136" t="s">
        <v>8</v>
      </c>
      <c r="H1618" s="136" t="s">
        <v>7</v>
      </c>
      <c r="I1618" s="137" t="s">
        <v>45</v>
      </c>
      <c r="J1618" s="8">
        <v>1</v>
      </c>
      <c r="K1618" s="8" t="s">
        <v>2601</v>
      </c>
      <c r="L1618" s="9">
        <v>3547.8</v>
      </c>
      <c r="M1618" s="9">
        <v>341.76923076923077</v>
      </c>
      <c r="N1618" s="138">
        <f t="shared" si="200"/>
        <v>1212528.876923077</v>
      </c>
      <c r="O1618" s="11" t="s">
        <v>3204</v>
      </c>
      <c r="P1618" s="39">
        <v>3.6840284793926282E-5</v>
      </c>
      <c r="Q1618" s="39"/>
      <c r="R1618" s="26">
        <v>9.21007119848157E-3</v>
      </c>
      <c r="S1618" s="7"/>
      <c r="T1618" s="26">
        <v>9.21007119848157E-3</v>
      </c>
      <c r="U1618" s="11"/>
      <c r="V1618" s="28"/>
      <c r="W1618" s="28"/>
      <c r="X1618" s="29"/>
      <c r="Y1618" s="108" t="str">
        <f t="shared" si="201"/>
        <v>NO OFERTADO</v>
      </c>
      <c r="Z1618" s="108" t="str">
        <f t="shared" si="202"/>
        <v>CORRECTO</v>
      </c>
      <c r="AA1618" s="29">
        <f t="shared" si="203"/>
        <v>0</v>
      </c>
      <c r="AB1618" s="25">
        <v>3.3156256314533653E-3</v>
      </c>
      <c r="AC1618" s="7"/>
      <c r="AD1618" s="26">
        <v>3.3156256314533653E-3</v>
      </c>
      <c r="AE1618" s="28"/>
      <c r="AF1618" s="28"/>
      <c r="AG1618" s="28"/>
      <c r="AH1618" s="29"/>
      <c r="AI1618" s="108" t="str">
        <f t="shared" si="204"/>
        <v>NO OFERTADO</v>
      </c>
      <c r="AJ1618" s="108" t="str">
        <f t="shared" si="205"/>
        <v>CORRECTO</v>
      </c>
      <c r="AK1618" s="27">
        <v>2.2104170876355769E-3</v>
      </c>
      <c r="AL1618" s="7"/>
      <c r="AM1618" s="26">
        <v>2.2104170876355769E-3</v>
      </c>
      <c r="AN1618" s="28"/>
      <c r="AO1618" s="28"/>
      <c r="AP1618" s="28"/>
      <c r="AQ1618" s="29"/>
      <c r="AR1618" s="108" t="str">
        <f t="shared" si="206"/>
        <v>NO OFERTADO</v>
      </c>
      <c r="AS1618" s="109" t="str">
        <f t="shared" si="207"/>
        <v>CORRECTO</v>
      </c>
    </row>
    <row r="1619" spans="1:45" ht="24" x14ac:dyDescent="0.25">
      <c r="A1619" s="134">
        <v>1619</v>
      </c>
      <c r="B1619" s="135">
        <v>742</v>
      </c>
      <c r="C1619" s="10" t="s">
        <v>1565</v>
      </c>
      <c r="D1619" s="136" t="s">
        <v>1137</v>
      </c>
      <c r="E1619" s="136" t="s">
        <v>6</v>
      </c>
      <c r="F1619" s="136" t="s">
        <v>7</v>
      </c>
      <c r="G1619" s="136" t="s">
        <v>8</v>
      </c>
      <c r="H1619" s="136" t="s">
        <v>7</v>
      </c>
      <c r="I1619" s="137">
        <v>8150.66</v>
      </c>
      <c r="J1619" s="8">
        <v>1</v>
      </c>
      <c r="K1619" s="8" t="s">
        <v>1566</v>
      </c>
      <c r="L1619" s="9">
        <v>1917.02</v>
      </c>
      <c r="M1619" s="9">
        <v>1491.8461538461538</v>
      </c>
      <c r="N1619" s="138">
        <f t="shared" si="200"/>
        <v>2859898.9138461538</v>
      </c>
      <c r="O1619" s="11" t="s">
        <v>3204</v>
      </c>
      <c r="P1619" s="39">
        <v>8.6892355698194864E-5</v>
      </c>
      <c r="Q1619" s="39">
        <v>1.3873725341035048E-4</v>
      </c>
      <c r="R1619" s="26">
        <v>2.1723088924548717E-2</v>
      </c>
      <c r="S1619" s="26">
        <v>4.1621176023105147E-3</v>
      </c>
      <c r="T1619" s="26">
        <v>2.5885206526859231E-2</v>
      </c>
      <c r="U1619" s="11"/>
      <c r="V1619" s="28"/>
      <c r="W1619" s="28"/>
      <c r="X1619" s="29"/>
      <c r="Y1619" s="108" t="str">
        <f t="shared" si="201"/>
        <v>NO OFERTADO</v>
      </c>
      <c r="Z1619" s="108" t="str">
        <f t="shared" si="202"/>
        <v>CORRECTO</v>
      </c>
      <c r="AA1619" s="29">
        <f t="shared" si="203"/>
        <v>0</v>
      </c>
      <c r="AB1619" s="25">
        <v>7.8203120128375377E-3</v>
      </c>
      <c r="AC1619" s="26">
        <v>2.0810588011552574E-3</v>
      </c>
      <c r="AD1619" s="26">
        <v>9.9013708139927947E-3</v>
      </c>
      <c r="AE1619" s="28"/>
      <c r="AF1619" s="28"/>
      <c r="AG1619" s="28"/>
      <c r="AH1619" s="29"/>
      <c r="AI1619" s="108" t="str">
        <f t="shared" si="204"/>
        <v>NO OFERTADO</v>
      </c>
      <c r="AJ1619" s="108" t="str">
        <f t="shared" si="205"/>
        <v>CORRECTO</v>
      </c>
      <c r="AK1619" s="27">
        <v>5.2135413418916915E-3</v>
      </c>
      <c r="AL1619" s="26">
        <v>6.9368626705175246E-4</v>
      </c>
      <c r="AM1619" s="26">
        <v>5.9072276089434436E-3</v>
      </c>
      <c r="AN1619" s="28"/>
      <c r="AO1619" s="28"/>
      <c r="AP1619" s="28"/>
      <c r="AQ1619" s="29"/>
      <c r="AR1619" s="108" t="str">
        <f t="shared" si="206"/>
        <v>NO OFERTADO</v>
      </c>
      <c r="AS1619" s="109" t="str">
        <f t="shared" si="207"/>
        <v>CORRECTO</v>
      </c>
    </row>
    <row r="1620" spans="1:45" x14ac:dyDescent="0.25">
      <c r="A1620" s="134">
        <v>1620</v>
      </c>
      <c r="B1620" s="135">
        <v>1621</v>
      </c>
      <c r="C1620" s="10" t="s">
        <v>2859</v>
      </c>
      <c r="D1620" s="136" t="s">
        <v>2860</v>
      </c>
      <c r="E1620" s="136" t="s">
        <v>201</v>
      </c>
      <c r="F1620" s="136" t="s">
        <v>15</v>
      </c>
      <c r="G1620" s="136" t="s">
        <v>17</v>
      </c>
      <c r="H1620" s="136" t="s">
        <v>18</v>
      </c>
      <c r="I1620" s="137">
        <v>289718.73</v>
      </c>
      <c r="J1620" s="8">
        <v>1</v>
      </c>
      <c r="K1620" s="8" t="s">
        <v>2861</v>
      </c>
      <c r="L1620" s="9">
        <v>289718.73</v>
      </c>
      <c r="M1620" s="9">
        <v>2</v>
      </c>
      <c r="N1620" s="138">
        <f t="shared" si="200"/>
        <v>579437.46</v>
      </c>
      <c r="O1620" s="11" t="s">
        <v>3204</v>
      </c>
      <c r="P1620" s="39">
        <v>1.7605057869498888E-5</v>
      </c>
      <c r="Q1620" s="39">
        <v>2.8109231880282572E-5</v>
      </c>
      <c r="R1620" s="26">
        <v>4.4012644673747216E-3</v>
      </c>
      <c r="S1620" s="26">
        <v>8.4327695640847716E-4</v>
      </c>
      <c r="T1620" s="26">
        <v>5.2445414237831988E-3</v>
      </c>
      <c r="U1620" s="11"/>
      <c r="V1620" s="28"/>
      <c r="W1620" s="28"/>
      <c r="X1620" s="29"/>
      <c r="Y1620" s="108" t="str">
        <f t="shared" si="201"/>
        <v>NO OFERTADO</v>
      </c>
      <c r="Z1620" s="108" t="str">
        <f t="shared" si="202"/>
        <v>CORRECTO</v>
      </c>
      <c r="AA1620" s="29">
        <f t="shared" si="203"/>
        <v>0</v>
      </c>
      <c r="AB1620" s="25">
        <v>1.5844552082548999E-3</v>
      </c>
      <c r="AC1620" s="26">
        <v>4.2163847820423858E-4</v>
      </c>
      <c r="AD1620" s="26">
        <v>2.0060936864591383E-3</v>
      </c>
      <c r="AE1620" s="28"/>
      <c r="AF1620" s="28"/>
      <c r="AG1620" s="28"/>
      <c r="AH1620" s="29"/>
      <c r="AI1620" s="108" t="str">
        <f t="shared" si="204"/>
        <v>NO OFERTADO</v>
      </c>
      <c r="AJ1620" s="108" t="str">
        <f t="shared" si="205"/>
        <v>CORRECTO</v>
      </c>
      <c r="AK1620" s="27">
        <v>1.0563034721699333E-3</v>
      </c>
      <c r="AL1620" s="26">
        <v>1.4054615940141285E-4</v>
      </c>
      <c r="AM1620" s="26">
        <v>1.1968496315713463E-3</v>
      </c>
      <c r="AN1620" s="28"/>
      <c r="AO1620" s="28"/>
      <c r="AP1620" s="28"/>
      <c r="AQ1620" s="29"/>
      <c r="AR1620" s="108" t="str">
        <f t="shared" si="206"/>
        <v>NO OFERTADO</v>
      </c>
      <c r="AS1620" s="109" t="str">
        <f t="shared" si="207"/>
        <v>CORRECTO</v>
      </c>
    </row>
    <row r="1621" spans="1:45" x14ac:dyDescent="0.25">
      <c r="A1621" s="134">
        <v>1621</v>
      </c>
      <c r="B1621" s="135">
        <v>2483</v>
      </c>
      <c r="C1621" s="141" t="s">
        <v>4166</v>
      </c>
      <c r="D1621" s="145" t="s">
        <v>4874</v>
      </c>
      <c r="E1621" s="145" t="s">
        <v>36</v>
      </c>
      <c r="F1621" s="145" t="s">
        <v>16</v>
      </c>
      <c r="G1621" s="136" t="s">
        <v>17</v>
      </c>
      <c r="H1621" s="145" t="s">
        <v>16</v>
      </c>
      <c r="I1621" s="137" t="s">
        <v>45</v>
      </c>
      <c r="J1621" s="8">
        <v>1</v>
      </c>
      <c r="K1621" s="8" t="s">
        <v>4167</v>
      </c>
      <c r="L1621" s="9">
        <v>25752715.329999998</v>
      </c>
      <c r="M1621" s="9">
        <v>14.4</v>
      </c>
      <c r="N1621" s="138">
        <f t="shared" si="200"/>
        <v>370839100.75199997</v>
      </c>
      <c r="O1621" s="11" t="s">
        <v>4504</v>
      </c>
      <c r="P1621" s="39">
        <v>1.1267210492417747E-2</v>
      </c>
      <c r="Q1621" s="39"/>
      <c r="R1621" s="26">
        <v>2.8168026231044365</v>
      </c>
      <c r="S1621" s="7"/>
      <c r="T1621" s="26">
        <v>2.8168026231044365</v>
      </c>
      <c r="U1621" s="11"/>
      <c r="V1621" s="28"/>
      <c r="W1621" s="28"/>
      <c r="X1621" s="29"/>
      <c r="Y1621" s="108" t="str">
        <f t="shared" si="201"/>
        <v>NO OFERTADO</v>
      </c>
      <c r="Z1621" s="108" t="str">
        <f t="shared" si="202"/>
        <v>CORRECTO</v>
      </c>
      <c r="AA1621" s="29">
        <f t="shared" si="203"/>
        <v>0</v>
      </c>
      <c r="AB1621" s="25">
        <v>1.0140489443175973</v>
      </c>
      <c r="AC1621" s="7"/>
      <c r="AD1621" s="26">
        <v>1.0140489443175973</v>
      </c>
      <c r="AE1621" s="28"/>
      <c r="AF1621" s="28"/>
      <c r="AG1621" s="28"/>
      <c r="AH1621" s="29"/>
      <c r="AI1621" s="108" t="str">
        <f t="shared" si="204"/>
        <v>NO OFERTADO</v>
      </c>
      <c r="AJ1621" s="108" t="str">
        <f t="shared" si="205"/>
        <v>CORRECTO</v>
      </c>
      <c r="AK1621" s="27">
        <v>0.67603262954506482</v>
      </c>
      <c r="AL1621" s="7"/>
      <c r="AM1621" s="26">
        <v>0.67603262954506482</v>
      </c>
      <c r="AN1621" s="28"/>
      <c r="AO1621" s="28"/>
      <c r="AP1621" s="28"/>
      <c r="AQ1621" s="29"/>
      <c r="AR1621" s="108" t="str">
        <f t="shared" si="206"/>
        <v>NO OFERTADO</v>
      </c>
      <c r="AS1621" s="109" t="str">
        <f t="shared" si="207"/>
        <v>CORRECTO</v>
      </c>
    </row>
    <row r="1622" spans="1:45" ht="24" x14ac:dyDescent="0.25">
      <c r="A1622" s="134">
        <v>1622</v>
      </c>
      <c r="B1622" s="135">
        <v>2495</v>
      </c>
      <c r="C1622" s="10" t="s">
        <v>4188</v>
      </c>
      <c r="D1622" s="136" t="s">
        <v>4189</v>
      </c>
      <c r="E1622" s="136" t="s">
        <v>3894</v>
      </c>
      <c r="F1622" s="136" t="s">
        <v>101</v>
      </c>
      <c r="G1622" s="136" t="s">
        <v>8</v>
      </c>
      <c r="H1622" s="136" t="s">
        <v>7</v>
      </c>
      <c r="I1622" s="137">
        <v>117553.60000000001</v>
      </c>
      <c r="J1622" s="8">
        <v>1</v>
      </c>
      <c r="K1622" s="8" t="s">
        <v>4190</v>
      </c>
      <c r="L1622" s="9">
        <v>117553.60000000001</v>
      </c>
      <c r="M1622" s="9">
        <v>126</v>
      </c>
      <c r="N1622" s="138">
        <f t="shared" si="200"/>
        <v>14811753.600000001</v>
      </c>
      <c r="O1622" s="11" t="s">
        <v>4504</v>
      </c>
      <c r="P1622" s="39">
        <v>4.5002575304116263E-4</v>
      </c>
      <c r="Q1622" s="39">
        <v>7.1853658977452065E-4</v>
      </c>
      <c r="R1622" s="26">
        <v>0.11250643826029066</v>
      </c>
      <c r="S1622" s="26">
        <v>2.1556097693235618E-2</v>
      </c>
      <c r="T1622" s="26">
        <v>0.1340625359535263</v>
      </c>
      <c r="U1622" s="11"/>
      <c r="V1622" s="28"/>
      <c r="W1622" s="28"/>
      <c r="X1622" s="29"/>
      <c r="Y1622" s="108" t="str">
        <f t="shared" si="201"/>
        <v>NO OFERTADO</v>
      </c>
      <c r="Z1622" s="108" t="str">
        <f t="shared" si="202"/>
        <v>CORRECTO</v>
      </c>
      <c r="AA1622" s="29">
        <f t="shared" si="203"/>
        <v>0</v>
      </c>
      <c r="AB1622" s="25">
        <v>4.0502317773704638E-2</v>
      </c>
      <c r="AC1622" s="26">
        <v>1.0778048846617809E-2</v>
      </c>
      <c r="AD1622" s="26">
        <v>5.1280366620322447E-2</v>
      </c>
      <c r="AE1622" s="28"/>
      <c r="AF1622" s="28"/>
      <c r="AG1622" s="28"/>
      <c r="AH1622" s="29"/>
      <c r="AI1622" s="108" t="str">
        <f t="shared" si="204"/>
        <v>NO OFERTADO</v>
      </c>
      <c r="AJ1622" s="108" t="str">
        <f t="shared" si="205"/>
        <v>CORRECTO</v>
      </c>
      <c r="AK1622" s="27">
        <v>2.7001545182469756E-2</v>
      </c>
      <c r="AL1622" s="26">
        <v>3.5926829488726031E-3</v>
      </c>
      <c r="AM1622" s="26">
        <v>3.0594228131342358E-2</v>
      </c>
      <c r="AN1622" s="28"/>
      <c r="AO1622" s="28"/>
      <c r="AP1622" s="28"/>
      <c r="AQ1622" s="29"/>
      <c r="AR1622" s="108" t="str">
        <f t="shared" si="206"/>
        <v>NO OFERTADO</v>
      </c>
      <c r="AS1622" s="109" t="str">
        <f t="shared" si="207"/>
        <v>CORRECTO</v>
      </c>
    </row>
    <row r="1623" spans="1:45" x14ac:dyDescent="0.25">
      <c r="A1623" s="134">
        <v>1623</v>
      </c>
      <c r="B1623" s="135">
        <v>351</v>
      </c>
      <c r="C1623" s="10" t="s">
        <v>878</v>
      </c>
      <c r="D1623" s="136" t="s">
        <v>116</v>
      </c>
      <c r="E1623" s="136" t="s">
        <v>4875</v>
      </c>
      <c r="F1623" s="136" t="s">
        <v>16</v>
      </c>
      <c r="G1623" s="136" t="s">
        <v>17</v>
      </c>
      <c r="H1623" s="136" t="s">
        <v>36</v>
      </c>
      <c r="I1623" s="137" t="s">
        <v>45</v>
      </c>
      <c r="J1623" s="8">
        <v>1</v>
      </c>
      <c r="K1623" s="8" t="s">
        <v>879</v>
      </c>
      <c r="L1623" s="9">
        <v>32338</v>
      </c>
      <c r="M1623" s="9">
        <v>544.23076923076928</v>
      </c>
      <c r="N1623" s="138">
        <f t="shared" si="200"/>
        <v>17599334.615384616</v>
      </c>
      <c r="O1623" s="11" t="s">
        <v>3204</v>
      </c>
      <c r="P1623" s="39">
        <v>5.3472087284194773E-4</v>
      </c>
      <c r="Q1623" s="39"/>
      <c r="R1623" s="26">
        <v>0.13368021821048692</v>
      </c>
      <c r="S1623" s="7"/>
      <c r="T1623" s="26">
        <v>0.13368021821048692</v>
      </c>
      <c r="U1623" s="11"/>
      <c r="V1623" s="28"/>
      <c r="W1623" s="28"/>
      <c r="X1623" s="29"/>
      <c r="Y1623" s="108" t="str">
        <f t="shared" si="201"/>
        <v>NO OFERTADO</v>
      </c>
      <c r="Z1623" s="108" t="str">
        <f t="shared" si="202"/>
        <v>CORRECTO</v>
      </c>
      <c r="AA1623" s="29">
        <f t="shared" si="203"/>
        <v>0</v>
      </c>
      <c r="AB1623" s="25">
        <v>4.8124878555775297E-2</v>
      </c>
      <c r="AC1623" s="7"/>
      <c r="AD1623" s="26">
        <v>4.8124878555775297E-2</v>
      </c>
      <c r="AE1623" s="28"/>
      <c r="AF1623" s="28"/>
      <c r="AG1623" s="28"/>
      <c r="AH1623" s="29"/>
      <c r="AI1623" s="108" t="str">
        <f t="shared" si="204"/>
        <v>NO OFERTADO</v>
      </c>
      <c r="AJ1623" s="108" t="str">
        <f t="shared" si="205"/>
        <v>CORRECTO</v>
      </c>
      <c r="AK1623" s="27">
        <v>3.2083252370516867E-2</v>
      </c>
      <c r="AL1623" s="7"/>
      <c r="AM1623" s="26">
        <v>3.2083252370516867E-2</v>
      </c>
      <c r="AN1623" s="28"/>
      <c r="AO1623" s="28"/>
      <c r="AP1623" s="28"/>
      <c r="AQ1623" s="29"/>
      <c r="AR1623" s="108" t="str">
        <f t="shared" si="206"/>
        <v>NO OFERTADO</v>
      </c>
      <c r="AS1623" s="109" t="str">
        <f t="shared" si="207"/>
        <v>CORRECTO</v>
      </c>
    </row>
    <row r="1624" spans="1:45" ht="24" x14ac:dyDescent="0.25">
      <c r="A1624" s="134">
        <v>1624</v>
      </c>
      <c r="B1624" s="135">
        <v>870</v>
      </c>
      <c r="C1624" s="10" t="s">
        <v>1773</v>
      </c>
      <c r="D1624" s="136" t="s">
        <v>562</v>
      </c>
      <c r="E1624" s="136" t="s">
        <v>1086</v>
      </c>
      <c r="F1624" s="136" t="s">
        <v>241</v>
      </c>
      <c r="G1624" s="136" t="s">
        <v>8</v>
      </c>
      <c r="H1624" s="136" t="s">
        <v>1774</v>
      </c>
      <c r="I1624" s="137" t="s">
        <v>45</v>
      </c>
      <c r="J1624" s="8">
        <v>15</v>
      </c>
      <c r="K1624" s="8" t="s">
        <v>1775</v>
      </c>
      <c r="L1624" s="9">
        <v>580</v>
      </c>
      <c r="M1624" s="9">
        <v>9696.9230769230762</v>
      </c>
      <c r="N1624" s="138">
        <f t="shared" si="200"/>
        <v>5624215.384615384</v>
      </c>
      <c r="O1624" s="11" t="s">
        <v>3204</v>
      </c>
      <c r="P1624" s="39">
        <v>1.7088062845760748E-4</v>
      </c>
      <c r="Q1624" s="39"/>
      <c r="R1624" s="26">
        <v>4.2720157114401872E-2</v>
      </c>
      <c r="S1624" s="7"/>
      <c r="T1624" s="26">
        <v>4.2720157114401872E-2</v>
      </c>
      <c r="U1624" s="11"/>
      <c r="V1624" s="28"/>
      <c r="W1624" s="28"/>
      <c r="X1624" s="29"/>
      <c r="Y1624" s="108" t="str">
        <f t="shared" si="201"/>
        <v>NO OFERTADO</v>
      </c>
      <c r="Z1624" s="108" t="str">
        <f t="shared" si="202"/>
        <v>CORRECTO</v>
      </c>
      <c r="AA1624" s="29">
        <f t="shared" si="203"/>
        <v>0</v>
      </c>
      <c r="AB1624" s="25">
        <v>1.5379256561184673E-2</v>
      </c>
      <c r="AC1624" s="7"/>
      <c r="AD1624" s="26">
        <v>1.5379256561184673E-2</v>
      </c>
      <c r="AE1624" s="28"/>
      <c r="AF1624" s="28"/>
      <c r="AG1624" s="28"/>
      <c r="AH1624" s="29"/>
      <c r="AI1624" s="108" t="str">
        <f t="shared" si="204"/>
        <v>NO OFERTADO</v>
      </c>
      <c r="AJ1624" s="108" t="str">
        <f t="shared" si="205"/>
        <v>CORRECTO</v>
      </c>
      <c r="AK1624" s="27">
        <v>1.0252837707456448E-2</v>
      </c>
      <c r="AL1624" s="7"/>
      <c r="AM1624" s="26">
        <v>1.0252837707456448E-2</v>
      </c>
      <c r="AN1624" s="28"/>
      <c r="AO1624" s="28"/>
      <c r="AP1624" s="28"/>
      <c r="AQ1624" s="29"/>
      <c r="AR1624" s="108" t="str">
        <f t="shared" si="206"/>
        <v>NO OFERTADO</v>
      </c>
      <c r="AS1624" s="109" t="str">
        <f t="shared" si="207"/>
        <v>CORRECTO</v>
      </c>
    </row>
    <row r="1625" spans="1:45" ht="24" x14ac:dyDescent="0.25">
      <c r="A1625" s="134">
        <v>1625</v>
      </c>
      <c r="B1625" s="135">
        <v>566</v>
      </c>
      <c r="C1625" s="10" t="s">
        <v>1303</v>
      </c>
      <c r="D1625" s="136" t="s">
        <v>500</v>
      </c>
      <c r="E1625" s="136" t="s">
        <v>240</v>
      </c>
      <c r="F1625" s="136" t="s">
        <v>241</v>
      </c>
      <c r="G1625" s="136" t="s">
        <v>242</v>
      </c>
      <c r="H1625" s="136" t="s">
        <v>243</v>
      </c>
      <c r="I1625" s="137" t="s">
        <v>45</v>
      </c>
      <c r="J1625" s="8">
        <v>30</v>
      </c>
      <c r="K1625" s="8" t="s">
        <v>1304</v>
      </c>
      <c r="L1625" s="9">
        <v>835.66</v>
      </c>
      <c r="M1625" s="9">
        <v>16294.615384615387</v>
      </c>
      <c r="N1625" s="138">
        <f t="shared" si="200"/>
        <v>13616758.292307694</v>
      </c>
      <c r="O1625" s="11" t="s">
        <v>3204</v>
      </c>
      <c r="P1625" s="39">
        <v>4.1371819096931673E-4</v>
      </c>
      <c r="Q1625" s="39"/>
      <c r="R1625" s="26">
        <v>0.10342954774232918</v>
      </c>
      <c r="S1625" s="7"/>
      <c r="T1625" s="26">
        <v>0.10342954774232918</v>
      </c>
      <c r="U1625" s="11"/>
      <c r="V1625" s="28"/>
      <c r="W1625" s="28"/>
      <c r="X1625" s="29"/>
      <c r="Y1625" s="108" t="str">
        <f t="shared" si="201"/>
        <v>NO OFERTADO</v>
      </c>
      <c r="Z1625" s="108" t="str">
        <f t="shared" si="202"/>
        <v>CORRECTO</v>
      </c>
      <c r="AA1625" s="29">
        <f t="shared" si="203"/>
        <v>0</v>
      </c>
      <c r="AB1625" s="25">
        <v>3.7234637187238503E-2</v>
      </c>
      <c r="AC1625" s="7"/>
      <c r="AD1625" s="26">
        <v>3.7234637187238503E-2</v>
      </c>
      <c r="AE1625" s="28"/>
      <c r="AF1625" s="28"/>
      <c r="AG1625" s="28"/>
      <c r="AH1625" s="29"/>
      <c r="AI1625" s="108" t="str">
        <f t="shared" si="204"/>
        <v>NO OFERTADO</v>
      </c>
      <c r="AJ1625" s="108" t="str">
        <f t="shared" si="205"/>
        <v>CORRECTO</v>
      </c>
      <c r="AK1625" s="27">
        <v>2.4823091458159002E-2</v>
      </c>
      <c r="AL1625" s="7"/>
      <c r="AM1625" s="26">
        <v>2.4823091458159002E-2</v>
      </c>
      <c r="AN1625" s="28"/>
      <c r="AO1625" s="28"/>
      <c r="AP1625" s="28"/>
      <c r="AQ1625" s="29"/>
      <c r="AR1625" s="108" t="str">
        <f t="shared" si="206"/>
        <v>NO OFERTADO</v>
      </c>
      <c r="AS1625" s="109" t="str">
        <f t="shared" si="207"/>
        <v>CORRECTO</v>
      </c>
    </row>
    <row r="1626" spans="1:45" x14ac:dyDescent="0.25">
      <c r="A1626" s="134">
        <v>1626</v>
      </c>
      <c r="B1626" s="135">
        <v>934</v>
      </c>
      <c r="C1626" s="10" t="s">
        <v>1303</v>
      </c>
      <c r="D1626" s="136" t="s">
        <v>1868</v>
      </c>
      <c r="E1626" s="136" t="s">
        <v>536</v>
      </c>
      <c r="F1626" s="136" t="s">
        <v>241</v>
      </c>
      <c r="G1626" s="136" t="s">
        <v>242</v>
      </c>
      <c r="H1626" s="136" t="s">
        <v>243</v>
      </c>
      <c r="I1626" s="137" t="s">
        <v>45</v>
      </c>
      <c r="J1626" s="8">
        <v>30</v>
      </c>
      <c r="K1626" s="8" t="s">
        <v>1304</v>
      </c>
      <c r="L1626" s="9">
        <v>2386.8200000000002</v>
      </c>
      <c r="M1626" s="9">
        <v>2274.5454545454545</v>
      </c>
      <c r="N1626" s="138">
        <f t="shared" si="200"/>
        <v>5428930.581818182</v>
      </c>
      <c r="O1626" s="11" t="s">
        <v>3204</v>
      </c>
      <c r="P1626" s="39">
        <v>1.6494728708496233E-4</v>
      </c>
      <c r="Q1626" s="39"/>
      <c r="R1626" s="26">
        <v>4.1236821771240585E-2</v>
      </c>
      <c r="S1626" s="7"/>
      <c r="T1626" s="26">
        <v>4.1236821771240585E-2</v>
      </c>
      <c r="U1626" s="11"/>
      <c r="V1626" s="28"/>
      <c r="W1626" s="28"/>
      <c r="X1626" s="29"/>
      <c r="Y1626" s="108" t="str">
        <f t="shared" si="201"/>
        <v>NO OFERTADO</v>
      </c>
      <c r="Z1626" s="108" t="str">
        <f t="shared" si="202"/>
        <v>CORRECTO</v>
      </c>
      <c r="AA1626" s="29">
        <f t="shared" si="203"/>
        <v>0</v>
      </c>
      <c r="AB1626" s="25">
        <v>1.484525583764661E-2</v>
      </c>
      <c r="AC1626" s="7"/>
      <c r="AD1626" s="26">
        <v>1.484525583764661E-2</v>
      </c>
      <c r="AE1626" s="28"/>
      <c r="AF1626" s="28"/>
      <c r="AG1626" s="28"/>
      <c r="AH1626" s="29"/>
      <c r="AI1626" s="108" t="str">
        <f t="shared" si="204"/>
        <v>NO OFERTADO</v>
      </c>
      <c r="AJ1626" s="108" t="str">
        <f t="shared" si="205"/>
        <v>CORRECTO</v>
      </c>
      <c r="AK1626" s="27">
        <v>9.8968372250977394E-3</v>
      </c>
      <c r="AL1626" s="7"/>
      <c r="AM1626" s="26">
        <v>9.8968372250977394E-3</v>
      </c>
      <c r="AN1626" s="28"/>
      <c r="AO1626" s="28"/>
      <c r="AP1626" s="28"/>
      <c r="AQ1626" s="29"/>
      <c r="AR1626" s="108" t="str">
        <f t="shared" si="206"/>
        <v>NO OFERTADO</v>
      </c>
      <c r="AS1626" s="109" t="str">
        <f t="shared" si="207"/>
        <v>CORRECTO</v>
      </c>
    </row>
    <row r="1627" spans="1:45" ht="24" x14ac:dyDescent="0.25">
      <c r="A1627" s="134">
        <v>1627</v>
      </c>
      <c r="B1627" s="135">
        <v>1402</v>
      </c>
      <c r="C1627" s="10" t="s">
        <v>1303</v>
      </c>
      <c r="D1627" s="136" t="s">
        <v>5</v>
      </c>
      <c r="E1627" s="136" t="s">
        <v>6</v>
      </c>
      <c r="F1627" s="136" t="s">
        <v>7</v>
      </c>
      <c r="G1627" s="136" t="s">
        <v>8</v>
      </c>
      <c r="H1627" s="136" t="s">
        <v>7</v>
      </c>
      <c r="I1627" s="137">
        <v>8483.3000000000011</v>
      </c>
      <c r="J1627" s="8">
        <v>1</v>
      </c>
      <c r="K1627" s="8" t="s">
        <v>2532</v>
      </c>
      <c r="L1627" s="9">
        <v>8483.2999999999993</v>
      </c>
      <c r="M1627" s="9">
        <v>133.33333333333334</v>
      </c>
      <c r="N1627" s="138">
        <f t="shared" si="200"/>
        <v>1131106.6666666667</v>
      </c>
      <c r="O1627" s="11" t="s">
        <v>3204</v>
      </c>
      <c r="P1627" s="39">
        <v>3.4366432441635136E-5</v>
      </c>
      <c r="Q1627" s="39">
        <v>5.4871391253625239E-5</v>
      </c>
      <c r="R1627" s="26">
        <v>8.5916081104087834E-3</v>
      </c>
      <c r="S1627" s="26">
        <v>1.6461417376087571E-3</v>
      </c>
      <c r="T1627" s="26">
        <v>1.0237749848017541E-2</v>
      </c>
      <c r="U1627" s="11"/>
      <c r="V1627" s="28"/>
      <c r="W1627" s="28"/>
      <c r="X1627" s="29"/>
      <c r="Y1627" s="108" t="str">
        <f t="shared" si="201"/>
        <v>NO OFERTADO</v>
      </c>
      <c r="Z1627" s="108" t="str">
        <f t="shared" si="202"/>
        <v>CORRECTO</v>
      </c>
      <c r="AA1627" s="29">
        <f t="shared" si="203"/>
        <v>0</v>
      </c>
      <c r="AB1627" s="25">
        <v>3.0929789197471622E-3</v>
      </c>
      <c r="AC1627" s="26">
        <v>8.2307086880437856E-4</v>
      </c>
      <c r="AD1627" s="26">
        <v>3.9160497885515405E-3</v>
      </c>
      <c r="AE1627" s="28"/>
      <c r="AF1627" s="28"/>
      <c r="AG1627" s="28"/>
      <c r="AH1627" s="29"/>
      <c r="AI1627" s="108" t="str">
        <f t="shared" si="204"/>
        <v>NO OFERTADO</v>
      </c>
      <c r="AJ1627" s="108" t="str">
        <f t="shared" si="205"/>
        <v>CORRECTO</v>
      </c>
      <c r="AK1627" s="27">
        <v>2.0619859464981083E-3</v>
      </c>
      <c r="AL1627" s="26">
        <v>2.7435695626812622E-4</v>
      </c>
      <c r="AM1627" s="26">
        <v>2.3363429027662345E-3</v>
      </c>
      <c r="AN1627" s="28"/>
      <c r="AO1627" s="28"/>
      <c r="AP1627" s="28"/>
      <c r="AQ1627" s="29"/>
      <c r="AR1627" s="108" t="str">
        <f t="shared" si="206"/>
        <v>NO OFERTADO</v>
      </c>
      <c r="AS1627" s="109" t="str">
        <f t="shared" si="207"/>
        <v>CORRECTO</v>
      </c>
    </row>
    <row r="1628" spans="1:45" x14ac:dyDescent="0.25">
      <c r="A1628" s="134">
        <v>1628</v>
      </c>
      <c r="B1628" s="135">
        <v>1782</v>
      </c>
      <c r="C1628" s="10" t="s">
        <v>3102</v>
      </c>
      <c r="D1628" s="136" t="s">
        <v>3103</v>
      </c>
      <c r="E1628" s="136" t="s">
        <v>748</v>
      </c>
      <c r="F1628" s="136" t="s">
        <v>166</v>
      </c>
      <c r="G1628" s="136" t="s">
        <v>242</v>
      </c>
      <c r="H1628" s="136" t="s">
        <v>81</v>
      </c>
      <c r="I1628" s="137" t="s">
        <v>45</v>
      </c>
      <c r="J1628" s="8">
        <v>60</v>
      </c>
      <c r="K1628" s="8" t="s">
        <v>3104</v>
      </c>
      <c r="L1628" s="9">
        <v>1394.08</v>
      </c>
      <c r="M1628" s="9">
        <v>220</v>
      </c>
      <c r="N1628" s="138">
        <f t="shared" si="200"/>
        <v>306697.59999999998</v>
      </c>
      <c r="O1628" s="11" t="s">
        <v>3204</v>
      </c>
      <c r="P1628" s="39">
        <v>9.3183982209856138E-6</v>
      </c>
      <c r="Q1628" s="39"/>
      <c r="R1628" s="26">
        <v>2.3295995552464034E-3</v>
      </c>
      <c r="S1628" s="7"/>
      <c r="T1628" s="26">
        <v>2.3295995552464034E-3</v>
      </c>
      <c r="U1628" s="11"/>
      <c r="V1628" s="28"/>
      <c r="W1628" s="28"/>
      <c r="X1628" s="29"/>
      <c r="Y1628" s="108" t="str">
        <f t="shared" si="201"/>
        <v>NO OFERTADO</v>
      </c>
      <c r="Z1628" s="108" t="str">
        <f t="shared" si="202"/>
        <v>CORRECTO</v>
      </c>
      <c r="AA1628" s="29">
        <f t="shared" si="203"/>
        <v>0</v>
      </c>
      <c r="AB1628" s="25">
        <v>8.3865583988870524E-4</v>
      </c>
      <c r="AC1628" s="7"/>
      <c r="AD1628" s="26">
        <v>8.3865583988870524E-4</v>
      </c>
      <c r="AE1628" s="28"/>
      <c r="AF1628" s="28"/>
      <c r="AG1628" s="28"/>
      <c r="AH1628" s="29"/>
      <c r="AI1628" s="108" t="str">
        <f t="shared" si="204"/>
        <v>NO OFERTADO</v>
      </c>
      <c r="AJ1628" s="108" t="str">
        <f t="shared" si="205"/>
        <v>CORRECTO</v>
      </c>
      <c r="AK1628" s="27">
        <v>5.5910389325913683E-4</v>
      </c>
      <c r="AL1628" s="7"/>
      <c r="AM1628" s="26">
        <v>5.5910389325913683E-4</v>
      </c>
      <c r="AN1628" s="28"/>
      <c r="AO1628" s="28"/>
      <c r="AP1628" s="28"/>
      <c r="AQ1628" s="29"/>
      <c r="AR1628" s="108" t="str">
        <f t="shared" si="206"/>
        <v>NO OFERTADO</v>
      </c>
      <c r="AS1628" s="109" t="str">
        <f t="shared" si="207"/>
        <v>CORRECTO</v>
      </c>
    </row>
    <row r="1629" spans="1:45" ht="24" x14ac:dyDescent="0.25">
      <c r="A1629" s="134">
        <v>1629</v>
      </c>
      <c r="B1629" s="135">
        <v>1384</v>
      </c>
      <c r="C1629" s="10" t="s">
        <v>2504</v>
      </c>
      <c r="D1629" s="136" t="s">
        <v>2505</v>
      </c>
      <c r="E1629" s="136" t="s">
        <v>536</v>
      </c>
      <c r="F1629" s="136" t="s">
        <v>241</v>
      </c>
      <c r="G1629" s="136" t="s">
        <v>242</v>
      </c>
      <c r="H1629" s="136" t="s">
        <v>243</v>
      </c>
      <c r="I1629" s="137" t="s">
        <v>45</v>
      </c>
      <c r="J1629" s="8">
        <v>15</v>
      </c>
      <c r="K1629" s="8" t="s">
        <v>1818</v>
      </c>
      <c r="L1629" s="9">
        <v>14609.53</v>
      </c>
      <c r="M1629" s="9">
        <v>948</v>
      </c>
      <c r="N1629" s="138">
        <f t="shared" si="200"/>
        <v>13849834.440000001</v>
      </c>
      <c r="O1629" s="11" t="s">
        <v>3204</v>
      </c>
      <c r="P1629" s="39">
        <v>4.2079974739496267E-4</v>
      </c>
      <c r="Q1629" s="39"/>
      <c r="R1629" s="26">
        <v>0.10519993684874067</v>
      </c>
      <c r="S1629" s="7"/>
      <c r="T1629" s="26">
        <v>0.10519993684874067</v>
      </c>
      <c r="U1629" s="11"/>
      <c r="V1629" s="28"/>
      <c r="W1629" s="28"/>
      <c r="X1629" s="29"/>
      <c r="Y1629" s="108" t="str">
        <f t="shared" si="201"/>
        <v>NO OFERTADO</v>
      </c>
      <c r="Z1629" s="108" t="str">
        <f t="shared" si="202"/>
        <v>CORRECTO</v>
      </c>
      <c r="AA1629" s="29">
        <f t="shared" si="203"/>
        <v>0</v>
      </c>
      <c r="AB1629" s="25">
        <v>3.7871977265546641E-2</v>
      </c>
      <c r="AC1629" s="7"/>
      <c r="AD1629" s="26">
        <v>3.7871977265546641E-2</v>
      </c>
      <c r="AE1629" s="28"/>
      <c r="AF1629" s="28"/>
      <c r="AG1629" s="28"/>
      <c r="AH1629" s="29"/>
      <c r="AI1629" s="108" t="str">
        <f t="shared" si="204"/>
        <v>NO OFERTADO</v>
      </c>
      <c r="AJ1629" s="108" t="str">
        <f t="shared" si="205"/>
        <v>CORRECTO</v>
      </c>
      <c r="AK1629" s="27">
        <v>2.5247984843697759E-2</v>
      </c>
      <c r="AL1629" s="7"/>
      <c r="AM1629" s="26">
        <v>2.5247984843697759E-2</v>
      </c>
      <c r="AN1629" s="28"/>
      <c r="AO1629" s="28"/>
      <c r="AP1629" s="28"/>
      <c r="AQ1629" s="29"/>
      <c r="AR1629" s="108" t="str">
        <f t="shared" si="206"/>
        <v>NO OFERTADO</v>
      </c>
      <c r="AS1629" s="109" t="str">
        <f t="shared" si="207"/>
        <v>CORRECTO</v>
      </c>
    </row>
    <row r="1630" spans="1:45" x14ac:dyDescent="0.25">
      <c r="A1630" s="134">
        <v>1630</v>
      </c>
      <c r="B1630" s="135">
        <v>899</v>
      </c>
      <c r="C1630" s="10" t="s">
        <v>1816</v>
      </c>
      <c r="D1630" s="136" t="s">
        <v>1817</v>
      </c>
      <c r="E1630" s="136" t="s">
        <v>536</v>
      </c>
      <c r="F1630" s="136" t="s">
        <v>241</v>
      </c>
      <c r="G1630" s="136" t="s">
        <v>242</v>
      </c>
      <c r="H1630" s="136" t="s">
        <v>243</v>
      </c>
      <c r="I1630" s="137" t="s">
        <v>45</v>
      </c>
      <c r="J1630" s="8">
        <v>30</v>
      </c>
      <c r="K1630" s="8" t="s">
        <v>1818</v>
      </c>
      <c r="L1630" s="9">
        <v>2495</v>
      </c>
      <c r="M1630" s="9">
        <v>2463</v>
      </c>
      <c r="N1630" s="138">
        <f t="shared" si="200"/>
        <v>6145185</v>
      </c>
      <c r="O1630" s="11" t="s">
        <v>3204</v>
      </c>
      <c r="P1630" s="39">
        <v>1.8670925684331237E-4</v>
      </c>
      <c r="Q1630" s="39"/>
      <c r="R1630" s="26">
        <v>4.6677314210828096E-2</v>
      </c>
      <c r="S1630" s="7"/>
      <c r="T1630" s="26">
        <v>4.6677314210828096E-2</v>
      </c>
      <c r="U1630" s="11"/>
      <c r="V1630" s="28"/>
      <c r="W1630" s="28"/>
      <c r="X1630" s="29"/>
      <c r="Y1630" s="108" t="str">
        <f t="shared" si="201"/>
        <v>NO OFERTADO</v>
      </c>
      <c r="Z1630" s="108" t="str">
        <f t="shared" si="202"/>
        <v>CORRECTO</v>
      </c>
      <c r="AA1630" s="29">
        <f t="shared" si="203"/>
        <v>0</v>
      </c>
      <c r="AB1630" s="25">
        <v>1.6803833115898115E-2</v>
      </c>
      <c r="AC1630" s="7"/>
      <c r="AD1630" s="26">
        <v>1.6803833115898115E-2</v>
      </c>
      <c r="AE1630" s="28"/>
      <c r="AF1630" s="28"/>
      <c r="AG1630" s="28"/>
      <c r="AH1630" s="29"/>
      <c r="AI1630" s="108" t="str">
        <f t="shared" si="204"/>
        <v>NO OFERTADO</v>
      </c>
      <c r="AJ1630" s="108" t="str">
        <f t="shared" si="205"/>
        <v>CORRECTO</v>
      </c>
      <c r="AK1630" s="27">
        <v>1.1202555410598742E-2</v>
      </c>
      <c r="AL1630" s="7"/>
      <c r="AM1630" s="26">
        <v>1.1202555410598742E-2</v>
      </c>
      <c r="AN1630" s="28"/>
      <c r="AO1630" s="28"/>
      <c r="AP1630" s="28"/>
      <c r="AQ1630" s="29"/>
      <c r="AR1630" s="108" t="str">
        <f t="shared" si="206"/>
        <v>NO OFERTADO</v>
      </c>
      <c r="AS1630" s="109" t="str">
        <f t="shared" si="207"/>
        <v>CORRECTO</v>
      </c>
    </row>
    <row r="1631" spans="1:45" ht="24" x14ac:dyDescent="0.25">
      <c r="A1631" s="134">
        <v>1631</v>
      </c>
      <c r="B1631" s="135">
        <v>2808</v>
      </c>
      <c r="C1631" s="10" t="s">
        <v>4622</v>
      </c>
      <c r="D1631" s="136" t="s">
        <v>4623</v>
      </c>
      <c r="E1631" s="136" t="s">
        <v>536</v>
      </c>
      <c r="F1631" s="136" t="s">
        <v>267</v>
      </c>
      <c r="G1631" s="136" t="s">
        <v>242</v>
      </c>
      <c r="H1631" s="136" t="s">
        <v>4624</v>
      </c>
      <c r="I1631" s="137" t="s">
        <v>45</v>
      </c>
      <c r="J1631" s="8">
        <v>1</v>
      </c>
      <c r="K1631" s="11"/>
      <c r="L1631" s="9">
        <v>93330</v>
      </c>
      <c r="M1631" s="9">
        <v>82.1</v>
      </c>
      <c r="N1631" s="138">
        <f t="shared" si="200"/>
        <v>7662392.9999999991</v>
      </c>
      <c r="O1631" s="11" t="s">
        <v>4504</v>
      </c>
      <c r="P1631" s="39">
        <v>2.3280661244069929E-4</v>
      </c>
      <c r="Q1631" s="39"/>
      <c r="R1631" s="26">
        <v>5.820165311017482E-2</v>
      </c>
      <c r="S1631" s="7"/>
      <c r="T1631" s="26">
        <v>5.820165311017482E-2</v>
      </c>
      <c r="U1631" s="11"/>
      <c r="V1631" s="28"/>
      <c r="W1631" s="28"/>
      <c r="X1631" s="29"/>
      <c r="Y1631" s="108" t="str">
        <f t="shared" si="201"/>
        <v>NO OFERTADO</v>
      </c>
      <c r="Z1631" s="108" t="str">
        <f t="shared" si="202"/>
        <v>CORRECTO</v>
      </c>
      <c r="AA1631" s="29">
        <f t="shared" si="203"/>
        <v>0</v>
      </c>
      <c r="AB1631" s="25">
        <v>2.0952595119662937E-2</v>
      </c>
      <c r="AC1631" s="7"/>
      <c r="AD1631" s="26">
        <v>2.0952595119662937E-2</v>
      </c>
      <c r="AE1631" s="28"/>
      <c r="AF1631" s="28"/>
      <c r="AG1631" s="28"/>
      <c r="AH1631" s="29"/>
      <c r="AI1631" s="108" t="str">
        <f t="shared" si="204"/>
        <v>NO OFERTADO</v>
      </c>
      <c r="AJ1631" s="108" t="str">
        <f t="shared" si="205"/>
        <v>CORRECTO</v>
      </c>
      <c r="AK1631" s="27">
        <v>1.3968396746441958E-2</v>
      </c>
      <c r="AL1631" s="7"/>
      <c r="AM1631" s="26">
        <v>1.3968396746441958E-2</v>
      </c>
      <c r="AN1631" s="28"/>
      <c r="AO1631" s="28"/>
      <c r="AP1631" s="28"/>
      <c r="AQ1631" s="29"/>
      <c r="AR1631" s="108" t="str">
        <f t="shared" si="206"/>
        <v>NO OFERTADO</v>
      </c>
      <c r="AS1631" s="109" t="str">
        <f t="shared" si="207"/>
        <v>CORRECTO</v>
      </c>
    </row>
    <row r="1632" spans="1:45" ht="24" x14ac:dyDescent="0.25">
      <c r="A1632" s="134">
        <v>1632</v>
      </c>
      <c r="B1632" s="135">
        <v>104</v>
      </c>
      <c r="C1632" s="10" t="s">
        <v>318</v>
      </c>
      <c r="D1632" s="136" t="s">
        <v>126</v>
      </c>
      <c r="E1632" s="136" t="s">
        <v>6</v>
      </c>
      <c r="F1632" s="136" t="s">
        <v>7</v>
      </c>
      <c r="G1632" s="136" t="s">
        <v>8</v>
      </c>
      <c r="H1632" s="136" t="s">
        <v>7</v>
      </c>
      <c r="I1632" s="137">
        <v>186014</v>
      </c>
      <c r="J1632" s="8">
        <v>1</v>
      </c>
      <c r="K1632" s="8" t="s">
        <v>319</v>
      </c>
      <c r="L1632" s="9">
        <v>186014</v>
      </c>
      <c r="M1632" s="9">
        <v>531.15384615384619</v>
      </c>
      <c r="N1632" s="138">
        <f t="shared" si="200"/>
        <v>98802051.538461551</v>
      </c>
      <c r="O1632" s="11" t="s">
        <v>3204</v>
      </c>
      <c r="P1632" s="39">
        <v>3.0019043555793365E-3</v>
      </c>
      <c r="Q1632" s="39">
        <v>4.7930104086509103E-3</v>
      </c>
      <c r="R1632" s="26">
        <v>0.75047608889483408</v>
      </c>
      <c r="S1632" s="26">
        <v>0.14379031225952732</v>
      </c>
      <c r="T1632" s="26">
        <v>0.8942664011543614</v>
      </c>
      <c r="U1632" s="11"/>
      <c r="V1632" s="28"/>
      <c r="W1632" s="28"/>
      <c r="X1632" s="29"/>
      <c r="Y1632" s="108" t="str">
        <f t="shared" si="201"/>
        <v>NO OFERTADO</v>
      </c>
      <c r="Z1632" s="108" t="str">
        <f t="shared" si="202"/>
        <v>CORRECTO</v>
      </c>
      <c r="AA1632" s="29">
        <f t="shared" si="203"/>
        <v>0</v>
      </c>
      <c r="AB1632" s="25">
        <v>0.2701713920021403</v>
      </c>
      <c r="AC1632" s="26">
        <v>7.189515612976366E-2</v>
      </c>
      <c r="AD1632" s="26">
        <v>0.34206654813190396</v>
      </c>
      <c r="AE1632" s="28"/>
      <c r="AF1632" s="28"/>
      <c r="AG1632" s="28"/>
      <c r="AH1632" s="29"/>
      <c r="AI1632" s="108" t="str">
        <f t="shared" si="204"/>
        <v>NO OFERTADO</v>
      </c>
      <c r="AJ1632" s="108" t="str">
        <f t="shared" si="205"/>
        <v>CORRECTO</v>
      </c>
      <c r="AK1632" s="27">
        <v>0.18011426133476019</v>
      </c>
      <c r="AL1632" s="26">
        <v>2.3965052043254553E-2</v>
      </c>
      <c r="AM1632" s="26">
        <v>0.20407931337801474</v>
      </c>
      <c r="AN1632" s="28"/>
      <c r="AO1632" s="28"/>
      <c r="AP1632" s="28"/>
      <c r="AQ1632" s="29"/>
      <c r="AR1632" s="108" t="str">
        <f t="shared" si="206"/>
        <v>NO OFERTADO</v>
      </c>
      <c r="AS1632" s="109" t="str">
        <f t="shared" si="207"/>
        <v>CORRECTO</v>
      </c>
    </row>
    <row r="1633" spans="1:45" x14ac:dyDescent="0.25">
      <c r="A1633" s="134">
        <v>1633</v>
      </c>
      <c r="B1633" s="135">
        <v>1530</v>
      </c>
      <c r="C1633" s="10" t="s">
        <v>2724</v>
      </c>
      <c r="D1633" s="136" t="s">
        <v>2725</v>
      </c>
      <c r="E1633" s="136" t="s">
        <v>2726</v>
      </c>
      <c r="F1633" s="136" t="s">
        <v>166</v>
      </c>
      <c r="G1633" s="136" t="s">
        <v>242</v>
      </c>
      <c r="H1633" s="136" t="s">
        <v>81</v>
      </c>
      <c r="I1633" s="137" t="s">
        <v>45</v>
      </c>
      <c r="J1633" s="8">
        <v>20</v>
      </c>
      <c r="K1633" s="8" t="s">
        <v>2727</v>
      </c>
      <c r="L1633" s="9">
        <v>648</v>
      </c>
      <c r="M1633" s="9">
        <v>843.07692307692309</v>
      </c>
      <c r="N1633" s="138">
        <f t="shared" si="200"/>
        <v>546313.84615384613</v>
      </c>
      <c r="O1633" s="11" t="s">
        <v>3204</v>
      </c>
      <c r="P1633" s="39">
        <v>1.6598662565666665E-5</v>
      </c>
      <c r="Q1633" s="39"/>
      <c r="R1633" s="26">
        <v>4.1496656414166657E-3</v>
      </c>
      <c r="S1633" s="7"/>
      <c r="T1633" s="26">
        <v>4.1496656414166657E-3</v>
      </c>
      <c r="U1633" s="11"/>
      <c r="V1633" s="28"/>
      <c r="W1633" s="28"/>
      <c r="X1633" s="29"/>
      <c r="Y1633" s="108" t="str">
        <f t="shared" si="201"/>
        <v>NO OFERTADO</v>
      </c>
      <c r="Z1633" s="108" t="str">
        <f t="shared" si="202"/>
        <v>CORRECTO</v>
      </c>
      <c r="AA1633" s="29">
        <f t="shared" si="203"/>
        <v>0</v>
      </c>
      <c r="AB1633" s="25">
        <v>1.4938796309099998E-3</v>
      </c>
      <c r="AC1633" s="7"/>
      <c r="AD1633" s="26">
        <v>1.4938796309099998E-3</v>
      </c>
      <c r="AE1633" s="28"/>
      <c r="AF1633" s="28"/>
      <c r="AG1633" s="28"/>
      <c r="AH1633" s="29"/>
      <c r="AI1633" s="108" t="str">
        <f t="shared" si="204"/>
        <v>NO OFERTADO</v>
      </c>
      <c r="AJ1633" s="108" t="str">
        <f t="shared" si="205"/>
        <v>CORRECTO</v>
      </c>
      <c r="AK1633" s="27">
        <v>9.959197539399999E-4</v>
      </c>
      <c r="AL1633" s="7"/>
      <c r="AM1633" s="26">
        <v>9.959197539399999E-4</v>
      </c>
      <c r="AN1633" s="28"/>
      <c r="AO1633" s="28"/>
      <c r="AP1633" s="28"/>
      <c r="AQ1633" s="29"/>
      <c r="AR1633" s="108" t="str">
        <f t="shared" si="206"/>
        <v>NO OFERTADO</v>
      </c>
      <c r="AS1633" s="109" t="str">
        <f t="shared" si="207"/>
        <v>CORRECTO</v>
      </c>
    </row>
    <row r="1634" spans="1:45" ht="24" x14ac:dyDescent="0.25">
      <c r="A1634" s="134">
        <v>1634</v>
      </c>
      <c r="B1634" s="135">
        <v>1639</v>
      </c>
      <c r="C1634" s="10" t="s">
        <v>2886</v>
      </c>
      <c r="D1634" s="136" t="s">
        <v>24</v>
      </c>
      <c r="E1634" s="136" t="s">
        <v>6</v>
      </c>
      <c r="F1634" s="136" t="s">
        <v>7</v>
      </c>
      <c r="G1634" s="136" t="s">
        <v>8</v>
      </c>
      <c r="H1634" s="136" t="s">
        <v>7</v>
      </c>
      <c r="I1634" s="137" t="s">
        <v>45</v>
      </c>
      <c r="J1634" s="8">
        <v>1</v>
      </c>
      <c r="K1634" s="8" t="s">
        <v>2887</v>
      </c>
      <c r="L1634" s="9">
        <v>1326.74</v>
      </c>
      <c r="M1634" s="9">
        <v>269.5</v>
      </c>
      <c r="N1634" s="138">
        <f t="shared" si="200"/>
        <v>357556.43</v>
      </c>
      <c r="O1634" s="11" t="s">
        <v>3204</v>
      </c>
      <c r="P1634" s="39">
        <v>1.0863642888675905E-5</v>
      </c>
      <c r="Q1634" s="39"/>
      <c r="R1634" s="26">
        <v>2.7159107221689763E-3</v>
      </c>
      <c r="S1634" s="7"/>
      <c r="T1634" s="26">
        <v>2.7159107221689763E-3</v>
      </c>
      <c r="U1634" s="11"/>
      <c r="V1634" s="28"/>
      <c r="W1634" s="28"/>
      <c r="X1634" s="29"/>
      <c r="Y1634" s="108" t="str">
        <f t="shared" si="201"/>
        <v>NO OFERTADO</v>
      </c>
      <c r="Z1634" s="108" t="str">
        <f t="shared" si="202"/>
        <v>CORRECTO</v>
      </c>
      <c r="AA1634" s="29">
        <f t="shared" si="203"/>
        <v>0</v>
      </c>
      <c r="AB1634" s="25">
        <v>9.7772785998083141E-4</v>
      </c>
      <c r="AC1634" s="7"/>
      <c r="AD1634" s="26">
        <v>9.7772785998083141E-4</v>
      </c>
      <c r="AE1634" s="28"/>
      <c r="AF1634" s="28"/>
      <c r="AG1634" s="28"/>
      <c r="AH1634" s="29"/>
      <c r="AI1634" s="108" t="str">
        <f t="shared" si="204"/>
        <v>NO OFERTADO</v>
      </c>
      <c r="AJ1634" s="108" t="str">
        <f t="shared" si="205"/>
        <v>CORRECTO</v>
      </c>
      <c r="AK1634" s="27">
        <v>6.5181857332055431E-4</v>
      </c>
      <c r="AL1634" s="7"/>
      <c r="AM1634" s="26">
        <v>6.5181857332055431E-4</v>
      </c>
      <c r="AN1634" s="28"/>
      <c r="AO1634" s="28"/>
      <c r="AP1634" s="28"/>
      <c r="AQ1634" s="29"/>
      <c r="AR1634" s="108" t="str">
        <f t="shared" si="206"/>
        <v>NO OFERTADO</v>
      </c>
      <c r="AS1634" s="109" t="str">
        <f t="shared" si="207"/>
        <v>CORRECTO</v>
      </c>
    </row>
    <row r="1635" spans="1:45" ht="24" x14ac:dyDescent="0.25">
      <c r="A1635" s="134">
        <v>1635</v>
      </c>
      <c r="B1635" s="135">
        <v>237</v>
      </c>
      <c r="C1635" s="10" t="s">
        <v>646</v>
      </c>
      <c r="D1635" s="136" t="s">
        <v>647</v>
      </c>
      <c r="E1635" s="136" t="s">
        <v>6</v>
      </c>
      <c r="F1635" s="136" t="s">
        <v>7</v>
      </c>
      <c r="G1635" s="136" t="s">
        <v>8</v>
      </c>
      <c r="H1635" s="136" t="s">
        <v>7</v>
      </c>
      <c r="I1635" s="137" t="s">
        <v>45</v>
      </c>
      <c r="J1635" s="8">
        <v>1</v>
      </c>
      <c r="K1635" s="8" t="s">
        <v>648</v>
      </c>
      <c r="L1635" s="9">
        <v>3234</v>
      </c>
      <c r="M1635" s="9">
        <v>7867.2307692307695</v>
      </c>
      <c r="N1635" s="138">
        <f t="shared" si="200"/>
        <v>25442624.307692308</v>
      </c>
      <c r="O1635" s="11" t="s">
        <v>3204</v>
      </c>
      <c r="P1635" s="39">
        <v>7.7302367245783905E-4</v>
      </c>
      <c r="Q1635" s="39"/>
      <c r="R1635" s="26">
        <v>0.19325591811445977</v>
      </c>
      <c r="S1635" s="7"/>
      <c r="T1635" s="26">
        <v>0.19325591811445977</v>
      </c>
      <c r="U1635" s="11"/>
      <c r="V1635" s="28"/>
      <c r="W1635" s="28"/>
      <c r="X1635" s="29"/>
      <c r="Y1635" s="108" t="str">
        <f t="shared" si="201"/>
        <v>NO OFERTADO</v>
      </c>
      <c r="Z1635" s="108" t="str">
        <f t="shared" si="202"/>
        <v>CORRECTO</v>
      </c>
      <c r="AA1635" s="29">
        <f t="shared" si="203"/>
        <v>0</v>
      </c>
      <c r="AB1635" s="25">
        <v>6.9572130521205519E-2</v>
      </c>
      <c r="AC1635" s="7"/>
      <c r="AD1635" s="26">
        <v>6.9572130521205519E-2</v>
      </c>
      <c r="AE1635" s="28"/>
      <c r="AF1635" s="28"/>
      <c r="AG1635" s="28"/>
      <c r="AH1635" s="29"/>
      <c r="AI1635" s="108" t="str">
        <f t="shared" si="204"/>
        <v>NO OFERTADO</v>
      </c>
      <c r="AJ1635" s="108" t="str">
        <f t="shared" si="205"/>
        <v>CORRECTO</v>
      </c>
      <c r="AK1635" s="27">
        <v>4.6381420347470344E-2</v>
      </c>
      <c r="AL1635" s="7"/>
      <c r="AM1635" s="26">
        <v>4.6381420347470344E-2</v>
      </c>
      <c r="AN1635" s="28"/>
      <c r="AO1635" s="28"/>
      <c r="AP1635" s="28"/>
      <c r="AQ1635" s="29"/>
      <c r="AR1635" s="108" t="str">
        <f t="shared" si="206"/>
        <v>NO OFERTADO</v>
      </c>
      <c r="AS1635" s="109" t="str">
        <f t="shared" si="207"/>
        <v>CORRECTO</v>
      </c>
    </row>
    <row r="1636" spans="1:45" ht="24" x14ac:dyDescent="0.25">
      <c r="A1636" s="134">
        <v>1636</v>
      </c>
      <c r="B1636" s="135">
        <v>943</v>
      </c>
      <c r="C1636" s="10" t="s">
        <v>646</v>
      </c>
      <c r="D1636" s="136" t="s">
        <v>1126</v>
      </c>
      <c r="E1636" s="136" t="s">
        <v>6</v>
      </c>
      <c r="F1636" s="136" t="s">
        <v>7</v>
      </c>
      <c r="G1636" s="136" t="s">
        <v>8</v>
      </c>
      <c r="H1636" s="136" t="s">
        <v>7</v>
      </c>
      <c r="I1636" s="137" t="s">
        <v>45</v>
      </c>
      <c r="J1636" s="8">
        <v>1</v>
      </c>
      <c r="K1636" s="8" t="s">
        <v>648</v>
      </c>
      <c r="L1636" s="9">
        <v>5408.5</v>
      </c>
      <c r="M1636" s="9">
        <v>646.23076923076928</v>
      </c>
      <c r="N1636" s="138">
        <f t="shared" si="200"/>
        <v>3495139.1153846155</v>
      </c>
      <c r="O1636" s="11" t="s">
        <v>3204</v>
      </c>
      <c r="P1636" s="39">
        <v>1.0619286918090404E-4</v>
      </c>
      <c r="Q1636" s="39"/>
      <c r="R1636" s="26">
        <v>2.6548217295226009E-2</v>
      </c>
      <c r="S1636" s="7"/>
      <c r="T1636" s="26">
        <v>2.6548217295226009E-2</v>
      </c>
      <c r="U1636" s="11"/>
      <c r="V1636" s="28"/>
      <c r="W1636" s="28"/>
      <c r="X1636" s="29"/>
      <c r="Y1636" s="108" t="str">
        <f t="shared" si="201"/>
        <v>NO OFERTADO</v>
      </c>
      <c r="Z1636" s="108" t="str">
        <f t="shared" si="202"/>
        <v>CORRECTO</v>
      </c>
      <c r="AA1636" s="29">
        <f t="shared" si="203"/>
        <v>0</v>
      </c>
      <c r="AB1636" s="25">
        <v>9.5573582262813636E-3</v>
      </c>
      <c r="AC1636" s="7"/>
      <c r="AD1636" s="26">
        <v>9.5573582262813636E-3</v>
      </c>
      <c r="AE1636" s="28"/>
      <c r="AF1636" s="28"/>
      <c r="AG1636" s="28"/>
      <c r="AH1636" s="29"/>
      <c r="AI1636" s="108" t="str">
        <f t="shared" si="204"/>
        <v>NO OFERTADO</v>
      </c>
      <c r="AJ1636" s="108" t="str">
        <f t="shared" si="205"/>
        <v>CORRECTO</v>
      </c>
      <c r="AK1636" s="27">
        <v>6.3715721508542421E-3</v>
      </c>
      <c r="AL1636" s="7"/>
      <c r="AM1636" s="26">
        <v>6.3715721508542421E-3</v>
      </c>
      <c r="AN1636" s="28"/>
      <c r="AO1636" s="28"/>
      <c r="AP1636" s="28"/>
      <c r="AQ1636" s="29"/>
      <c r="AR1636" s="108" t="str">
        <f t="shared" si="206"/>
        <v>NO OFERTADO</v>
      </c>
      <c r="AS1636" s="109" t="str">
        <f t="shared" si="207"/>
        <v>CORRECTO</v>
      </c>
    </row>
    <row r="1637" spans="1:45" ht="24" x14ac:dyDescent="0.25">
      <c r="A1637" s="134">
        <v>1637</v>
      </c>
      <c r="B1637" s="135">
        <v>989</v>
      </c>
      <c r="C1637" s="10" t="s">
        <v>646</v>
      </c>
      <c r="D1637" s="136" t="s">
        <v>126</v>
      </c>
      <c r="E1637" s="136" t="s">
        <v>6</v>
      </c>
      <c r="F1637" s="136" t="s">
        <v>7</v>
      </c>
      <c r="G1637" s="136" t="s">
        <v>8</v>
      </c>
      <c r="H1637" s="136" t="s">
        <v>7</v>
      </c>
      <c r="I1637" s="137" t="s">
        <v>45</v>
      </c>
      <c r="J1637" s="8">
        <v>1</v>
      </c>
      <c r="K1637" s="8" t="s">
        <v>648</v>
      </c>
      <c r="L1637" s="9">
        <v>1617</v>
      </c>
      <c r="M1637" s="9">
        <v>1383.1538461538462</v>
      </c>
      <c r="N1637" s="138">
        <f t="shared" si="200"/>
        <v>2236559.7692307695</v>
      </c>
      <c r="O1637" s="11" t="s">
        <v>3204</v>
      </c>
      <c r="P1637" s="39">
        <v>6.7953432223558314E-5</v>
      </c>
      <c r="Q1637" s="39"/>
      <c r="R1637" s="26">
        <v>1.698835805588958E-2</v>
      </c>
      <c r="S1637" s="7"/>
      <c r="T1637" s="26">
        <v>1.698835805588958E-2</v>
      </c>
      <c r="U1637" s="11"/>
      <c r="V1637" s="28"/>
      <c r="W1637" s="28"/>
      <c r="X1637" s="29"/>
      <c r="Y1637" s="108" t="str">
        <f t="shared" si="201"/>
        <v>NO OFERTADO</v>
      </c>
      <c r="Z1637" s="108" t="str">
        <f t="shared" si="202"/>
        <v>CORRECTO</v>
      </c>
      <c r="AA1637" s="29">
        <f t="shared" si="203"/>
        <v>0</v>
      </c>
      <c r="AB1637" s="25">
        <v>6.1158089001202478E-3</v>
      </c>
      <c r="AC1637" s="7"/>
      <c r="AD1637" s="26">
        <v>6.1158089001202478E-3</v>
      </c>
      <c r="AE1637" s="28"/>
      <c r="AF1637" s="28"/>
      <c r="AG1637" s="28"/>
      <c r="AH1637" s="29"/>
      <c r="AI1637" s="108" t="str">
        <f t="shared" si="204"/>
        <v>NO OFERTADO</v>
      </c>
      <c r="AJ1637" s="108" t="str">
        <f t="shared" si="205"/>
        <v>CORRECTO</v>
      </c>
      <c r="AK1637" s="27">
        <v>4.0772059334134988E-3</v>
      </c>
      <c r="AL1637" s="7"/>
      <c r="AM1637" s="26">
        <v>4.0772059334134988E-3</v>
      </c>
      <c r="AN1637" s="28"/>
      <c r="AO1637" s="28"/>
      <c r="AP1637" s="28"/>
      <c r="AQ1637" s="29"/>
      <c r="AR1637" s="108" t="str">
        <f t="shared" si="206"/>
        <v>NO OFERTADO</v>
      </c>
      <c r="AS1637" s="109" t="str">
        <f t="shared" si="207"/>
        <v>CORRECTO</v>
      </c>
    </row>
    <row r="1638" spans="1:45" ht="24" x14ac:dyDescent="0.25">
      <c r="A1638" s="134">
        <v>1638</v>
      </c>
      <c r="B1638" s="135">
        <v>1715</v>
      </c>
      <c r="C1638" s="10" t="s">
        <v>646</v>
      </c>
      <c r="D1638" s="136" t="s">
        <v>2999</v>
      </c>
      <c r="E1638" s="136" t="s">
        <v>1086</v>
      </c>
      <c r="F1638" s="136" t="s">
        <v>166</v>
      </c>
      <c r="G1638" s="136" t="s">
        <v>8</v>
      </c>
      <c r="H1638" s="136" t="s">
        <v>81</v>
      </c>
      <c r="I1638" s="137" t="s">
        <v>45</v>
      </c>
      <c r="J1638" s="8">
        <v>60</v>
      </c>
      <c r="K1638" s="8" t="s">
        <v>648</v>
      </c>
      <c r="L1638" s="9">
        <v>576.72</v>
      </c>
      <c r="M1638" s="9">
        <v>335</v>
      </c>
      <c r="N1638" s="138">
        <f t="shared" si="200"/>
        <v>193201.2</v>
      </c>
      <c r="O1638" s="11" t="s">
        <v>3204</v>
      </c>
      <c r="P1638" s="39">
        <v>5.8700352346163971E-6</v>
      </c>
      <c r="Q1638" s="39"/>
      <c r="R1638" s="26">
        <v>1.4675088086540994E-3</v>
      </c>
      <c r="S1638" s="7"/>
      <c r="T1638" s="26">
        <v>1.4675088086540994E-3</v>
      </c>
      <c r="U1638" s="11"/>
      <c r="V1638" s="28"/>
      <c r="W1638" s="28"/>
      <c r="X1638" s="29"/>
      <c r="Y1638" s="108" t="str">
        <f t="shared" si="201"/>
        <v>NO OFERTADO</v>
      </c>
      <c r="Z1638" s="108" t="str">
        <f t="shared" si="202"/>
        <v>CORRECTO</v>
      </c>
      <c r="AA1638" s="29">
        <f t="shared" si="203"/>
        <v>0</v>
      </c>
      <c r="AB1638" s="25">
        <v>5.2830317111547578E-4</v>
      </c>
      <c r="AC1638" s="7"/>
      <c r="AD1638" s="26">
        <v>5.2830317111547578E-4</v>
      </c>
      <c r="AE1638" s="28"/>
      <c r="AF1638" s="28"/>
      <c r="AG1638" s="28"/>
      <c r="AH1638" s="29"/>
      <c r="AI1638" s="108" t="str">
        <f t="shared" si="204"/>
        <v>NO OFERTADO</v>
      </c>
      <c r="AJ1638" s="108" t="str">
        <f t="shared" si="205"/>
        <v>CORRECTO</v>
      </c>
      <c r="AK1638" s="27">
        <v>3.5220211407698383E-4</v>
      </c>
      <c r="AL1638" s="7"/>
      <c r="AM1638" s="26">
        <v>3.5220211407698383E-4</v>
      </c>
      <c r="AN1638" s="28"/>
      <c r="AO1638" s="28"/>
      <c r="AP1638" s="28"/>
      <c r="AQ1638" s="29"/>
      <c r="AR1638" s="108" t="str">
        <f t="shared" si="206"/>
        <v>NO OFERTADO</v>
      </c>
      <c r="AS1638" s="109" t="str">
        <f t="shared" si="207"/>
        <v>CORRECTO</v>
      </c>
    </row>
    <row r="1639" spans="1:45" ht="24" x14ac:dyDescent="0.25">
      <c r="A1639" s="134">
        <v>1639</v>
      </c>
      <c r="B1639" s="135">
        <v>738</v>
      </c>
      <c r="C1639" s="10" t="s">
        <v>1557</v>
      </c>
      <c r="D1639" s="136" t="s">
        <v>51</v>
      </c>
      <c r="E1639" s="136" t="s">
        <v>6</v>
      </c>
      <c r="F1639" s="136" t="s">
        <v>7</v>
      </c>
      <c r="G1639" s="136" t="s">
        <v>8</v>
      </c>
      <c r="H1639" s="136" t="s">
        <v>7</v>
      </c>
      <c r="I1639" s="137">
        <v>11207</v>
      </c>
      <c r="J1639" s="8">
        <v>1</v>
      </c>
      <c r="K1639" s="8" t="s">
        <v>1558</v>
      </c>
      <c r="L1639" s="9">
        <v>6344.2</v>
      </c>
      <c r="M1639" s="9">
        <v>667.69230769230774</v>
      </c>
      <c r="N1639" s="138">
        <f t="shared" si="200"/>
        <v>4235973.538461539</v>
      </c>
      <c r="O1639" s="11" t="s">
        <v>3204</v>
      </c>
      <c r="P1639" s="39">
        <v>1.2870165363192324E-4</v>
      </c>
      <c r="Q1639" s="39">
        <v>2.0549234499156558E-4</v>
      </c>
      <c r="R1639" s="26">
        <v>3.2175413407980809E-2</v>
      </c>
      <c r="S1639" s="26">
        <v>6.1647703497469675E-3</v>
      </c>
      <c r="T1639" s="26">
        <v>3.8340183757727776E-2</v>
      </c>
      <c r="U1639" s="11"/>
      <c r="V1639" s="28"/>
      <c r="W1639" s="28"/>
      <c r="X1639" s="29"/>
      <c r="Y1639" s="108" t="str">
        <f t="shared" si="201"/>
        <v>NO OFERTADO</v>
      </c>
      <c r="Z1639" s="108" t="str">
        <f t="shared" si="202"/>
        <v>CORRECTO</v>
      </c>
      <c r="AA1639" s="29">
        <f t="shared" si="203"/>
        <v>0</v>
      </c>
      <c r="AB1639" s="25">
        <v>1.1583148826873092E-2</v>
      </c>
      <c r="AC1639" s="26">
        <v>3.0823851748734837E-3</v>
      </c>
      <c r="AD1639" s="26">
        <v>1.4665534001746576E-2</v>
      </c>
      <c r="AE1639" s="28"/>
      <c r="AF1639" s="28"/>
      <c r="AG1639" s="28"/>
      <c r="AH1639" s="29"/>
      <c r="AI1639" s="108" t="str">
        <f t="shared" si="204"/>
        <v>NO OFERTADO</v>
      </c>
      <c r="AJ1639" s="108" t="str">
        <f t="shared" si="205"/>
        <v>CORRECTO</v>
      </c>
      <c r="AK1639" s="27">
        <v>7.7220992179153946E-3</v>
      </c>
      <c r="AL1639" s="26">
        <v>1.0274617249578278E-3</v>
      </c>
      <c r="AM1639" s="26">
        <v>8.7495609428732222E-3</v>
      </c>
      <c r="AN1639" s="28"/>
      <c r="AO1639" s="28"/>
      <c r="AP1639" s="28"/>
      <c r="AQ1639" s="29"/>
      <c r="AR1639" s="108" t="str">
        <f t="shared" si="206"/>
        <v>NO OFERTADO</v>
      </c>
      <c r="AS1639" s="109" t="str">
        <f t="shared" si="207"/>
        <v>CORRECTO</v>
      </c>
    </row>
    <row r="1640" spans="1:45" ht="36" x14ac:dyDescent="0.25">
      <c r="A1640" s="134">
        <v>1640</v>
      </c>
      <c r="B1640" s="135">
        <v>2551</v>
      </c>
      <c r="C1640" s="141" t="s">
        <v>4285</v>
      </c>
      <c r="D1640" s="145" t="s">
        <v>72</v>
      </c>
      <c r="E1640" s="145" t="s">
        <v>205</v>
      </c>
      <c r="F1640" s="145" t="s">
        <v>7</v>
      </c>
      <c r="G1640" s="136" t="s">
        <v>8</v>
      </c>
      <c r="H1640" s="145" t="s">
        <v>7</v>
      </c>
      <c r="I1640" s="137" t="s">
        <v>45</v>
      </c>
      <c r="J1640" s="8">
        <v>1</v>
      </c>
      <c r="K1640" s="8" t="s">
        <v>4286</v>
      </c>
      <c r="L1640" s="9">
        <v>114152.39</v>
      </c>
      <c r="M1640" s="9">
        <v>24</v>
      </c>
      <c r="N1640" s="138">
        <f t="shared" si="200"/>
        <v>2739657.36</v>
      </c>
      <c r="O1640" s="11" t="s">
        <v>4504</v>
      </c>
      <c r="P1640" s="39">
        <v>8.323905459166991E-5</v>
      </c>
      <c r="Q1640" s="39"/>
      <c r="R1640" s="26">
        <v>2.0809763647917479E-2</v>
      </c>
      <c r="S1640" s="7"/>
      <c r="T1640" s="26">
        <v>2.0809763647917479E-2</v>
      </c>
      <c r="U1640" s="11"/>
      <c r="V1640" s="28"/>
      <c r="W1640" s="28"/>
      <c r="X1640" s="29"/>
      <c r="Y1640" s="108" t="str">
        <f t="shared" si="201"/>
        <v>NO OFERTADO</v>
      </c>
      <c r="Z1640" s="108" t="str">
        <f t="shared" si="202"/>
        <v>CORRECTO</v>
      </c>
      <c r="AA1640" s="29">
        <f t="shared" si="203"/>
        <v>0</v>
      </c>
      <c r="AB1640" s="25">
        <v>7.4915149132502917E-3</v>
      </c>
      <c r="AC1640" s="7"/>
      <c r="AD1640" s="26">
        <v>7.4915149132502917E-3</v>
      </c>
      <c r="AE1640" s="28"/>
      <c r="AF1640" s="28"/>
      <c r="AG1640" s="28"/>
      <c r="AH1640" s="29"/>
      <c r="AI1640" s="108" t="str">
        <f t="shared" si="204"/>
        <v>NO OFERTADO</v>
      </c>
      <c r="AJ1640" s="108" t="str">
        <f t="shared" si="205"/>
        <v>CORRECTO</v>
      </c>
      <c r="AK1640" s="27">
        <v>4.9943432755001948E-3</v>
      </c>
      <c r="AL1640" s="7"/>
      <c r="AM1640" s="26">
        <v>4.9943432755001948E-3</v>
      </c>
      <c r="AN1640" s="28"/>
      <c r="AO1640" s="28"/>
      <c r="AP1640" s="28"/>
      <c r="AQ1640" s="29"/>
      <c r="AR1640" s="108" t="str">
        <f t="shared" si="206"/>
        <v>NO OFERTADO</v>
      </c>
      <c r="AS1640" s="109" t="str">
        <f t="shared" si="207"/>
        <v>CORRECTO</v>
      </c>
    </row>
    <row r="1641" spans="1:45" ht="24" x14ac:dyDescent="0.25">
      <c r="A1641" s="134">
        <v>1641</v>
      </c>
      <c r="B1641" s="135">
        <v>39</v>
      </c>
      <c r="C1641" s="10" t="s">
        <v>129</v>
      </c>
      <c r="D1641" s="136" t="s">
        <v>130</v>
      </c>
      <c r="E1641" s="136" t="s">
        <v>6</v>
      </c>
      <c r="F1641" s="136" t="s">
        <v>7</v>
      </c>
      <c r="G1641" s="136" t="s">
        <v>8</v>
      </c>
      <c r="H1641" s="136" t="s">
        <v>7</v>
      </c>
      <c r="I1641" s="137">
        <v>235872.02499999999</v>
      </c>
      <c r="J1641" s="8">
        <v>1</v>
      </c>
      <c r="K1641" s="8" t="s">
        <v>131</v>
      </c>
      <c r="L1641" s="9">
        <v>110355</v>
      </c>
      <c r="M1641" s="9">
        <v>850.23076923076928</v>
      </c>
      <c r="N1641" s="138">
        <f t="shared" si="200"/>
        <v>93827216.538461551</v>
      </c>
      <c r="O1641" s="11" t="s">
        <v>3204</v>
      </c>
      <c r="P1641" s="39">
        <v>2.85075386201924E-3</v>
      </c>
      <c r="Q1641" s="39">
        <v>4.5516749751752326E-3</v>
      </c>
      <c r="R1641" s="26">
        <v>0.71268846550481002</v>
      </c>
      <c r="S1641" s="26">
        <v>0.13655024925525697</v>
      </c>
      <c r="T1641" s="26">
        <v>0.84923871476006696</v>
      </c>
      <c r="U1641" s="11"/>
      <c r="V1641" s="28"/>
      <c r="W1641" s="28"/>
      <c r="X1641" s="29"/>
      <c r="Y1641" s="108" t="str">
        <f t="shared" si="201"/>
        <v>NO OFERTADO</v>
      </c>
      <c r="Z1641" s="108" t="str">
        <f t="shared" si="202"/>
        <v>CORRECTO</v>
      </c>
      <c r="AA1641" s="29">
        <f t="shared" si="203"/>
        <v>0</v>
      </c>
      <c r="AB1641" s="25">
        <v>0.25656784758173162</v>
      </c>
      <c r="AC1641" s="26">
        <v>6.8275124627628483E-2</v>
      </c>
      <c r="AD1641" s="26">
        <v>0.32484297220936009</v>
      </c>
      <c r="AE1641" s="28"/>
      <c r="AF1641" s="28"/>
      <c r="AG1641" s="28"/>
      <c r="AH1641" s="29"/>
      <c r="AI1641" s="108" t="str">
        <f t="shared" si="204"/>
        <v>NO OFERTADO</v>
      </c>
      <c r="AJ1641" s="108" t="str">
        <f t="shared" si="205"/>
        <v>CORRECTO</v>
      </c>
      <c r="AK1641" s="27">
        <v>0.17104523172115441</v>
      </c>
      <c r="AL1641" s="26">
        <v>2.2758374875876161E-2</v>
      </c>
      <c r="AM1641" s="26">
        <v>0.19380360659703055</v>
      </c>
      <c r="AN1641" s="28"/>
      <c r="AO1641" s="28"/>
      <c r="AP1641" s="28"/>
      <c r="AQ1641" s="29"/>
      <c r="AR1641" s="108" t="str">
        <f t="shared" si="206"/>
        <v>NO OFERTADO</v>
      </c>
      <c r="AS1641" s="109" t="str">
        <f t="shared" si="207"/>
        <v>CORRECTO</v>
      </c>
    </row>
    <row r="1642" spans="1:45" ht="24" x14ac:dyDescent="0.25">
      <c r="A1642" s="134">
        <v>1642</v>
      </c>
      <c r="B1642" s="135">
        <v>408</v>
      </c>
      <c r="C1642" s="10" t="s">
        <v>129</v>
      </c>
      <c r="D1642" s="136" t="s">
        <v>116</v>
      </c>
      <c r="E1642" s="136" t="s">
        <v>6</v>
      </c>
      <c r="F1642" s="136" t="s">
        <v>7</v>
      </c>
      <c r="G1642" s="136" t="s">
        <v>8</v>
      </c>
      <c r="H1642" s="136" t="s">
        <v>7</v>
      </c>
      <c r="I1642" s="137">
        <v>188697.62</v>
      </c>
      <c r="J1642" s="8">
        <v>1</v>
      </c>
      <c r="K1642" s="8" t="s">
        <v>131</v>
      </c>
      <c r="L1642" s="9">
        <v>187557.08</v>
      </c>
      <c r="M1642" s="9">
        <v>136.5</v>
      </c>
      <c r="N1642" s="138">
        <f t="shared" si="200"/>
        <v>25601541.419999998</v>
      </c>
      <c r="O1642" s="11" t="s">
        <v>3204</v>
      </c>
      <c r="P1642" s="39">
        <v>7.7785205369268451E-4</v>
      </c>
      <c r="Q1642" s="39">
        <v>1.2419626171001072E-3</v>
      </c>
      <c r="R1642" s="26">
        <v>0.19446301342317113</v>
      </c>
      <c r="S1642" s="26">
        <v>3.7258878513003219E-2</v>
      </c>
      <c r="T1642" s="26">
        <v>0.23172189193617435</v>
      </c>
      <c r="U1642" s="11"/>
      <c r="V1642" s="28"/>
      <c r="W1642" s="28"/>
      <c r="X1642" s="29"/>
      <c r="Y1642" s="108" t="str">
        <f t="shared" si="201"/>
        <v>NO OFERTADO</v>
      </c>
      <c r="Z1642" s="108" t="str">
        <f t="shared" si="202"/>
        <v>CORRECTO</v>
      </c>
      <c r="AA1642" s="29">
        <f t="shared" si="203"/>
        <v>0</v>
      </c>
      <c r="AB1642" s="25">
        <v>7.0006684832341612E-2</v>
      </c>
      <c r="AC1642" s="26">
        <v>1.8629439256501609E-2</v>
      </c>
      <c r="AD1642" s="26">
        <v>8.8636124088843221E-2</v>
      </c>
      <c r="AE1642" s="28"/>
      <c r="AF1642" s="28"/>
      <c r="AG1642" s="28"/>
      <c r="AH1642" s="29"/>
      <c r="AI1642" s="108" t="str">
        <f t="shared" si="204"/>
        <v>NO OFERTADO</v>
      </c>
      <c r="AJ1642" s="108" t="str">
        <f t="shared" si="205"/>
        <v>CORRECTO</v>
      </c>
      <c r="AK1642" s="27">
        <v>4.667112322156107E-2</v>
      </c>
      <c r="AL1642" s="26">
        <v>6.2098130855005361E-3</v>
      </c>
      <c r="AM1642" s="26">
        <v>5.2880936307061609E-2</v>
      </c>
      <c r="AN1642" s="28"/>
      <c r="AO1642" s="28"/>
      <c r="AP1642" s="28"/>
      <c r="AQ1642" s="29"/>
      <c r="AR1642" s="108" t="str">
        <f t="shared" si="206"/>
        <v>NO OFERTADO</v>
      </c>
      <c r="AS1642" s="109" t="str">
        <f t="shared" si="207"/>
        <v>CORRECTO</v>
      </c>
    </row>
    <row r="1643" spans="1:45" ht="24" x14ac:dyDescent="0.25">
      <c r="A1643" s="134">
        <v>1643</v>
      </c>
      <c r="B1643" s="135">
        <v>722</v>
      </c>
      <c r="C1643" s="10" t="s">
        <v>129</v>
      </c>
      <c r="D1643" s="136" t="s">
        <v>1137</v>
      </c>
      <c r="E1643" s="136" t="s">
        <v>6</v>
      </c>
      <c r="F1643" s="136" t="s">
        <v>7</v>
      </c>
      <c r="G1643" s="136" t="s">
        <v>8</v>
      </c>
      <c r="H1643" s="136" t="s">
        <v>7</v>
      </c>
      <c r="I1643" s="137">
        <v>94348.81</v>
      </c>
      <c r="J1643" s="8">
        <v>1</v>
      </c>
      <c r="K1643" s="8" t="s">
        <v>131</v>
      </c>
      <c r="L1643" s="9">
        <v>89354.79</v>
      </c>
      <c r="M1643" s="9">
        <v>92.4</v>
      </c>
      <c r="N1643" s="138">
        <f t="shared" si="200"/>
        <v>8256382.5959999999</v>
      </c>
      <c r="O1643" s="11" t="s">
        <v>3204</v>
      </c>
      <c r="P1643" s="39">
        <v>2.5085380809743206E-4</v>
      </c>
      <c r="Q1643" s="39">
        <v>4.0052738889766187E-4</v>
      </c>
      <c r="R1643" s="26">
        <v>6.2713452024358018E-2</v>
      </c>
      <c r="S1643" s="26">
        <v>1.2015821666929856E-2</v>
      </c>
      <c r="T1643" s="26">
        <v>7.4729273691287873E-2</v>
      </c>
      <c r="U1643" s="11"/>
      <c r="V1643" s="28"/>
      <c r="W1643" s="28"/>
      <c r="X1643" s="29"/>
      <c r="Y1643" s="108" t="str">
        <f t="shared" si="201"/>
        <v>NO OFERTADO</v>
      </c>
      <c r="Z1643" s="108" t="str">
        <f t="shared" si="202"/>
        <v>CORRECTO</v>
      </c>
      <c r="AA1643" s="29">
        <f t="shared" si="203"/>
        <v>0</v>
      </c>
      <c r="AB1643" s="25">
        <v>2.2576842728768885E-2</v>
      </c>
      <c r="AC1643" s="26">
        <v>6.0079108334649281E-3</v>
      </c>
      <c r="AD1643" s="26">
        <v>2.8584753562233813E-2</v>
      </c>
      <c r="AE1643" s="28"/>
      <c r="AF1643" s="28"/>
      <c r="AG1643" s="28"/>
      <c r="AH1643" s="29"/>
      <c r="AI1643" s="108" t="str">
        <f t="shared" si="204"/>
        <v>NO OFERTADO</v>
      </c>
      <c r="AJ1643" s="108" t="str">
        <f t="shared" si="205"/>
        <v>CORRECTO</v>
      </c>
      <c r="AK1643" s="27">
        <v>1.5051228485845924E-2</v>
      </c>
      <c r="AL1643" s="26">
        <v>2.0026369444883095E-3</v>
      </c>
      <c r="AM1643" s="26">
        <v>1.7053865430334235E-2</v>
      </c>
      <c r="AN1643" s="28"/>
      <c r="AO1643" s="28"/>
      <c r="AP1643" s="28"/>
      <c r="AQ1643" s="29"/>
      <c r="AR1643" s="108" t="str">
        <f t="shared" si="206"/>
        <v>NO OFERTADO</v>
      </c>
      <c r="AS1643" s="109" t="str">
        <f t="shared" si="207"/>
        <v>CORRECTO</v>
      </c>
    </row>
    <row r="1644" spans="1:45" ht="24" x14ac:dyDescent="0.25">
      <c r="A1644" s="134">
        <v>1644</v>
      </c>
      <c r="B1644" s="135">
        <v>811</v>
      </c>
      <c r="C1644" s="10" t="s">
        <v>129</v>
      </c>
      <c r="D1644" s="136" t="s">
        <v>1216</v>
      </c>
      <c r="E1644" s="136" t="s">
        <v>6</v>
      </c>
      <c r="F1644" s="136" t="s">
        <v>7</v>
      </c>
      <c r="G1644" s="136" t="s">
        <v>8</v>
      </c>
      <c r="H1644" s="136" t="s">
        <v>7</v>
      </c>
      <c r="I1644" s="137">
        <v>141523.22</v>
      </c>
      <c r="J1644" s="8">
        <v>1</v>
      </c>
      <c r="K1644" s="8" t="s">
        <v>131</v>
      </c>
      <c r="L1644" s="9">
        <v>141523.22</v>
      </c>
      <c r="M1644" s="9">
        <v>56</v>
      </c>
      <c r="N1644" s="138">
        <f t="shared" si="200"/>
        <v>7925300.3200000003</v>
      </c>
      <c r="O1644" s="11" t="s">
        <v>3204</v>
      </c>
      <c r="P1644" s="39">
        <v>2.4079452986480729E-4</v>
      </c>
      <c r="Q1644" s="39">
        <v>3.8446617589369818E-4</v>
      </c>
      <c r="R1644" s="26">
        <v>6.0198632466201822E-2</v>
      </c>
      <c r="S1644" s="26">
        <v>1.1533985276810946E-2</v>
      </c>
      <c r="T1644" s="26">
        <v>7.1732617743012761E-2</v>
      </c>
      <c r="U1644" s="11"/>
      <c r="V1644" s="28"/>
      <c r="W1644" s="28"/>
      <c r="X1644" s="29"/>
      <c r="Y1644" s="108" t="str">
        <f t="shared" si="201"/>
        <v>NO OFERTADO</v>
      </c>
      <c r="Z1644" s="108" t="str">
        <f t="shared" si="202"/>
        <v>CORRECTO</v>
      </c>
      <c r="AA1644" s="29">
        <f t="shared" si="203"/>
        <v>0</v>
      </c>
      <c r="AB1644" s="25">
        <v>2.1671507687832655E-2</v>
      </c>
      <c r="AC1644" s="26">
        <v>5.7669926384054729E-3</v>
      </c>
      <c r="AD1644" s="26">
        <v>2.7438500326238128E-2</v>
      </c>
      <c r="AE1644" s="28"/>
      <c r="AF1644" s="28"/>
      <c r="AG1644" s="28"/>
      <c r="AH1644" s="29"/>
      <c r="AI1644" s="108" t="str">
        <f t="shared" si="204"/>
        <v>NO OFERTADO</v>
      </c>
      <c r="AJ1644" s="108" t="str">
        <f t="shared" si="205"/>
        <v>CORRECTO</v>
      </c>
      <c r="AK1644" s="27">
        <v>1.4447671791888437E-2</v>
      </c>
      <c r="AL1644" s="26">
        <v>1.922330879468491E-3</v>
      </c>
      <c r="AM1644" s="26">
        <v>1.637000267135693E-2</v>
      </c>
      <c r="AN1644" s="28"/>
      <c r="AO1644" s="28"/>
      <c r="AP1644" s="28"/>
      <c r="AQ1644" s="29"/>
      <c r="AR1644" s="108" t="str">
        <f t="shared" si="206"/>
        <v>NO OFERTADO</v>
      </c>
      <c r="AS1644" s="109" t="str">
        <f t="shared" si="207"/>
        <v>CORRECTO</v>
      </c>
    </row>
    <row r="1645" spans="1:45" ht="24" x14ac:dyDescent="0.25">
      <c r="A1645" s="134">
        <v>1645</v>
      </c>
      <c r="B1645" s="135">
        <v>1201</v>
      </c>
      <c r="C1645" s="10" t="s">
        <v>129</v>
      </c>
      <c r="D1645" s="136" t="s">
        <v>744</v>
      </c>
      <c r="E1645" s="136" t="s">
        <v>6</v>
      </c>
      <c r="F1645" s="136" t="s">
        <v>7</v>
      </c>
      <c r="G1645" s="136" t="s">
        <v>8</v>
      </c>
      <c r="H1645" s="136" t="s">
        <v>7</v>
      </c>
      <c r="I1645" s="137">
        <v>47174.41</v>
      </c>
      <c r="J1645" s="8">
        <v>1</v>
      </c>
      <c r="K1645" s="8" t="s">
        <v>131</v>
      </c>
      <c r="L1645" s="9">
        <v>47174.41</v>
      </c>
      <c r="M1645" s="9">
        <v>42</v>
      </c>
      <c r="N1645" s="138">
        <f t="shared" si="200"/>
        <v>1981325.2200000002</v>
      </c>
      <c r="O1645" s="11" t="s">
        <v>3204</v>
      </c>
      <c r="P1645" s="39">
        <v>6.0198636719824125E-5</v>
      </c>
      <c r="Q1645" s="39">
        <v>9.6116550764998684E-5</v>
      </c>
      <c r="R1645" s="26">
        <v>1.5049659179956031E-2</v>
      </c>
      <c r="S1645" s="26">
        <v>2.8834965229499604E-3</v>
      </c>
      <c r="T1645" s="26">
        <v>1.793315570290599E-2</v>
      </c>
      <c r="U1645" s="11"/>
      <c r="V1645" s="28"/>
      <c r="W1645" s="28"/>
      <c r="X1645" s="29"/>
      <c r="Y1645" s="108" t="str">
        <f t="shared" si="201"/>
        <v>NO OFERTADO</v>
      </c>
      <c r="Z1645" s="108" t="str">
        <f t="shared" si="202"/>
        <v>CORRECTO</v>
      </c>
      <c r="AA1645" s="29">
        <f t="shared" si="203"/>
        <v>0</v>
      </c>
      <c r="AB1645" s="25">
        <v>5.4178773047841716E-3</v>
      </c>
      <c r="AC1645" s="26">
        <v>1.4417482614749802E-3</v>
      </c>
      <c r="AD1645" s="26">
        <v>6.8596255662591518E-3</v>
      </c>
      <c r="AE1645" s="28"/>
      <c r="AF1645" s="28"/>
      <c r="AG1645" s="28"/>
      <c r="AH1645" s="29"/>
      <c r="AI1645" s="108" t="str">
        <f t="shared" si="204"/>
        <v>NO OFERTADO</v>
      </c>
      <c r="AJ1645" s="108" t="str">
        <f t="shared" si="205"/>
        <v>CORRECTO</v>
      </c>
      <c r="AK1645" s="27">
        <v>3.6119182031894475E-3</v>
      </c>
      <c r="AL1645" s="26">
        <v>4.8058275382499344E-4</v>
      </c>
      <c r="AM1645" s="26">
        <v>4.0925009570144406E-3</v>
      </c>
      <c r="AN1645" s="28"/>
      <c r="AO1645" s="28"/>
      <c r="AP1645" s="28"/>
      <c r="AQ1645" s="29"/>
      <c r="AR1645" s="108" t="str">
        <f t="shared" si="206"/>
        <v>NO OFERTADO</v>
      </c>
      <c r="AS1645" s="109" t="str">
        <f t="shared" si="207"/>
        <v>CORRECTO</v>
      </c>
    </row>
    <row r="1646" spans="1:45" x14ac:dyDescent="0.25">
      <c r="A1646" s="134">
        <v>1646</v>
      </c>
      <c r="B1646" s="135">
        <v>225</v>
      </c>
      <c r="C1646" s="10" t="s">
        <v>614</v>
      </c>
      <c r="D1646" s="136" t="s">
        <v>615</v>
      </c>
      <c r="E1646" s="136" t="s">
        <v>36</v>
      </c>
      <c r="F1646" s="136" t="s">
        <v>16</v>
      </c>
      <c r="G1646" s="136" t="s">
        <v>17</v>
      </c>
      <c r="H1646" s="136" t="s">
        <v>16</v>
      </c>
      <c r="I1646" s="137">
        <v>8252635.5</v>
      </c>
      <c r="J1646" s="8">
        <v>1</v>
      </c>
      <c r="K1646" s="8" t="s">
        <v>616</v>
      </c>
      <c r="L1646" s="9">
        <v>8252635.5</v>
      </c>
      <c r="M1646" s="9">
        <v>5.3076923076923075</v>
      </c>
      <c r="N1646" s="138">
        <f t="shared" si="200"/>
        <v>43802449.961538456</v>
      </c>
      <c r="O1646" s="11" t="s">
        <v>3204</v>
      </c>
      <c r="P1646" s="39">
        <v>1.330850557019068E-3</v>
      </c>
      <c r="Q1646" s="39">
        <v>2.1249113284690967E-3</v>
      </c>
      <c r="R1646" s="26">
        <v>0.33271263925476702</v>
      </c>
      <c r="S1646" s="26">
        <v>6.3747339854072896E-2</v>
      </c>
      <c r="T1646" s="26">
        <v>0.3964599791088399</v>
      </c>
      <c r="U1646" s="11"/>
      <c r="V1646" s="28"/>
      <c r="W1646" s="28"/>
      <c r="X1646" s="29"/>
      <c r="Y1646" s="108" t="str">
        <f t="shared" si="201"/>
        <v>NO OFERTADO</v>
      </c>
      <c r="Z1646" s="108" t="str">
        <f t="shared" si="202"/>
        <v>CORRECTO</v>
      </c>
      <c r="AA1646" s="29">
        <f t="shared" si="203"/>
        <v>0</v>
      </c>
      <c r="AB1646" s="25">
        <v>0.11977655013171612</v>
      </c>
      <c r="AC1646" s="26">
        <v>3.1873669927036448E-2</v>
      </c>
      <c r="AD1646" s="26">
        <v>0.15165022005875256</v>
      </c>
      <c r="AE1646" s="28"/>
      <c r="AF1646" s="28"/>
      <c r="AG1646" s="28"/>
      <c r="AH1646" s="29"/>
      <c r="AI1646" s="108" t="str">
        <f t="shared" si="204"/>
        <v>NO OFERTADO</v>
      </c>
      <c r="AJ1646" s="108" t="str">
        <f t="shared" si="205"/>
        <v>CORRECTO</v>
      </c>
      <c r="AK1646" s="27">
        <v>7.985103342114408E-2</v>
      </c>
      <c r="AL1646" s="26">
        <v>1.0624556642345483E-2</v>
      </c>
      <c r="AM1646" s="26">
        <v>9.0475590063489569E-2</v>
      </c>
      <c r="AN1646" s="28"/>
      <c r="AO1646" s="28"/>
      <c r="AP1646" s="28"/>
      <c r="AQ1646" s="29"/>
      <c r="AR1646" s="108" t="str">
        <f t="shared" si="206"/>
        <v>NO OFERTADO</v>
      </c>
      <c r="AS1646" s="109" t="str">
        <f t="shared" si="207"/>
        <v>CORRECTO</v>
      </c>
    </row>
    <row r="1647" spans="1:45" ht="24" x14ac:dyDescent="0.25">
      <c r="A1647" s="134">
        <v>1647</v>
      </c>
      <c r="B1647" s="135">
        <v>83</v>
      </c>
      <c r="C1647" s="10" t="s">
        <v>265</v>
      </c>
      <c r="D1647" s="136" t="s">
        <v>266</v>
      </c>
      <c r="E1647" s="136" t="s">
        <v>165</v>
      </c>
      <c r="F1647" s="136" t="s">
        <v>267</v>
      </c>
      <c r="G1647" s="136" t="s">
        <v>8</v>
      </c>
      <c r="H1647" s="136" t="s">
        <v>268</v>
      </c>
      <c r="I1647" s="137">
        <v>31676944.199999996</v>
      </c>
      <c r="J1647" s="8">
        <v>1</v>
      </c>
      <c r="K1647" s="8" t="s">
        <v>269</v>
      </c>
      <c r="L1647" s="9">
        <v>31676944.199999999</v>
      </c>
      <c r="M1647" s="9">
        <v>3</v>
      </c>
      <c r="N1647" s="138">
        <f t="shared" si="200"/>
        <v>95030832.599999994</v>
      </c>
      <c r="O1647" s="11" t="s">
        <v>3204</v>
      </c>
      <c r="P1647" s="39">
        <v>2.8873233485968643E-3</v>
      </c>
      <c r="Q1647" s="39">
        <v>4.6100638873601933E-3</v>
      </c>
      <c r="R1647" s="26">
        <v>0.72183083714921603</v>
      </c>
      <c r="S1647" s="26">
        <v>0.13830191662080579</v>
      </c>
      <c r="T1647" s="26">
        <v>0.86013275377002185</v>
      </c>
      <c r="U1647" s="11"/>
      <c r="V1647" s="28"/>
      <c r="W1647" s="28"/>
      <c r="X1647" s="29"/>
      <c r="Y1647" s="108" t="str">
        <f t="shared" si="201"/>
        <v>NO OFERTADO</v>
      </c>
      <c r="Z1647" s="108" t="str">
        <f t="shared" si="202"/>
        <v>CORRECTO</v>
      </c>
      <c r="AA1647" s="29">
        <f t="shared" si="203"/>
        <v>0</v>
      </c>
      <c r="AB1647" s="25">
        <v>0.25985910137371776</v>
      </c>
      <c r="AC1647" s="26">
        <v>6.9150958310402896E-2</v>
      </c>
      <c r="AD1647" s="26">
        <v>0.32901005968412067</v>
      </c>
      <c r="AE1647" s="28"/>
      <c r="AF1647" s="28"/>
      <c r="AG1647" s="28"/>
      <c r="AH1647" s="29"/>
      <c r="AI1647" s="108" t="str">
        <f t="shared" si="204"/>
        <v>NO OFERTADO</v>
      </c>
      <c r="AJ1647" s="108" t="str">
        <f t="shared" si="205"/>
        <v>CORRECTO</v>
      </c>
      <c r="AK1647" s="27">
        <v>0.17323940091581186</v>
      </c>
      <c r="AL1647" s="26">
        <v>2.3050319436800967E-2</v>
      </c>
      <c r="AM1647" s="26">
        <v>0.19628972035261283</v>
      </c>
      <c r="AN1647" s="28"/>
      <c r="AO1647" s="28"/>
      <c r="AP1647" s="28"/>
      <c r="AQ1647" s="29"/>
      <c r="AR1647" s="108" t="str">
        <f t="shared" si="206"/>
        <v>NO OFERTADO</v>
      </c>
      <c r="AS1647" s="109" t="str">
        <f t="shared" si="207"/>
        <v>CORRECTO</v>
      </c>
    </row>
    <row r="1648" spans="1:45" x14ac:dyDescent="0.25">
      <c r="A1648" s="134">
        <v>1648</v>
      </c>
      <c r="B1648" s="135">
        <v>299</v>
      </c>
      <c r="C1648" s="10" t="s">
        <v>769</v>
      </c>
      <c r="D1648" s="136" t="s">
        <v>770</v>
      </c>
      <c r="E1648" s="136" t="s">
        <v>36</v>
      </c>
      <c r="F1648" s="136" t="s">
        <v>16</v>
      </c>
      <c r="G1648" s="136" t="s">
        <v>17</v>
      </c>
      <c r="H1648" s="136" t="s">
        <v>18</v>
      </c>
      <c r="I1648" s="137">
        <v>477702</v>
      </c>
      <c r="J1648" s="8">
        <v>1</v>
      </c>
      <c r="K1648" s="8" t="s">
        <v>771</v>
      </c>
      <c r="L1648" s="9">
        <v>477702</v>
      </c>
      <c r="M1648" s="9">
        <v>58.153846153846153</v>
      </c>
      <c r="N1648" s="138">
        <f t="shared" si="200"/>
        <v>27780208.615384616</v>
      </c>
      <c r="O1648" s="11" t="s">
        <v>3204</v>
      </c>
      <c r="P1648" s="39">
        <v>8.4404653489368435E-4</v>
      </c>
      <c r="Q1648" s="39">
        <v>1.3476524725420235E-3</v>
      </c>
      <c r="R1648" s="26">
        <v>0.21101163372342108</v>
      </c>
      <c r="S1648" s="26">
        <v>4.0429574176260703E-2</v>
      </c>
      <c r="T1648" s="26">
        <v>0.25144120789968177</v>
      </c>
      <c r="U1648" s="11"/>
      <c r="V1648" s="28"/>
      <c r="W1648" s="28"/>
      <c r="X1648" s="29"/>
      <c r="Y1648" s="108" t="str">
        <f t="shared" si="201"/>
        <v>NO OFERTADO</v>
      </c>
      <c r="Z1648" s="108" t="str">
        <f t="shared" si="202"/>
        <v>CORRECTO</v>
      </c>
      <c r="AA1648" s="29">
        <f t="shared" si="203"/>
        <v>0</v>
      </c>
      <c r="AB1648" s="25">
        <v>7.5964188140431585E-2</v>
      </c>
      <c r="AC1648" s="26">
        <v>2.0214787088130352E-2</v>
      </c>
      <c r="AD1648" s="26">
        <v>9.6178975228561933E-2</v>
      </c>
      <c r="AE1648" s="28"/>
      <c r="AF1648" s="28"/>
      <c r="AG1648" s="28"/>
      <c r="AH1648" s="29"/>
      <c r="AI1648" s="108" t="str">
        <f t="shared" si="204"/>
        <v>NO OFERTADO</v>
      </c>
      <c r="AJ1648" s="108" t="str">
        <f t="shared" si="205"/>
        <v>CORRECTO</v>
      </c>
      <c r="AK1648" s="27">
        <v>5.0642792093621061E-2</v>
      </c>
      <c r="AL1648" s="26">
        <v>6.7382623627101172E-3</v>
      </c>
      <c r="AM1648" s="26">
        <v>5.7381054456331182E-2</v>
      </c>
      <c r="AN1648" s="28"/>
      <c r="AO1648" s="28"/>
      <c r="AP1648" s="28"/>
      <c r="AQ1648" s="29"/>
      <c r="AR1648" s="108" t="str">
        <f t="shared" si="206"/>
        <v>NO OFERTADO</v>
      </c>
      <c r="AS1648" s="109" t="str">
        <f t="shared" si="207"/>
        <v>CORRECTO</v>
      </c>
    </row>
    <row r="1649" spans="1:45" x14ac:dyDescent="0.25">
      <c r="A1649" s="134">
        <v>1649</v>
      </c>
      <c r="B1649" s="135">
        <v>516</v>
      </c>
      <c r="C1649" s="10" t="s">
        <v>769</v>
      </c>
      <c r="D1649" s="136" t="s">
        <v>1060</v>
      </c>
      <c r="E1649" s="136" t="s">
        <v>36</v>
      </c>
      <c r="F1649" s="136" t="s">
        <v>16</v>
      </c>
      <c r="G1649" s="136" t="s">
        <v>17</v>
      </c>
      <c r="H1649" s="136" t="s">
        <v>18</v>
      </c>
      <c r="I1649" s="137">
        <v>318468</v>
      </c>
      <c r="J1649" s="8">
        <v>1</v>
      </c>
      <c r="K1649" s="8" t="s">
        <v>771</v>
      </c>
      <c r="L1649" s="9">
        <v>318468</v>
      </c>
      <c r="M1649" s="9">
        <v>40.769230769230766</v>
      </c>
      <c r="N1649" s="138">
        <f t="shared" si="200"/>
        <v>12983695.384615384</v>
      </c>
      <c r="O1649" s="11" t="s">
        <v>3204</v>
      </c>
      <c r="P1649" s="39">
        <v>3.9448383024131629E-4</v>
      </c>
      <c r="Q1649" s="39">
        <v>6.2985521203463184E-4</v>
      </c>
      <c r="R1649" s="26">
        <v>9.862095756032907E-2</v>
      </c>
      <c r="S1649" s="26">
        <v>1.8895656361038956E-2</v>
      </c>
      <c r="T1649" s="26">
        <v>0.11751661392136803</v>
      </c>
      <c r="U1649" s="11"/>
      <c r="V1649" s="28"/>
      <c r="W1649" s="28"/>
      <c r="X1649" s="29"/>
      <c r="Y1649" s="108" t="str">
        <f t="shared" si="201"/>
        <v>NO OFERTADO</v>
      </c>
      <c r="Z1649" s="108" t="str">
        <f t="shared" si="202"/>
        <v>CORRECTO</v>
      </c>
      <c r="AA1649" s="29">
        <f t="shared" si="203"/>
        <v>0</v>
      </c>
      <c r="AB1649" s="25">
        <v>3.5503544721718468E-2</v>
      </c>
      <c r="AC1649" s="26">
        <v>9.447828180519478E-3</v>
      </c>
      <c r="AD1649" s="26">
        <v>4.4951372902237947E-2</v>
      </c>
      <c r="AE1649" s="28"/>
      <c r="AF1649" s="28"/>
      <c r="AG1649" s="28"/>
      <c r="AH1649" s="29"/>
      <c r="AI1649" s="108" t="str">
        <f t="shared" si="204"/>
        <v>NO OFERTADO</v>
      </c>
      <c r="AJ1649" s="108" t="str">
        <f t="shared" si="205"/>
        <v>CORRECTO</v>
      </c>
      <c r="AK1649" s="27">
        <v>2.3669029814478978E-2</v>
      </c>
      <c r="AL1649" s="26">
        <v>3.1492760601731593E-3</v>
      </c>
      <c r="AM1649" s="26">
        <v>2.6818305874652136E-2</v>
      </c>
      <c r="AN1649" s="28"/>
      <c r="AO1649" s="28"/>
      <c r="AP1649" s="28"/>
      <c r="AQ1649" s="29"/>
      <c r="AR1649" s="108" t="str">
        <f t="shared" si="206"/>
        <v>NO OFERTADO</v>
      </c>
      <c r="AS1649" s="109" t="str">
        <f t="shared" si="207"/>
        <v>CORRECTO</v>
      </c>
    </row>
    <row r="1650" spans="1:45" x14ac:dyDescent="0.25">
      <c r="A1650" s="134">
        <v>1650</v>
      </c>
      <c r="B1650" s="135">
        <v>778</v>
      </c>
      <c r="C1650" s="10" t="s">
        <v>769</v>
      </c>
      <c r="D1650" s="136" t="s">
        <v>1019</v>
      </c>
      <c r="E1650" s="136" t="s">
        <v>165</v>
      </c>
      <c r="F1650" s="136" t="s">
        <v>166</v>
      </c>
      <c r="G1650" s="136" t="s">
        <v>8</v>
      </c>
      <c r="H1650" s="136" t="s">
        <v>81</v>
      </c>
      <c r="I1650" s="137">
        <v>484.32</v>
      </c>
      <c r="J1650" s="8">
        <v>30</v>
      </c>
      <c r="K1650" s="8" t="s">
        <v>771</v>
      </c>
      <c r="L1650" s="9">
        <v>430.06</v>
      </c>
      <c r="M1650" s="9">
        <v>13405.384615384615</v>
      </c>
      <c r="N1650" s="138">
        <f t="shared" si="200"/>
        <v>5765119.7076923074</v>
      </c>
      <c r="O1650" s="11" t="s">
        <v>3204</v>
      </c>
      <c r="P1650" s="39">
        <v>1.7516172682123727E-4</v>
      </c>
      <c r="Q1650" s="39">
        <v>2.7967312759018026E-4</v>
      </c>
      <c r="R1650" s="26">
        <v>4.3790431705309316E-2</v>
      </c>
      <c r="S1650" s="26">
        <v>8.3901938277054083E-3</v>
      </c>
      <c r="T1650" s="26">
        <v>5.2180625533014724E-2</v>
      </c>
      <c r="U1650" s="11"/>
      <c r="V1650" s="28"/>
      <c r="W1650" s="28"/>
      <c r="X1650" s="29"/>
      <c r="Y1650" s="108" t="str">
        <f t="shared" si="201"/>
        <v>NO OFERTADO</v>
      </c>
      <c r="Z1650" s="108" t="str">
        <f t="shared" si="202"/>
        <v>CORRECTO</v>
      </c>
      <c r="AA1650" s="29">
        <f t="shared" si="203"/>
        <v>0</v>
      </c>
      <c r="AB1650" s="25">
        <v>1.5764555413911353E-2</v>
      </c>
      <c r="AC1650" s="26">
        <v>4.1950969138527042E-3</v>
      </c>
      <c r="AD1650" s="26">
        <v>1.9959652327764057E-2</v>
      </c>
      <c r="AE1650" s="28"/>
      <c r="AF1650" s="28"/>
      <c r="AG1650" s="28"/>
      <c r="AH1650" s="29"/>
      <c r="AI1650" s="108" t="str">
        <f t="shared" si="204"/>
        <v>NO OFERTADO</v>
      </c>
      <c r="AJ1650" s="108" t="str">
        <f t="shared" si="205"/>
        <v>CORRECTO</v>
      </c>
      <c r="AK1650" s="27">
        <v>1.0509703609274236E-2</v>
      </c>
      <c r="AL1650" s="26">
        <v>1.3983656379509012E-3</v>
      </c>
      <c r="AM1650" s="26">
        <v>1.1908069247225136E-2</v>
      </c>
      <c r="AN1650" s="28"/>
      <c r="AO1650" s="28"/>
      <c r="AP1650" s="28"/>
      <c r="AQ1650" s="29"/>
      <c r="AR1650" s="108" t="str">
        <f t="shared" si="206"/>
        <v>NO OFERTADO</v>
      </c>
      <c r="AS1650" s="109" t="str">
        <f t="shared" si="207"/>
        <v>CORRECTO</v>
      </c>
    </row>
    <row r="1651" spans="1:45" x14ac:dyDescent="0.25">
      <c r="A1651" s="134">
        <v>1651</v>
      </c>
      <c r="B1651" s="135">
        <v>779</v>
      </c>
      <c r="C1651" s="10" t="s">
        <v>769</v>
      </c>
      <c r="D1651" s="136" t="s">
        <v>1019</v>
      </c>
      <c r="E1651" s="136" t="s">
        <v>1634</v>
      </c>
      <c r="F1651" s="136" t="s">
        <v>166</v>
      </c>
      <c r="G1651" s="136" t="s">
        <v>8</v>
      </c>
      <c r="H1651" s="136" t="s">
        <v>81</v>
      </c>
      <c r="I1651" s="137">
        <v>484.32</v>
      </c>
      <c r="J1651" s="8">
        <v>30</v>
      </c>
      <c r="K1651" s="8" t="s">
        <v>771</v>
      </c>
      <c r="L1651" s="9">
        <v>438.17</v>
      </c>
      <c r="M1651" s="9">
        <v>9807</v>
      </c>
      <c r="N1651" s="138">
        <f t="shared" si="200"/>
        <v>4297133.1900000004</v>
      </c>
      <c r="O1651" s="11" t="s">
        <v>3204</v>
      </c>
      <c r="P1651" s="39">
        <v>1.3055986832969751E-4</v>
      </c>
      <c r="Q1651" s="39">
        <v>2.0845927575716E-4</v>
      </c>
      <c r="R1651" s="26">
        <v>3.2639967082424379E-2</v>
      </c>
      <c r="S1651" s="26">
        <v>6.2537782727148002E-3</v>
      </c>
      <c r="T1651" s="26">
        <v>3.8893745355139175E-2</v>
      </c>
      <c r="U1651" s="11"/>
      <c r="V1651" s="28"/>
      <c r="W1651" s="28"/>
      <c r="X1651" s="29"/>
      <c r="Y1651" s="108" t="str">
        <f t="shared" si="201"/>
        <v>NO OFERTADO</v>
      </c>
      <c r="Z1651" s="108" t="str">
        <f t="shared" si="202"/>
        <v>CORRECTO</v>
      </c>
      <c r="AA1651" s="29">
        <f t="shared" si="203"/>
        <v>0</v>
      </c>
      <c r="AB1651" s="25">
        <v>1.1750388149672776E-2</v>
      </c>
      <c r="AC1651" s="26">
        <v>3.1268891363574001E-3</v>
      </c>
      <c r="AD1651" s="26">
        <v>1.4877277286030176E-2</v>
      </c>
      <c r="AE1651" s="28"/>
      <c r="AF1651" s="28"/>
      <c r="AG1651" s="28"/>
      <c r="AH1651" s="29"/>
      <c r="AI1651" s="108" t="str">
        <f t="shared" si="204"/>
        <v>NO OFERTADO</v>
      </c>
      <c r="AJ1651" s="108" t="str">
        <f t="shared" si="205"/>
        <v>CORRECTO</v>
      </c>
      <c r="AK1651" s="27">
        <v>7.8335920997818515E-3</v>
      </c>
      <c r="AL1651" s="26">
        <v>1.0422963787858001E-3</v>
      </c>
      <c r="AM1651" s="26">
        <v>8.875888478567651E-3</v>
      </c>
      <c r="AN1651" s="28"/>
      <c r="AO1651" s="28"/>
      <c r="AP1651" s="28"/>
      <c r="AQ1651" s="29"/>
      <c r="AR1651" s="108" t="str">
        <f t="shared" si="206"/>
        <v>NO OFERTADO</v>
      </c>
      <c r="AS1651" s="109" t="str">
        <f t="shared" si="207"/>
        <v>CORRECTO</v>
      </c>
    </row>
    <row r="1652" spans="1:45" ht="24" x14ac:dyDescent="0.25">
      <c r="A1652" s="134">
        <v>1652</v>
      </c>
      <c r="B1652" s="135">
        <v>832</v>
      </c>
      <c r="C1652" s="10" t="s">
        <v>769</v>
      </c>
      <c r="D1652" s="136" t="s">
        <v>116</v>
      </c>
      <c r="E1652" s="136" t="s">
        <v>6</v>
      </c>
      <c r="F1652" s="136" t="s">
        <v>7</v>
      </c>
      <c r="G1652" s="136" t="s">
        <v>8</v>
      </c>
      <c r="H1652" s="136" t="s">
        <v>7</v>
      </c>
      <c r="I1652" s="137">
        <v>837.26</v>
      </c>
      <c r="J1652" s="8">
        <v>1</v>
      </c>
      <c r="K1652" s="8" t="s">
        <v>771</v>
      </c>
      <c r="L1652" s="9">
        <v>265.89999999999998</v>
      </c>
      <c r="M1652" s="9">
        <v>11731.384615384615</v>
      </c>
      <c r="N1652" s="138">
        <f t="shared" si="200"/>
        <v>3119375.1692307689</v>
      </c>
      <c r="O1652" s="11" t="s">
        <v>3204</v>
      </c>
      <c r="P1652" s="39">
        <v>9.4776027029708402E-5</v>
      </c>
      <c r="Q1652" s="39">
        <v>1.5132476929175995E-4</v>
      </c>
      <c r="R1652" s="26">
        <v>2.36940067574271E-2</v>
      </c>
      <c r="S1652" s="26">
        <v>4.5397430787527983E-3</v>
      </c>
      <c r="T1652" s="26">
        <v>2.8233749836179899E-2</v>
      </c>
      <c r="U1652" s="11"/>
      <c r="V1652" s="28"/>
      <c r="W1652" s="28"/>
      <c r="X1652" s="29"/>
      <c r="Y1652" s="108" t="str">
        <f t="shared" si="201"/>
        <v>NO OFERTADO</v>
      </c>
      <c r="Z1652" s="108" t="str">
        <f t="shared" si="202"/>
        <v>CORRECTO</v>
      </c>
      <c r="AA1652" s="29">
        <f t="shared" si="203"/>
        <v>0</v>
      </c>
      <c r="AB1652" s="25">
        <v>8.5298424326737555E-3</v>
      </c>
      <c r="AC1652" s="26">
        <v>2.2698715393763991E-3</v>
      </c>
      <c r="AD1652" s="26">
        <v>1.0799713972050155E-2</v>
      </c>
      <c r="AE1652" s="28"/>
      <c r="AF1652" s="28"/>
      <c r="AG1652" s="28"/>
      <c r="AH1652" s="29"/>
      <c r="AI1652" s="108" t="str">
        <f t="shared" si="204"/>
        <v>NO OFERTADO</v>
      </c>
      <c r="AJ1652" s="108" t="str">
        <f t="shared" si="205"/>
        <v>CORRECTO</v>
      </c>
      <c r="AK1652" s="27">
        <v>5.6865616217825045E-3</v>
      </c>
      <c r="AL1652" s="26">
        <v>7.5662384645879975E-4</v>
      </c>
      <c r="AM1652" s="26">
        <v>6.4431854682413039E-3</v>
      </c>
      <c r="AN1652" s="28"/>
      <c r="AO1652" s="28"/>
      <c r="AP1652" s="28"/>
      <c r="AQ1652" s="29"/>
      <c r="AR1652" s="108" t="str">
        <f t="shared" si="206"/>
        <v>NO OFERTADO</v>
      </c>
      <c r="AS1652" s="109" t="str">
        <f t="shared" si="207"/>
        <v>CORRECTO</v>
      </c>
    </row>
    <row r="1653" spans="1:45" ht="24" x14ac:dyDescent="0.25">
      <c r="A1653" s="134">
        <v>1653</v>
      </c>
      <c r="B1653" s="135">
        <v>630</v>
      </c>
      <c r="C1653" s="10" t="s">
        <v>769</v>
      </c>
      <c r="D1653" s="136" t="s">
        <v>736</v>
      </c>
      <c r="E1653" s="136" t="s">
        <v>6</v>
      </c>
      <c r="F1653" s="136" t="s">
        <v>7</v>
      </c>
      <c r="G1653" s="136" t="s">
        <v>8</v>
      </c>
      <c r="H1653" s="136" t="s">
        <v>7</v>
      </c>
      <c r="I1653" s="137">
        <v>1255.8899999999999</v>
      </c>
      <c r="J1653" s="8">
        <v>1</v>
      </c>
      <c r="K1653" s="8" t="s">
        <v>771</v>
      </c>
      <c r="L1653" s="9">
        <v>455</v>
      </c>
      <c r="M1653" s="9">
        <v>8603.9230769230762</v>
      </c>
      <c r="N1653" s="138">
        <f t="shared" si="200"/>
        <v>3914784.9999999995</v>
      </c>
      <c r="O1653" s="11" t="s">
        <v>3204</v>
      </c>
      <c r="P1653" s="39">
        <v>1.1894297698952049E-4</v>
      </c>
      <c r="Q1653" s="39">
        <v>1.8991108950127596E-4</v>
      </c>
      <c r="R1653" s="26">
        <v>2.9735744247380125E-2</v>
      </c>
      <c r="S1653" s="26">
        <v>5.697332685038279E-3</v>
      </c>
      <c r="T1653" s="26">
        <v>3.54330769324184E-2</v>
      </c>
      <c r="U1653" s="11"/>
      <c r="V1653" s="28"/>
      <c r="W1653" s="28"/>
      <c r="X1653" s="29"/>
      <c r="Y1653" s="108" t="str">
        <f t="shared" si="201"/>
        <v>NO OFERTADO</v>
      </c>
      <c r="Z1653" s="108" t="str">
        <f t="shared" si="202"/>
        <v>CORRECTO</v>
      </c>
      <c r="AA1653" s="29">
        <f t="shared" si="203"/>
        <v>0</v>
      </c>
      <c r="AB1653" s="25">
        <v>1.0704867929056845E-2</v>
      </c>
      <c r="AC1653" s="26">
        <v>2.8486663425191395E-3</v>
      </c>
      <c r="AD1653" s="26">
        <v>1.3553534271575985E-2</v>
      </c>
      <c r="AE1653" s="28"/>
      <c r="AF1653" s="28"/>
      <c r="AG1653" s="28"/>
      <c r="AH1653" s="29"/>
      <c r="AI1653" s="108" t="str">
        <f t="shared" si="204"/>
        <v>NO OFERTADO</v>
      </c>
      <c r="AJ1653" s="108" t="str">
        <f t="shared" si="205"/>
        <v>CORRECTO</v>
      </c>
      <c r="AK1653" s="27">
        <v>7.1365786193712298E-3</v>
      </c>
      <c r="AL1653" s="26">
        <v>9.4955544750637976E-4</v>
      </c>
      <c r="AM1653" s="26">
        <v>8.0861340668776094E-3</v>
      </c>
      <c r="AN1653" s="28"/>
      <c r="AO1653" s="28"/>
      <c r="AP1653" s="28"/>
      <c r="AQ1653" s="29"/>
      <c r="AR1653" s="108" t="str">
        <f t="shared" si="206"/>
        <v>NO OFERTADO</v>
      </c>
      <c r="AS1653" s="109" t="str">
        <f t="shared" si="207"/>
        <v>CORRECTO</v>
      </c>
    </row>
    <row r="1654" spans="1:45" ht="24" x14ac:dyDescent="0.25">
      <c r="A1654" s="134">
        <v>1654</v>
      </c>
      <c r="B1654" s="135">
        <v>1198</v>
      </c>
      <c r="C1654" s="10" t="s">
        <v>769</v>
      </c>
      <c r="D1654" s="136" t="s">
        <v>1137</v>
      </c>
      <c r="E1654" s="136" t="s">
        <v>6</v>
      </c>
      <c r="F1654" s="136" t="s">
        <v>7</v>
      </c>
      <c r="G1654" s="136" t="s">
        <v>8</v>
      </c>
      <c r="H1654" s="136" t="s">
        <v>7</v>
      </c>
      <c r="I1654" s="137">
        <v>418.63</v>
      </c>
      <c r="J1654" s="8">
        <v>1</v>
      </c>
      <c r="K1654" s="8" t="s">
        <v>771</v>
      </c>
      <c r="L1654" s="9">
        <v>233.32</v>
      </c>
      <c r="M1654" s="9">
        <v>8959.0769230769238</v>
      </c>
      <c r="N1654" s="138">
        <f t="shared" si="200"/>
        <v>2090331.8276923078</v>
      </c>
      <c r="O1654" s="11" t="s">
        <v>3204</v>
      </c>
      <c r="P1654" s="39">
        <v>6.3510586272724683E-5</v>
      </c>
      <c r="Q1654" s="39">
        <v>1.0140459688494762E-4</v>
      </c>
      <c r="R1654" s="26">
        <v>1.5877646568181171E-2</v>
      </c>
      <c r="S1654" s="26">
        <v>3.0421379065484287E-3</v>
      </c>
      <c r="T1654" s="26">
        <v>1.8919784474729598E-2</v>
      </c>
      <c r="U1654" s="11"/>
      <c r="V1654" s="28"/>
      <c r="W1654" s="28"/>
      <c r="X1654" s="29"/>
      <c r="Y1654" s="108" t="str">
        <f t="shared" si="201"/>
        <v>NO OFERTADO</v>
      </c>
      <c r="Z1654" s="108" t="str">
        <f t="shared" si="202"/>
        <v>CORRECTO</v>
      </c>
      <c r="AA1654" s="29">
        <f t="shared" si="203"/>
        <v>0</v>
      </c>
      <c r="AB1654" s="25">
        <v>5.7159527645452212E-3</v>
      </c>
      <c r="AC1654" s="26">
        <v>1.5210689532742143E-3</v>
      </c>
      <c r="AD1654" s="26">
        <v>7.2370217178194356E-3</v>
      </c>
      <c r="AE1654" s="28"/>
      <c r="AF1654" s="28"/>
      <c r="AG1654" s="28"/>
      <c r="AH1654" s="29"/>
      <c r="AI1654" s="108" t="str">
        <f t="shared" si="204"/>
        <v>NO OFERTADO</v>
      </c>
      <c r="AJ1654" s="108" t="str">
        <f t="shared" si="205"/>
        <v>CORRECTO</v>
      </c>
      <c r="AK1654" s="27">
        <v>3.8106351763634808E-3</v>
      </c>
      <c r="AL1654" s="26">
        <v>5.0702298442473811E-4</v>
      </c>
      <c r="AM1654" s="26">
        <v>4.3176581607882189E-3</v>
      </c>
      <c r="AN1654" s="28"/>
      <c r="AO1654" s="28"/>
      <c r="AP1654" s="28"/>
      <c r="AQ1654" s="29"/>
      <c r="AR1654" s="108" t="str">
        <f t="shared" si="206"/>
        <v>NO OFERTADO</v>
      </c>
      <c r="AS1654" s="109" t="str">
        <f t="shared" si="207"/>
        <v>CORRECTO</v>
      </c>
    </row>
    <row r="1655" spans="1:45" x14ac:dyDescent="0.25">
      <c r="A1655" s="134">
        <v>1655</v>
      </c>
      <c r="B1655" s="135">
        <v>2791</v>
      </c>
      <c r="C1655" s="10" t="s">
        <v>4600</v>
      </c>
      <c r="D1655" s="136" t="s">
        <v>1019</v>
      </c>
      <c r="E1655" s="136" t="s">
        <v>1634</v>
      </c>
      <c r="F1655" s="136" t="s">
        <v>166</v>
      </c>
      <c r="G1655" s="136" t="s">
        <v>8</v>
      </c>
      <c r="H1655" s="136" t="s">
        <v>81</v>
      </c>
      <c r="I1655" s="142">
        <v>484.32</v>
      </c>
      <c r="J1655" s="8">
        <v>30</v>
      </c>
      <c r="K1655" s="11" t="s">
        <v>771</v>
      </c>
      <c r="L1655" s="9">
        <v>449.97</v>
      </c>
      <c r="M1655" s="9">
        <v>9807.2727272727279</v>
      </c>
      <c r="N1655" s="138">
        <f t="shared" si="200"/>
        <v>4412978.5090909097</v>
      </c>
      <c r="O1655" s="11" t="s">
        <v>4504</v>
      </c>
      <c r="P1655" s="39">
        <v>1.3407959856340734E-4</v>
      </c>
      <c r="Q1655" s="39">
        <v>2.1407907627294249E-4</v>
      </c>
      <c r="R1655" s="26">
        <v>3.3519899640851836E-2</v>
      </c>
      <c r="S1655" s="26">
        <v>6.4223722881882744E-3</v>
      </c>
      <c r="T1655" s="26">
        <v>3.994227192904011E-2</v>
      </c>
      <c r="U1655" s="11"/>
      <c r="V1655" s="28"/>
      <c r="W1655" s="28"/>
      <c r="X1655" s="29"/>
      <c r="Y1655" s="108" t="str">
        <f t="shared" si="201"/>
        <v>NO OFERTADO</v>
      </c>
      <c r="Z1655" s="108" t="str">
        <f t="shared" si="202"/>
        <v>CORRECTO</v>
      </c>
      <c r="AA1655" s="29">
        <f t="shared" si="203"/>
        <v>0</v>
      </c>
      <c r="AB1655" s="25">
        <v>1.206716387070666E-2</v>
      </c>
      <c r="AC1655" s="26">
        <v>3.2111861440941372E-3</v>
      </c>
      <c r="AD1655" s="26">
        <v>1.5278350014800797E-2</v>
      </c>
      <c r="AE1655" s="28"/>
      <c r="AF1655" s="28"/>
      <c r="AG1655" s="28"/>
      <c r="AH1655" s="29"/>
      <c r="AI1655" s="108" t="str">
        <f t="shared" si="204"/>
        <v>NO OFERTADO</v>
      </c>
      <c r="AJ1655" s="108" t="str">
        <f t="shared" si="205"/>
        <v>CORRECTO</v>
      </c>
      <c r="AK1655" s="27">
        <v>8.0447759138044406E-3</v>
      </c>
      <c r="AL1655" s="26">
        <v>1.0703953813647124E-3</v>
      </c>
      <c r="AM1655" s="26">
        <v>9.115171295169153E-3</v>
      </c>
      <c r="AN1655" s="28"/>
      <c r="AO1655" s="28"/>
      <c r="AP1655" s="28"/>
      <c r="AQ1655" s="29"/>
      <c r="AR1655" s="108" t="str">
        <f t="shared" si="206"/>
        <v>NO OFERTADO</v>
      </c>
      <c r="AS1655" s="109" t="str">
        <f t="shared" si="207"/>
        <v>CORRECTO</v>
      </c>
    </row>
    <row r="1656" spans="1:45" ht="24" x14ac:dyDescent="0.25">
      <c r="A1656" s="134">
        <v>1656</v>
      </c>
      <c r="B1656" s="135">
        <v>1549</v>
      </c>
      <c r="C1656" s="10" t="s">
        <v>2751</v>
      </c>
      <c r="D1656" s="136" t="s">
        <v>2752</v>
      </c>
      <c r="E1656" s="136" t="s">
        <v>6</v>
      </c>
      <c r="F1656" s="136" t="s">
        <v>7</v>
      </c>
      <c r="G1656" s="136" t="s">
        <v>8</v>
      </c>
      <c r="H1656" s="136" t="s">
        <v>7</v>
      </c>
      <c r="I1656" s="137">
        <v>5712</v>
      </c>
      <c r="J1656" s="8">
        <v>1</v>
      </c>
      <c r="K1656" s="8" t="s">
        <v>2753</v>
      </c>
      <c r="L1656" s="9">
        <v>5712</v>
      </c>
      <c r="M1656" s="9">
        <v>60</v>
      </c>
      <c r="N1656" s="138">
        <f t="shared" si="200"/>
        <v>342720</v>
      </c>
      <c r="O1656" s="11" t="s">
        <v>3204</v>
      </c>
      <c r="P1656" s="39">
        <v>1.0412867392168018E-5</v>
      </c>
      <c r="Q1656" s="39">
        <v>1.662577347003151E-5</v>
      </c>
      <c r="R1656" s="26">
        <v>2.6032168480420045E-3</v>
      </c>
      <c r="S1656" s="26">
        <v>4.9877320410094534E-4</v>
      </c>
      <c r="T1656" s="26">
        <v>3.1019900521429499E-3</v>
      </c>
      <c r="U1656" s="11"/>
      <c r="V1656" s="28"/>
      <c r="W1656" s="28"/>
      <c r="X1656" s="29"/>
      <c r="Y1656" s="108" t="str">
        <f t="shared" si="201"/>
        <v>NO OFERTADO</v>
      </c>
      <c r="Z1656" s="108" t="str">
        <f t="shared" si="202"/>
        <v>CORRECTO</v>
      </c>
      <c r="AA1656" s="29">
        <f t="shared" si="203"/>
        <v>0</v>
      </c>
      <c r="AB1656" s="25">
        <v>9.3715806529512163E-4</v>
      </c>
      <c r="AC1656" s="26">
        <v>2.4938660205047267E-4</v>
      </c>
      <c r="AD1656" s="26">
        <v>1.1865446673455942E-3</v>
      </c>
      <c r="AE1656" s="28"/>
      <c r="AF1656" s="28"/>
      <c r="AG1656" s="28"/>
      <c r="AH1656" s="29"/>
      <c r="AI1656" s="108" t="str">
        <f t="shared" si="204"/>
        <v>NO OFERTADO</v>
      </c>
      <c r="AJ1656" s="108" t="str">
        <f t="shared" si="205"/>
        <v>CORRECTO</v>
      </c>
      <c r="AK1656" s="27">
        <v>6.2477204353008102E-4</v>
      </c>
      <c r="AL1656" s="26">
        <v>8.3128867350157551E-5</v>
      </c>
      <c r="AM1656" s="26">
        <v>7.0790091088023855E-4</v>
      </c>
      <c r="AN1656" s="28"/>
      <c r="AO1656" s="28"/>
      <c r="AP1656" s="28"/>
      <c r="AQ1656" s="29"/>
      <c r="AR1656" s="108" t="str">
        <f t="shared" si="206"/>
        <v>NO OFERTADO</v>
      </c>
      <c r="AS1656" s="109" t="str">
        <f t="shared" si="207"/>
        <v>CORRECTO</v>
      </c>
    </row>
    <row r="1657" spans="1:45" x14ac:dyDescent="0.25">
      <c r="A1657" s="134">
        <v>1657</v>
      </c>
      <c r="B1657" s="135">
        <v>152</v>
      </c>
      <c r="C1657" s="10" t="s">
        <v>434</v>
      </c>
      <c r="D1657" s="136" t="s">
        <v>435</v>
      </c>
      <c r="E1657" s="136" t="s">
        <v>36</v>
      </c>
      <c r="F1657" s="136" t="s">
        <v>16</v>
      </c>
      <c r="G1657" s="136" t="s">
        <v>17</v>
      </c>
      <c r="H1657" s="136" t="s">
        <v>36</v>
      </c>
      <c r="I1657" s="137">
        <v>2140875</v>
      </c>
      <c r="J1657" s="8">
        <v>1</v>
      </c>
      <c r="K1657" s="8" t="s">
        <v>436</v>
      </c>
      <c r="L1657" s="9">
        <v>803929.01</v>
      </c>
      <c r="M1657" s="9">
        <v>45.615384615384613</v>
      </c>
      <c r="N1657" s="138">
        <f t="shared" si="200"/>
        <v>36671530.994615383</v>
      </c>
      <c r="O1657" s="11" t="s">
        <v>3204</v>
      </c>
      <c r="P1657" s="39">
        <v>1.1141917288594459E-3</v>
      </c>
      <c r="Q1657" s="39">
        <v>1.7789815800528556E-3</v>
      </c>
      <c r="R1657" s="26">
        <v>0.27854793221486146</v>
      </c>
      <c r="S1657" s="26">
        <v>5.3369447401585668E-2</v>
      </c>
      <c r="T1657" s="26">
        <v>0.33191737961644713</v>
      </c>
      <c r="U1657" s="11"/>
      <c r="V1657" s="28"/>
      <c r="W1657" s="28"/>
      <c r="X1657" s="29"/>
      <c r="Y1657" s="108" t="str">
        <f t="shared" si="201"/>
        <v>NO OFERTADO</v>
      </c>
      <c r="Z1657" s="108" t="str">
        <f t="shared" si="202"/>
        <v>CORRECTO</v>
      </c>
      <c r="AA1657" s="29">
        <f t="shared" si="203"/>
        <v>0</v>
      </c>
      <c r="AB1657" s="25">
        <v>0.10027725559735014</v>
      </c>
      <c r="AC1657" s="26">
        <v>2.6684723700792834E-2</v>
      </c>
      <c r="AD1657" s="26">
        <v>0.12696197929814296</v>
      </c>
      <c r="AE1657" s="28"/>
      <c r="AF1657" s="28"/>
      <c r="AG1657" s="28"/>
      <c r="AH1657" s="29"/>
      <c r="AI1657" s="108" t="str">
        <f t="shared" si="204"/>
        <v>NO OFERTADO</v>
      </c>
      <c r="AJ1657" s="108" t="str">
        <f t="shared" si="205"/>
        <v>CORRECTO</v>
      </c>
      <c r="AK1657" s="27">
        <v>6.6851503731566758E-2</v>
      </c>
      <c r="AL1657" s="26">
        <v>8.8949079002642786E-3</v>
      </c>
      <c r="AM1657" s="26">
        <v>7.5746411631831032E-2</v>
      </c>
      <c r="AN1657" s="28"/>
      <c r="AO1657" s="28"/>
      <c r="AP1657" s="28"/>
      <c r="AQ1657" s="29"/>
      <c r="AR1657" s="108" t="str">
        <f t="shared" si="206"/>
        <v>NO OFERTADO</v>
      </c>
      <c r="AS1657" s="109" t="str">
        <f t="shared" si="207"/>
        <v>CORRECTO</v>
      </c>
    </row>
    <row r="1658" spans="1:45" x14ac:dyDescent="0.25">
      <c r="A1658" s="134">
        <v>1658</v>
      </c>
      <c r="B1658" s="135">
        <v>156</v>
      </c>
      <c r="C1658" s="10" t="s">
        <v>434</v>
      </c>
      <c r="D1658" s="136" t="s">
        <v>443</v>
      </c>
      <c r="E1658" s="136" t="s">
        <v>36</v>
      </c>
      <c r="F1658" s="136" t="s">
        <v>16</v>
      </c>
      <c r="G1658" s="136" t="s">
        <v>38</v>
      </c>
      <c r="H1658" s="136" t="s">
        <v>18</v>
      </c>
      <c r="I1658" s="137">
        <v>3257422</v>
      </c>
      <c r="J1658" s="8">
        <v>1</v>
      </c>
      <c r="K1658" s="8" t="s">
        <v>436</v>
      </c>
      <c r="L1658" s="9">
        <v>3257422</v>
      </c>
      <c r="M1658" s="9">
        <v>7.8461538461538458</v>
      </c>
      <c r="N1658" s="138">
        <f t="shared" si="200"/>
        <v>25558234.153846152</v>
      </c>
      <c r="O1658" s="11" t="s">
        <v>3204</v>
      </c>
      <c r="P1658" s="39">
        <v>7.765362483134323E-4</v>
      </c>
      <c r="Q1658" s="39">
        <v>1.2398617277540516E-3</v>
      </c>
      <c r="R1658" s="26">
        <v>0.19413406207835807</v>
      </c>
      <c r="S1658" s="26">
        <v>3.7195851832621543E-2</v>
      </c>
      <c r="T1658" s="26">
        <v>0.23132991391097962</v>
      </c>
      <c r="U1658" s="11"/>
      <c r="V1658" s="28"/>
      <c r="W1658" s="28"/>
      <c r="X1658" s="29"/>
      <c r="Y1658" s="108" t="str">
        <f t="shared" si="201"/>
        <v>NO OFERTADO</v>
      </c>
      <c r="Z1658" s="108" t="str">
        <f t="shared" si="202"/>
        <v>CORRECTO</v>
      </c>
      <c r="AA1658" s="29">
        <f t="shared" si="203"/>
        <v>0</v>
      </c>
      <c r="AB1658" s="25">
        <v>6.9888262348208913E-2</v>
      </c>
      <c r="AC1658" s="26">
        <v>1.8597925916310772E-2</v>
      </c>
      <c r="AD1658" s="26">
        <v>8.8486188264519677E-2</v>
      </c>
      <c r="AE1658" s="28"/>
      <c r="AF1658" s="28"/>
      <c r="AG1658" s="28"/>
      <c r="AH1658" s="29"/>
      <c r="AI1658" s="108" t="str">
        <f t="shared" si="204"/>
        <v>NO OFERTADO</v>
      </c>
      <c r="AJ1658" s="108" t="str">
        <f t="shared" si="205"/>
        <v>CORRECTO</v>
      </c>
      <c r="AK1658" s="27">
        <v>4.6592174898805939E-2</v>
      </c>
      <c r="AL1658" s="26">
        <v>6.1993086387702578E-3</v>
      </c>
      <c r="AM1658" s="26">
        <v>5.2791483537576199E-2</v>
      </c>
      <c r="AN1658" s="28"/>
      <c r="AO1658" s="28"/>
      <c r="AP1658" s="28"/>
      <c r="AQ1658" s="29"/>
      <c r="AR1658" s="108" t="str">
        <f t="shared" si="206"/>
        <v>NO OFERTADO</v>
      </c>
      <c r="AS1658" s="109" t="str">
        <f t="shared" si="207"/>
        <v>CORRECTO</v>
      </c>
    </row>
    <row r="1659" spans="1:45" x14ac:dyDescent="0.25">
      <c r="A1659" s="134">
        <v>1659</v>
      </c>
      <c r="B1659" s="135">
        <v>1158</v>
      </c>
      <c r="C1659" s="10" t="s">
        <v>434</v>
      </c>
      <c r="D1659" s="136" t="s">
        <v>2168</v>
      </c>
      <c r="E1659" s="136" t="s">
        <v>36</v>
      </c>
      <c r="F1659" s="136" t="s">
        <v>16</v>
      </c>
      <c r="G1659" s="136" t="s">
        <v>17</v>
      </c>
      <c r="H1659" s="136" t="s">
        <v>36</v>
      </c>
      <c r="I1659" s="137">
        <v>428175</v>
      </c>
      <c r="J1659" s="8">
        <v>1</v>
      </c>
      <c r="K1659" s="8" t="s">
        <v>436</v>
      </c>
      <c r="L1659" s="9">
        <v>262750</v>
      </c>
      <c r="M1659" s="9">
        <v>4.5</v>
      </c>
      <c r="N1659" s="138">
        <f t="shared" si="200"/>
        <v>1182375</v>
      </c>
      <c r="O1659" s="11" t="s">
        <v>3204</v>
      </c>
      <c r="P1659" s="39">
        <v>3.5924119055831752E-5</v>
      </c>
      <c r="Q1659" s="39">
        <v>5.7358481870414639E-5</v>
      </c>
      <c r="R1659" s="26">
        <v>8.9810297639579383E-3</v>
      </c>
      <c r="S1659" s="26">
        <v>1.7207544561124392E-3</v>
      </c>
      <c r="T1659" s="26">
        <v>1.0701784220070377E-2</v>
      </c>
      <c r="U1659" s="11"/>
      <c r="V1659" s="28"/>
      <c r="W1659" s="28"/>
      <c r="X1659" s="29"/>
      <c r="Y1659" s="108" t="str">
        <f t="shared" si="201"/>
        <v>NO OFERTADO</v>
      </c>
      <c r="Z1659" s="108" t="str">
        <f t="shared" si="202"/>
        <v>CORRECTO</v>
      </c>
      <c r="AA1659" s="29">
        <f t="shared" si="203"/>
        <v>0</v>
      </c>
      <c r="AB1659" s="25">
        <v>3.2331707150248575E-3</v>
      </c>
      <c r="AC1659" s="26">
        <v>8.6037722805621959E-4</v>
      </c>
      <c r="AD1659" s="26">
        <v>4.0935479430810771E-3</v>
      </c>
      <c r="AE1659" s="28"/>
      <c r="AF1659" s="28"/>
      <c r="AG1659" s="28"/>
      <c r="AH1659" s="29"/>
      <c r="AI1659" s="108" t="str">
        <f t="shared" si="204"/>
        <v>NO OFERTADO</v>
      </c>
      <c r="AJ1659" s="108" t="str">
        <f t="shared" si="205"/>
        <v>CORRECTO</v>
      </c>
      <c r="AK1659" s="27">
        <v>2.1554471433499053E-3</v>
      </c>
      <c r="AL1659" s="26">
        <v>2.867924093520732E-4</v>
      </c>
      <c r="AM1659" s="26">
        <v>2.4422395527019785E-3</v>
      </c>
      <c r="AN1659" s="28"/>
      <c r="AO1659" s="28"/>
      <c r="AP1659" s="28"/>
      <c r="AQ1659" s="29"/>
      <c r="AR1659" s="108" t="str">
        <f t="shared" si="206"/>
        <v>NO OFERTADO</v>
      </c>
      <c r="AS1659" s="109" t="str">
        <f t="shared" si="207"/>
        <v>CORRECTO</v>
      </c>
    </row>
    <row r="1660" spans="1:45" ht="24" x14ac:dyDescent="0.25">
      <c r="A1660" s="134">
        <v>1660</v>
      </c>
      <c r="B1660" s="135">
        <v>101</v>
      </c>
      <c r="C1660" s="10" t="s">
        <v>310</v>
      </c>
      <c r="D1660" s="136" t="s">
        <v>136</v>
      </c>
      <c r="E1660" s="136" t="s">
        <v>6</v>
      </c>
      <c r="F1660" s="136" t="s">
        <v>7</v>
      </c>
      <c r="G1660" s="136" t="s">
        <v>8</v>
      </c>
      <c r="H1660" s="136" t="s">
        <v>7</v>
      </c>
      <c r="I1660" s="137">
        <v>6879.8</v>
      </c>
      <c r="J1660" s="8">
        <v>1</v>
      </c>
      <c r="K1660" s="8" t="s">
        <v>311</v>
      </c>
      <c r="L1660" s="9">
        <v>1428</v>
      </c>
      <c r="M1660" s="9">
        <v>23207</v>
      </c>
      <c r="N1660" s="138">
        <f t="shared" si="200"/>
        <v>33139596</v>
      </c>
      <c r="O1660" s="11" t="s">
        <v>3204</v>
      </c>
      <c r="P1660" s="39">
        <v>1.00688088987518E-3</v>
      </c>
      <c r="Q1660" s="39">
        <v>1.6076430204959218E-3</v>
      </c>
      <c r="R1660" s="26">
        <v>0.251720222468795</v>
      </c>
      <c r="S1660" s="26">
        <v>4.822929061487765E-2</v>
      </c>
      <c r="T1660" s="26">
        <v>0.29994951308367263</v>
      </c>
      <c r="U1660" s="11"/>
      <c r="V1660" s="28"/>
      <c r="W1660" s="28"/>
      <c r="X1660" s="29"/>
      <c r="Y1660" s="108" t="str">
        <f t="shared" si="201"/>
        <v>NO OFERTADO</v>
      </c>
      <c r="Z1660" s="108" t="str">
        <f t="shared" si="202"/>
        <v>CORRECTO</v>
      </c>
      <c r="AA1660" s="29">
        <f t="shared" si="203"/>
        <v>0</v>
      </c>
      <c r="AB1660" s="25">
        <v>9.0619280088766199E-2</v>
      </c>
      <c r="AC1660" s="26">
        <v>2.4114645307438825E-2</v>
      </c>
      <c r="AD1660" s="26">
        <v>0.11473392539620503</v>
      </c>
      <c r="AE1660" s="28"/>
      <c r="AF1660" s="28"/>
      <c r="AG1660" s="28"/>
      <c r="AH1660" s="29"/>
      <c r="AI1660" s="108" t="str">
        <f t="shared" si="204"/>
        <v>NO OFERTADO</v>
      </c>
      <c r="AJ1660" s="108" t="str">
        <f t="shared" si="205"/>
        <v>CORRECTO</v>
      </c>
      <c r="AK1660" s="27">
        <v>6.0412853392510797E-2</v>
      </c>
      <c r="AL1660" s="26">
        <v>8.0382151024796095E-3</v>
      </c>
      <c r="AM1660" s="26">
        <v>6.8451068494990414E-2</v>
      </c>
      <c r="AN1660" s="28"/>
      <c r="AO1660" s="28"/>
      <c r="AP1660" s="28"/>
      <c r="AQ1660" s="29"/>
      <c r="AR1660" s="108" t="str">
        <f t="shared" si="206"/>
        <v>NO OFERTADO</v>
      </c>
      <c r="AS1660" s="109" t="str">
        <f t="shared" si="207"/>
        <v>CORRECTO</v>
      </c>
    </row>
    <row r="1661" spans="1:45" ht="24" x14ac:dyDescent="0.25">
      <c r="A1661" s="134">
        <v>1661</v>
      </c>
      <c r="B1661" s="135">
        <v>569</v>
      </c>
      <c r="C1661" s="10" t="s">
        <v>310</v>
      </c>
      <c r="D1661" s="136" t="s">
        <v>130</v>
      </c>
      <c r="E1661" s="136" t="s">
        <v>6</v>
      </c>
      <c r="F1661" s="136" t="s">
        <v>7</v>
      </c>
      <c r="G1661" s="136" t="s">
        <v>8</v>
      </c>
      <c r="H1661" s="136" t="s">
        <v>7</v>
      </c>
      <c r="I1661" s="137">
        <v>3972.53</v>
      </c>
      <c r="J1661" s="8">
        <v>1</v>
      </c>
      <c r="K1661" s="8" t="s">
        <v>311</v>
      </c>
      <c r="L1661" s="9">
        <v>3972.53</v>
      </c>
      <c r="M1661" s="9">
        <v>2434.6923076923076</v>
      </c>
      <c r="N1661" s="138">
        <f t="shared" si="200"/>
        <v>9671888.2330769226</v>
      </c>
      <c r="O1661" s="11" t="s">
        <v>3204</v>
      </c>
      <c r="P1661" s="39">
        <v>2.93861139130778E-4</v>
      </c>
      <c r="Q1661" s="39">
        <v>4.6919532793709219E-4</v>
      </c>
      <c r="R1661" s="26">
        <v>7.3465284782694498E-2</v>
      </c>
      <c r="S1661" s="26">
        <v>1.4075859838112766E-2</v>
      </c>
      <c r="T1661" s="26">
        <v>8.7541144620807268E-2</v>
      </c>
      <c r="U1661" s="11"/>
      <c r="V1661" s="28"/>
      <c r="W1661" s="28"/>
      <c r="X1661" s="29"/>
      <c r="Y1661" s="108" t="str">
        <f t="shared" si="201"/>
        <v>NO OFERTADO</v>
      </c>
      <c r="Z1661" s="108" t="str">
        <f t="shared" si="202"/>
        <v>CORRECTO</v>
      </c>
      <c r="AA1661" s="29">
        <f t="shared" si="203"/>
        <v>0</v>
      </c>
      <c r="AB1661" s="25">
        <v>2.6447502521770021E-2</v>
      </c>
      <c r="AC1661" s="26">
        <v>7.0379299190563831E-3</v>
      </c>
      <c r="AD1661" s="26">
        <v>3.3485432440826406E-2</v>
      </c>
      <c r="AE1661" s="28"/>
      <c r="AF1661" s="28"/>
      <c r="AG1661" s="28"/>
      <c r="AH1661" s="29"/>
      <c r="AI1661" s="108" t="str">
        <f t="shared" si="204"/>
        <v>NO OFERTADO</v>
      </c>
      <c r="AJ1661" s="108" t="str">
        <f t="shared" si="205"/>
        <v>CORRECTO</v>
      </c>
      <c r="AK1661" s="27">
        <v>1.7631668347846678E-2</v>
      </c>
      <c r="AL1661" s="26">
        <v>2.3459766396854609E-3</v>
      </c>
      <c r="AM1661" s="26">
        <v>1.9977644987532139E-2</v>
      </c>
      <c r="AN1661" s="28"/>
      <c r="AO1661" s="28"/>
      <c r="AP1661" s="28"/>
      <c r="AQ1661" s="29"/>
      <c r="AR1661" s="108" t="str">
        <f t="shared" si="206"/>
        <v>NO OFERTADO</v>
      </c>
      <c r="AS1661" s="109" t="str">
        <f t="shared" si="207"/>
        <v>CORRECTO</v>
      </c>
    </row>
    <row r="1662" spans="1:45" ht="24" x14ac:dyDescent="0.25">
      <c r="A1662" s="134">
        <v>1662</v>
      </c>
      <c r="B1662" s="135">
        <v>452</v>
      </c>
      <c r="C1662" s="10" t="s">
        <v>310</v>
      </c>
      <c r="D1662" s="136" t="s">
        <v>660</v>
      </c>
      <c r="E1662" s="136" t="s">
        <v>6</v>
      </c>
      <c r="F1662" s="136" t="s">
        <v>7</v>
      </c>
      <c r="G1662" s="136" t="s">
        <v>8</v>
      </c>
      <c r="H1662" s="136" t="s">
        <v>7</v>
      </c>
      <c r="I1662" s="137">
        <v>7070.7</v>
      </c>
      <c r="J1662" s="8">
        <v>1</v>
      </c>
      <c r="K1662" s="8" t="s">
        <v>311</v>
      </c>
      <c r="L1662" s="9">
        <v>1415</v>
      </c>
      <c r="M1662" s="9">
        <v>4889.9230769230771</v>
      </c>
      <c r="N1662" s="138">
        <f t="shared" si="200"/>
        <v>6919241.153846154</v>
      </c>
      <c r="O1662" s="11" t="s">
        <v>3204</v>
      </c>
      <c r="P1662" s="39">
        <v>2.1022741768625007E-4</v>
      </c>
      <c r="Q1662" s="39">
        <v>3.3566099442216852E-4</v>
      </c>
      <c r="R1662" s="26">
        <v>5.2556854421562514E-2</v>
      </c>
      <c r="S1662" s="26">
        <v>1.0069829832665056E-2</v>
      </c>
      <c r="T1662" s="26">
        <v>6.2626684254227571E-2</v>
      </c>
      <c r="U1662" s="11"/>
      <c r="V1662" s="28"/>
      <c r="W1662" s="28"/>
      <c r="X1662" s="29"/>
      <c r="Y1662" s="108" t="str">
        <f t="shared" si="201"/>
        <v>NO OFERTADO</v>
      </c>
      <c r="Z1662" s="108" t="str">
        <f t="shared" si="202"/>
        <v>CORRECTO</v>
      </c>
      <c r="AA1662" s="29">
        <f t="shared" si="203"/>
        <v>0</v>
      </c>
      <c r="AB1662" s="25">
        <v>1.8920467591762507E-2</v>
      </c>
      <c r="AC1662" s="26">
        <v>5.0349149163325278E-3</v>
      </c>
      <c r="AD1662" s="26">
        <v>2.3955382508095036E-2</v>
      </c>
      <c r="AE1662" s="28"/>
      <c r="AF1662" s="28"/>
      <c r="AG1662" s="28"/>
      <c r="AH1662" s="29"/>
      <c r="AI1662" s="108" t="str">
        <f t="shared" si="204"/>
        <v>NO OFERTADO</v>
      </c>
      <c r="AJ1662" s="108" t="str">
        <f t="shared" si="205"/>
        <v>CORRECTO</v>
      </c>
      <c r="AK1662" s="27">
        <v>1.2613645061175004E-2</v>
      </c>
      <c r="AL1662" s="26">
        <v>1.6783049721108426E-3</v>
      </c>
      <c r="AM1662" s="26">
        <v>1.4291950033285847E-2</v>
      </c>
      <c r="AN1662" s="28"/>
      <c r="AO1662" s="28"/>
      <c r="AP1662" s="28"/>
      <c r="AQ1662" s="29"/>
      <c r="AR1662" s="108" t="str">
        <f t="shared" si="206"/>
        <v>NO OFERTADO</v>
      </c>
      <c r="AS1662" s="109" t="str">
        <f t="shared" si="207"/>
        <v>CORRECTO</v>
      </c>
    </row>
    <row r="1663" spans="1:45" ht="24" x14ac:dyDescent="0.25">
      <c r="A1663" s="134">
        <v>1663</v>
      </c>
      <c r="B1663" s="135">
        <v>400</v>
      </c>
      <c r="C1663" s="10" t="s">
        <v>310</v>
      </c>
      <c r="D1663" s="136" t="s">
        <v>5</v>
      </c>
      <c r="E1663" s="136" t="s">
        <v>6</v>
      </c>
      <c r="F1663" s="136" t="s">
        <v>7</v>
      </c>
      <c r="G1663" s="136" t="s">
        <v>8</v>
      </c>
      <c r="H1663" s="136" t="s">
        <v>7</v>
      </c>
      <c r="I1663" s="137">
        <v>7280.5999999999995</v>
      </c>
      <c r="J1663" s="8">
        <v>1</v>
      </c>
      <c r="K1663" s="8" t="s">
        <v>311</v>
      </c>
      <c r="L1663" s="9">
        <v>1815.08</v>
      </c>
      <c r="M1663" s="9">
        <v>3482.7692307692309</v>
      </c>
      <c r="N1663" s="138">
        <f t="shared" si="200"/>
        <v>6321504.7753846152</v>
      </c>
      <c r="O1663" s="11" t="s">
        <v>3204</v>
      </c>
      <c r="P1663" s="39">
        <v>1.9206638347641475E-4</v>
      </c>
      <c r="Q1663" s="39">
        <v>3.0666405924739448E-4</v>
      </c>
      <c r="R1663" s="26">
        <v>4.8016595869103687E-2</v>
      </c>
      <c r="S1663" s="26">
        <v>9.199921777421835E-3</v>
      </c>
      <c r="T1663" s="26">
        <v>5.7216517646525522E-2</v>
      </c>
      <c r="U1663" s="11"/>
      <c r="V1663" s="28"/>
      <c r="W1663" s="28"/>
      <c r="X1663" s="29"/>
      <c r="Y1663" s="108" t="str">
        <f t="shared" si="201"/>
        <v>NO OFERTADO</v>
      </c>
      <c r="Z1663" s="108" t="str">
        <f t="shared" si="202"/>
        <v>CORRECTO</v>
      </c>
      <c r="AA1663" s="29">
        <f t="shared" si="203"/>
        <v>0</v>
      </c>
      <c r="AB1663" s="25">
        <v>1.7285974512877327E-2</v>
      </c>
      <c r="AC1663" s="26">
        <v>4.5999608887109175E-3</v>
      </c>
      <c r="AD1663" s="26">
        <v>2.1885935401588244E-2</v>
      </c>
      <c r="AE1663" s="28"/>
      <c r="AF1663" s="28"/>
      <c r="AG1663" s="28"/>
      <c r="AH1663" s="29"/>
      <c r="AI1663" s="108" t="str">
        <f t="shared" si="204"/>
        <v>NO OFERTADO</v>
      </c>
      <c r="AJ1663" s="108" t="str">
        <f t="shared" si="205"/>
        <v>CORRECTO</v>
      </c>
      <c r="AK1663" s="27">
        <v>1.1523983008584884E-2</v>
      </c>
      <c r="AL1663" s="26">
        <v>1.5333202962369724E-3</v>
      </c>
      <c r="AM1663" s="26">
        <v>1.3057303304821856E-2</v>
      </c>
      <c r="AN1663" s="28"/>
      <c r="AO1663" s="28"/>
      <c r="AP1663" s="28"/>
      <c r="AQ1663" s="29"/>
      <c r="AR1663" s="108" t="str">
        <f t="shared" si="206"/>
        <v>NO OFERTADO</v>
      </c>
      <c r="AS1663" s="109" t="str">
        <f t="shared" si="207"/>
        <v>CORRECTO</v>
      </c>
    </row>
    <row r="1664" spans="1:45" ht="24" x14ac:dyDescent="0.25">
      <c r="A1664" s="134">
        <v>1664</v>
      </c>
      <c r="B1664" s="135">
        <v>2498</v>
      </c>
      <c r="C1664" s="141" t="s">
        <v>4195</v>
      </c>
      <c r="D1664" s="145" t="s">
        <v>136</v>
      </c>
      <c r="E1664" s="145" t="s">
        <v>6</v>
      </c>
      <c r="F1664" s="145" t="s">
        <v>7</v>
      </c>
      <c r="G1664" s="136" t="s">
        <v>8</v>
      </c>
      <c r="H1664" s="145" t="s">
        <v>7</v>
      </c>
      <c r="I1664" s="137">
        <v>6879.8</v>
      </c>
      <c r="J1664" s="8">
        <v>1</v>
      </c>
      <c r="K1664" s="8" t="s">
        <v>4196</v>
      </c>
      <c r="L1664" s="9">
        <v>6879.8</v>
      </c>
      <c r="M1664" s="9">
        <v>4188.4615384615381</v>
      </c>
      <c r="N1664" s="138">
        <f t="shared" si="200"/>
        <v>28815777.692307692</v>
      </c>
      <c r="O1664" s="11" t="s">
        <v>4504</v>
      </c>
      <c r="P1664" s="39">
        <v>8.755102471761009E-4</v>
      </c>
      <c r="Q1664" s="39">
        <v>1.3978892164889561E-3</v>
      </c>
      <c r="R1664" s="26">
        <v>0.21887756179402523</v>
      </c>
      <c r="S1664" s="26">
        <v>4.1936676494668687E-2</v>
      </c>
      <c r="T1664" s="26">
        <v>0.26081423828869393</v>
      </c>
      <c r="U1664" s="11"/>
      <c r="V1664" s="28"/>
      <c r="W1664" s="28"/>
      <c r="X1664" s="29"/>
      <c r="Y1664" s="108" t="str">
        <f t="shared" si="201"/>
        <v>NO OFERTADO</v>
      </c>
      <c r="Z1664" s="108" t="str">
        <f t="shared" si="202"/>
        <v>CORRECTO</v>
      </c>
      <c r="AA1664" s="29">
        <f t="shared" si="203"/>
        <v>0</v>
      </c>
      <c r="AB1664" s="25">
        <v>7.8795922245849082E-2</v>
      </c>
      <c r="AC1664" s="26">
        <v>2.0968338247334344E-2</v>
      </c>
      <c r="AD1664" s="26">
        <v>9.9764260493183432E-2</v>
      </c>
      <c r="AE1664" s="28"/>
      <c r="AF1664" s="28"/>
      <c r="AG1664" s="28"/>
      <c r="AH1664" s="29"/>
      <c r="AI1664" s="108" t="str">
        <f t="shared" si="204"/>
        <v>NO OFERTADO</v>
      </c>
      <c r="AJ1664" s="108" t="str">
        <f t="shared" si="205"/>
        <v>CORRECTO</v>
      </c>
      <c r="AK1664" s="27">
        <v>5.2530614830566057E-2</v>
      </c>
      <c r="AL1664" s="26">
        <v>6.9894460824447809E-3</v>
      </c>
      <c r="AM1664" s="26">
        <v>5.952006091301084E-2</v>
      </c>
      <c r="AN1664" s="28"/>
      <c r="AO1664" s="28"/>
      <c r="AP1664" s="28"/>
      <c r="AQ1664" s="29"/>
      <c r="AR1664" s="108" t="str">
        <f t="shared" si="206"/>
        <v>NO OFERTADO</v>
      </c>
      <c r="AS1664" s="109" t="str">
        <f t="shared" si="207"/>
        <v>CORRECTO</v>
      </c>
    </row>
    <row r="1665" spans="1:45" x14ac:dyDescent="0.25">
      <c r="A1665" s="134">
        <v>1665</v>
      </c>
      <c r="B1665" s="135">
        <v>118</v>
      </c>
      <c r="C1665" s="10" t="s">
        <v>347</v>
      </c>
      <c r="D1665" s="136" t="s">
        <v>348</v>
      </c>
      <c r="E1665" s="136" t="s">
        <v>349</v>
      </c>
      <c r="F1665" s="136" t="s">
        <v>155</v>
      </c>
      <c r="G1665" s="136" t="s">
        <v>156</v>
      </c>
      <c r="H1665" s="136" t="s">
        <v>349</v>
      </c>
      <c r="I1665" s="137">
        <v>16699.5</v>
      </c>
      <c r="J1665" s="8">
        <v>1</v>
      </c>
      <c r="K1665" s="8" t="s">
        <v>350</v>
      </c>
      <c r="L1665" s="9">
        <v>8204.11</v>
      </c>
      <c r="M1665" s="9">
        <v>4718.1538461538457</v>
      </c>
      <c r="N1665" s="138">
        <f t="shared" si="200"/>
        <v>38708253.150769234</v>
      </c>
      <c r="O1665" s="11" t="s">
        <v>3204</v>
      </c>
      <c r="P1665" s="39">
        <v>1.1760734916008108E-3</v>
      </c>
      <c r="Q1665" s="39">
        <v>1.8777855050925616E-3</v>
      </c>
      <c r="R1665" s="26">
        <v>0.29401837290020266</v>
      </c>
      <c r="S1665" s="26">
        <v>5.6333565152776849E-2</v>
      </c>
      <c r="T1665" s="26">
        <v>0.35035193805297948</v>
      </c>
      <c r="U1665" s="11"/>
      <c r="V1665" s="28"/>
      <c r="W1665" s="28"/>
      <c r="X1665" s="29"/>
      <c r="Y1665" s="108" t="str">
        <f t="shared" si="201"/>
        <v>NO OFERTADO</v>
      </c>
      <c r="Z1665" s="108" t="str">
        <f t="shared" si="202"/>
        <v>CORRECTO</v>
      </c>
      <c r="AA1665" s="29">
        <f t="shared" si="203"/>
        <v>0</v>
      </c>
      <c r="AB1665" s="25">
        <v>0.10584661424407296</v>
      </c>
      <c r="AC1665" s="26">
        <v>2.8166782576388424E-2</v>
      </c>
      <c r="AD1665" s="26">
        <v>0.13401339682046137</v>
      </c>
      <c r="AE1665" s="28"/>
      <c r="AF1665" s="28"/>
      <c r="AG1665" s="28"/>
      <c r="AH1665" s="29"/>
      <c r="AI1665" s="108" t="str">
        <f t="shared" si="204"/>
        <v>NO OFERTADO</v>
      </c>
      <c r="AJ1665" s="108" t="str">
        <f t="shared" si="205"/>
        <v>CORRECTO</v>
      </c>
      <c r="AK1665" s="27">
        <v>7.0564409496048641E-2</v>
      </c>
      <c r="AL1665" s="26">
        <v>9.3889275254628087E-3</v>
      </c>
      <c r="AM1665" s="26">
        <v>7.9953337021511445E-2</v>
      </c>
      <c r="AN1665" s="28"/>
      <c r="AO1665" s="28"/>
      <c r="AP1665" s="28"/>
      <c r="AQ1665" s="29"/>
      <c r="AR1665" s="108" t="str">
        <f t="shared" si="206"/>
        <v>NO OFERTADO</v>
      </c>
      <c r="AS1665" s="109" t="str">
        <f t="shared" si="207"/>
        <v>CORRECTO</v>
      </c>
    </row>
    <row r="1666" spans="1:45" x14ac:dyDescent="0.25">
      <c r="A1666" s="134">
        <v>1666</v>
      </c>
      <c r="B1666" s="135">
        <v>170</v>
      </c>
      <c r="C1666" s="10" t="s">
        <v>347</v>
      </c>
      <c r="D1666" s="136" t="s">
        <v>480</v>
      </c>
      <c r="E1666" s="136" t="s">
        <v>349</v>
      </c>
      <c r="F1666" s="136" t="s">
        <v>155</v>
      </c>
      <c r="G1666" s="136" t="s">
        <v>156</v>
      </c>
      <c r="H1666" s="136" t="s">
        <v>349</v>
      </c>
      <c r="I1666" s="137">
        <v>11133</v>
      </c>
      <c r="J1666" s="8">
        <v>1</v>
      </c>
      <c r="K1666" s="8" t="s">
        <v>350</v>
      </c>
      <c r="L1666" s="9">
        <v>7231</v>
      </c>
      <c r="M1666" s="9">
        <v>4930.6923076923076</v>
      </c>
      <c r="N1666" s="138">
        <f t="shared" si="200"/>
        <v>35653836.07692308</v>
      </c>
      <c r="O1666" s="11" t="s">
        <v>3204</v>
      </c>
      <c r="P1666" s="39">
        <v>1.0832710874506769E-3</v>
      </c>
      <c r="Q1666" s="39">
        <v>1.7296119338018208E-3</v>
      </c>
      <c r="R1666" s="26">
        <v>0.27081777186266925</v>
      </c>
      <c r="S1666" s="26">
        <v>5.1888358014054628E-2</v>
      </c>
      <c r="T1666" s="26">
        <v>0.32270612987672387</v>
      </c>
      <c r="U1666" s="11"/>
      <c r="V1666" s="28"/>
      <c r="W1666" s="28"/>
      <c r="X1666" s="29"/>
      <c r="Y1666" s="108" t="str">
        <f t="shared" si="201"/>
        <v>NO OFERTADO</v>
      </c>
      <c r="Z1666" s="108" t="str">
        <f t="shared" si="202"/>
        <v>CORRECTO</v>
      </c>
      <c r="AA1666" s="29">
        <f t="shared" si="203"/>
        <v>0</v>
      </c>
      <c r="AB1666" s="25">
        <v>9.7494397870560925E-2</v>
      </c>
      <c r="AC1666" s="26">
        <v>2.5944179007027314E-2</v>
      </c>
      <c r="AD1666" s="26">
        <v>0.12343857687758825</v>
      </c>
      <c r="AE1666" s="28"/>
      <c r="AF1666" s="28"/>
      <c r="AG1666" s="28"/>
      <c r="AH1666" s="29"/>
      <c r="AI1666" s="108" t="str">
        <f t="shared" si="204"/>
        <v>NO OFERTADO</v>
      </c>
      <c r="AJ1666" s="108" t="str">
        <f t="shared" si="205"/>
        <v>CORRECTO</v>
      </c>
      <c r="AK1666" s="27">
        <v>6.4996265247040622E-2</v>
      </c>
      <c r="AL1666" s="26">
        <v>8.6480596690091047E-3</v>
      </c>
      <c r="AM1666" s="26">
        <v>7.3644324916049719E-2</v>
      </c>
      <c r="AN1666" s="28"/>
      <c r="AO1666" s="28"/>
      <c r="AP1666" s="28"/>
      <c r="AQ1666" s="29"/>
      <c r="AR1666" s="108" t="str">
        <f t="shared" si="206"/>
        <v>NO OFERTADO</v>
      </c>
      <c r="AS1666" s="109" t="str">
        <f t="shared" si="207"/>
        <v>CORRECTO</v>
      </c>
    </row>
    <row r="1667" spans="1:45" x14ac:dyDescent="0.25">
      <c r="A1667" s="134">
        <v>1667</v>
      </c>
      <c r="B1667" s="135">
        <v>224</v>
      </c>
      <c r="C1667" s="10" t="s">
        <v>347</v>
      </c>
      <c r="D1667" s="136" t="s">
        <v>613</v>
      </c>
      <c r="E1667" s="136" t="s">
        <v>349</v>
      </c>
      <c r="F1667" s="136" t="s">
        <v>155</v>
      </c>
      <c r="G1667" s="136" t="s">
        <v>156</v>
      </c>
      <c r="H1667" s="136" t="s">
        <v>349</v>
      </c>
      <c r="I1667" s="137">
        <v>5566.5</v>
      </c>
      <c r="J1667" s="8">
        <v>1</v>
      </c>
      <c r="K1667" s="8" t="s">
        <v>350</v>
      </c>
      <c r="L1667" s="9">
        <v>4615</v>
      </c>
      <c r="M1667" s="9">
        <v>7554.1538461538457</v>
      </c>
      <c r="N1667" s="138">
        <f t="shared" si="200"/>
        <v>34862420</v>
      </c>
      <c r="O1667" s="11" t="s">
        <v>3204</v>
      </c>
      <c r="P1667" s="39">
        <v>1.0592254797796047E-3</v>
      </c>
      <c r="Q1667" s="39">
        <v>1.6912193555587531E-3</v>
      </c>
      <c r="R1667" s="26">
        <v>0.2648063699449012</v>
      </c>
      <c r="S1667" s="26">
        <v>5.0736580666762593E-2</v>
      </c>
      <c r="T1667" s="26">
        <v>0.31554295061166382</v>
      </c>
      <c r="U1667" s="11"/>
      <c r="V1667" s="28"/>
      <c r="W1667" s="28"/>
      <c r="X1667" s="29"/>
      <c r="Y1667" s="108" t="str">
        <f t="shared" si="201"/>
        <v>NO OFERTADO</v>
      </c>
      <c r="Z1667" s="108" t="str">
        <f t="shared" si="202"/>
        <v>CORRECTO</v>
      </c>
      <c r="AA1667" s="29">
        <f t="shared" si="203"/>
        <v>0</v>
      </c>
      <c r="AB1667" s="25">
        <v>9.5330293180164422E-2</v>
      </c>
      <c r="AC1667" s="26">
        <v>2.5368290333381296E-2</v>
      </c>
      <c r="AD1667" s="26">
        <v>0.12069858351354572</v>
      </c>
      <c r="AE1667" s="28"/>
      <c r="AF1667" s="28"/>
      <c r="AG1667" s="28"/>
      <c r="AH1667" s="29"/>
      <c r="AI1667" s="108" t="str">
        <f t="shared" si="204"/>
        <v>NO OFERTADO</v>
      </c>
      <c r="AJ1667" s="108" t="str">
        <f t="shared" si="205"/>
        <v>CORRECTO</v>
      </c>
      <c r="AK1667" s="27">
        <v>6.3553528786776281E-2</v>
      </c>
      <c r="AL1667" s="26">
        <v>8.4560967777937649E-3</v>
      </c>
      <c r="AM1667" s="26">
        <v>7.2009625564570051E-2</v>
      </c>
      <c r="AN1667" s="28"/>
      <c r="AO1667" s="28"/>
      <c r="AP1667" s="28"/>
      <c r="AQ1667" s="29"/>
      <c r="AR1667" s="108" t="str">
        <f t="shared" si="206"/>
        <v>NO OFERTADO</v>
      </c>
      <c r="AS1667" s="109" t="str">
        <f t="shared" si="207"/>
        <v>CORRECTO</v>
      </c>
    </row>
    <row r="1668" spans="1:45" ht="24" x14ac:dyDescent="0.25">
      <c r="A1668" s="134">
        <v>1668</v>
      </c>
      <c r="B1668" s="135">
        <v>1529</v>
      </c>
      <c r="C1668" s="10" t="s">
        <v>347</v>
      </c>
      <c r="D1668" s="136" t="s">
        <v>736</v>
      </c>
      <c r="E1668" s="136" t="s">
        <v>6</v>
      </c>
      <c r="F1668" s="136" t="s">
        <v>7</v>
      </c>
      <c r="G1668" s="136" t="s">
        <v>8</v>
      </c>
      <c r="H1668" s="136" t="s">
        <v>7</v>
      </c>
      <c r="I1668" s="137">
        <v>2470.0500000000002</v>
      </c>
      <c r="J1668" s="8">
        <v>1</v>
      </c>
      <c r="K1668" s="8" t="s">
        <v>350</v>
      </c>
      <c r="L1668" s="9">
        <v>2467.89</v>
      </c>
      <c r="M1668" s="9">
        <v>172.46153846153845</v>
      </c>
      <c r="N1668" s="138">
        <f t="shared" si="200"/>
        <v>425616.10615384614</v>
      </c>
      <c r="O1668" s="11" t="s">
        <v>3204</v>
      </c>
      <c r="P1668" s="39">
        <v>1.2931501147732569E-5</v>
      </c>
      <c r="Q1668" s="39">
        <v>2.0647166684496762E-5</v>
      </c>
      <c r="R1668" s="26">
        <v>3.2328752869331422E-3</v>
      </c>
      <c r="S1668" s="26">
        <v>6.1941500053490286E-4</v>
      </c>
      <c r="T1668" s="26">
        <v>3.852290287468045E-3</v>
      </c>
      <c r="U1668" s="11"/>
      <c r="V1668" s="28"/>
      <c r="W1668" s="28"/>
      <c r="X1668" s="29"/>
      <c r="Y1668" s="108" t="str">
        <f t="shared" si="201"/>
        <v>NO OFERTADO</v>
      </c>
      <c r="Z1668" s="108" t="str">
        <f t="shared" si="202"/>
        <v>CORRECTO</v>
      </c>
      <c r="AA1668" s="29">
        <f t="shared" si="203"/>
        <v>0</v>
      </c>
      <c r="AB1668" s="25">
        <v>1.1638351032959313E-3</v>
      </c>
      <c r="AC1668" s="26">
        <v>3.0970750026745143E-4</v>
      </c>
      <c r="AD1668" s="26">
        <v>1.4735426035633826E-3</v>
      </c>
      <c r="AE1668" s="28"/>
      <c r="AF1668" s="28"/>
      <c r="AG1668" s="28"/>
      <c r="AH1668" s="29"/>
      <c r="AI1668" s="108" t="str">
        <f t="shared" si="204"/>
        <v>NO OFERTADO</v>
      </c>
      <c r="AJ1668" s="108" t="str">
        <f t="shared" si="205"/>
        <v>CORRECTO</v>
      </c>
      <c r="AK1668" s="27">
        <v>7.7589006886395414E-4</v>
      </c>
      <c r="AL1668" s="26">
        <v>1.0323583342248381E-4</v>
      </c>
      <c r="AM1668" s="26">
        <v>8.7912590228643797E-4</v>
      </c>
      <c r="AN1668" s="28"/>
      <c r="AO1668" s="28"/>
      <c r="AP1668" s="28"/>
      <c r="AQ1668" s="29"/>
      <c r="AR1668" s="108" t="str">
        <f t="shared" si="206"/>
        <v>NO OFERTADO</v>
      </c>
      <c r="AS1668" s="109" t="str">
        <f t="shared" si="207"/>
        <v>CORRECTO</v>
      </c>
    </row>
    <row r="1669" spans="1:45" ht="24" x14ac:dyDescent="0.25">
      <c r="A1669" s="134">
        <v>1669</v>
      </c>
      <c r="B1669" s="135">
        <v>1567</v>
      </c>
      <c r="C1669" s="10" t="s">
        <v>347</v>
      </c>
      <c r="D1669" s="136" t="s">
        <v>1354</v>
      </c>
      <c r="E1669" s="136" t="s">
        <v>6</v>
      </c>
      <c r="F1669" s="136" t="s">
        <v>101</v>
      </c>
      <c r="G1669" s="136" t="s">
        <v>8</v>
      </c>
      <c r="H1669" s="136" t="s">
        <v>7</v>
      </c>
      <c r="I1669" s="137">
        <v>3705.0750000000003</v>
      </c>
      <c r="J1669" s="8">
        <v>1</v>
      </c>
      <c r="K1669" s="8" t="s">
        <v>350</v>
      </c>
      <c r="L1669" s="9">
        <v>3339.66</v>
      </c>
      <c r="M1669" s="9">
        <v>112.30769230769231</v>
      </c>
      <c r="N1669" s="138">
        <f t="shared" si="200"/>
        <v>375069.5076923077</v>
      </c>
      <c r="O1669" s="11" t="s">
        <v>3204</v>
      </c>
      <c r="P1669" s="39">
        <v>1.1395743016006484E-5</v>
      </c>
      <c r="Q1669" s="39">
        <v>1.8195088324021207E-5</v>
      </c>
      <c r="R1669" s="26">
        <v>2.848935754001621E-3</v>
      </c>
      <c r="S1669" s="26">
        <v>5.4585264972063622E-4</v>
      </c>
      <c r="T1669" s="26">
        <v>3.3947884037222572E-3</v>
      </c>
      <c r="U1669" s="11"/>
      <c r="V1669" s="28"/>
      <c r="W1669" s="28"/>
      <c r="X1669" s="29"/>
      <c r="Y1669" s="108" t="str">
        <f t="shared" si="201"/>
        <v>NO OFERTADO</v>
      </c>
      <c r="Z1669" s="108" t="str">
        <f t="shared" si="202"/>
        <v>CORRECTO</v>
      </c>
      <c r="AA1669" s="29">
        <f t="shared" si="203"/>
        <v>0</v>
      </c>
      <c r="AB1669" s="25">
        <v>1.0256168714405836E-3</v>
      </c>
      <c r="AC1669" s="26">
        <v>2.7292632486031811E-4</v>
      </c>
      <c r="AD1669" s="26">
        <v>1.2985431963009016E-3</v>
      </c>
      <c r="AE1669" s="28"/>
      <c r="AF1669" s="28"/>
      <c r="AG1669" s="28"/>
      <c r="AH1669" s="29"/>
      <c r="AI1669" s="108" t="str">
        <f t="shared" si="204"/>
        <v>NO OFERTADO</v>
      </c>
      <c r="AJ1669" s="108" t="str">
        <f t="shared" si="205"/>
        <v>CORRECTO</v>
      </c>
      <c r="AK1669" s="27">
        <v>6.8374458096038908E-4</v>
      </c>
      <c r="AL1669" s="26">
        <v>9.0975441620106033E-5</v>
      </c>
      <c r="AM1669" s="26">
        <v>7.747200225804951E-4</v>
      </c>
      <c r="AN1669" s="28"/>
      <c r="AO1669" s="28"/>
      <c r="AP1669" s="28"/>
      <c r="AQ1669" s="29"/>
      <c r="AR1669" s="108" t="str">
        <f t="shared" si="206"/>
        <v>NO OFERTADO</v>
      </c>
      <c r="AS1669" s="109" t="str">
        <f t="shared" si="207"/>
        <v>CORRECTO</v>
      </c>
    </row>
    <row r="1670" spans="1:45" ht="24" x14ac:dyDescent="0.25">
      <c r="A1670" s="134">
        <v>1670</v>
      </c>
      <c r="B1670" s="135">
        <v>1636</v>
      </c>
      <c r="C1670" s="10" t="s">
        <v>347</v>
      </c>
      <c r="D1670" s="136" t="s">
        <v>1216</v>
      </c>
      <c r="E1670" s="136" t="s">
        <v>6</v>
      </c>
      <c r="F1670" s="136" t="s">
        <v>7</v>
      </c>
      <c r="G1670" s="136" t="s">
        <v>8</v>
      </c>
      <c r="H1670" s="136" t="s">
        <v>7</v>
      </c>
      <c r="I1670" s="137">
        <v>1235.03</v>
      </c>
      <c r="J1670" s="8">
        <v>1</v>
      </c>
      <c r="K1670" s="8" t="s">
        <v>350</v>
      </c>
      <c r="L1670" s="9">
        <v>1235.03</v>
      </c>
      <c r="M1670" s="9">
        <v>231.76923076923077</v>
      </c>
      <c r="N1670" s="138">
        <f t="shared" ref="N1670:N1733" si="208">M1670*L1670</f>
        <v>286241.95307692309</v>
      </c>
      <c r="O1670" s="11" t="s">
        <v>3204</v>
      </c>
      <c r="P1670" s="39">
        <v>8.6968939643591863E-6</v>
      </c>
      <c r="Q1670" s="39">
        <v>1.3885953167239473E-5</v>
      </c>
      <c r="R1670" s="26">
        <v>2.1742234910897967E-3</v>
      </c>
      <c r="S1670" s="26">
        <v>4.165785950171842E-4</v>
      </c>
      <c r="T1670" s="26">
        <v>2.590802086106981E-3</v>
      </c>
      <c r="U1670" s="11"/>
      <c r="V1670" s="28"/>
      <c r="W1670" s="28"/>
      <c r="X1670" s="29"/>
      <c r="Y1670" s="108" t="str">
        <f t="shared" ref="Y1670:Y1733" si="209">IF(U1670=0,"NO OFERTADO",IF(V1670=0,"NO OFERTADO",IF(W1670=0,"NO OFERTADO",IF(X1670&gt;0,"CORRECTO","NO OFERTADO"))))</f>
        <v>NO OFERTADO</v>
      </c>
      <c r="Z1670" s="108" t="str">
        <f t="shared" ref="Z1670:Z1733" si="210">IF(X1670=0,"CORRECTO",IF(X1670&gt;I1670,"SOBREPASA TECHO REGULADO","CORRECTO"))</f>
        <v>CORRECTO</v>
      </c>
      <c r="AA1670" s="29">
        <f t="shared" ref="AA1670:AA1733" si="211">IF(AND(Y1670="CORRECTO", Z1670="CORRECTO"), X1670*M1670, 0)</f>
        <v>0</v>
      </c>
      <c r="AB1670" s="25">
        <v>7.8272045679232672E-4</v>
      </c>
      <c r="AC1670" s="26">
        <v>2.082892975085921E-4</v>
      </c>
      <c r="AD1670" s="26">
        <v>9.9100975430091876E-4</v>
      </c>
      <c r="AE1670" s="28"/>
      <c r="AF1670" s="28"/>
      <c r="AG1670" s="28"/>
      <c r="AH1670" s="29"/>
      <c r="AI1670" s="108" t="str">
        <f t="shared" ref="AI1670:AI1733" si="212">IF(AE1670=0,"NO OFERTADO",IF(AF1670=0,"NO OFERTADO",IF(AG1670=0,"NO OFERTADO",IF(AH1670&gt;0,"CORRECTO","NO OFERTADO"))))</f>
        <v>NO OFERTADO</v>
      </c>
      <c r="AJ1670" s="108" t="str">
        <f t="shared" ref="AJ1670:AJ1733" si="213">IF(AH1670=0,"CORRECTO",IF(AH1670&lt;X1670,"PRECIO OPCION 1 MAYOR QUE OPCION 2",IF(AH1670&gt;I1670,"SOBREPASA TECHO REGULADO","CORRECTO")))</f>
        <v>CORRECTO</v>
      </c>
      <c r="AK1670" s="27">
        <v>5.2181363786155122E-4</v>
      </c>
      <c r="AL1670" s="26">
        <v>6.9429765836197358E-5</v>
      </c>
      <c r="AM1670" s="26">
        <v>5.912434036977486E-4</v>
      </c>
      <c r="AN1670" s="28"/>
      <c r="AO1670" s="28"/>
      <c r="AP1670" s="28"/>
      <c r="AQ1670" s="29"/>
      <c r="AR1670" s="108" t="str">
        <f t="shared" ref="AR1670:AR1733" si="214">IF(AN1670=0,"NO OFERTADO",IF(AO1670=0,"NO OFERTADO",IF(AP1670=0,"NO OFERTADO",IF(AQ1670&gt;0,"CORRECTO","NO OFERTADO"))))</f>
        <v>NO OFERTADO</v>
      </c>
      <c r="AS1670" s="109" t="str">
        <f t="shared" ref="AS1670:AS1733" si="215">IF(AQ1670=0,"CORRECTO",IF(AQ1670&lt;AH1670,"PRECIO OPCION 2 MAYOR QUE OPCION 3",IF(AQ1670&gt;I1670,"SOBREPASA TECHO REGULADO","CORRECTO")))</f>
        <v>CORRECTO</v>
      </c>
    </row>
    <row r="1671" spans="1:45" ht="24" x14ac:dyDescent="0.25">
      <c r="A1671" s="134">
        <v>1671</v>
      </c>
      <c r="B1671" s="135">
        <v>1637</v>
      </c>
      <c r="C1671" s="10" t="s">
        <v>347</v>
      </c>
      <c r="D1671" s="136" t="s">
        <v>1574</v>
      </c>
      <c r="E1671" s="136" t="s">
        <v>6</v>
      </c>
      <c r="F1671" s="136" t="s">
        <v>101</v>
      </c>
      <c r="G1671" s="136" t="s">
        <v>8</v>
      </c>
      <c r="H1671" s="136" t="s">
        <v>7</v>
      </c>
      <c r="I1671" s="137">
        <v>4940.1000000000004</v>
      </c>
      <c r="J1671" s="8">
        <v>1</v>
      </c>
      <c r="K1671" s="8" t="s">
        <v>350</v>
      </c>
      <c r="L1671" s="9">
        <v>4940.1000000000004</v>
      </c>
      <c r="M1671" s="9">
        <v>50.888888888888886</v>
      </c>
      <c r="N1671" s="138">
        <f t="shared" si="208"/>
        <v>251396.2</v>
      </c>
      <c r="O1671" s="11" t="s">
        <v>3204</v>
      </c>
      <c r="P1671" s="39">
        <v>7.6381748759773265E-6</v>
      </c>
      <c r="Q1671" s="39">
        <v>1.2195542344849251E-5</v>
      </c>
      <c r="R1671" s="26">
        <v>1.9095437189943316E-3</v>
      </c>
      <c r="S1671" s="26">
        <v>3.6586627034547751E-4</v>
      </c>
      <c r="T1671" s="26">
        <v>2.2754099893398092E-3</v>
      </c>
      <c r="U1671" s="11"/>
      <c r="V1671" s="28"/>
      <c r="W1671" s="28"/>
      <c r="X1671" s="29"/>
      <c r="Y1671" s="108" t="str">
        <f t="shared" si="209"/>
        <v>NO OFERTADO</v>
      </c>
      <c r="Z1671" s="108" t="str">
        <f t="shared" si="210"/>
        <v>CORRECTO</v>
      </c>
      <c r="AA1671" s="29">
        <f t="shared" si="211"/>
        <v>0</v>
      </c>
      <c r="AB1671" s="25">
        <v>6.8743573883795937E-4</v>
      </c>
      <c r="AC1671" s="26">
        <v>1.8293313517273876E-4</v>
      </c>
      <c r="AD1671" s="26">
        <v>8.7036887401069807E-4</v>
      </c>
      <c r="AE1671" s="28"/>
      <c r="AF1671" s="28"/>
      <c r="AG1671" s="28"/>
      <c r="AH1671" s="29"/>
      <c r="AI1671" s="108" t="str">
        <f t="shared" si="212"/>
        <v>NO OFERTADO</v>
      </c>
      <c r="AJ1671" s="108" t="str">
        <f t="shared" si="213"/>
        <v>CORRECTO</v>
      </c>
      <c r="AK1671" s="27">
        <v>4.5829049255863958E-4</v>
      </c>
      <c r="AL1671" s="26">
        <v>6.0977711724246252E-5</v>
      </c>
      <c r="AM1671" s="26">
        <v>5.1926820428288578E-4</v>
      </c>
      <c r="AN1671" s="28"/>
      <c r="AO1671" s="28"/>
      <c r="AP1671" s="28"/>
      <c r="AQ1671" s="29"/>
      <c r="AR1671" s="108" t="str">
        <f t="shared" si="214"/>
        <v>NO OFERTADO</v>
      </c>
      <c r="AS1671" s="109" t="str">
        <f t="shared" si="215"/>
        <v>CORRECTO</v>
      </c>
    </row>
    <row r="1672" spans="1:45" x14ac:dyDescent="0.25">
      <c r="A1672" s="134">
        <v>1672</v>
      </c>
      <c r="B1672" s="135">
        <v>787</v>
      </c>
      <c r="C1672" s="10" t="s">
        <v>1645</v>
      </c>
      <c r="D1672" s="136" t="s">
        <v>51</v>
      </c>
      <c r="E1672" s="136" t="s">
        <v>36</v>
      </c>
      <c r="F1672" s="136" t="s">
        <v>16</v>
      </c>
      <c r="G1672" s="136" t="s">
        <v>17</v>
      </c>
      <c r="H1672" s="136" t="s">
        <v>36</v>
      </c>
      <c r="I1672" s="137" t="s">
        <v>45</v>
      </c>
      <c r="J1672" s="8">
        <v>1</v>
      </c>
      <c r="K1672" s="8" t="s">
        <v>1646</v>
      </c>
      <c r="L1672" s="9">
        <v>16193</v>
      </c>
      <c r="M1672" s="9">
        <v>219.15384615384616</v>
      </c>
      <c r="N1672" s="138">
        <f t="shared" si="208"/>
        <v>3548758.230769231</v>
      </c>
      <c r="O1672" s="11" t="s">
        <v>3204</v>
      </c>
      <c r="P1672" s="39">
        <v>1.0782197964479688E-4</v>
      </c>
      <c r="Q1672" s="39"/>
      <c r="R1672" s="26">
        <v>2.695549491119922E-2</v>
      </c>
      <c r="S1672" s="7"/>
      <c r="T1672" s="26">
        <v>2.695549491119922E-2</v>
      </c>
      <c r="U1672" s="11"/>
      <c r="V1672" s="28"/>
      <c r="W1672" s="28"/>
      <c r="X1672" s="29"/>
      <c r="Y1672" s="108" t="str">
        <f t="shared" si="209"/>
        <v>NO OFERTADO</v>
      </c>
      <c r="Z1672" s="108" t="str">
        <f t="shared" si="210"/>
        <v>CORRECTO</v>
      </c>
      <c r="AA1672" s="29">
        <f t="shared" si="211"/>
        <v>0</v>
      </c>
      <c r="AB1672" s="25">
        <v>9.703978168031719E-3</v>
      </c>
      <c r="AC1672" s="7"/>
      <c r="AD1672" s="26">
        <v>9.703978168031719E-3</v>
      </c>
      <c r="AE1672" s="28"/>
      <c r="AF1672" s="28"/>
      <c r="AG1672" s="28"/>
      <c r="AH1672" s="29"/>
      <c r="AI1672" s="108" t="str">
        <f t="shared" si="212"/>
        <v>NO OFERTADO</v>
      </c>
      <c r="AJ1672" s="108" t="str">
        <f t="shared" si="213"/>
        <v>CORRECTO</v>
      </c>
      <c r="AK1672" s="27">
        <v>6.469318778687813E-3</v>
      </c>
      <c r="AL1672" s="7"/>
      <c r="AM1672" s="26">
        <v>6.469318778687813E-3</v>
      </c>
      <c r="AN1672" s="28"/>
      <c r="AO1672" s="28"/>
      <c r="AP1672" s="28"/>
      <c r="AQ1672" s="29"/>
      <c r="AR1672" s="108" t="str">
        <f t="shared" si="214"/>
        <v>NO OFERTADO</v>
      </c>
      <c r="AS1672" s="109" t="str">
        <f t="shared" si="215"/>
        <v>CORRECTO</v>
      </c>
    </row>
    <row r="1673" spans="1:45" ht="24" x14ac:dyDescent="0.25">
      <c r="A1673" s="134">
        <v>1673</v>
      </c>
      <c r="B1673" s="135">
        <v>1318</v>
      </c>
      <c r="C1673" s="10" t="s">
        <v>2402</v>
      </c>
      <c r="D1673" s="136" t="s">
        <v>2403</v>
      </c>
      <c r="E1673" s="136" t="s">
        <v>6</v>
      </c>
      <c r="F1673" s="136" t="s">
        <v>7</v>
      </c>
      <c r="G1673" s="136" t="s">
        <v>8</v>
      </c>
      <c r="H1673" s="136" t="s">
        <v>7</v>
      </c>
      <c r="I1673" s="137">
        <v>5310</v>
      </c>
      <c r="J1673" s="8">
        <v>1</v>
      </c>
      <c r="K1673" s="8" t="s">
        <v>2404</v>
      </c>
      <c r="L1673" s="9">
        <v>4692</v>
      </c>
      <c r="M1673" s="9">
        <v>287</v>
      </c>
      <c r="N1673" s="138">
        <f t="shared" si="208"/>
        <v>1346604</v>
      </c>
      <c r="O1673" s="11" t="s">
        <v>3204</v>
      </c>
      <c r="P1673" s="39">
        <v>4.0913891461726831E-5</v>
      </c>
      <c r="Q1673" s="39">
        <v>6.5325434925998809E-5</v>
      </c>
      <c r="R1673" s="26">
        <v>1.0228472865431708E-2</v>
      </c>
      <c r="S1673" s="26">
        <v>1.9597630477799642E-3</v>
      </c>
      <c r="T1673" s="26">
        <v>1.2188235913211672E-2</v>
      </c>
      <c r="U1673" s="11"/>
      <c r="V1673" s="28"/>
      <c r="W1673" s="28"/>
      <c r="X1673" s="29"/>
      <c r="Y1673" s="108" t="str">
        <f t="shared" si="209"/>
        <v>NO OFERTADO</v>
      </c>
      <c r="Z1673" s="108" t="str">
        <f t="shared" si="210"/>
        <v>CORRECTO</v>
      </c>
      <c r="AA1673" s="29">
        <f t="shared" si="211"/>
        <v>0</v>
      </c>
      <c r="AB1673" s="25">
        <v>3.6822502315554148E-3</v>
      </c>
      <c r="AC1673" s="26">
        <v>9.7988152388998211E-4</v>
      </c>
      <c r="AD1673" s="26">
        <v>4.6621317554453971E-3</v>
      </c>
      <c r="AE1673" s="28"/>
      <c r="AF1673" s="28"/>
      <c r="AG1673" s="28"/>
      <c r="AH1673" s="29"/>
      <c r="AI1673" s="108" t="str">
        <f t="shared" si="212"/>
        <v>NO OFERTADO</v>
      </c>
      <c r="AJ1673" s="108" t="str">
        <f t="shared" si="213"/>
        <v>CORRECTO</v>
      </c>
      <c r="AK1673" s="27">
        <v>2.4548334877036097E-3</v>
      </c>
      <c r="AL1673" s="26">
        <v>3.2662717462999407E-4</v>
      </c>
      <c r="AM1673" s="26">
        <v>2.7814606623336037E-3</v>
      </c>
      <c r="AN1673" s="28"/>
      <c r="AO1673" s="28"/>
      <c r="AP1673" s="28"/>
      <c r="AQ1673" s="29"/>
      <c r="AR1673" s="108" t="str">
        <f t="shared" si="214"/>
        <v>NO OFERTADO</v>
      </c>
      <c r="AS1673" s="109" t="str">
        <f t="shared" si="215"/>
        <v>CORRECTO</v>
      </c>
    </row>
    <row r="1674" spans="1:45" x14ac:dyDescent="0.25">
      <c r="A1674" s="134">
        <v>1674</v>
      </c>
      <c r="B1674" s="135">
        <v>65</v>
      </c>
      <c r="C1674" s="10" t="s">
        <v>199</v>
      </c>
      <c r="D1674" s="136" t="s">
        <v>200</v>
      </c>
      <c r="E1674" s="136" t="s">
        <v>201</v>
      </c>
      <c r="F1674" s="136" t="s">
        <v>16</v>
      </c>
      <c r="G1674" s="136" t="s">
        <v>38</v>
      </c>
      <c r="H1674" s="136" t="s">
        <v>18</v>
      </c>
      <c r="I1674" s="137">
        <v>1991077.5</v>
      </c>
      <c r="J1674" s="8">
        <v>1</v>
      </c>
      <c r="K1674" s="8" t="s">
        <v>202</v>
      </c>
      <c r="L1674" s="9">
        <v>1795329.76</v>
      </c>
      <c r="M1674" s="9">
        <v>53.153846153846153</v>
      </c>
      <c r="N1674" s="138">
        <f t="shared" si="208"/>
        <v>95428681.858461544</v>
      </c>
      <c r="O1674" s="11" t="s">
        <v>3204</v>
      </c>
      <c r="P1674" s="39">
        <v>2.899411209154849E-3</v>
      </c>
      <c r="Q1674" s="39">
        <v>4.6293640497271447E-3</v>
      </c>
      <c r="R1674" s="26">
        <v>0.72485280228871229</v>
      </c>
      <c r="S1674" s="26">
        <v>0.13888092149181433</v>
      </c>
      <c r="T1674" s="26">
        <v>0.8637337237805266</v>
      </c>
      <c r="U1674" s="11"/>
      <c r="V1674" s="28"/>
      <c r="W1674" s="28"/>
      <c r="X1674" s="29"/>
      <c r="Y1674" s="108" t="str">
        <f t="shared" si="209"/>
        <v>NO OFERTADO</v>
      </c>
      <c r="Z1674" s="108" t="str">
        <f t="shared" si="210"/>
        <v>CORRECTO</v>
      </c>
      <c r="AA1674" s="29">
        <f t="shared" si="211"/>
        <v>0</v>
      </c>
      <c r="AB1674" s="25">
        <v>0.2609470088239364</v>
      </c>
      <c r="AC1674" s="26">
        <v>6.9440460745907165E-2</v>
      </c>
      <c r="AD1674" s="26">
        <v>0.33038746956984355</v>
      </c>
      <c r="AE1674" s="28"/>
      <c r="AF1674" s="28"/>
      <c r="AG1674" s="28"/>
      <c r="AH1674" s="29"/>
      <c r="AI1674" s="108" t="str">
        <f t="shared" si="212"/>
        <v>NO OFERTADO</v>
      </c>
      <c r="AJ1674" s="108" t="str">
        <f t="shared" si="213"/>
        <v>CORRECTO</v>
      </c>
      <c r="AK1674" s="27">
        <v>0.17396467254929093</v>
      </c>
      <c r="AL1674" s="26">
        <v>2.3146820248635722E-2</v>
      </c>
      <c r="AM1674" s="26">
        <v>0.19711149279792667</v>
      </c>
      <c r="AN1674" s="28"/>
      <c r="AO1674" s="28"/>
      <c r="AP1674" s="28"/>
      <c r="AQ1674" s="29"/>
      <c r="AR1674" s="108" t="str">
        <f t="shared" si="214"/>
        <v>NO OFERTADO</v>
      </c>
      <c r="AS1674" s="109" t="str">
        <f t="shared" si="215"/>
        <v>CORRECTO</v>
      </c>
    </row>
    <row r="1675" spans="1:45" ht="24" x14ac:dyDescent="0.25">
      <c r="A1675" s="134">
        <v>1675</v>
      </c>
      <c r="B1675" s="135">
        <v>467</v>
      </c>
      <c r="C1675" s="10" t="s">
        <v>1118</v>
      </c>
      <c r="D1675" s="136" t="s">
        <v>1119</v>
      </c>
      <c r="E1675" s="136" t="s">
        <v>192</v>
      </c>
      <c r="F1675" s="136" t="s">
        <v>36</v>
      </c>
      <c r="G1675" s="136" t="s">
        <v>17</v>
      </c>
      <c r="H1675" s="136" t="s">
        <v>36</v>
      </c>
      <c r="I1675" s="137">
        <v>613317.6</v>
      </c>
      <c r="J1675" s="8">
        <v>1</v>
      </c>
      <c r="K1675" s="8" t="s">
        <v>1120</v>
      </c>
      <c r="L1675" s="9">
        <v>613317.6</v>
      </c>
      <c r="M1675" s="9">
        <v>34.230769230769234</v>
      </c>
      <c r="N1675" s="138">
        <f t="shared" si="208"/>
        <v>20994333.230769232</v>
      </c>
      <c r="O1675" s="11" t="s">
        <v>3204</v>
      </c>
      <c r="P1675" s="39">
        <v>6.378711715656698E-4</v>
      </c>
      <c r="Q1675" s="39">
        <v>1.0184612174635971E-3</v>
      </c>
      <c r="R1675" s="26">
        <v>0.15946779289141744</v>
      </c>
      <c r="S1675" s="26">
        <v>3.0553836523907911E-2</v>
      </c>
      <c r="T1675" s="26">
        <v>0.19002162941532535</v>
      </c>
      <c r="U1675" s="11"/>
      <c r="V1675" s="28"/>
      <c r="W1675" s="28"/>
      <c r="X1675" s="29"/>
      <c r="Y1675" s="108" t="str">
        <f t="shared" si="209"/>
        <v>NO OFERTADO</v>
      </c>
      <c r="Z1675" s="108" t="str">
        <f t="shared" si="210"/>
        <v>CORRECTO</v>
      </c>
      <c r="AA1675" s="29">
        <f t="shared" si="211"/>
        <v>0</v>
      </c>
      <c r="AB1675" s="25">
        <v>5.7408405440910283E-2</v>
      </c>
      <c r="AC1675" s="26">
        <v>1.5276918261953955E-2</v>
      </c>
      <c r="AD1675" s="26">
        <v>7.2685323702864235E-2</v>
      </c>
      <c r="AE1675" s="28"/>
      <c r="AF1675" s="28"/>
      <c r="AG1675" s="28"/>
      <c r="AH1675" s="29"/>
      <c r="AI1675" s="108" t="str">
        <f t="shared" si="212"/>
        <v>NO OFERTADO</v>
      </c>
      <c r="AJ1675" s="108" t="str">
        <f t="shared" si="213"/>
        <v>CORRECTO</v>
      </c>
      <c r="AK1675" s="27">
        <v>3.8272270293940189E-2</v>
      </c>
      <c r="AL1675" s="26">
        <v>5.0923060873179857E-3</v>
      </c>
      <c r="AM1675" s="26">
        <v>4.3364576381258173E-2</v>
      </c>
      <c r="AN1675" s="28"/>
      <c r="AO1675" s="28"/>
      <c r="AP1675" s="28"/>
      <c r="AQ1675" s="29"/>
      <c r="AR1675" s="108" t="str">
        <f t="shared" si="214"/>
        <v>NO OFERTADO</v>
      </c>
      <c r="AS1675" s="109" t="str">
        <f t="shared" si="215"/>
        <v>CORRECTO</v>
      </c>
    </row>
    <row r="1676" spans="1:45" ht="24" x14ac:dyDescent="0.25">
      <c r="A1676" s="134">
        <v>1676</v>
      </c>
      <c r="B1676" s="135">
        <v>193</v>
      </c>
      <c r="C1676" s="10" t="s">
        <v>539</v>
      </c>
      <c r="D1676" s="136" t="s">
        <v>540</v>
      </c>
      <c r="E1676" s="136" t="s">
        <v>6</v>
      </c>
      <c r="F1676" s="136" t="s">
        <v>7</v>
      </c>
      <c r="G1676" s="136" t="s">
        <v>8</v>
      </c>
      <c r="H1676" s="136" t="s">
        <v>7</v>
      </c>
      <c r="I1676" s="137" t="s">
        <v>45</v>
      </c>
      <c r="J1676" s="8">
        <v>1</v>
      </c>
      <c r="K1676" s="8" t="s">
        <v>541</v>
      </c>
      <c r="L1676" s="9">
        <v>190.49</v>
      </c>
      <c r="M1676" s="9">
        <v>234687.46153846153</v>
      </c>
      <c r="N1676" s="138">
        <f t="shared" si="208"/>
        <v>44705614.548461542</v>
      </c>
      <c r="O1676" s="11" t="s">
        <v>3204</v>
      </c>
      <c r="P1676" s="39">
        <v>1.3582914215059152E-3</v>
      </c>
      <c r="Q1676" s="39"/>
      <c r="R1676" s="26">
        <v>0.3395728553764788</v>
      </c>
      <c r="S1676" s="7"/>
      <c r="T1676" s="26">
        <v>0.3395728553764788</v>
      </c>
      <c r="U1676" s="11"/>
      <c r="V1676" s="28"/>
      <c r="W1676" s="28"/>
      <c r="X1676" s="29"/>
      <c r="Y1676" s="108" t="str">
        <f t="shared" si="209"/>
        <v>NO OFERTADO</v>
      </c>
      <c r="Z1676" s="108" t="str">
        <f t="shared" si="210"/>
        <v>CORRECTO</v>
      </c>
      <c r="AA1676" s="29">
        <f t="shared" si="211"/>
        <v>0</v>
      </c>
      <c r="AB1676" s="25">
        <v>0.12224622793553237</v>
      </c>
      <c r="AC1676" s="7"/>
      <c r="AD1676" s="26">
        <v>0.12224622793553237</v>
      </c>
      <c r="AE1676" s="28"/>
      <c r="AF1676" s="28"/>
      <c r="AG1676" s="28"/>
      <c r="AH1676" s="29"/>
      <c r="AI1676" s="108" t="str">
        <f t="shared" si="212"/>
        <v>NO OFERTADO</v>
      </c>
      <c r="AJ1676" s="108" t="str">
        <f t="shared" si="213"/>
        <v>CORRECTO</v>
      </c>
      <c r="AK1676" s="27">
        <v>8.1497485290354915E-2</v>
      </c>
      <c r="AL1676" s="7"/>
      <c r="AM1676" s="26">
        <v>8.1497485290354915E-2</v>
      </c>
      <c r="AN1676" s="28"/>
      <c r="AO1676" s="28"/>
      <c r="AP1676" s="28"/>
      <c r="AQ1676" s="29"/>
      <c r="AR1676" s="108" t="str">
        <f t="shared" si="214"/>
        <v>NO OFERTADO</v>
      </c>
      <c r="AS1676" s="109" t="str">
        <f t="shared" si="215"/>
        <v>CORRECTO</v>
      </c>
    </row>
    <row r="1677" spans="1:45" ht="24" x14ac:dyDescent="0.25">
      <c r="A1677" s="134">
        <v>1677</v>
      </c>
      <c r="B1677" s="135">
        <v>246</v>
      </c>
      <c r="C1677" s="10" t="s">
        <v>539</v>
      </c>
      <c r="D1677" s="136" t="s">
        <v>55</v>
      </c>
      <c r="E1677" s="136" t="s">
        <v>6</v>
      </c>
      <c r="F1677" s="136" t="s">
        <v>7</v>
      </c>
      <c r="G1677" s="136" t="s">
        <v>8</v>
      </c>
      <c r="H1677" s="136" t="s">
        <v>7</v>
      </c>
      <c r="I1677" s="137" t="s">
        <v>45</v>
      </c>
      <c r="J1677" s="8">
        <v>1</v>
      </c>
      <c r="K1677" s="8" t="s">
        <v>541</v>
      </c>
      <c r="L1677" s="9">
        <v>141.88999999999999</v>
      </c>
      <c r="M1677" s="9">
        <v>184482.84615384616</v>
      </c>
      <c r="N1677" s="138">
        <f t="shared" si="208"/>
        <v>26176271.040769227</v>
      </c>
      <c r="O1677" s="11" t="s">
        <v>3204</v>
      </c>
      <c r="P1677" s="39">
        <v>7.953140732054676E-4</v>
      </c>
      <c r="Q1677" s="39"/>
      <c r="R1677" s="26">
        <v>0.19882851830136691</v>
      </c>
      <c r="S1677" s="7"/>
      <c r="T1677" s="26">
        <v>0.19882851830136691</v>
      </c>
      <c r="U1677" s="11"/>
      <c r="V1677" s="28"/>
      <c r="W1677" s="28"/>
      <c r="X1677" s="29"/>
      <c r="Y1677" s="108" t="str">
        <f t="shared" si="209"/>
        <v>NO OFERTADO</v>
      </c>
      <c r="Z1677" s="108" t="str">
        <f t="shared" si="210"/>
        <v>CORRECTO</v>
      </c>
      <c r="AA1677" s="29">
        <f t="shared" si="211"/>
        <v>0</v>
      </c>
      <c r="AB1677" s="25">
        <v>7.157826658849209E-2</v>
      </c>
      <c r="AC1677" s="7"/>
      <c r="AD1677" s="26">
        <v>7.157826658849209E-2</v>
      </c>
      <c r="AE1677" s="28"/>
      <c r="AF1677" s="28"/>
      <c r="AG1677" s="28"/>
      <c r="AH1677" s="29"/>
      <c r="AI1677" s="108" t="str">
        <f t="shared" si="212"/>
        <v>NO OFERTADO</v>
      </c>
      <c r="AJ1677" s="108" t="str">
        <f t="shared" si="213"/>
        <v>CORRECTO</v>
      </c>
      <c r="AK1677" s="27">
        <v>4.7718844392328055E-2</v>
      </c>
      <c r="AL1677" s="7"/>
      <c r="AM1677" s="26">
        <v>4.7718844392328055E-2</v>
      </c>
      <c r="AN1677" s="28"/>
      <c r="AO1677" s="28"/>
      <c r="AP1677" s="28"/>
      <c r="AQ1677" s="29"/>
      <c r="AR1677" s="108" t="str">
        <f t="shared" si="214"/>
        <v>NO OFERTADO</v>
      </c>
      <c r="AS1677" s="109" t="str">
        <f t="shared" si="215"/>
        <v>CORRECTO</v>
      </c>
    </row>
    <row r="1678" spans="1:45" ht="24" x14ac:dyDescent="0.25">
      <c r="A1678" s="134">
        <v>1678</v>
      </c>
      <c r="B1678" s="135">
        <v>1143</v>
      </c>
      <c r="C1678" s="10" t="s">
        <v>539</v>
      </c>
      <c r="D1678" s="136" t="s">
        <v>61</v>
      </c>
      <c r="E1678" s="136" t="s">
        <v>6</v>
      </c>
      <c r="F1678" s="136" t="s">
        <v>7</v>
      </c>
      <c r="G1678" s="136" t="s">
        <v>8</v>
      </c>
      <c r="H1678" s="136" t="s">
        <v>7</v>
      </c>
      <c r="I1678" s="137" t="s">
        <v>45</v>
      </c>
      <c r="J1678" s="8">
        <v>1</v>
      </c>
      <c r="K1678" s="8" t="s">
        <v>541</v>
      </c>
      <c r="L1678" s="9">
        <v>178.3</v>
      </c>
      <c r="M1678" s="9">
        <v>11112</v>
      </c>
      <c r="N1678" s="138">
        <f t="shared" si="208"/>
        <v>1981269.6</v>
      </c>
      <c r="O1678" s="11" t="s">
        <v>3204</v>
      </c>
      <c r="P1678" s="39">
        <v>6.0196946816450083E-5</v>
      </c>
      <c r="Q1678" s="39"/>
      <c r="R1678" s="26">
        <v>1.5049236704112521E-2</v>
      </c>
      <c r="S1678" s="7"/>
      <c r="T1678" s="26">
        <v>1.5049236704112521E-2</v>
      </c>
      <c r="U1678" s="11"/>
      <c r="V1678" s="28"/>
      <c r="W1678" s="28"/>
      <c r="X1678" s="29"/>
      <c r="Y1678" s="108" t="str">
        <f t="shared" si="209"/>
        <v>NO OFERTADO</v>
      </c>
      <c r="Z1678" s="108" t="str">
        <f t="shared" si="210"/>
        <v>CORRECTO</v>
      </c>
      <c r="AA1678" s="29">
        <f t="shared" si="211"/>
        <v>0</v>
      </c>
      <c r="AB1678" s="25">
        <v>5.4177252134805075E-3</v>
      </c>
      <c r="AC1678" s="7"/>
      <c r="AD1678" s="26">
        <v>5.4177252134805075E-3</v>
      </c>
      <c r="AE1678" s="28"/>
      <c r="AF1678" s="28"/>
      <c r="AG1678" s="28"/>
      <c r="AH1678" s="29"/>
      <c r="AI1678" s="108" t="str">
        <f t="shared" si="212"/>
        <v>NO OFERTADO</v>
      </c>
      <c r="AJ1678" s="108" t="str">
        <f t="shared" si="213"/>
        <v>CORRECTO</v>
      </c>
      <c r="AK1678" s="27">
        <v>3.6118168089870049E-3</v>
      </c>
      <c r="AL1678" s="7"/>
      <c r="AM1678" s="26">
        <v>3.6118168089870049E-3</v>
      </c>
      <c r="AN1678" s="28"/>
      <c r="AO1678" s="28"/>
      <c r="AP1678" s="28"/>
      <c r="AQ1678" s="29"/>
      <c r="AR1678" s="108" t="str">
        <f t="shared" si="214"/>
        <v>NO OFERTADO</v>
      </c>
      <c r="AS1678" s="109" t="str">
        <f t="shared" si="215"/>
        <v>CORRECTO</v>
      </c>
    </row>
    <row r="1679" spans="1:45" ht="24" x14ac:dyDescent="0.25">
      <c r="A1679" s="134">
        <v>1679</v>
      </c>
      <c r="B1679" s="135">
        <v>2583</v>
      </c>
      <c r="C1679" s="141" t="s">
        <v>4344</v>
      </c>
      <c r="D1679" s="145" t="s">
        <v>55</v>
      </c>
      <c r="E1679" s="145" t="s">
        <v>6</v>
      </c>
      <c r="F1679" s="145" t="s">
        <v>7</v>
      </c>
      <c r="G1679" s="136" t="s">
        <v>8</v>
      </c>
      <c r="H1679" s="145" t="s">
        <v>7</v>
      </c>
      <c r="I1679" s="137" t="s">
        <v>45</v>
      </c>
      <c r="J1679" s="8">
        <v>1</v>
      </c>
      <c r="K1679" s="8" t="s">
        <v>4345</v>
      </c>
      <c r="L1679" s="9">
        <v>15530.4</v>
      </c>
      <c r="M1679" s="9">
        <v>38.18181818181818</v>
      </c>
      <c r="N1679" s="138">
        <f t="shared" si="208"/>
        <v>592978.90909090906</v>
      </c>
      <c r="O1679" s="11" t="s">
        <v>4504</v>
      </c>
      <c r="P1679" s="39">
        <v>1.8016487939764502E-5</v>
      </c>
      <c r="Q1679" s="39"/>
      <c r="R1679" s="26">
        <v>4.5041219849411259E-3</v>
      </c>
      <c r="S1679" s="7"/>
      <c r="T1679" s="26">
        <v>4.5041219849411259E-3</v>
      </c>
      <c r="U1679" s="11"/>
      <c r="V1679" s="28"/>
      <c r="W1679" s="28"/>
      <c r="X1679" s="29"/>
      <c r="Y1679" s="108" t="str">
        <f t="shared" si="209"/>
        <v>NO OFERTADO</v>
      </c>
      <c r="Z1679" s="108" t="str">
        <f t="shared" si="210"/>
        <v>CORRECTO</v>
      </c>
      <c r="AA1679" s="29">
        <f t="shared" si="211"/>
        <v>0</v>
      </c>
      <c r="AB1679" s="25">
        <v>1.6214839145788052E-3</v>
      </c>
      <c r="AC1679" s="7"/>
      <c r="AD1679" s="26">
        <v>1.6214839145788052E-3</v>
      </c>
      <c r="AE1679" s="28"/>
      <c r="AF1679" s="28"/>
      <c r="AG1679" s="28"/>
      <c r="AH1679" s="29"/>
      <c r="AI1679" s="108" t="str">
        <f t="shared" si="212"/>
        <v>NO OFERTADO</v>
      </c>
      <c r="AJ1679" s="108" t="str">
        <f t="shared" si="213"/>
        <v>CORRECTO</v>
      </c>
      <c r="AK1679" s="27">
        <v>1.0809892763858702E-3</v>
      </c>
      <c r="AL1679" s="7"/>
      <c r="AM1679" s="26">
        <v>1.0809892763858702E-3</v>
      </c>
      <c r="AN1679" s="28"/>
      <c r="AO1679" s="28"/>
      <c r="AP1679" s="28"/>
      <c r="AQ1679" s="29"/>
      <c r="AR1679" s="108" t="str">
        <f t="shared" si="214"/>
        <v>NO OFERTADO</v>
      </c>
      <c r="AS1679" s="109" t="str">
        <f t="shared" si="215"/>
        <v>CORRECTO</v>
      </c>
    </row>
    <row r="1680" spans="1:45" ht="24" x14ac:dyDescent="0.25">
      <c r="A1680" s="134">
        <v>1680</v>
      </c>
      <c r="B1680" s="135">
        <v>2611</v>
      </c>
      <c r="C1680" s="141" t="s">
        <v>4344</v>
      </c>
      <c r="D1680" s="145" t="s">
        <v>540</v>
      </c>
      <c r="E1680" s="145" t="s">
        <v>6</v>
      </c>
      <c r="F1680" s="145" t="s">
        <v>7</v>
      </c>
      <c r="G1680" s="136" t="s">
        <v>8</v>
      </c>
      <c r="H1680" s="145" t="s">
        <v>7</v>
      </c>
      <c r="I1680" s="137" t="s">
        <v>45</v>
      </c>
      <c r="J1680" s="8">
        <v>1</v>
      </c>
      <c r="K1680" s="8" t="s">
        <v>4394</v>
      </c>
      <c r="L1680" s="9">
        <v>9768</v>
      </c>
      <c r="M1680" s="9">
        <v>30</v>
      </c>
      <c r="N1680" s="138">
        <f t="shared" si="208"/>
        <v>293040</v>
      </c>
      <c r="O1680" s="11" t="s">
        <v>4504</v>
      </c>
      <c r="P1680" s="39">
        <v>8.9034391357402995E-6</v>
      </c>
      <c r="Q1680" s="39"/>
      <c r="R1680" s="26">
        <v>2.225859783935075E-3</v>
      </c>
      <c r="S1680" s="7"/>
      <c r="T1680" s="26">
        <v>2.225859783935075E-3</v>
      </c>
      <c r="U1680" s="11"/>
      <c r="V1680" s="28"/>
      <c r="W1680" s="28"/>
      <c r="X1680" s="29"/>
      <c r="Y1680" s="108" t="str">
        <f t="shared" si="209"/>
        <v>NO OFERTADO</v>
      </c>
      <c r="Z1680" s="108" t="str">
        <f t="shared" si="210"/>
        <v>CORRECTO</v>
      </c>
      <c r="AA1680" s="29">
        <f t="shared" si="211"/>
        <v>0</v>
      </c>
      <c r="AB1680" s="25">
        <v>8.0130952221662698E-4</v>
      </c>
      <c r="AC1680" s="7"/>
      <c r="AD1680" s="26">
        <v>8.0130952221662698E-4</v>
      </c>
      <c r="AE1680" s="28"/>
      <c r="AF1680" s="28"/>
      <c r="AG1680" s="28"/>
      <c r="AH1680" s="29"/>
      <c r="AI1680" s="108" t="str">
        <f t="shared" si="212"/>
        <v>NO OFERTADO</v>
      </c>
      <c r="AJ1680" s="108" t="str">
        <f t="shared" si="213"/>
        <v>CORRECTO</v>
      </c>
      <c r="AK1680" s="27">
        <v>5.3420634814441799E-4</v>
      </c>
      <c r="AL1680" s="7"/>
      <c r="AM1680" s="26">
        <v>5.3420634814441799E-4</v>
      </c>
      <c r="AN1680" s="28"/>
      <c r="AO1680" s="28"/>
      <c r="AP1680" s="28"/>
      <c r="AQ1680" s="29"/>
      <c r="AR1680" s="108" t="str">
        <f t="shared" si="214"/>
        <v>NO OFERTADO</v>
      </c>
      <c r="AS1680" s="109" t="str">
        <f t="shared" si="215"/>
        <v>CORRECTO</v>
      </c>
    </row>
    <row r="1681" spans="1:45" ht="24" x14ac:dyDescent="0.25">
      <c r="A1681" s="134">
        <v>1681</v>
      </c>
      <c r="B1681" s="135">
        <v>15</v>
      </c>
      <c r="C1681" s="10" t="s">
        <v>57</v>
      </c>
      <c r="D1681" s="136" t="s">
        <v>58</v>
      </c>
      <c r="E1681" s="136" t="s">
        <v>6</v>
      </c>
      <c r="F1681" s="136" t="s">
        <v>7</v>
      </c>
      <c r="G1681" s="136" t="s">
        <v>8</v>
      </c>
      <c r="H1681" s="136" t="s">
        <v>7</v>
      </c>
      <c r="I1681" s="137" t="s">
        <v>45</v>
      </c>
      <c r="J1681" s="8">
        <v>1</v>
      </c>
      <c r="K1681" s="8" t="s">
        <v>59</v>
      </c>
      <c r="L1681" s="9">
        <v>1898.03</v>
      </c>
      <c r="M1681" s="9">
        <v>67643.153846153844</v>
      </c>
      <c r="N1681" s="138">
        <f t="shared" si="208"/>
        <v>128388735.29461537</v>
      </c>
      <c r="O1681" s="11" t="s">
        <v>3204</v>
      </c>
      <c r="P1681" s="39">
        <v>3.9008370543621366E-3</v>
      </c>
      <c r="Q1681" s="39"/>
      <c r="R1681" s="26">
        <v>0.97520926359053417</v>
      </c>
      <c r="S1681" s="7"/>
      <c r="T1681" s="26">
        <v>0.97520926359053417</v>
      </c>
      <c r="U1681" s="11"/>
      <c r="V1681" s="28"/>
      <c r="W1681" s="28"/>
      <c r="X1681" s="29"/>
      <c r="Y1681" s="108" t="str">
        <f t="shared" si="209"/>
        <v>NO OFERTADO</v>
      </c>
      <c r="Z1681" s="108" t="str">
        <f t="shared" si="210"/>
        <v>CORRECTO</v>
      </c>
      <c r="AA1681" s="29">
        <f t="shared" si="211"/>
        <v>0</v>
      </c>
      <c r="AB1681" s="25">
        <v>0.35107533489259229</v>
      </c>
      <c r="AC1681" s="7"/>
      <c r="AD1681" s="26">
        <v>0.35107533489259229</v>
      </c>
      <c r="AE1681" s="28"/>
      <c r="AF1681" s="28"/>
      <c r="AG1681" s="28"/>
      <c r="AH1681" s="29"/>
      <c r="AI1681" s="108" t="str">
        <f t="shared" si="212"/>
        <v>NO OFERTADO</v>
      </c>
      <c r="AJ1681" s="108" t="str">
        <f t="shared" si="213"/>
        <v>CORRECTO</v>
      </c>
      <c r="AK1681" s="27">
        <v>0.2340502232617282</v>
      </c>
      <c r="AL1681" s="7"/>
      <c r="AM1681" s="26">
        <v>0.2340502232617282</v>
      </c>
      <c r="AN1681" s="28"/>
      <c r="AO1681" s="28"/>
      <c r="AP1681" s="28"/>
      <c r="AQ1681" s="29"/>
      <c r="AR1681" s="108" t="str">
        <f t="shared" si="214"/>
        <v>NO OFERTADO</v>
      </c>
      <c r="AS1681" s="109" t="str">
        <f t="shared" si="215"/>
        <v>CORRECTO</v>
      </c>
    </row>
    <row r="1682" spans="1:45" ht="24" x14ac:dyDescent="0.25">
      <c r="A1682" s="134">
        <v>1682</v>
      </c>
      <c r="B1682" s="135">
        <v>102</v>
      </c>
      <c r="C1682" s="10" t="s">
        <v>57</v>
      </c>
      <c r="D1682" s="136" t="s">
        <v>312</v>
      </c>
      <c r="E1682" s="136" t="s">
        <v>6</v>
      </c>
      <c r="F1682" s="136" t="s">
        <v>7</v>
      </c>
      <c r="G1682" s="136" t="s">
        <v>8</v>
      </c>
      <c r="H1682" s="136" t="s">
        <v>7</v>
      </c>
      <c r="I1682" s="137" t="s">
        <v>45</v>
      </c>
      <c r="J1682" s="8">
        <v>1</v>
      </c>
      <c r="K1682" s="8" t="s">
        <v>59</v>
      </c>
      <c r="L1682" s="9">
        <v>1870.66</v>
      </c>
      <c r="M1682" s="9">
        <v>17774</v>
      </c>
      <c r="N1682" s="138">
        <f t="shared" si="208"/>
        <v>33249110.84</v>
      </c>
      <c r="O1682" s="11" t="s">
        <v>3204</v>
      </c>
      <c r="P1682" s="39">
        <v>1.0102082810586372E-3</v>
      </c>
      <c r="Q1682" s="39"/>
      <c r="R1682" s="26">
        <v>0.25255207026465931</v>
      </c>
      <c r="S1682" s="7"/>
      <c r="T1682" s="26">
        <v>0.25255207026465931</v>
      </c>
      <c r="U1682" s="11"/>
      <c r="V1682" s="28"/>
      <c r="W1682" s="28"/>
      <c r="X1682" s="29"/>
      <c r="Y1682" s="108" t="str">
        <f t="shared" si="209"/>
        <v>NO OFERTADO</v>
      </c>
      <c r="Z1682" s="108" t="str">
        <f t="shared" si="210"/>
        <v>CORRECTO</v>
      </c>
      <c r="AA1682" s="29">
        <f t="shared" si="211"/>
        <v>0</v>
      </c>
      <c r="AB1682" s="25">
        <v>9.091874529527734E-2</v>
      </c>
      <c r="AC1682" s="7"/>
      <c r="AD1682" s="26">
        <v>9.091874529527734E-2</v>
      </c>
      <c r="AE1682" s="28"/>
      <c r="AF1682" s="28"/>
      <c r="AG1682" s="28"/>
      <c r="AH1682" s="29"/>
      <c r="AI1682" s="108" t="str">
        <f t="shared" si="212"/>
        <v>NO OFERTADO</v>
      </c>
      <c r="AJ1682" s="108" t="str">
        <f t="shared" si="213"/>
        <v>CORRECTO</v>
      </c>
      <c r="AK1682" s="27">
        <v>6.0612496863518231E-2</v>
      </c>
      <c r="AL1682" s="7"/>
      <c r="AM1682" s="26">
        <v>6.0612496863518231E-2</v>
      </c>
      <c r="AN1682" s="28"/>
      <c r="AO1682" s="28"/>
      <c r="AP1682" s="28"/>
      <c r="AQ1682" s="29"/>
      <c r="AR1682" s="108" t="str">
        <f t="shared" si="214"/>
        <v>NO OFERTADO</v>
      </c>
      <c r="AS1682" s="109" t="str">
        <f t="shared" si="215"/>
        <v>CORRECTO</v>
      </c>
    </row>
    <row r="1683" spans="1:45" ht="24" x14ac:dyDescent="0.25">
      <c r="A1683" s="134">
        <v>1683</v>
      </c>
      <c r="B1683" s="135">
        <v>437</v>
      </c>
      <c r="C1683" s="10" t="s">
        <v>57</v>
      </c>
      <c r="D1683" s="136" t="s">
        <v>1066</v>
      </c>
      <c r="E1683" s="136" t="s">
        <v>6</v>
      </c>
      <c r="F1683" s="136" t="s">
        <v>7</v>
      </c>
      <c r="G1683" s="136" t="s">
        <v>8</v>
      </c>
      <c r="H1683" s="136" t="s">
        <v>7</v>
      </c>
      <c r="I1683" s="137" t="s">
        <v>45</v>
      </c>
      <c r="J1683" s="8">
        <v>1</v>
      </c>
      <c r="K1683" s="8" t="s">
        <v>59</v>
      </c>
      <c r="L1683" s="9">
        <v>8979.48</v>
      </c>
      <c r="M1683" s="9">
        <v>1680.9</v>
      </c>
      <c r="N1683" s="138">
        <f t="shared" si="208"/>
        <v>15093607.932</v>
      </c>
      <c r="O1683" s="11" t="s">
        <v>3204</v>
      </c>
      <c r="P1683" s="39">
        <v>4.5858933784223663E-4</v>
      </c>
      <c r="Q1683" s="39"/>
      <c r="R1683" s="26">
        <v>0.11464733446055916</v>
      </c>
      <c r="S1683" s="7"/>
      <c r="T1683" s="26">
        <v>0.11464733446055916</v>
      </c>
      <c r="U1683" s="11"/>
      <c r="V1683" s="28"/>
      <c r="W1683" s="28"/>
      <c r="X1683" s="29"/>
      <c r="Y1683" s="108" t="str">
        <f t="shared" si="209"/>
        <v>NO OFERTADO</v>
      </c>
      <c r="Z1683" s="108" t="str">
        <f t="shared" si="210"/>
        <v>CORRECTO</v>
      </c>
      <c r="AA1683" s="29">
        <f t="shared" si="211"/>
        <v>0</v>
      </c>
      <c r="AB1683" s="25">
        <v>4.1273040405801299E-2</v>
      </c>
      <c r="AC1683" s="7"/>
      <c r="AD1683" s="26">
        <v>4.1273040405801299E-2</v>
      </c>
      <c r="AE1683" s="28"/>
      <c r="AF1683" s="28"/>
      <c r="AG1683" s="28"/>
      <c r="AH1683" s="29"/>
      <c r="AI1683" s="108" t="str">
        <f t="shared" si="212"/>
        <v>NO OFERTADO</v>
      </c>
      <c r="AJ1683" s="108" t="str">
        <f t="shared" si="213"/>
        <v>CORRECTO</v>
      </c>
      <c r="AK1683" s="27">
        <v>2.7515360270534198E-2</v>
      </c>
      <c r="AL1683" s="7"/>
      <c r="AM1683" s="26">
        <v>2.7515360270534198E-2</v>
      </c>
      <c r="AN1683" s="28"/>
      <c r="AO1683" s="28"/>
      <c r="AP1683" s="28"/>
      <c r="AQ1683" s="29"/>
      <c r="AR1683" s="108" t="str">
        <f t="shared" si="214"/>
        <v>NO OFERTADO</v>
      </c>
      <c r="AS1683" s="109" t="str">
        <f t="shared" si="215"/>
        <v>CORRECTO</v>
      </c>
    </row>
    <row r="1684" spans="1:45" ht="24" x14ac:dyDescent="0.25">
      <c r="A1684" s="134">
        <v>1684</v>
      </c>
      <c r="B1684" s="135">
        <v>6</v>
      </c>
      <c r="C1684" s="10" t="s">
        <v>26</v>
      </c>
      <c r="D1684" s="136" t="s">
        <v>27</v>
      </c>
      <c r="E1684" s="136" t="s">
        <v>6</v>
      </c>
      <c r="F1684" s="136" t="s">
        <v>7</v>
      </c>
      <c r="G1684" s="136" t="s">
        <v>8</v>
      </c>
      <c r="H1684" s="136" t="s">
        <v>7</v>
      </c>
      <c r="I1684" s="137">
        <v>25335.599999999999</v>
      </c>
      <c r="J1684" s="8">
        <v>1</v>
      </c>
      <c r="K1684" s="8" t="s">
        <v>28</v>
      </c>
      <c r="L1684" s="9">
        <v>3738.02</v>
      </c>
      <c r="M1684" s="9">
        <v>78797.538461538468</v>
      </c>
      <c r="N1684" s="138">
        <f t="shared" si="208"/>
        <v>294546774.72000003</v>
      </c>
      <c r="O1684" s="11" t="s">
        <v>3204</v>
      </c>
      <c r="P1684" s="39">
        <v>8.949219496819991E-3</v>
      </c>
      <c r="Q1684" s="39">
        <v>1.4288830394558602E-2</v>
      </c>
      <c r="R1684" s="26">
        <v>2.2373048742049977</v>
      </c>
      <c r="S1684" s="26">
        <v>0.42866491183675803</v>
      </c>
      <c r="T1684" s="26">
        <v>2.6659697860417557</v>
      </c>
      <c r="U1684" s="11"/>
      <c r="V1684" s="28"/>
      <c r="W1684" s="28"/>
      <c r="X1684" s="29"/>
      <c r="Y1684" s="108" t="str">
        <f t="shared" si="209"/>
        <v>NO OFERTADO</v>
      </c>
      <c r="Z1684" s="108" t="str">
        <f t="shared" si="210"/>
        <v>CORRECTO</v>
      </c>
      <c r="AA1684" s="29">
        <f t="shared" si="211"/>
        <v>0</v>
      </c>
      <c r="AB1684" s="25">
        <v>0.80542975471379918</v>
      </c>
      <c r="AC1684" s="26">
        <v>0.21433245591837902</v>
      </c>
      <c r="AD1684" s="26">
        <v>1.0197622106321782</v>
      </c>
      <c r="AE1684" s="28"/>
      <c r="AF1684" s="28"/>
      <c r="AG1684" s="28"/>
      <c r="AH1684" s="29"/>
      <c r="AI1684" s="108" t="str">
        <f t="shared" si="212"/>
        <v>NO OFERTADO</v>
      </c>
      <c r="AJ1684" s="108" t="str">
        <f t="shared" si="213"/>
        <v>CORRECTO</v>
      </c>
      <c r="AK1684" s="27">
        <v>0.53695316980919949</v>
      </c>
      <c r="AL1684" s="26">
        <v>7.144415197279301E-2</v>
      </c>
      <c r="AM1684" s="26">
        <v>0.60839732178199246</v>
      </c>
      <c r="AN1684" s="28"/>
      <c r="AO1684" s="28"/>
      <c r="AP1684" s="28"/>
      <c r="AQ1684" s="29"/>
      <c r="AR1684" s="108" t="str">
        <f t="shared" si="214"/>
        <v>NO OFERTADO</v>
      </c>
      <c r="AS1684" s="109" t="str">
        <f t="shared" si="215"/>
        <v>CORRECTO</v>
      </c>
    </row>
    <row r="1685" spans="1:45" ht="24" x14ac:dyDescent="0.25">
      <c r="A1685" s="134">
        <v>1685</v>
      </c>
      <c r="B1685" s="135">
        <v>72</v>
      </c>
      <c r="C1685" s="10" t="s">
        <v>26</v>
      </c>
      <c r="D1685" s="136" t="s">
        <v>224</v>
      </c>
      <c r="E1685" s="136" t="s">
        <v>6</v>
      </c>
      <c r="F1685" s="136" t="s">
        <v>7</v>
      </c>
      <c r="G1685" s="136" t="s">
        <v>8</v>
      </c>
      <c r="H1685" s="136" t="s">
        <v>7</v>
      </c>
      <c r="I1685" s="137">
        <v>12667.8</v>
      </c>
      <c r="J1685" s="8">
        <v>1</v>
      </c>
      <c r="K1685" s="8" t="s">
        <v>28</v>
      </c>
      <c r="L1685" s="9">
        <v>1435.09</v>
      </c>
      <c r="M1685" s="9">
        <v>29990.307692307691</v>
      </c>
      <c r="N1685" s="138">
        <f t="shared" si="208"/>
        <v>43038790.666153841</v>
      </c>
      <c r="O1685" s="11" t="s">
        <v>3204</v>
      </c>
      <c r="P1685" s="39">
        <v>1.3076482840976265E-3</v>
      </c>
      <c r="Q1685" s="39">
        <v>2.0878652662219312E-3</v>
      </c>
      <c r="R1685" s="26">
        <v>0.32691207102440661</v>
      </c>
      <c r="S1685" s="26">
        <v>6.2635957986657942E-2</v>
      </c>
      <c r="T1685" s="26">
        <v>0.38954802901106456</v>
      </c>
      <c r="U1685" s="11"/>
      <c r="V1685" s="28"/>
      <c r="W1685" s="28"/>
      <c r="X1685" s="29"/>
      <c r="Y1685" s="108" t="str">
        <f t="shared" si="209"/>
        <v>NO OFERTADO</v>
      </c>
      <c r="Z1685" s="108" t="str">
        <f t="shared" si="210"/>
        <v>CORRECTO</v>
      </c>
      <c r="AA1685" s="29">
        <f t="shared" si="211"/>
        <v>0</v>
      </c>
      <c r="AB1685" s="25">
        <v>0.11768834556878639</v>
      </c>
      <c r="AC1685" s="26">
        <v>3.1317978993328971E-2</v>
      </c>
      <c r="AD1685" s="26">
        <v>0.14900632456211538</v>
      </c>
      <c r="AE1685" s="28"/>
      <c r="AF1685" s="28"/>
      <c r="AG1685" s="28"/>
      <c r="AH1685" s="29"/>
      <c r="AI1685" s="108" t="str">
        <f t="shared" si="212"/>
        <v>NO OFERTADO</v>
      </c>
      <c r="AJ1685" s="108" t="str">
        <f t="shared" si="213"/>
        <v>CORRECTO</v>
      </c>
      <c r="AK1685" s="27">
        <v>7.8458897045857595E-2</v>
      </c>
      <c r="AL1685" s="26">
        <v>1.0439326331109656E-2</v>
      </c>
      <c r="AM1685" s="26">
        <v>8.8898223376967248E-2</v>
      </c>
      <c r="AN1685" s="28"/>
      <c r="AO1685" s="28"/>
      <c r="AP1685" s="28"/>
      <c r="AQ1685" s="29"/>
      <c r="AR1685" s="108" t="str">
        <f t="shared" si="214"/>
        <v>NO OFERTADO</v>
      </c>
      <c r="AS1685" s="109" t="str">
        <f t="shared" si="215"/>
        <v>CORRECTO</v>
      </c>
    </row>
    <row r="1686" spans="1:45" ht="24" x14ac:dyDescent="0.25">
      <c r="A1686" s="134">
        <v>1686</v>
      </c>
      <c r="B1686" s="135">
        <v>607</v>
      </c>
      <c r="C1686" s="10" t="s">
        <v>26</v>
      </c>
      <c r="D1686" s="136" t="s">
        <v>1358</v>
      </c>
      <c r="E1686" s="136" t="s">
        <v>6</v>
      </c>
      <c r="F1686" s="136" t="s">
        <v>7</v>
      </c>
      <c r="G1686" s="136" t="s">
        <v>8</v>
      </c>
      <c r="H1686" s="136" t="s">
        <v>7</v>
      </c>
      <c r="I1686" s="137">
        <v>6333.9</v>
      </c>
      <c r="J1686" s="8">
        <v>1</v>
      </c>
      <c r="K1686" s="8" t="s">
        <v>28</v>
      </c>
      <c r="L1686" s="9">
        <v>2480.36</v>
      </c>
      <c r="M1686" s="9">
        <v>3181.1538461538462</v>
      </c>
      <c r="N1686" s="138">
        <f t="shared" si="208"/>
        <v>7890406.7538461545</v>
      </c>
      <c r="O1686" s="11" t="s">
        <v>3204</v>
      </c>
      <c r="P1686" s="39">
        <v>2.3973435807092354E-4</v>
      </c>
      <c r="Q1686" s="39">
        <v>3.8277344559947723E-4</v>
      </c>
      <c r="R1686" s="26">
        <v>5.9933589517730888E-2</v>
      </c>
      <c r="S1686" s="26">
        <v>1.1483203367984317E-2</v>
      </c>
      <c r="T1686" s="26">
        <v>7.1416792885715202E-2</v>
      </c>
      <c r="U1686" s="11"/>
      <c r="V1686" s="28"/>
      <c r="W1686" s="28"/>
      <c r="X1686" s="29"/>
      <c r="Y1686" s="108" t="str">
        <f t="shared" si="209"/>
        <v>NO OFERTADO</v>
      </c>
      <c r="Z1686" s="108" t="str">
        <f t="shared" si="210"/>
        <v>CORRECTO</v>
      </c>
      <c r="AA1686" s="29">
        <f t="shared" si="211"/>
        <v>0</v>
      </c>
      <c r="AB1686" s="25">
        <v>2.1576092226383119E-2</v>
      </c>
      <c r="AC1686" s="26">
        <v>5.7416016839921587E-3</v>
      </c>
      <c r="AD1686" s="26">
        <v>2.7317693910375279E-2</v>
      </c>
      <c r="AE1686" s="28"/>
      <c r="AF1686" s="28"/>
      <c r="AG1686" s="28"/>
      <c r="AH1686" s="29"/>
      <c r="AI1686" s="108" t="str">
        <f t="shared" si="212"/>
        <v>NO OFERTADO</v>
      </c>
      <c r="AJ1686" s="108" t="str">
        <f t="shared" si="213"/>
        <v>CORRECTO</v>
      </c>
      <c r="AK1686" s="27">
        <v>1.4384061484255412E-2</v>
      </c>
      <c r="AL1686" s="26">
        <v>1.9138672279973862E-3</v>
      </c>
      <c r="AM1686" s="26">
        <v>1.6297928712252798E-2</v>
      </c>
      <c r="AN1686" s="28"/>
      <c r="AO1686" s="28"/>
      <c r="AP1686" s="28"/>
      <c r="AQ1686" s="29"/>
      <c r="AR1686" s="108" t="str">
        <f t="shared" si="214"/>
        <v>NO OFERTADO</v>
      </c>
      <c r="AS1686" s="109" t="str">
        <f t="shared" si="215"/>
        <v>CORRECTO</v>
      </c>
    </row>
    <row r="1687" spans="1:45" x14ac:dyDescent="0.25">
      <c r="A1687" s="134">
        <v>1687</v>
      </c>
      <c r="B1687" s="135">
        <v>132</v>
      </c>
      <c r="C1687" s="10" t="s">
        <v>381</v>
      </c>
      <c r="D1687" s="136" t="s">
        <v>382</v>
      </c>
      <c r="E1687" s="136" t="s">
        <v>155</v>
      </c>
      <c r="F1687" s="136" t="s">
        <v>155</v>
      </c>
      <c r="G1687" s="136" t="s">
        <v>156</v>
      </c>
      <c r="H1687" s="136" t="s">
        <v>155</v>
      </c>
      <c r="I1687" s="137">
        <v>16450.739999999998</v>
      </c>
      <c r="J1687" s="8">
        <v>1</v>
      </c>
      <c r="K1687" s="8" t="s">
        <v>383</v>
      </c>
      <c r="L1687" s="9">
        <v>16450.740000000002</v>
      </c>
      <c r="M1687" s="9">
        <v>4055.1538461538462</v>
      </c>
      <c r="N1687" s="138">
        <f t="shared" si="208"/>
        <v>66710281.583076932</v>
      </c>
      <c r="O1687" s="11" t="s">
        <v>3204</v>
      </c>
      <c r="P1687" s="39">
        <v>2.026859581637396E-3</v>
      </c>
      <c r="Q1687" s="39">
        <v>3.2361987328497085E-3</v>
      </c>
      <c r="R1687" s="26">
        <v>0.506714895409349</v>
      </c>
      <c r="S1687" s="26">
        <v>9.7085961985491256E-2</v>
      </c>
      <c r="T1687" s="26">
        <v>0.60380085739484024</v>
      </c>
      <c r="U1687" s="11"/>
      <c r="V1687" s="28"/>
      <c r="W1687" s="28"/>
      <c r="X1687" s="29"/>
      <c r="Y1687" s="108" t="str">
        <f t="shared" si="209"/>
        <v>NO OFERTADO</v>
      </c>
      <c r="Z1687" s="108" t="str">
        <f t="shared" si="210"/>
        <v>CORRECTO</v>
      </c>
      <c r="AA1687" s="29">
        <f t="shared" si="211"/>
        <v>0</v>
      </c>
      <c r="AB1687" s="25">
        <v>0.18241736234736564</v>
      </c>
      <c r="AC1687" s="26">
        <v>4.8542980992745628E-2</v>
      </c>
      <c r="AD1687" s="26">
        <v>0.23096034334011126</v>
      </c>
      <c r="AE1687" s="28"/>
      <c r="AF1687" s="28"/>
      <c r="AG1687" s="28"/>
      <c r="AH1687" s="29"/>
      <c r="AI1687" s="108" t="str">
        <f t="shared" si="212"/>
        <v>NO OFERTADO</v>
      </c>
      <c r="AJ1687" s="108" t="str">
        <f t="shared" si="213"/>
        <v>CORRECTO</v>
      </c>
      <c r="AK1687" s="27">
        <v>0.12161157489824376</v>
      </c>
      <c r="AL1687" s="26">
        <v>1.6180993664248543E-2</v>
      </c>
      <c r="AM1687" s="26">
        <v>0.13779256856249231</v>
      </c>
      <c r="AN1687" s="28"/>
      <c r="AO1687" s="28"/>
      <c r="AP1687" s="28"/>
      <c r="AQ1687" s="29"/>
      <c r="AR1687" s="108" t="str">
        <f t="shared" si="214"/>
        <v>NO OFERTADO</v>
      </c>
      <c r="AS1687" s="109" t="str">
        <f t="shared" si="215"/>
        <v>CORRECTO</v>
      </c>
    </row>
    <row r="1688" spans="1:45" x14ac:dyDescent="0.25">
      <c r="A1688" s="134">
        <v>1688</v>
      </c>
      <c r="B1688" s="135">
        <v>441</v>
      </c>
      <c r="C1688" s="10" t="s">
        <v>381</v>
      </c>
      <c r="D1688" s="136" t="s">
        <v>1074</v>
      </c>
      <c r="E1688" s="136" t="s">
        <v>155</v>
      </c>
      <c r="F1688" s="136" t="s">
        <v>155</v>
      </c>
      <c r="G1688" s="136" t="s">
        <v>156</v>
      </c>
      <c r="H1688" s="136" t="s">
        <v>155</v>
      </c>
      <c r="I1688" s="137">
        <v>12338.06</v>
      </c>
      <c r="J1688" s="8">
        <v>1</v>
      </c>
      <c r="K1688" s="8" t="s">
        <v>383</v>
      </c>
      <c r="L1688" s="9">
        <v>12338.06</v>
      </c>
      <c r="M1688" s="9">
        <v>1556.8461538461538</v>
      </c>
      <c r="N1688" s="138">
        <f t="shared" si="208"/>
        <v>19208461.256923076</v>
      </c>
      <c r="O1688" s="11" t="s">
        <v>3204</v>
      </c>
      <c r="P1688" s="39">
        <v>5.8361099403576378E-4</v>
      </c>
      <c r="Q1688" s="39">
        <v>9.318263467713579E-4</v>
      </c>
      <c r="R1688" s="26">
        <v>0.14590274850894094</v>
      </c>
      <c r="S1688" s="26">
        <v>2.7954790403140736E-2</v>
      </c>
      <c r="T1688" s="26">
        <v>0.17385753891208167</v>
      </c>
      <c r="U1688" s="11"/>
      <c r="V1688" s="28"/>
      <c r="W1688" s="28"/>
      <c r="X1688" s="29"/>
      <c r="Y1688" s="108" t="str">
        <f t="shared" si="209"/>
        <v>NO OFERTADO</v>
      </c>
      <c r="Z1688" s="108" t="str">
        <f t="shared" si="210"/>
        <v>CORRECTO</v>
      </c>
      <c r="AA1688" s="29">
        <f t="shared" si="211"/>
        <v>0</v>
      </c>
      <c r="AB1688" s="25">
        <v>5.2524989463218742E-2</v>
      </c>
      <c r="AC1688" s="26">
        <v>1.3977395201570368E-2</v>
      </c>
      <c r="AD1688" s="26">
        <v>6.650238466478911E-2</v>
      </c>
      <c r="AE1688" s="28"/>
      <c r="AF1688" s="28"/>
      <c r="AG1688" s="28"/>
      <c r="AH1688" s="29"/>
      <c r="AI1688" s="108" t="str">
        <f t="shared" si="212"/>
        <v>NO OFERTADO</v>
      </c>
      <c r="AJ1688" s="108" t="str">
        <f t="shared" si="213"/>
        <v>CORRECTO</v>
      </c>
      <c r="AK1688" s="27">
        <v>3.5016659642145828E-2</v>
      </c>
      <c r="AL1688" s="26">
        <v>4.65913173385679E-3</v>
      </c>
      <c r="AM1688" s="26">
        <v>3.967579137600262E-2</v>
      </c>
      <c r="AN1688" s="28"/>
      <c r="AO1688" s="28"/>
      <c r="AP1688" s="28"/>
      <c r="AQ1688" s="29"/>
      <c r="AR1688" s="108" t="str">
        <f t="shared" si="214"/>
        <v>NO OFERTADO</v>
      </c>
      <c r="AS1688" s="109" t="str">
        <f t="shared" si="215"/>
        <v>CORRECTO</v>
      </c>
    </row>
    <row r="1689" spans="1:45" x14ac:dyDescent="0.25">
      <c r="A1689" s="134">
        <v>1689</v>
      </c>
      <c r="B1689" s="135">
        <v>528</v>
      </c>
      <c r="C1689" s="10" t="s">
        <v>381</v>
      </c>
      <c r="D1689" s="136" t="s">
        <v>1230</v>
      </c>
      <c r="E1689" s="136" t="s">
        <v>155</v>
      </c>
      <c r="F1689" s="136" t="s">
        <v>155</v>
      </c>
      <c r="G1689" s="136" t="s">
        <v>156</v>
      </c>
      <c r="H1689" s="136" t="s">
        <v>155</v>
      </c>
      <c r="I1689" s="137">
        <v>8225.369999999999</v>
      </c>
      <c r="J1689" s="8">
        <v>1</v>
      </c>
      <c r="K1689" s="8" t="s">
        <v>383</v>
      </c>
      <c r="L1689" s="9">
        <v>8225.3700000000008</v>
      </c>
      <c r="M1689" s="9">
        <v>1535.8461538461538</v>
      </c>
      <c r="N1689" s="138">
        <f t="shared" si="208"/>
        <v>12632902.87846154</v>
      </c>
      <c r="O1689" s="11" t="s">
        <v>3204</v>
      </c>
      <c r="P1689" s="39">
        <v>3.8382569576201464E-4</v>
      </c>
      <c r="Q1689" s="39">
        <v>6.1283783125061432E-4</v>
      </c>
      <c r="R1689" s="26">
        <v>9.595642394050366E-2</v>
      </c>
      <c r="S1689" s="26">
        <v>1.8385134937518428E-2</v>
      </c>
      <c r="T1689" s="26">
        <v>0.11434155887802208</v>
      </c>
      <c r="U1689" s="11"/>
      <c r="V1689" s="28"/>
      <c r="W1689" s="28"/>
      <c r="X1689" s="29"/>
      <c r="Y1689" s="108" t="str">
        <f t="shared" si="209"/>
        <v>NO OFERTADO</v>
      </c>
      <c r="Z1689" s="108" t="str">
        <f t="shared" si="210"/>
        <v>CORRECTO</v>
      </c>
      <c r="AA1689" s="29">
        <f t="shared" si="211"/>
        <v>0</v>
      </c>
      <c r="AB1689" s="25">
        <v>3.4544312618581319E-2</v>
      </c>
      <c r="AC1689" s="26">
        <v>9.1925674687592142E-3</v>
      </c>
      <c r="AD1689" s="26">
        <v>4.3736880087340529E-2</v>
      </c>
      <c r="AE1689" s="28"/>
      <c r="AF1689" s="28"/>
      <c r="AG1689" s="28"/>
      <c r="AH1689" s="29"/>
      <c r="AI1689" s="108" t="str">
        <f t="shared" si="212"/>
        <v>NO OFERTADO</v>
      </c>
      <c r="AJ1689" s="108" t="str">
        <f t="shared" si="213"/>
        <v>CORRECTO</v>
      </c>
      <c r="AK1689" s="27">
        <v>2.3029541745720878E-2</v>
      </c>
      <c r="AL1689" s="26">
        <v>3.0641891562530714E-3</v>
      </c>
      <c r="AM1689" s="26">
        <v>2.6093730901973949E-2</v>
      </c>
      <c r="AN1689" s="28"/>
      <c r="AO1689" s="28"/>
      <c r="AP1689" s="28"/>
      <c r="AQ1689" s="29"/>
      <c r="AR1689" s="108" t="str">
        <f t="shared" si="214"/>
        <v>NO OFERTADO</v>
      </c>
      <c r="AS1689" s="109" t="str">
        <f t="shared" si="215"/>
        <v>CORRECTO</v>
      </c>
    </row>
    <row r="1690" spans="1:45" ht="24" x14ac:dyDescent="0.25">
      <c r="A1690" s="134">
        <v>1690</v>
      </c>
      <c r="B1690" s="135">
        <v>1534</v>
      </c>
      <c r="C1690" s="10" t="s">
        <v>2730</v>
      </c>
      <c r="D1690" s="136" t="s">
        <v>5</v>
      </c>
      <c r="E1690" s="136" t="s">
        <v>6</v>
      </c>
      <c r="F1690" s="136" t="s">
        <v>7</v>
      </c>
      <c r="G1690" s="136" t="s">
        <v>8</v>
      </c>
      <c r="H1690" s="136" t="s">
        <v>7</v>
      </c>
      <c r="I1690" s="137" t="s">
        <v>45</v>
      </c>
      <c r="J1690" s="8">
        <v>1</v>
      </c>
      <c r="K1690" s="8" t="s">
        <v>2731</v>
      </c>
      <c r="L1690" s="9">
        <v>4982.99</v>
      </c>
      <c r="M1690" s="9">
        <v>152.30769230769232</v>
      </c>
      <c r="N1690" s="138">
        <f t="shared" si="208"/>
        <v>758947.70769230777</v>
      </c>
      <c r="O1690" s="11" t="s">
        <v>3204</v>
      </c>
      <c r="P1690" s="39">
        <v>2.3059120675157259E-5</v>
      </c>
      <c r="Q1690" s="39"/>
      <c r="R1690" s="26">
        <v>5.7647801687893147E-3</v>
      </c>
      <c r="S1690" s="7"/>
      <c r="T1690" s="26">
        <v>5.7647801687893147E-3</v>
      </c>
      <c r="U1690" s="11"/>
      <c r="V1690" s="28"/>
      <c r="W1690" s="28"/>
      <c r="X1690" s="29"/>
      <c r="Y1690" s="108" t="str">
        <f t="shared" si="209"/>
        <v>NO OFERTADO</v>
      </c>
      <c r="Z1690" s="108" t="str">
        <f t="shared" si="210"/>
        <v>CORRECTO</v>
      </c>
      <c r="AA1690" s="29">
        <f t="shared" si="211"/>
        <v>0</v>
      </c>
      <c r="AB1690" s="25">
        <v>2.0753208607641534E-3</v>
      </c>
      <c r="AC1690" s="7"/>
      <c r="AD1690" s="26">
        <v>2.0753208607641534E-3</v>
      </c>
      <c r="AE1690" s="28"/>
      <c r="AF1690" s="28"/>
      <c r="AG1690" s="28"/>
      <c r="AH1690" s="29"/>
      <c r="AI1690" s="108" t="str">
        <f t="shared" si="212"/>
        <v>NO OFERTADO</v>
      </c>
      <c r="AJ1690" s="108" t="str">
        <f t="shared" si="213"/>
        <v>CORRECTO</v>
      </c>
      <c r="AK1690" s="27">
        <v>1.3835472405094354E-3</v>
      </c>
      <c r="AL1690" s="7"/>
      <c r="AM1690" s="26">
        <v>1.3835472405094354E-3</v>
      </c>
      <c r="AN1690" s="28"/>
      <c r="AO1690" s="28"/>
      <c r="AP1690" s="28"/>
      <c r="AQ1690" s="29"/>
      <c r="AR1690" s="108" t="str">
        <f t="shared" si="214"/>
        <v>NO OFERTADO</v>
      </c>
      <c r="AS1690" s="109" t="str">
        <f t="shared" si="215"/>
        <v>CORRECTO</v>
      </c>
    </row>
    <row r="1691" spans="1:45" ht="24" x14ac:dyDescent="0.25">
      <c r="A1691" s="134">
        <v>1691</v>
      </c>
      <c r="B1691" s="135">
        <v>41</v>
      </c>
      <c r="C1691" s="10" t="s">
        <v>135</v>
      </c>
      <c r="D1691" s="136" t="s">
        <v>136</v>
      </c>
      <c r="E1691" s="136" t="s">
        <v>6</v>
      </c>
      <c r="F1691" s="136" t="s">
        <v>7</v>
      </c>
      <c r="G1691" s="136" t="s">
        <v>8</v>
      </c>
      <c r="H1691" s="136" t="s">
        <v>7</v>
      </c>
      <c r="I1691" s="137">
        <v>390523</v>
      </c>
      <c r="J1691" s="8">
        <v>1</v>
      </c>
      <c r="K1691" s="8" t="s">
        <v>137</v>
      </c>
      <c r="L1691" s="9">
        <v>370641.46</v>
      </c>
      <c r="M1691" s="9">
        <v>394.61538461538464</v>
      </c>
      <c r="N1691" s="138">
        <f t="shared" si="208"/>
        <v>146260822.2923077</v>
      </c>
      <c r="O1691" s="11" t="s">
        <v>3204</v>
      </c>
      <c r="P1691" s="39">
        <v>4.4438449673180787E-3</v>
      </c>
      <c r="Q1691" s="39">
        <v>7.0952944064321972E-3</v>
      </c>
      <c r="R1691" s="26">
        <v>1.1109612418295196</v>
      </c>
      <c r="S1691" s="26">
        <v>0.21285883219296592</v>
      </c>
      <c r="T1691" s="26">
        <v>1.3238200740224855</v>
      </c>
      <c r="U1691" s="11"/>
      <c r="V1691" s="28"/>
      <c r="W1691" s="28"/>
      <c r="X1691" s="29"/>
      <c r="Y1691" s="108" t="str">
        <f t="shared" si="209"/>
        <v>NO OFERTADO</v>
      </c>
      <c r="Z1691" s="108" t="str">
        <f t="shared" si="210"/>
        <v>CORRECTO</v>
      </c>
      <c r="AA1691" s="29">
        <f t="shared" si="211"/>
        <v>0</v>
      </c>
      <c r="AB1691" s="25">
        <v>0.39994604705862707</v>
      </c>
      <c r="AC1691" s="26">
        <v>0.10642941609648296</v>
      </c>
      <c r="AD1691" s="26">
        <v>0.50637546315511006</v>
      </c>
      <c r="AE1691" s="28"/>
      <c r="AF1691" s="28"/>
      <c r="AG1691" s="28"/>
      <c r="AH1691" s="29"/>
      <c r="AI1691" s="108" t="str">
        <f t="shared" si="212"/>
        <v>NO OFERTADO</v>
      </c>
      <c r="AJ1691" s="108" t="str">
        <f t="shared" si="213"/>
        <v>CORRECTO</v>
      </c>
      <c r="AK1691" s="27">
        <v>0.26663069803908473</v>
      </c>
      <c r="AL1691" s="26">
        <v>3.5476472032160984E-2</v>
      </c>
      <c r="AM1691" s="26">
        <v>0.30210717007124571</v>
      </c>
      <c r="AN1691" s="28"/>
      <c r="AO1691" s="28"/>
      <c r="AP1691" s="28"/>
      <c r="AQ1691" s="29"/>
      <c r="AR1691" s="108" t="str">
        <f t="shared" si="214"/>
        <v>NO OFERTADO</v>
      </c>
      <c r="AS1691" s="109" t="str">
        <f t="shared" si="215"/>
        <v>CORRECTO</v>
      </c>
    </row>
    <row r="1692" spans="1:45" ht="24" x14ac:dyDescent="0.25">
      <c r="A1692" s="134">
        <v>1692</v>
      </c>
      <c r="B1692" s="135">
        <v>176</v>
      </c>
      <c r="C1692" s="10" t="s">
        <v>135</v>
      </c>
      <c r="D1692" s="136" t="s">
        <v>5</v>
      </c>
      <c r="E1692" s="136" t="s">
        <v>6</v>
      </c>
      <c r="F1692" s="136" t="s">
        <v>7</v>
      </c>
      <c r="G1692" s="136" t="s">
        <v>8</v>
      </c>
      <c r="H1692" s="136" t="s">
        <v>7</v>
      </c>
      <c r="I1692" s="137">
        <v>195261.5</v>
      </c>
      <c r="J1692" s="8">
        <v>1</v>
      </c>
      <c r="K1692" s="8" t="s">
        <v>137</v>
      </c>
      <c r="L1692" s="9">
        <v>195261.5</v>
      </c>
      <c r="M1692" s="9">
        <v>300</v>
      </c>
      <c r="N1692" s="138">
        <f t="shared" si="208"/>
        <v>58578450</v>
      </c>
      <c r="O1692" s="11" t="s">
        <v>3204</v>
      </c>
      <c r="P1692" s="39">
        <v>1.7797900090124434E-3</v>
      </c>
      <c r="Q1692" s="39">
        <v>2.8417134685036391E-3</v>
      </c>
      <c r="R1692" s="26">
        <v>0.44494750225311086</v>
      </c>
      <c r="S1692" s="26">
        <v>8.525140405510917E-2</v>
      </c>
      <c r="T1692" s="26">
        <v>0.53019890630821997</v>
      </c>
      <c r="U1692" s="11"/>
      <c r="V1692" s="28"/>
      <c r="W1692" s="28"/>
      <c r="X1692" s="29"/>
      <c r="Y1692" s="108" t="str">
        <f t="shared" si="209"/>
        <v>NO OFERTADO</v>
      </c>
      <c r="Z1692" s="108" t="str">
        <f t="shared" si="210"/>
        <v>CORRECTO</v>
      </c>
      <c r="AA1692" s="29">
        <f t="shared" si="211"/>
        <v>0</v>
      </c>
      <c r="AB1692" s="25">
        <v>0.16018110081111991</v>
      </c>
      <c r="AC1692" s="26">
        <v>4.2625702027554585E-2</v>
      </c>
      <c r="AD1692" s="26">
        <v>0.2028068028386745</v>
      </c>
      <c r="AE1692" s="28"/>
      <c r="AF1692" s="28"/>
      <c r="AG1692" s="28"/>
      <c r="AH1692" s="29"/>
      <c r="AI1692" s="108" t="str">
        <f t="shared" si="212"/>
        <v>NO OFERTADO</v>
      </c>
      <c r="AJ1692" s="108" t="str">
        <f t="shared" si="213"/>
        <v>CORRECTO</v>
      </c>
      <c r="AK1692" s="27">
        <v>0.1067874005407466</v>
      </c>
      <c r="AL1692" s="26">
        <v>1.4208567342518196E-2</v>
      </c>
      <c r="AM1692" s="26">
        <v>0.1209959678832648</v>
      </c>
      <c r="AN1692" s="28"/>
      <c r="AO1692" s="28"/>
      <c r="AP1692" s="28"/>
      <c r="AQ1692" s="29"/>
      <c r="AR1692" s="108" t="str">
        <f t="shared" si="214"/>
        <v>NO OFERTADO</v>
      </c>
      <c r="AS1692" s="109" t="str">
        <f t="shared" si="215"/>
        <v>CORRECTO</v>
      </c>
    </row>
    <row r="1693" spans="1:45" ht="24" x14ac:dyDescent="0.25">
      <c r="A1693" s="134">
        <v>1693</v>
      </c>
      <c r="B1693" s="135">
        <v>340</v>
      </c>
      <c r="C1693" s="10" t="s">
        <v>135</v>
      </c>
      <c r="D1693" s="136" t="s">
        <v>660</v>
      </c>
      <c r="E1693" s="136" t="s">
        <v>6</v>
      </c>
      <c r="F1693" s="136" t="s">
        <v>7</v>
      </c>
      <c r="G1693" s="136" t="s">
        <v>8</v>
      </c>
      <c r="H1693" s="136" t="s">
        <v>7</v>
      </c>
      <c r="I1693" s="137">
        <v>292892.25</v>
      </c>
      <c r="J1693" s="8">
        <v>1</v>
      </c>
      <c r="K1693" s="8" t="s">
        <v>137</v>
      </c>
      <c r="L1693" s="9">
        <v>292892.25</v>
      </c>
      <c r="M1693" s="9">
        <v>120</v>
      </c>
      <c r="N1693" s="138">
        <f t="shared" si="208"/>
        <v>35147070</v>
      </c>
      <c r="O1693" s="11" t="s">
        <v>3204</v>
      </c>
      <c r="P1693" s="39">
        <v>1.067874005407466E-3</v>
      </c>
      <c r="Q1693" s="39">
        <v>1.7050280811021837E-3</v>
      </c>
      <c r="R1693" s="26">
        <v>0.26696850135186651</v>
      </c>
      <c r="S1693" s="26">
        <v>5.1150842433065509E-2</v>
      </c>
      <c r="T1693" s="26">
        <v>0.31811934378493201</v>
      </c>
      <c r="U1693" s="11"/>
      <c r="V1693" s="28"/>
      <c r="W1693" s="28"/>
      <c r="X1693" s="29"/>
      <c r="Y1693" s="108" t="str">
        <f t="shared" si="209"/>
        <v>NO OFERTADO</v>
      </c>
      <c r="Z1693" s="108" t="str">
        <f t="shared" si="210"/>
        <v>CORRECTO</v>
      </c>
      <c r="AA1693" s="29">
        <f t="shared" si="211"/>
        <v>0</v>
      </c>
      <c r="AB1693" s="25">
        <v>9.6108660486671937E-2</v>
      </c>
      <c r="AC1693" s="26">
        <v>2.5575421216532754E-2</v>
      </c>
      <c r="AD1693" s="26">
        <v>0.12168408170320469</v>
      </c>
      <c r="AE1693" s="28"/>
      <c r="AF1693" s="28"/>
      <c r="AG1693" s="28"/>
      <c r="AH1693" s="29"/>
      <c r="AI1693" s="108" t="str">
        <f t="shared" si="212"/>
        <v>NO OFERTADO</v>
      </c>
      <c r="AJ1693" s="108" t="str">
        <f t="shared" si="213"/>
        <v>CORRECTO</v>
      </c>
      <c r="AK1693" s="27">
        <v>6.4072440324447963E-2</v>
      </c>
      <c r="AL1693" s="26">
        <v>8.5251404055109187E-3</v>
      </c>
      <c r="AM1693" s="26">
        <v>7.259758072995888E-2</v>
      </c>
      <c r="AN1693" s="28"/>
      <c r="AO1693" s="28"/>
      <c r="AP1693" s="28"/>
      <c r="AQ1693" s="29"/>
      <c r="AR1693" s="108" t="str">
        <f t="shared" si="214"/>
        <v>NO OFERTADO</v>
      </c>
      <c r="AS1693" s="109" t="str">
        <f t="shared" si="215"/>
        <v>CORRECTO</v>
      </c>
    </row>
    <row r="1694" spans="1:45" ht="24" x14ac:dyDescent="0.25">
      <c r="A1694" s="134">
        <v>1694</v>
      </c>
      <c r="B1694" s="135">
        <v>448</v>
      </c>
      <c r="C1694" s="10" t="s">
        <v>135</v>
      </c>
      <c r="D1694" s="136" t="s">
        <v>66</v>
      </c>
      <c r="E1694" s="136" t="s">
        <v>6</v>
      </c>
      <c r="F1694" s="136" t="s">
        <v>7</v>
      </c>
      <c r="G1694" s="136" t="s">
        <v>8</v>
      </c>
      <c r="H1694" s="136" t="s">
        <v>7</v>
      </c>
      <c r="I1694" s="137">
        <v>97630.75</v>
      </c>
      <c r="J1694" s="8">
        <v>1</v>
      </c>
      <c r="K1694" s="8" t="s">
        <v>137</v>
      </c>
      <c r="L1694" s="9">
        <v>97630.75</v>
      </c>
      <c r="M1694" s="9">
        <v>166.15384615384616</v>
      </c>
      <c r="N1694" s="138">
        <f t="shared" si="208"/>
        <v>16221724.615384616</v>
      </c>
      <c r="O1694" s="11" t="s">
        <v>3204</v>
      </c>
      <c r="P1694" s="39">
        <v>4.9286492557267664E-4</v>
      </c>
      <c r="Q1694" s="39">
        <v>7.8693603743177709E-4</v>
      </c>
      <c r="R1694" s="26">
        <v>0.12321623139316916</v>
      </c>
      <c r="S1694" s="26">
        <v>2.3608081122953314E-2</v>
      </c>
      <c r="T1694" s="26">
        <v>0.14682431251612246</v>
      </c>
      <c r="U1694" s="11"/>
      <c r="V1694" s="28"/>
      <c r="W1694" s="28"/>
      <c r="X1694" s="29"/>
      <c r="Y1694" s="108" t="str">
        <f t="shared" si="209"/>
        <v>NO OFERTADO</v>
      </c>
      <c r="Z1694" s="108" t="str">
        <f t="shared" si="210"/>
        <v>CORRECTO</v>
      </c>
      <c r="AA1694" s="29">
        <f t="shared" si="211"/>
        <v>0</v>
      </c>
      <c r="AB1694" s="25">
        <v>4.4357843301540897E-2</v>
      </c>
      <c r="AC1694" s="26">
        <v>1.1804040561476657E-2</v>
      </c>
      <c r="AD1694" s="26">
        <v>5.6161883863017556E-2</v>
      </c>
      <c r="AE1694" s="28"/>
      <c r="AF1694" s="28"/>
      <c r="AG1694" s="28"/>
      <c r="AH1694" s="29"/>
      <c r="AI1694" s="108" t="str">
        <f t="shared" si="212"/>
        <v>NO OFERTADO</v>
      </c>
      <c r="AJ1694" s="108" t="str">
        <f t="shared" si="213"/>
        <v>CORRECTO</v>
      </c>
      <c r="AK1694" s="27">
        <v>2.9571895534360598E-2</v>
      </c>
      <c r="AL1694" s="26">
        <v>3.934680187158885E-3</v>
      </c>
      <c r="AM1694" s="26">
        <v>3.350657572151948E-2</v>
      </c>
      <c r="AN1694" s="28"/>
      <c r="AO1694" s="28"/>
      <c r="AP1694" s="28"/>
      <c r="AQ1694" s="29"/>
      <c r="AR1694" s="108" t="str">
        <f t="shared" si="214"/>
        <v>NO OFERTADO</v>
      </c>
      <c r="AS1694" s="109" t="str">
        <f t="shared" si="215"/>
        <v>CORRECTO</v>
      </c>
    </row>
    <row r="1695" spans="1:45" ht="24" x14ac:dyDescent="0.25">
      <c r="A1695" s="134">
        <v>1695</v>
      </c>
      <c r="B1695" s="135">
        <v>315</v>
      </c>
      <c r="C1695" s="10" t="s">
        <v>484</v>
      </c>
      <c r="D1695" s="136" t="s">
        <v>403</v>
      </c>
      <c r="E1695" s="136" t="s">
        <v>6</v>
      </c>
      <c r="F1695" s="136" t="s">
        <v>7</v>
      </c>
      <c r="G1695" s="136" t="s">
        <v>8</v>
      </c>
      <c r="H1695" s="136" t="s">
        <v>7</v>
      </c>
      <c r="I1695" s="137" t="s">
        <v>45</v>
      </c>
      <c r="J1695" s="8">
        <v>1</v>
      </c>
      <c r="K1695" s="8" t="s">
        <v>487</v>
      </c>
      <c r="L1695" s="9">
        <v>7438.82</v>
      </c>
      <c r="M1695" s="9">
        <v>4497.25</v>
      </c>
      <c r="N1695" s="138">
        <f t="shared" si="208"/>
        <v>33454233.244999997</v>
      </c>
      <c r="O1695" s="11" t="s">
        <v>3204</v>
      </c>
      <c r="P1695" s="39">
        <v>1.0164405184606784E-3</v>
      </c>
      <c r="Q1695" s="39"/>
      <c r="R1695" s="26">
        <v>0.2541101296151696</v>
      </c>
      <c r="S1695" s="7"/>
      <c r="T1695" s="26">
        <v>0.2541101296151696</v>
      </c>
      <c r="U1695" s="11"/>
      <c r="V1695" s="28"/>
      <c r="W1695" s="28"/>
      <c r="X1695" s="29"/>
      <c r="Y1695" s="108" t="str">
        <f t="shared" si="209"/>
        <v>NO OFERTADO</v>
      </c>
      <c r="Z1695" s="108" t="str">
        <f t="shared" si="210"/>
        <v>CORRECTO</v>
      </c>
      <c r="AA1695" s="29">
        <f t="shared" si="211"/>
        <v>0</v>
      </c>
      <c r="AB1695" s="25">
        <v>9.1479646661461064E-2</v>
      </c>
      <c r="AC1695" s="7"/>
      <c r="AD1695" s="26">
        <v>9.1479646661461064E-2</v>
      </c>
      <c r="AE1695" s="28"/>
      <c r="AF1695" s="28"/>
      <c r="AG1695" s="28"/>
      <c r="AH1695" s="29"/>
      <c r="AI1695" s="108" t="str">
        <f t="shared" si="212"/>
        <v>NO OFERTADO</v>
      </c>
      <c r="AJ1695" s="108" t="str">
        <f t="shared" si="213"/>
        <v>CORRECTO</v>
      </c>
      <c r="AK1695" s="27">
        <v>6.098643110764071E-2</v>
      </c>
      <c r="AL1695" s="7"/>
      <c r="AM1695" s="26">
        <v>6.098643110764071E-2</v>
      </c>
      <c r="AN1695" s="28"/>
      <c r="AO1695" s="28"/>
      <c r="AP1695" s="28"/>
      <c r="AQ1695" s="29"/>
      <c r="AR1695" s="108" t="str">
        <f t="shared" si="214"/>
        <v>NO OFERTADO</v>
      </c>
      <c r="AS1695" s="109" t="str">
        <f t="shared" si="215"/>
        <v>CORRECTO</v>
      </c>
    </row>
    <row r="1696" spans="1:45" x14ac:dyDescent="0.25">
      <c r="A1696" s="134">
        <v>1696</v>
      </c>
      <c r="B1696" s="135">
        <v>172</v>
      </c>
      <c r="C1696" s="10" t="s">
        <v>484</v>
      </c>
      <c r="D1696" s="136" t="s">
        <v>403</v>
      </c>
      <c r="E1696" s="136" t="s">
        <v>485</v>
      </c>
      <c r="F1696" s="136" t="s">
        <v>230</v>
      </c>
      <c r="G1696" s="136" t="s">
        <v>8</v>
      </c>
      <c r="H1696" s="136" t="s">
        <v>486</v>
      </c>
      <c r="I1696" s="137" t="s">
        <v>45</v>
      </c>
      <c r="J1696" s="8">
        <v>1</v>
      </c>
      <c r="K1696" s="8" t="s">
        <v>487</v>
      </c>
      <c r="L1696" s="9">
        <v>6857.5</v>
      </c>
      <c r="M1696" s="9">
        <v>3929.4615384615386</v>
      </c>
      <c r="N1696" s="138">
        <f t="shared" si="208"/>
        <v>26946282.5</v>
      </c>
      <c r="O1696" s="11" t="s">
        <v>3204</v>
      </c>
      <c r="P1696" s="39">
        <v>8.1870934402543676E-4</v>
      </c>
      <c r="Q1696" s="39"/>
      <c r="R1696" s="26">
        <v>0.20467733600635918</v>
      </c>
      <c r="S1696" s="7"/>
      <c r="T1696" s="26">
        <v>0.20467733600635918</v>
      </c>
      <c r="U1696" s="11"/>
      <c r="V1696" s="28"/>
      <c r="W1696" s="28"/>
      <c r="X1696" s="29"/>
      <c r="Y1696" s="108" t="str">
        <f t="shared" si="209"/>
        <v>NO OFERTADO</v>
      </c>
      <c r="Z1696" s="108" t="str">
        <f t="shared" si="210"/>
        <v>CORRECTO</v>
      </c>
      <c r="AA1696" s="29">
        <f t="shared" si="211"/>
        <v>0</v>
      </c>
      <c r="AB1696" s="25">
        <v>7.3683840962289304E-2</v>
      </c>
      <c r="AC1696" s="7"/>
      <c r="AD1696" s="26">
        <v>7.3683840962289304E-2</v>
      </c>
      <c r="AE1696" s="28"/>
      <c r="AF1696" s="28"/>
      <c r="AG1696" s="28"/>
      <c r="AH1696" s="29"/>
      <c r="AI1696" s="108" t="str">
        <f t="shared" si="212"/>
        <v>NO OFERTADO</v>
      </c>
      <c r="AJ1696" s="108" t="str">
        <f t="shared" si="213"/>
        <v>CORRECTO</v>
      </c>
      <c r="AK1696" s="27">
        <v>4.9122560641526203E-2</v>
      </c>
      <c r="AL1696" s="7"/>
      <c r="AM1696" s="26">
        <v>4.9122560641526203E-2</v>
      </c>
      <c r="AN1696" s="28"/>
      <c r="AO1696" s="28"/>
      <c r="AP1696" s="28"/>
      <c r="AQ1696" s="29"/>
      <c r="AR1696" s="108" t="str">
        <f t="shared" si="214"/>
        <v>NO OFERTADO</v>
      </c>
      <c r="AS1696" s="109" t="str">
        <f t="shared" si="215"/>
        <v>CORRECTO</v>
      </c>
    </row>
    <row r="1697" spans="1:45" ht="24" x14ac:dyDescent="0.25">
      <c r="A1697" s="134">
        <v>1697</v>
      </c>
      <c r="B1697" s="135">
        <v>16</v>
      </c>
      <c r="C1697" s="10" t="s">
        <v>47</v>
      </c>
      <c r="D1697" s="136" t="s">
        <v>4705</v>
      </c>
      <c r="E1697" s="136" t="s">
        <v>6</v>
      </c>
      <c r="F1697" s="136" t="s">
        <v>7</v>
      </c>
      <c r="G1697" s="136" t="s">
        <v>8</v>
      </c>
      <c r="H1697" s="136" t="s">
        <v>7</v>
      </c>
      <c r="I1697" s="137">
        <v>3953.4999999999995</v>
      </c>
      <c r="J1697" s="8">
        <v>1</v>
      </c>
      <c r="K1697" s="8" t="s">
        <v>49</v>
      </c>
      <c r="L1697" s="9">
        <v>2769</v>
      </c>
      <c r="M1697" s="9">
        <v>62837.461538461539</v>
      </c>
      <c r="N1697" s="138">
        <f t="shared" si="208"/>
        <v>173996931</v>
      </c>
      <c r="O1697" s="11" t="s">
        <v>3204</v>
      </c>
      <c r="P1697" s="39">
        <v>5.286551613991621E-3</v>
      </c>
      <c r="Q1697" s="39">
        <v>8.4408075376012585E-3</v>
      </c>
      <c r="R1697" s="26">
        <v>1.3216379034979053</v>
      </c>
      <c r="S1697" s="26">
        <v>0.25322422612803774</v>
      </c>
      <c r="T1697" s="26">
        <v>1.5748621296259431</v>
      </c>
      <c r="U1697" s="11"/>
      <c r="V1697" s="28"/>
      <c r="W1697" s="28"/>
      <c r="X1697" s="29"/>
      <c r="Y1697" s="108" t="str">
        <f t="shared" si="209"/>
        <v>NO OFERTADO</v>
      </c>
      <c r="Z1697" s="108" t="str">
        <f t="shared" si="210"/>
        <v>CORRECTO</v>
      </c>
      <c r="AA1697" s="29">
        <f t="shared" si="211"/>
        <v>0</v>
      </c>
      <c r="AB1697" s="25">
        <v>0.47578964525924589</v>
      </c>
      <c r="AC1697" s="26">
        <v>0.12661211306401887</v>
      </c>
      <c r="AD1697" s="26">
        <v>0.60240175832326481</v>
      </c>
      <c r="AE1697" s="28"/>
      <c r="AF1697" s="28"/>
      <c r="AG1697" s="28"/>
      <c r="AH1697" s="29"/>
      <c r="AI1697" s="108" t="str">
        <f t="shared" si="212"/>
        <v>NO OFERTADO</v>
      </c>
      <c r="AJ1697" s="108" t="str">
        <f t="shared" si="213"/>
        <v>CORRECTO</v>
      </c>
      <c r="AK1697" s="27">
        <v>0.31719309683949726</v>
      </c>
      <c r="AL1697" s="26">
        <v>4.2204037688006291E-2</v>
      </c>
      <c r="AM1697" s="26">
        <v>0.35939713452750355</v>
      </c>
      <c r="AN1697" s="28"/>
      <c r="AO1697" s="28"/>
      <c r="AP1697" s="28"/>
      <c r="AQ1697" s="29"/>
      <c r="AR1697" s="108" t="str">
        <f t="shared" si="214"/>
        <v>NO OFERTADO</v>
      </c>
      <c r="AS1697" s="109" t="str">
        <f t="shared" si="215"/>
        <v>CORRECTO</v>
      </c>
    </row>
    <row r="1698" spans="1:45" ht="24" x14ac:dyDescent="0.25">
      <c r="A1698" s="134">
        <v>1698</v>
      </c>
      <c r="B1698" s="135">
        <v>12</v>
      </c>
      <c r="C1698" s="10" t="s">
        <v>47</v>
      </c>
      <c r="D1698" s="136" t="s">
        <v>48</v>
      </c>
      <c r="E1698" s="136" t="s">
        <v>6</v>
      </c>
      <c r="F1698" s="136" t="s">
        <v>7</v>
      </c>
      <c r="G1698" s="136" t="s">
        <v>8</v>
      </c>
      <c r="H1698" s="136" t="s">
        <v>7</v>
      </c>
      <c r="I1698" s="137">
        <v>7906.9999999999991</v>
      </c>
      <c r="J1698" s="8">
        <v>1</v>
      </c>
      <c r="K1698" s="8" t="s">
        <v>49</v>
      </c>
      <c r="L1698" s="9">
        <v>4430.55</v>
      </c>
      <c r="M1698" s="9">
        <v>35398.846153846156</v>
      </c>
      <c r="N1698" s="138">
        <f t="shared" si="208"/>
        <v>156836357.8269231</v>
      </c>
      <c r="O1698" s="11" t="s">
        <v>3204</v>
      </c>
      <c r="P1698" s="39">
        <v>4.7651616372617958E-3</v>
      </c>
      <c r="Q1698" s="39">
        <v>7.6083267889099759E-3</v>
      </c>
      <c r="R1698" s="26">
        <v>1.1912904093154491</v>
      </c>
      <c r="S1698" s="26">
        <v>0.22824980366729927</v>
      </c>
      <c r="T1698" s="26">
        <v>1.4195402129827484</v>
      </c>
      <c r="U1698" s="11"/>
      <c r="V1698" s="28"/>
      <c r="W1698" s="28"/>
      <c r="X1698" s="29"/>
      <c r="Y1698" s="108" t="str">
        <f t="shared" si="209"/>
        <v>NO OFERTADO</v>
      </c>
      <c r="Z1698" s="108" t="str">
        <f t="shared" si="210"/>
        <v>CORRECTO</v>
      </c>
      <c r="AA1698" s="29">
        <f t="shared" si="211"/>
        <v>0</v>
      </c>
      <c r="AB1698" s="25">
        <v>0.42886454735356161</v>
      </c>
      <c r="AC1698" s="26">
        <v>0.11412490183364964</v>
      </c>
      <c r="AD1698" s="26">
        <v>0.54298944918721126</v>
      </c>
      <c r="AE1698" s="28"/>
      <c r="AF1698" s="28"/>
      <c r="AG1698" s="28"/>
      <c r="AH1698" s="29"/>
      <c r="AI1698" s="108" t="str">
        <f t="shared" si="212"/>
        <v>NO OFERTADO</v>
      </c>
      <c r="AJ1698" s="108" t="str">
        <f t="shared" si="213"/>
        <v>CORRECTO</v>
      </c>
      <c r="AK1698" s="27">
        <v>0.28590969823570778</v>
      </c>
      <c r="AL1698" s="26">
        <v>3.8041633944549881E-2</v>
      </c>
      <c r="AM1698" s="26">
        <v>0.32395133218025768</v>
      </c>
      <c r="AN1698" s="28"/>
      <c r="AO1698" s="28"/>
      <c r="AP1698" s="28"/>
      <c r="AQ1698" s="29"/>
      <c r="AR1698" s="108" t="str">
        <f t="shared" si="214"/>
        <v>NO OFERTADO</v>
      </c>
      <c r="AS1698" s="109" t="str">
        <f t="shared" si="215"/>
        <v>CORRECTO</v>
      </c>
    </row>
    <row r="1699" spans="1:45" ht="24" x14ac:dyDescent="0.25">
      <c r="A1699" s="134">
        <v>1699</v>
      </c>
      <c r="B1699" s="135">
        <v>710</v>
      </c>
      <c r="C1699" s="10" t="s">
        <v>47</v>
      </c>
      <c r="D1699" s="136" t="s">
        <v>1522</v>
      </c>
      <c r="E1699" s="136" t="s">
        <v>6</v>
      </c>
      <c r="F1699" s="136" t="s">
        <v>7</v>
      </c>
      <c r="G1699" s="136" t="s">
        <v>8</v>
      </c>
      <c r="H1699" s="136" t="s">
        <v>7</v>
      </c>
      <c r="I1699" s="137">
        <v>15813.999999999998</v>
      </c>
      <c r="J1699" s="8">
        <v>1</v>
      </c>
      <c r="K1699" s="8" t="s">
        <v>49</v>
      </c>
      <c r="L1699" s="9">
        <v>5538</v>
      </c>
      <c r="M1699" s="9">
        <v>3468.3333333333335</v>
      </c>
      <c r="N1699" s="138">
        <f t="shared" si="208"/>
        <v>19207630</v>
      </c>
      <c r="O1699" s="11" t="s">
        <v>3204</v>
      </c>
      <c r="P1699" s="39">
        <v>5.835857379430094E-4</v>
      </c>
      <c r="Q1699" s="39">
        <v>9.3178602146411454E-4</v>
      </c>
      <c r="R1699" s="26">
        <v>0.14589643448575235</v>
      </c>
      <c r="S1699" s="26">
        <v>2.7953580643923438E-2</v>
      </c>
      <c r="T1699" s="26">
        <v>0.17385001512967579</v>
      </c>
      <c r="U1699" s="11"/>
      <c r="V1699" s="28"/>
      <c r="W1699" s="28"/>
      <c r="X1699" s="29"/>
      <c r="Y1699" s="108" t="str">
        <f t="shared" si="209"/>
        <v>NO OFERTADO</v>
      </c>
      <c r="Z1699" s="108" t="str">
        <f t="shared" si="210"/>
        <v>CORRECTO</v>
      </c>
      <c r="AA1699" s="29">
        <f t="shared" si="211"/>
        <v>0</v>
      </c>
      <c r="AB1699" s="25">
        <v>5.2522716414870843E-2</v>
      </c>
      <c r="AC1699" s="26">
        <v>1.3976790321961719E-2</v>
      </c>
      <c r="AD1699" s="26">
        <v>6.6499506736832567E-2</v>
      </c>
      <c r="AE1699" s="28"/>
      <c r="AF1699" s="28"/>
      <c r="AG1699" s="28"/>
      <c r="AH1699" s="29"/>
      <c r="AI1699" s="108" t="str">
        <f t="shared" si="212"/>
        <v>NO OFERTADO</v>
      </c>
      <c r="AJ1699" s="108" t="str">
        <f t="shared" si="213"/>
        <v>CORRECTO</v>
      </c>
      <c r="AK1699" s="27">
        <v>3.5015144276580562E-2</v>
      </c>
      <c r="AL1699" s="26">
        <v>4.6589301073205729E-3</v>
      </c>
      <c r="AM1699" s="26">
        <v>3.9674074383901137E-2</v>
      </c>
      <c r="AN1699" s="28"/>
      <c r="AO1699" s="28"/>
      <c r="AP1699" s="28"/>
      <c r="AQ1699" s="29"/>
      <c r="AR1699" s="108" t="str">
        <f t="shared" si="214"/>
        <v>NO OFERTADO</v>
      </c>
      <c r="AS1699" s="109" t="str">
        <f t="shared" si="215"/>
        <v>CORRECTO</v>
      </c>
    </row>
    <row r="1700" spans="1:45" ht="24" x14ac:dyDescent="0.25">
      <c r="A1700" s="134">
        <v>1700</v>
      </c>
      <c r="B1700" s="135">
        <v>285</v>
      </c>
      <c r="C1700" s="10" t="s">
        <v>737</v>
      </c>
      <c r="D1700" s="136" t="s">
        <v>69</v>
      </c>
      <c r="E1700" s="136" t="s">
        <v>6</v>
      </c>
      <c r="F1700" s="136" t="s">
        <v>7</v>
      </c>
      <c r="G1700" s="136" t="s">
        <v>8</v>
      </c>
      <c r="H1700" s="136" t="s">
        <v>7</v>
      </c>
      <c r="I1700" s="137">
        <v>13513.999999999998</v>
      </c>
      <c r="J1700" s="8">
        <v>1</v>
      </c>
      <c r="K1700" s="8" t="s">
        <v>738</v>
      </c>
      <c r="L1700" s="9">
        <v>13514</v>
      </c>
      <c r="M1700" s="9">
        <v>2466.7692307692309</v>
      </c>
      <c r="N1700" s="138">
        <f t="shared" si="208"/>
        <v>33335919.384615388</v>
      </c>
      <c r="O1700" s="11" t="s">
        <v>3204</v>
      </c>
      <c r="P1700" s="39">
        <v>1.0128457864962749E-3</v>
      </c>
      <c r="Q1700" s="39">
        <v>1.617166912067716E-3</v>
      </c>
      <c r="R1700" s="26">
        <v>0.25321144662406869</v>
      </c>
      <c r="S1700" s="26">
        <v>4.851500736203148E-2</v>
      </c>
      <c r="T1700" s="26">
        <v>0.30172645398610015</v>
      </c>
      <c r="U1700" s="11"/>
      <c r="V1700" s="28"/>
      <c r="W1700" s="28"/>
      <c r="X1700" s="29"/>
      <c r="Y1700" s="108" t="str">
        <f t="shared" si="209"/>
        <v>NO OFERTADO</v>
      </c>
      <c r="Z1700" s="108" t="str">
        <f t="shared" si="210"/>
        <v>CORRECTO</v>
      </c>
      <c r="AA1700" s="29">
        <f t="shared" si="211"/>
        <v>0</v>
      </c>
      <c r="AB1700" s="25">
        <v>9.1156120784664743E-2</v>
      </c>
      <c r="AC1700" s="26">
        <v>2.425750368101574E-2</v>
      </c>
      <c r="AD1700" s="26">
        <v>0.11541362446568049</v>
      </c>
      <c r="AE1700" s="28"/>
      <c r="AF1700" s="28"/>
      <c r="AG1700" s="28"/>
      <c r="AH1700" s="29"/>
      <c r="AI1700" s="108" t="str">
        <f t="shared" si="212"/>
        <v>NO OFERTADO</v>
      </c>
      <c r="AJ1700" s="108" t="str">
        <f t="shared" si="213"/>
        <v>CORRECTO</v>
      </c>
      <c r="AK1700" s="27">
        <v>6.0770747189776493E-2</v>
      </c>
      <c r="AL1700" s="26">
        <v>8.0858345603385794E-3</v>
      </c>
      <c r="AM1700" s="26">
        <v>6.8856581750115067E-2</v>
      </c>
      <c r="AN1700" s="28"/>
      <c r="AO1700" s="28"/>
      <c r="AP1700" s="28"/>
      <c r="AQ1700" s="29"/>
      <c r="AR1700" s="108" t="str">
        <f t="shared" si="214"/>
        <v>NO OFERTADO</v>
      </c>
      <c r="AS1700" s="109" t="str">
        <f t="shared" si="215"/>
        <v>CORRECTO</v>
      </c>
    </row>
    <row r="1701" spans="1:45" ht="24" x14ac:dyDescent="0.25">
      <c r="A1701" s="134">
        <v>1701</v>
      </c>
      <c r="B1701" s="135">
        <v>822</v>
      </c>
      <c r="C1701" s="10" t="s">
        <v>737</v>
      </c>
      <c r="D1701" s="136" t="s">
        <v>51</v>
      </c>
      <c r="E1701" s="136" t="s">
        <v>6</v>
      </c>
      <c r="F1701" s="136" t="s">
        <v>7</v>
      </c>
      <c r="G1701" s="136" t="s">
        <v>8</v>
      </c>
      <c r="H1701" s="136" t="s">
        <v>7</v>
      </c>
      <c r="I1701" s="137">
        <v>6756.9999999999991</v>
      </c>
      <c r="J1701" s="8">
        <v>1</v>
      </c>
      <c r="K1701" s="8" t="s">
        <v>738</v>
      </c>
      <c r="L1701" s="9">
        <v>6757</v>
      </c>
      <c r="M1701" s="9">
        <v>816.92307692307691</v>
      </c>
      <c r="N1701" s="138">
        <f t="shared" si="208"/>
        <v>5519949.230769231</v>
      </c>
      <c r="O1701" s="11" t="s">
        <v>3204</v>
      </c>
      <c r="P1701" s="39">
        <v>1.6771270819181797E-4</v>
      </c>
      <c r="Q1701" s="39">
        <v>2.677796028152542E-4</v>
      </c>
      <c r="R1701" s="26">
        <v>4.1928177047954492E-2</v>
      </c>
      <c r="S1701" s="26">
        <v>8.0333880844576256E-3</v>
      </c>
      <c r="T1701" s="26">
        <v>4.9961565132412115E-2</v>
      </c>
      <c r="U1701" s="11"/>
      <c r="V1701" s="28"/>
      <c r="W1701" s="28"/>
      <c r="X1701" s="29"/>
      <c r="Y1701" s="108" t="str">
        <f t="shared" si="209"/>
        <v>NO OFERTADO</v>
      </c>
      <c r="Z1701" s="108" t="str">
        <f t="shared" si="210"/>
        <v>CORRECTO</v>
      </c>
      <c r="AA1701" s="29">
        <f t="shared" si="211"/>
        <v>0</v>
      </c>
      <c r="AB1701" s="25">
        <v>1.5094143737263617E-2</v>
      </c>
      <c r="AC1701" s="26">
        <v>4.0166940422288128E-3</v>
      </c>
      <c r="AD1701" s="26">
        <v>1.9110837779492431E-2</v>
      </c>
      <c r="AE1701" s="28"/>
      <c r="AF1701" s="28"/>
      <c r="AG1701" s="28"/>
      <c r="AH1701" s="29"/>
      <c r="AI1701" s="108" t="str">
        <f t="shared" si="212"/>
        <v>NO OFERTADO</v>
      </c>
      <c r="AJ1701" s="108" t="str">
        <f t="shared" si="213"/>
        <v>CORRECTO</v>
      </c>
      <c r="AK1701" s="27">
        <v>1.0062762491509078E-2</v>
      </c>
      <c r="AL1701" s="26">
        <v>1.338898014076271E-3</v>
      </c>
      <c r="AM1701" s="26">
        <v>1.1401660505585349E-2</v>
      </c>
      <c r="AN1701" s="28"/>
      <c r="AO1701" s="28"/>
      <c r="AP1701" s="28"/>
      <c r="AQ1701" s="29"/>
      <c r="AR1701" s="108" t="str">
        <f t="shared" si="214"/>
        <v>NO OFERTADO</v>
      </c>
      <c r="AS1701" s="109" t="str">
        <f t="shared" si="215"/>
        <v>CORRECTO</v>
      </c>
    </row>
    <row r="1702" spans="1:45" x14ac:dyDescent="0.25">
      <c r="A1702" s="134">
        <v>1702</v>
      </c>
      <c r="B1702" s="135">
        <v>354</v>
      </c>
      <c r="C1702" s="10" t="s">
        <v>887</v>
      </c>
      <c r="D1702" s="136" t="s">
        <v>888</v>
      </c>
      <c r="E1702" s="136" t="s">
        <v>456</v>
      </c>
      <c r="F1702" s="136" t="s">
        <v>79</v>
      </c>
      <c r="G1702" s="136" t="s">
        <v>80</v>
      </c>
      <c r="H1702" s="136" t="s">
        <v>598</v>
      </c>
      <c r="I1702" s="137" t="s">
        <v>45</v>
      </c>
      <c r="J1702" s="8">
        <v>200</v>
      </c>
      <c r="K1702" s="8" t="s">
        <v>889</v>
      </c>
      <c r="L1702" s="9">
        <v>31</v>
      </c>
      <c r="M1702" s="9">
        <v>564815.38461538462</v>
      </c>
      <c r="N1702" s="138">
        <f t="shared" si="208"/>
        <v>17509276.923076924</v>
      </c>
      <c r="O1702" s="11" t="s">
        <v>3204</v>
      </c>
      <c r="P1702" s="39">
        <v>5.3198464849657924E-4</v>
      </c>
      <c r="Q1702" s="39"/>
      <c r="R1702" s="26">
        <v>0.13299616212414481</v>
      </c>
      <c r="S1702" s="7"/>
      <c r="T1702" s="26">
        <v>0.13299616212414481</v>
      </c>
      <c r="U1702" s="11"/>
      <c r="V1702" s="28"/>
      <c r="W1702" s="28"/>
      <c r="X1702" s="29"/>
      <c r="Y1702" s="108" t="str">
        <f t="shared" si="209"/>
        <v>NO OFERTADO</v>
      </c>
      <c r="Z1702" s="108" t="str">
        <f t="shared" si="210"/>
        <v>CORRECTO</v>
      </c>
      <c r="AA1702" s="29">
        <f t="shared" si="211"/>
        <v>0</v>
      </c>
      <c r="AB1702" s="25">
        <v>4.7878618364692128E-2</v>
      </c>
      <c r="AC1702" s="7"/>
      <c r="AD1702" s="26">
        <v>4.7878618364692128E-2</v>
      </c>
      <c r="AE1702" s="28"/>
      <c r="AF1702" s="28"/>
      <c r="AG1702" s="28"/>
      <c r="AH1702" s="29"/>
      <c r="AI1702" s="108" t="str">
        <f t="shared" si="212"/>
        <v>NO OFERTADO</v>
      </c>
      <c r="AJ1702" s="108" t="str">
        <f t="shared" si="213"/>
        <v>CORRECTO</v>
      </c>
      <c r="AK1702" s="27">
        <v>3.1919078909794757E-2</v>
      </c>
      <c r="AL1702" s="7"/>
      <c r="AM1702" s="26">
        <v>3.1919078909794757E-2</v>
      </c>
      <c r="AN1702" s="28"/>
      <c r="AO1702" s="28"/>
      <c r="AP1702" s="28"/>
      <c r="AQ1702" s="29"/>
      <c r="AR1702" s="108" t="str">
        <f t="shared" si="214"/>
        <v>NO OFERTADO</v>
      </c>
      <c r="AS1702" s="109" t="str">
        <f t="shared" si="215"/>
        <v>CORRECTO</v>
      </c>
    </row>
    <row r="1703" spans="1:45" x14ac:dyDescent="0.25">
      <c r="A1703" s="134">
        <v>1703</v>
      </c>
      <c r="B1703" s="135">
        <v>1692</v>
      </c>
      <c r="C1703" s="10" t="s">
        <v>887</v>
      </c>
      <c r="D1703" s="136" t="s">
        <v>1410</v>
      </c>
      <c r="E1703" s="136" t="s">
        <v>1591</v>
      </c>
      <c r="F1703" s="136" t="s">
        <v>166</v>
      </c>
      <c r="G1703" s="136" t="s">
        <v>80</v>
      </c>
      <c r="H1703" s="136" t="s">
        <v>81</v>
      </c>
      <c r="I1703" s="137" t="s">
        <v>45</v>
      </c>
      <c r="J1703" s="8">
        <v>10</v>
      </c>
      <c r="K1703" s="8" t="s">
        <v>889</v>
      </c>
      <c r="L1703" s="9">
        <v>3233</v>
      </c>
      <c r="M1703" s="9">
        <v>157.5</v>
      </c>
      <c r="N1703" s="138">
        <f t="shared" si="208"/>
        <v>509197.5</v>
      </c>
      <c r="O1703" s="11" t="s">
        <v>3204</v>
      </c>
      <c r="P1703" s="39">
        <v>1.5470956010514336E-5</v>
      </c>
      <c r="Q1703" s="39"/>
      <c r="R1703" s="26">
        <v>3.8677390026285842E-3</v>
      </c>
      <c r="S1703" s="7"/>
      <c r="T1703" s="26">
        <v>3.8677390026285842E-3</v>
      </c>
      <c r="U1703" s="11"/>
      <c r="V1703" s="28"/>
      <c r="W1703" s="28"/>
      <c r="X1703" s="29"/>
      <c r="Y1703" s="108" t="str">
        <f t="shared" si="209"/>
        <v>NO OFERTADO</v>
      </c>
      <c r="Z1703" s="108" t="str">
        <f t="shared" si="210"/>
        <v>CORRECTO</v>
      </c>
      <c r="AA1703" s="29">
        <f t="shared" si="211"/>
        <v>0</v>
      </c>
      <c r="AB1703" s="25">
        <v>1.3923860409462902E-3</v>
      </c>
      <c r="AC1703" s="7"/>
      <c r="AD1703" s="26">
        <v>1.3923860409462902E-3</v>
      </c>
      <c r="AE1703" s="28"/>
      <c r="AF1703" s="28"/>
      <c r="AG1703" s="28"/>
      <c r="AH1703" s="29"/>
      <c r="AI1703" s="108" t="str">
        <f t="shared" si="212"/>
        <v>NO OFERTADO</v>
      </c>
      <c r="AJ1703" s="108" t="str">
        <f t="shared" si="213"/>
        <v>CORRECTO</v>
      </c>
      <c r="AK1703" s="27">
        <v>9.2825736063086018E-4</v>
      </c>
      <c r="AL1703" s="7"/>
      <c r="AM1703" s="26">
        <v>9.2825736063086018E-4</v>
      </c>
      <c r="AN1703" s="28"/>
      <c r="AO1703" s="28"/>
      <c r="AP1703" s="28"/>
      <c r="AQ1703" s="29"/>
      <c r="AR1703" s="108" t="str">
        <f t="shared" si="214"/>
        <v>NO OFERTADO</v>
      </c>
      <c r="AS1703" s="109" t="str">
        <f t="shared" si="215"/>
        <v>CORRECTO</v>
      </c>
    </row>
    <row r="1704" spans="1:45" x14ac:dyDescent="0.25">
      <c r="A1704" s="134">
        <v>1704</v>
      </c>
      <c r="B1704" s="135">
        <v>1834</v>
      </c>
      <c r="C1704" s="10" t="s">
        <v>887</v>
      </c>
      <c r="D1704" s="136" t="s">
        <v>1650</v>
      </c>
      <c r="E1704" s="136" t="s">
        <v>165</v>
      </c>
      <c r="F1704" s="136" t="s">
        <v>166</v>
      </c>
      <c r="G1704" s="136" t="s">
        <v>8</v>
      </c>
      <c r="H1704" s="136" t="s">
        <v>81</v>
      </c>
      <c r="I1704" s="137">
        <v>57.955999999999996</v>
      </c>
      <c r="J1704" s="8">
        <v>120</v>
      </c>
      <c r="K1704" s="8" t="s">
        <v>889</v>
      </c>
      <c r="L1704" s="9">
        <v>29</v>
      </c>
      <c r="M1704" s="9">
        <v>621.81818181818176</v>
      </c>
      <c r="N1704" s="138">
        <f t="shared" si="208"/>
        <v>18032.727272727272</v>
      </c>
      <c r="O1704" s="11" t="s">
        <v>3204</v>
      </c>
      <c r="P1704" s="39">
        <v>5.4788864907224766E-7</v>
      </c>
      <c r="Q1704" s="39">
        <v>8.7479002883760135E-7</v>
      </c>
      <c r="R1704" s="26">
        <v>1.369721622680619E-4</v>
      </c>
      <c r="S1704" s="26">
        <v>2.6243700865128042E-5</v>
      </c>
      <c r="T1704" s="26">
        <v>1.6321586313318995E-4</v>
      </c>
      <c r="U1704" s="11"/>
      <c r="V1704" s="28"/>
      <c r="W1704" s="28"/>
      <c r="X1704" s="29"/>
      <c r="Y1704" s="108" t="str">
        <f t="shared" si="209"/>
        <v>NO OFERTADO</v>
      </c>
      <c r="Z1704" s="108" t="str">
        <f t="shared" si="210"/>
        <v>CORRECTO</v>
      </c>
      <c r="AA1704" s="29">
        <f t="shared" si="211"/>
        <v>0</v>
      </c>
      <c r="AB1704" s="25">
        <v>4.9309978416502289E-5</v>
      </c>
      <c r="AC1704" s="26">
        <v>1.3121850432564021E-5</v>
      </c>
      <c r="AD1704" s="26">
        <v>6.2431828849066312E-5</v>
      </c>
      <c r="AE1704" s="28"/>
      <c r="AF1704" s="28"/>
      <c r="AG1704" s="28"/>
      <c r="AH1704" s="29"/>
      <c r="AI1704" s="108" t="str">
        <f t="shared" si="212"/>
        <v>NO OFERTADO</v>
      </c>
      <c r="AJ1704" s="108" t="str">
        <f t="shared" si="213"/>
        <v>CORRECTO</v>
      </c>
      <c r="AK1704" s="27">
        <v>3.2873318944334859E-5</v>
      </c>
      <c r="AL1704" s="26">
        <v>4.373950144188007E-6</v>
      </c>
      <c r="AM1704" s="26">
        <v>3.7247269088522865E-5</v>
      </c>
      <c r="AN1704" s="28"/>
      <c r="AO1704" s="28"/>
      <c r="AP1704" s="28"/>
      <c r="AQ1704" s="29"/>
      <c r="AR1704" s="108" t="str">
        <f t="shared" si="214"/>
        <v>NO OFERTADO</v>
      </c>
      <c r="AS1704" s="109" t="str">
        <f t="shared" si="215"/>
        <v>CORRECTO</v>
      </c>
    </row>
    <row r="1705" spans="1:45" x14ac:dyDescent="0.25">
      <c r="A1705" s="134">
        <v>1705</v>
      </c>
      <c r="B1705" s="135">
        <v>221</v>
      </c>
      <c r="C1705" s="10" t="s">
        <v>605</v>
      </c>
      <c r="D1705" s="136" t="s">
        <v>606</v>
      </c>
      <c r="E1705" s="136" t="s">
        <v>165</v>
      </c>
      <c r="F1705" s="136" t="s">
        <v>166</v>
      </c>
      <c r="G1705" s="136" t="s">
        <v>8</v>
      </c>
      <c r="H1705" s="136" t="s">
        <v>81</v>
      </c>
      <c r="I1705" s="137" t="s">
        <v>45</v>
      </c>
      <c r="J1705" s="8">
        <v>400</v>
      </c>
      <c r="K1705" s="8" t="s">
        <v>607</v>
      </c>
      <c r="L1705" s="9">
        <v>17.22</v>
      </c>
      <c r="M1705" s="9">
        <v>3837692.307692308</v>
      </c>
      <c r="N1705" s="138">
        <f t="shared" si="208"/>
        <v>66085061.538461536</v>
      </c>
      <c r="O1705" s="11" t="s">
        <v>3204</v>
      </c>
      <c r="P1705" s="39">
        <v>2.0078635107471489E-3</v>
      </c>
      <c r="Q1705" s="39"/>
      <c r="R1705" s="26">
        <v>0.50196587768678724</v>
      </c>
      <c r="S1705" s="7"/>
      <c r="T1705" s="26">
        <v>0.50196587768678724</v>
      </c>
      <c r="U1705" s="11"/>
      <c r="V1705" s="28"/>
      <c r="W1705" s="28"/>
      <c r="X1705" s="29"/>
      <c r="Y1705" s="108" t="str">
        <f t="shared" si="209"/>
        <v>NO OFERTADO</v>
      </c>
      <c r="Z1705" s="108" t="str">
        <f t="shared" si="210"/>
        <v>CORRECTO</v>
      </c>
      <c r="AA1705" s="29">
        <f t="shared" si="211"/>
        <v>0</v>
      </c>
      <c r="AB1705" s="25">
        <v>0.18070771596724342</v>
      </c>
      <c r="AC1705" s="7"/>
      <c r="AD1705" s="26">
        <v>0.18070771596724342</v>
      </c>
      <c r="AE1705" s="28"/>
      <c r="AF1705" s="28"/>
      <c r="AG1705" s="28"/>
      <c r="AH1705" s="29"/>
      <c r="AI1705" s="108" t="str">
        <f t="shared" si="212"/>
        <v>NO OFERTADO</v>
      </c>
      <c r="AJ1705" s="108" t="str">
        <f t="shared" si="213"/>
        <v>CORRECTO</v>
      </c>
      <c r="AK1705" s="27">
        <v>0.12047181064482894</v>
      </c>
      <c r="AL1705" s="7"/>
      <c r="AM1705" s="26">
        <v>0.12047181064482894</v>
      </c>
      <c r="AN1705" s="28"/>
      <c r="AO1705" s="28"/>
      <c r="AP1705" s="28"/>
      <c r="AQ1705" s="29"/>
      <c r="AR1705" s="108" t="str">
        <f t="shared" si="214"/>
        <v>NO OFERTADO</v>
      </c>
      <c r="AS1705" s="109" t="str">
        <f t="shared" si="215"/>
        <v>CORRECTO</v>
      </c>
    </row>
    <row r="1706" spans="1:45" ht="24" x14ac:dyDescent="0.25">
      <c r="A1706" s="134">
        <v>1706</v>
      </c>
      <c r="B1706" s="135">
        <v>1110</v>
      </c>
      <c r="C1706" s="10" t="s">
        <v>605</v>
      </c>
      <c r="D1706" s="136" t="s">
        <v>606</v>
      </c>
      <c r="E1706" s="136" t="s">
        <v>1086</v>
      </c>
      <c r="F1706" s="136" t="s">
        <v>230</v>
      </c>
      <c r="G1706" s="136" t="s">
        <v>8</v>
      </c>
      <c r="H1706" s="136" t="s">
        <v>231</v>
      </c>
      <c r="I1706" s="137" t="s">
        <v>45</v>
      </c>
      <c r="J1706" s="8">
        <v>1</v>
      </c>
      <c r="K1706" s="8" t="s">
        <v>607</v>
      </c>
      <c r="L1706" s="9">
        <v>1562</v>
      </c>
      <c r="M1706" s="9">
        <v>3708</v>
      </c>
      <c r="N1706" s="138">
        <f t="shared" si="208"/>
        <v>5791896</v>
      </c>
      <c r="O1706" s="11" t="s">
        <v>3204</v>
      </c>
      <c r="P1706" s="39">
        <v>1.7597527135045627E-4</v>
      </c>
      <c r="Q1706" s="39"/>
      <c r="R1706" s="26">
        <v>4.3993817837614066E-2</v>
      </c>
      <c r="S1706" s="7"/>
      <c r="T1706" s="26">
        <v>4.3993817837614066E-2</v>
      </c>
      <c r="U1706" s="11"/>
      <c r="V1706" s="28"/>
      <c r="W1706" s="28"/>
      <c r="X1706" s="29"/>
      <c r="Y1706" s="108" t="str">
        <f t="shared" si="209"/>
        <v>NO OFERTADO</v>
      </c>
      <c r="Z1706" s="108" t="str">
        <f t="shared" si="210"/>
        <v>CORRECTO</v>
      </c>
      <c r="AA1706" s="29">
        <f t="shared" si="211"/>
        <v>0</v>
      </c>
      <c r="AB1706" s="25">
        <v>1.5837774421541065E-2</v>
      </c>
      <c r="AC1706" s="7"/>
      <c r="AD1706" s="26">
        <v>1.5837774421541065E-2</v>
      </c>
      <c r="AE1706" s="28"/>
      <c r="AF1706" s="28"/>
      <c r="AG1706" s="28"/>
      <c r="AH1706" s="29"/>
      <c r="AI1706" s="108" t="str">
        <f t="shared" si="212"/>
        <v>NO OFERTADO</v>
      </c>
      <c r="AJ1706" s="108" t="str">
        <f t="shared" si="213"/>
        <v>CORRECTO</v>
      </c>
      <c r="AK1706" s="27">
        <v>1.0558516281027377E-2</v>
      </c>
      <c r="AL1706" s="7"/>
      <c r="AM1706" s="26">
        <v>1.0558516281027377E-2</v>
      </c>
      <c r="AN1706" s="28"/>
      <c r="AO1706" s="28"/>
      <c r="AP1706" s="28"/>
      <c r="AQ1706" s="29"/>
      <c r="AR1706" s="108" t="str">
        <f t="shared" si="214"/>
        <v>NO OFERTADO</v>
      </c>
      <c r="AS1706" s="109" t="str">
        <f t="shared" si="215"/>
        <v>CORRECTO</v>
      </c>
    </row>
    <row r="1707" spans="1:45" x14ac:dyDescent="0.25">
      <c r="A1707" s="134">
        <v>1707</v>
      </c>
      <c r="B1707" s="135">
        <v>2604</v>
      </c>
      <c r="C1707" s="141" t="s">
        <v>4382</v>
      </c>
      <c r="D1707" s="145" t="s">
        <v>562</v>
      </c>
      <c r="E1707" s="145" t="s">
        <v>165</v>
      </c>
      <c r="F1707" s="145" t="s">
        <v>166</v>
      </c>
      <c r="G1707" s="136" t="s">
        <v>8</v>
      </c>
      <c r="H1707" s="145" t="s">
        <v>81</v>
      </c>
      <c r="I1707" s="137" t="s">
        <v>45</v>
      </c>
      <c r="J1707" s="8">
        <v>625</v>
      </c>
      <c r="K1707" s="8" t="s">
        <v>4383</v>
      </c>
      <c r="L1707" s="9">
        <v>13.11</v>
      </c>
      <c r="M1707" s="9">
        <v>29305.555555555555</v>
      </c>
      <c r="N1707" s="138">
        <f t="shared" si="208"/>
        <v>384195.83333333331</v>
      </c>
      <c r="O1707" s="11" t="s">
        <v>4504</v>
      </c>
      <c r="P1707" s="39">
        <v>1.1673028317937339E-5</v>
      </c>
      <c r="Q1707" s="39"/>
      <c r="R1707" s="26">
        <v>2.9182570794843345E-3</v>
      </c>
      <c r="S1707" s="7"/>
      <c r="T1707" s="26">
        <v>2.9182570794843345E-3</v>
      </c>
      <c r="U1707" s="11"/>
      <c r="V1707" s="28"/>
      <c r="W1707" s="28"/>
      <c r="X1707" s="29"/>
      <c r="Y1707" s="108" t="str">
        <f t="shared" si="209"/>
        <v>NO OFERTADO</v>
      </c>
      <c r="Z1707" s="108" t="str">
        <f t="shared" si="210"/>
        <v>CORRECTO</v>
      </c>
      <c r="AA1707" s="29">
        <f t="shared" si="211"/>
        <v>0</v>
      </c>
      <c r="AB1707" s="25">
        <v>1.0505725486143604E-3</v>
      </c>
      <c r="AC1707" s="7"/>
      <c r="AD1707" s="26">
        <v>1.0505725486143604E-3</v>
      </c>
      <c r="AE1707" s="28"/>
      <c r="AF1707" s="28"/>
      <c r="AG1707" s="28"/>
      <c r="AH1707" s="29"/>
      <c r="AI1707" s="108" t="str">
        <f t="shared" si="212"/>
        <v>NO OFERTADO</v>
      </c>
      <c r="AJ1707" s="108" t="str">
        <f t="shared" si="213"/>
        <v>CORRECTO</v>
      </c>
      <c r="AK1707" s="27">
        <v>7.0038169907624028E-4</v>
      </c>
      <c r="AL1707" s="7"/>
      <c r="AM1707" s="26">
        <v>7.0038169907624028E-4</v>
      </c>
      <c r="AN1707" s="28"/>
      <c r="AO1707" s="28"/>
      <c r="AP1707" s="28"/>
      <c r="AQ1707" s="29"/>
      <c r="AR1707" s="108" t="str">
        <f t="shared" si="214"/>
        <v>NO OFERTADO</v>
      </c>
      <c r="AS1707" s="109" t="str">
        <f t="shared" si="215"/>
        <v>CORRECTO</v>
      </c>
    </row>
    <row r="1708" spans="1:45" x14ac:dyDescent="0.25">
      <c r="A1708" s="134">
        <v>1708</v>
      </c>
      <c r="B1708" s="135">
        <v>2659</v>
      </c>
      <c r="C1708" s="11" t="s">
        <v>4470</v>
      </c>
      <c r="D1708" s="145" t="s">
        <v>4471</v>
      </c>
      <c r="E1708" s="145" t="s">
        <v>165</v>
      </c>
      <c r="F1708" s="145" t="s">
        <v>166</v>
      </c>
      <c r="G1708" s="136" t="s">
        <v>8</v>
      </c>
      <c r="H1708" s="145" t="s">
        <v>267</v>
      </c>
      <c r="I1708" s="137" t="s">
        <v>45</v>
      </c>
      <c r="J1708" s="8">
        <v>200</v>
      </c>
      <c r="K1708" s="8" t="s">
        <v>4472</v>
      </c>
      <c r="L1708" s="9">
        <v>280.52</v>
      </c>
      <c r="M1708" s="9">
        <v>400</v>
      </c>
      <c r="N1708" s="138">
        <f t="shared" si="208"/>
        <v>112208</v>
      </c>
      <c r="O1708" s="11" t="s">
        <v>4504</v>
      </c>
      <c r="P1708" s="39">
        <v>3.4092175079959993E-6</v>
      </c>
      <c r="Q1708" s="39"/>
      <c r="R1708" s="26">
        <v>8.5230437699899985E-4</v>
      </c>
      <c r="S1708" s="7"/>
      <c r="T1708" s="26">
        <v>8.5230437699899985E-4</v>
      </c>
      <c r="U1708" s="11"/>
      <c r="V1708" s="28"/>
      <c r="W1708" s="28"/>
      <c r="X1708" s="29"/>
      <c r="Y1708" s="108" t="str">
        <f t="shared" si="209"/>
        <v>NO OFERTADO</v>
      </c>
      <c r="Z1708" s="108" t="str">
        <f t="shared" si="210"/>
        <v>CORRECTO</v>
      </c>
      <c r="AA1708" s="29">
        <f t="shared" si="211"/>
        <v>0</v>
      </c>
      <c r="AB1708" s="25">
        <v>3.0682957571963993E-4</v>
      </c>
      <c r="AC1708" s="7"/>
      <c r="AD1708" s="26">
        <v>3.0682957571963993E-4</v>
      </c>
      <c r="AE1708" s="28"/>
      <c r="AF1708" s="28"/>
      <c r="AG1708" s="28"/>
      <c r="AH1708" s="29"/>
      <c r="AI1708" s="108" t="str">
        <f t="shared" si="212"/>
        <v>NO OFERTADO</v>
      </c>
      <c r="AJ1708" s="108" t="str">
        <f t="shared" si="213"/>
        <v>CORRECTO</v>
      </c>
      <c r="AK1708" s="27">
        <v>2.0455305047975997E-4</v>
      </c>
      <c r="AL1708" s="7"/>
      <c r="AM1708" s="26">
        <v>2.0455305047975997E-4</v>
      </c>
      <c r="AN1708" s="28"/>
      <c r="AO1708" s="28"/>
      <c r="AP1708" s="28"/>
      <c r="AQ1708" s="29"/>
      <c r="AR1708" s="108" t="str">
        <f t="shared" si="214"/>
        <v>NO OFERTADO</v>
      </c>
      <c r="AS1708" s="109" t="str">
        <f t="shared" si="215"/>
        <v>CORRECTO</v>
      </c>
    </row>
    <row r="1709" spans="1:45" x14ac:dyDescent="0.25">
      <c r="A1709" s="134">
        <v>1709</v>
      </c>
      <c r="B1709" s="135">
        <v>1307</v>
      </c>
      <c r="C1709" s="10" t="s">
        <v>2380</v>
      </c>
      <c r="D1709" s="136" t="s">
        <v>2381</v>
      </c>
      <c r="E1709" s="136" t="s">
        <v>165</v>
      </c>
      <c r="F1709" s="136" t="s">
        <v>166</v>
      </c>
      <c r="G1709" s="136" t="s">
        <v>242</v>
      </c>
      <c r="H1709" s="136" t="s">
        <v>81</v>
      </c>
      <c r="I1709" s="137" t="s">
        <v>45</v>
      </c>
      <c r="J1709" s="8">
        <v>10</v>
      </c>
      <c r="K1709" s="8" t="s">
        <v>2382</v>
      </c>
      <c r="L1709" s="9">
        <v>2790.22</v>
      </c>
      <c r="M1709" s="9">
        <v>438.33333333333337</v>
      </c>
      <c r="N1709" s="138">
        <f t="shared" si="208"/>
        <v>1223046.4333333333</v>
      </c>
      <c r="O1709" s="11" t="s">
        <v>3204</v>
      </c>
      <c r="P1709" s="39">
        <v>3.7159839883181782E-5</v>
      </c>
      <c r="Q1709" s="39"/>
      <c r="R1709" s="26">
        <v>9.2899599707954462E-3</v>
      </c>
      <c r="S1709" s="7"/>
      <c r="T1709" s="26">
        <v>9.2899599707954462E-3</v>
      </c>
      <c r="U1709" s="11"/>
      <c r="V1709" s="28"/>
      <c r="W1709" s="28"/>
      <c r="X1709" s="29"/>
      <c r="Y1709" s="108" t="str">
        <f t="shared" si="209"/>
        <v>NO OFERTADO</v>
      </c>
      <c r="Z1709" s="108" t="str">
        <f t="shared" si="210"/>
        <v>CORRECTO</v>
      </c>
      <c r="AA1709" s="29">
        <f t="shared" si="211"/>
        <v>0</v>
      </c>
      <c r="AB1709" s="25">
        <v>3.3443855894863604E-3</v>
      </c>
      <c r="AC1709" s="7"/>
      <c r="AD1709" s="26">
        <v>3.3443855894863604E-3</v>
      </c>
      <c r="AE1709" s="28"/>
      <c r="AF1709" s="28"/>
      <c r="AG1709" s="28"/>
      <c r="AH1709" s="29"/>
      <c r="AI1709" s="108" t="str">
        <f t="shared" si="212"/>
        <v>NO OFERTADO</v>
      </c>
      <c r="AJ1709" s="108" t="str">
        <f t="shared" si="213"/>
        <v>CORRECTO</v>
      </c>
      <c r="AK1709" s="27">
        <v>2.2295903929909068E-3</v>
      </c>
      <c r="AL1709" s="7"/>
      <c r="AM1709" s="26">
        <v>2.2295903929909068E-3</v>
      </c>
      <c r="AN1709" s="28"/>
      <c r="AO1709" s="28"/>
      <c r="AP1709" s="28"/>
      <c r="AQ1709" s="29"/>
      <c r="AR1709" s="108" t="str">
        <f t="shared" si="214"/>
        <v>NO OFERTADO</v>
      </c>
      <c r="AS1709" s="109" t="str">
        <f t="shared" si="215"/>
        <v>CORRECTO</v>
      </c>
    </row>
    <row r="1710" spans="1:45" x14ac:dyDescent="0.25">
      <c r="A1710" s="134">
        <v>1710</v>
      </c>
      <c r="B1710" s="135">
        <v>670</v>
      </c>
      <c r="C1710" s="10" t="s">
        <v>1458</v>
      </c>
      <c r="D1710" s="136" t="s">
        <v>1459</v>
      </c>
      <c r="E1710" s="136" t="s">
        <v>456</v>
      </c>
      <c r="F1710" s="136" t="s">
        <v>210</v>
      </c>
      <c r="G1710" s="136" t="s">
        <v>80</v>
      </c>
      <c r="H1710" s="136" t="s">
        <v>598</v>
      </c>
      <c r="I1710" s="137">
        <v>1987.5</v>
      </c>
      <c r="J1710" s="8">
        <v>30</v>
      </c>
      <c r="K1710" s="8" t="s">
        <v>1460</v>
      </c>
      <c r="L1710" s="9">
        <v>1749.15</v>
      </c>
      <c r="M1710" s="9">
        <v>3170</v>
      </c>
      <c r="N1710" s="138">
        <f t="shared" si="208"/>
        <v>5544805.5</v>
      </c>
      <c r="O1710" s="11" t="s">
        <v>3204</v>
      </c>
      <c r="P1710" s="39">
        <v>1.6846791662833766E-4</v>
      </c>
      <c r="Q1710" s="39">
        <v>2.6898541135149628E-4</v>
      </c>
      <c r="R1710" s="26">
        <v>4.2116979157084414E-2</v>
      </c>
      <c r="S1710" s="26">
        <v>8.069562340544888E-3</v>
      </c>
      <c r="T1710" s="26">
        <v>5.01865414976293E-2</v>
      </c>
      <c r="U1710" s="11"/>
      <c r="V1710" s="28"/>
      <c r="W1710" s="28"/>
      <c r="X1710" s="29"/>
      <c r="Y1710" s="108" t="str">
        <f t="shared" si="209"/>
        <v>NO OFERTADO</v>
      </c>
      <c r="Z1710" s="108" t="str">
        <f t="shared" si="210"/>
        <v>CORRECTO</v>
      </c>
      <c r="AA1710" s="29">
        <f t="shared" si="211"/>
        <v>0</v>
      </c>
      <c r="AB1710" s="25">
        <v>1.516211249655039E-2</v>
      </c>
      <c r="AC1710" s="26">
        <v>4.034781170272444E-3</v>
      </c>
      <c r="AD1710" s="26">
        <v>1.9196893666822833E-2</v>
      </c>
      <c r="AE1710" s="28"/>
      <c r="AF1710" s="28"/>
      <c r="AG1710" s="28"/>
      <c r="AH1710" s="29"/>
      <c r="AI1710" s="108" t="str">
        <f t="shared" si="212"/>
        <v>NO OFERTADO</v>
      </c>
      <c r="AJ1710" s="108" t="str">
        <f t="shared" si="213"/>
        <v>CORRECTO</v>
      </c>
      <c r="AK1710" s="27">
        <v>1.0108074997700259E-2</v>
      </c>
      <c r="AL1710" s="26">
        <v>1.3449270567574814E-3</v>
      </c>
      <c r="AM1710" s="26">
        <v>1.1453002054457741E-2</v>
      </c>
      <c r="AN1710" s="28"/>
      <c r="AO1710" s="28"/>
      <c r="AP1710" s="28"/>
      <c r="AQ1710" s="29"/>
      <c r="AR1710" s="108" t="str">
        <f t="shared" si="214"/>
        <v>NO OFERTADO</v>
      </c>
      <c r="AS1710" s="109" t="str">
        <f t="shared" si="215"/>
        <v>CORRECTO</v>
      </c>
    </row>
    <row r="1711" spans="1:45" x14ac:dyDescent="0.25">
      <c r="A1711" s="134">
        <v>1711</v>
      </c>
      <c r="B1711" s="135">
        <v>993</v>
      </c>
      <c r="C1711" s="10" t="s">
        <v>1458</v>
      </c>
      <c r="D1711" s="136" t="s">
        <v>1942</v>
      </c>
      <c r="E1711" s="136" t="s">
        <v>456</v>
      </c>
      <c r="F1711" s="136" t="s">
        <v>210</v>
      </c>
      <c r="G1711" s="136" t="s">
        <v>80</v>
      </c>
      <c r="H1711" s="136" t="s">
        <v>598</v>
      </c>
      <c r="I1711" s="137">
        <v>1898.9999999999998</v>
      </c>
      <c r="J1711" s="8">
        <v>30</v>
      </c>
      <c r="K1711" s="8" t="s">
        <v>1460</v>
      </c>
      <c r="L1711" s="9">
        <v>1292.73</v>
      </c>
      <c r="M1711" s="9">
        <v>4119.2307692307695</v>
      </c>
      <c r="N1711" s="138">
        <f t="shared" si="208"/>
        <v>5325053.192307693</v>
      </c>
      <c r="O1711" s="11" t="s">
        <v>3204</v>
      </c>
      <c r="P1711" s="39">
        <v>1.6179117865237213E-4</v>
      </c>
      <c r="Q1711" s="39">
        <v>2.5832495358069514E-4</v>
      </c>
      <c r="R1711" s="26">
        <v>4.0447794663093034E-2</v>
      </c>
      <c r="S1711" s="26">
        <v>7.7497486074208539E-3</v>
      </c>
      <c r="T1711" s="26">
        <v>4.8197543270513885E-2</v>
      </c>
      <c r="U1711" s="11"/>
      <c r="V1711" s="28"/>
      <c r="W1711" s="28"/>
      <c r="X1711" s="29"/>
      <c r="Y1711" s="108" t="str">
        <f t="shared" si="209"/>
        <v>NO OFERTADO</v>
      </c>
      <c r="Z1711" s="108" t="str">
        <f t="shared" si="210"/>
        <v>CORRECTO</v>
      </c>
      <c r="AA1711" s="29">
        <f t="shared" si="211"/>
        <v>0</v>
      </c>
      <c r="AB1711" s="25">
        <v>1.4561206078713492E-2</v>
      </c>
      <c r="AC1711" s="26">
        <v>3.874874303710427E-3</v>
      </c>
      <c r="AD1711" s="26">
        <v>1.8436080382423919E-2</v>
      </c>
      <c r="AE1711" s="28"/>
      <c r="AF1711" s="28"/>
      <c r="AG1711" s="28"/>
      <c r="AH1711" s="29"/>
      <c r="AI1711" s="108" t="str">
        <f t="shared" si="212"/>
        <v>NO OFERTADO</v>
      </c>
      <c r="AJ1711" s="108" t="str">
        <f t="shared" si="213"/>
        <v>CORRECTO</v>
      </c>
      <c r="AK1711" s="27">
        <v>9.7074707191423283E-3</v>
      </c>
      <c r="AL1711" s="26">
        <v>1.2916247679034757E-3</v>
      </c>
      <c r="AM1711" s="26">
        <v>1.0999095487045803E-2</v>
      </c>
      <c r="AN1711" s="28"/>
      <c r="AO1711" s="28"/>
      <c r="AP1711" s="28"/>
      <c r="AQ1711" s="29"/>
      <c r="AR1711" s="108" t="str">
        <f t="shared" si="214"/>
        <v>NO OFERTADO</v>
      </c>
      <c r="AS1711" s="109" t="str">
        <f t="shared" si="215"/>
        <v>CORRECTO</v>
      </c>
    </row>
    <row r="1712" spans="1:45" x14ac:dyDescent="0.25">
      <c r="A1712" s="134">
        <v>1712</v>
      </c>
      <c r="B1712" s="135">
        <v>828</v>
      </c>
      <c r="C1712" s="10" t="s">
        <v>1458</v>
      </c>
      <c r="D1712" s="136" t="s">
        <v>1712</v>
      </c>
      <c r="E1712" s="136" t="s">
        <v>456</v>
      </c>
      <c r="F1712" s="136" t="s">
        <v>210</v>
      </c>
      <c r="G1712" s="136" t="s">
        <v>80</v>
      </c>
      <c r="H1712" s="136" t="s">
        <v>598</v>
      </c>
      <c r="I1712" s="137">
        <v>950</v>
      </c>
      <c r="J1712" s="8">
        <v>120</v>
      </c>
      <c r="K1712" s="8" t="s">
        <v>1460</v>
      </c>
      <c r="L1712" s="9">
        <v>443.52</v>
      </c>
      <c r="M1712" s="9">
        <v>12830.76923076923</v>
      </c>
      <c r="N1712" s="138">
        <f t="shared" si="208"/>
        <v>5690702.769230769</v>
      </c>
      <c r="O1712" s="11" t="s">
        <v>3204</v>
      </c>
      <c r="P1712" s="39">
        <v>1.7290071575701247E-4</v>
      </c>
      <c r="Q1712" s="39">
        <v>2.7606306934673132E-4</v>
      </c>
      <c r="R1712" s="26">
        <v>4.3225178939253116E-2</v>
      </c>
      <c r="S1712" s="26">
        <v>8.2818920804019393E-3</v>
      </c>
      <c r="T1712" s="26">
        <v>5.1507071019655057E-2</v>
      </c>
      <c r="U1712" s="11"/>
      <c r="V1712" s="28"/>
      <c r="W1712" s="28"/>
      <c r="X1712" s="29"/>
      <c r="Y1712" s="108" t="str">
        <f t="shared" si="209"/>
        <v>NO OFERTADO</v>
      </c>
      <c r="Z1712" s="108" t="str">
        <f t="shared" si="210"/>
        <v>CORRECTO</v>
      </c>
      <c r="AA1712" s="29">
        <f t="shared" si="211"/>
        <v>0</v>
      </c>
      <c r="AB1712" s="25">
        <v>1.5561064418131123E-2</v>
      </c>
      <c r="AC1712" s="26">
        <v>4.1409460402009697E-3</v>
      </c>
      <c r="AD1712" s="26">
        <v>1.9702010458332093E-2</v>
      </c>
      <c r="AE1712" s="28"/>
      <c r="AF1712" s="28"/>
      <c r="AG1712" s="28"/>
      <c r="AH1712" s="29"/>
      <c r="AI1712" s="108" t="str">
        <f t="shared" si="212"/>
        <v>NO OFERTADO</v>
      </c>
      <c r="AJ1712" s="108" t="str">
        <f t="shared" si="213"/>
        <v>CORRECTO</v>
      </c>
      <c r="AK1712" s="27">
        <v>1.0374042945420749E-2</v>
      </c>
      <c r="AL1712" s="26">
        <v>1.3803153467336566E-3</v>
      </c>
      <c r="AM1712" s="26">
        <v>1.1754358292154404E-2</v>
      </c>
      <c r="AN1712" s="28"/>
      <c r="AO1712" s="28"/>
      <c r="AP1712" s="28"/>
      <c r="AQ1712" s="29"/>
      <c r="AR1712" s="108" t="str">
        <f t="shared" si="214"/>
        <v>NO OFERTADO</v>
      </c>
      <c r="AS1712" s="109" t="str">
        <f t="shared" si="215"/>
        <v>CORRECTO</v>
      </c>
    </row>
    <row r="1713" spans="1:45" x14ac:dyDescent="0.25">
      <c r="A1713" s="134">
        <v>1713</v>
      </c>
      <c r="B1713" s="135">
        <v>984</v>
      </c>
      <c r="C1713" s="10" t="s">
        <v>1458</v>
      </c>
      <c r="D1713" s="136" t="s">
        <v>1931</v>
      </c>
      <c r="E1713" s="136" t="s">
        <v>456</v>
      </c>
      <c r="F1713" s="136" t="s">
        <v>210</v>
      </c>
      <c r="G1713" s="136" t="s">
        <v>80</v>
      </c>
      <c r="H1713" s="136" t="s">
        <v>598</v>
      </c>
      <c r="I1713" s="137">
        <v>778.75</v>
      </c>
      <c r="J1713" s="8">
        <v>120</v>
      </c>
      <c r="K1713" s="8" t="s">
        <v>1460</v>
      </c>
      <c r="L1713" s="9">
        <v>358.92</v>
      </c>
      <c r="M1713" s="9">
        <v>9073.8461538461543</v>
      </c>
      <c r="N1713" s="138">
        <f t="shared" si="208"/>
        <v>3256784.8615384619</v>
      </c>
      <c r="O1713" s="11" t="s">
        <v>3204</v>
      </c>
      <c r="P1713" s="39">
        <v>9.8950947969246849E-5</v>
      </c>
      <c r="Q1713" s="39">
        <v>1.5799068437373484E-4</v>
      </c>
      <c r="R1713" s="26">
        <v>2.4737736992311712E-2</v>
      </c>
      <c r="S1713" s="26">
        <v>4.7397205312120451E-3</v>
      </c>
      <c r="T1713" s="26">
        <v>2.9477457523523758E-2</v>
      </c>
      <c r="U1713" s="11"/>
      <c r="V1713" s="28"/>
      <c r="W1713" s="28"/>
      <c r="X1713" s="29"/>
      <c r="Y1713" s="108" t="str">
        <f t="shared" si="209"/>
        <v>NO OFERTADO</v>
      </c>
      <c r="Z1713" s="108" t="str">
        <f t="shared" si="210"/>
        <v>CORRECTO</v>
      </c>
      <c r="AA1713" s="29">
        <f t="shared" si="211"/>
        <v>0</v>
      </c>
      <c r="AB1713" s="25">
        <v>8.9055853172322168E-3</v>
      </c>
      <c r="AC1713" s="26">
        <v>2.3698602656060225E-3</v>
      </c>
      <c r="AD1713" s="26">
        <v>1.127544558283824E-2</v>
      </c>
      <c r="AE1713" s="28"/>
      <c r="AF1713" s="28"/>
      <c r="AG1713" s="28"/>
      <c r="AH1713" s="29"/>
      <c r="AI1713" s="108" t="str">
        <f t="shared" si="212"/>
        <v>NO OFERTADO</v>
      </c>
      <c r="AJ1713" s="108" t="str">
        <f t="shared" si="213"/>
        <v>CORRECTO</v>
      </c>
      <c r="AK1713" s="27">
        <v>5.9370568781548106E-3</v>
      </c>
      <c r="AL1713" s="26">
        <v>7.8995342186867425E-4</v>
      </c>
      <c r="AM1713" s="26">
        <v>6.7270103000234846E-3</v>
      </c>
      <c r="AN1713" s="28"/>
      <c r="AO1713" s="28"/>
      <c r="AP1713" s="28"/>
      <c r="AQ1713" s="29"/>
      <c r="AR1713" s="108" t="str">
        <f t="shared" si="214"/>
        <v>NO OFERTADO</v>
      </c>
      <c r="AS1713" s="109" t="str">
        <f t="shared" si="215"/>
        <v>CORRECTO</v>
      </c>
    </row>
    <row r="1714" spans="1:45" x14ac:dyDescent="0.25">
      <c r="A1714" s="134">
        <v>1714</v>
      </c>
      <c r="B1714" s="135">
        <v>1325</v>
      </c>
      <c r="C1714" s="10" t="s">
        <v>1458</v>
      </c>
      <c r="D1714" s="136" t="s">
        <v>2421</v>
      </c>
      <c r="E1714" s="136" t="s">
        <v>456</v>
      </c>
      <c r="F1714" s="136" t="s">
        <v>210</v>
      </c>
      <c r="G1714" s="136" t="s">
        <v>80</v>
      </c>
      <c r="H1714" s="136" t="s">
        <v>598</v>
      </c>
      <c r="I1714" s="137">
        <v>620.5</v>
      </c>
      <c r="J1714" s="8">
        <v>120</v>
      </c>
      <c r="K1714" s="8" t="s">
        <v>1460</v>
      </c>
      <c r="L1714" s="9">
        <v>429</v>
      </c>
      <c r="M1714" s="9">
        <v>2012.3076923076924</v>
      </c>
      <c r="N1714" s="138">
        <f t="shared" si="208"/>
        <v>863280</v>
      </c>
      <c r="O1714" s="11" t="s">
        <v>3204</v>
      </c>
      <c r="P1714" s="39">
        <v>2.6229050426910615E-5</v>
      </c>
      <c r="Q1714" s="39">
        <v>4.187878653480626E-5</v>
      </c>
      <c r="R1714" s="26">
        <v>6.5572626067276537E-3</v>
      </c>
      <c r="S1714" s="26">
        <v>1.2563635960441879E-3</v>
      </c>
      <c r="T1714" s="26">
        <v>7.8136262027718416E-3</v>
      </c>
      <c r="U1714" s="11"/>
      <c r="V1714" s="28"/>
      <c r="W1714" s="28"/>
      <c r="X1714" s="29"/>
      <c r="Y1714" s="108" t="str">
        <f t="shared" si="209"/>
        <v>NO OFERTADO</v>
      </c>
      <c r="Z1714" s="108" t="str">
        <f t="shared" si="210"/>
        <v>CORRECTO</v>
      </c>
      <c r="AA1714" s="29">
        <f t="shared" si="211"/>
        <v>0</v>
      </c>
      <c r="AB1714" s="25">
        <v>2.3606145384219555E-3</v>
      </c>
      <c r="AC1714" s="26">
        <v>6.2818179802209394E-4</v>
      </c>
      <c r="AD1714" s="26">
        <v>2.9887963364440494E-3</v>
      </c>
      <c r="AE1714" s="28"/>
      <c r="AF1714" s="28"/>
      <c r="AG1714" s="28"/>
      <c r="AH1714" s="29"/>
      <c r="AI1714" s="108" t="str">
        <f t="shared" si="212"/>
        <v>NO OFERTADO</v>
      </c>
      <c r="AJ1714" s="108" t="str">
        <f t="shared" si="213"/>
        <v>CORRECTO</v>
      </c>
      <c r="AK1714" s="27">
        <v>1.573743025614637E-3</v>
      </c>
      <c r="AL1714" s="26">
        <v>2.0939393267403131E-4</v>
      </c>
      <c r="AM1714" s="26">
        <v>1.7831369582886683E-3</v>
      </c>
      <c r="AN1714" s="28"/>
      <c r="AO1714" s="28"/>
      <c r="AP1714" s="28"/>
      <c r="AQ1714" s="29"/>
      <c r="AR1714" s="108" t="str">
        <f t="shared" si="214"/>
        <v>NO OFERTADO</v>
      </c>
      <c r="AS1714" s="109" t="str">
        <f t="shared" si="215"/>
        <v>CORRECTO</v>
      </c>
    </row>
    <row r="1715" spans="1:45" x14ac:dyDescent="0.25">
      <c r="A1715" s="134">
        <v>1715</v>
      </c>
      <c r="B1715" s="135">
        <v>1425</v>
      </c>
      <c r="C1715" s="10" t="s">
        <v>1458</v>
      </c>
      <c r="D1715" s="136" t="s">
        <v>2560</v>
      </c>
      <c r="E1715" s="136" t="s">
        <v>456</v>
      </c>
      <c r="F1715" s="136" t="s">
        <v>210</v>
      </c>
      <c r="G1715" s="136" t="s">
        <v>80</v>
      </c>
      <c r="H1715" s="136" t="s">
        <v>598</v>
      </c>
      <c r="I1715" s="137">
        <v>1205.5</v>
      </c>
      <c r="J1715" s="8">
        <v>60</v>
      </c>
      <c r="K1715" s="8" t="s">
        <v>1460</v>
      </c>
      <c r="L1715" s="9">
        <v>1205.5</v>
      </c>
      <c r="M1715" s="9">
        <v>513.33333333333337</v>
      </c>
      <c r="N1715" s="138">
        <f t="shared" si="208"/>
        <v>618823.33333333337</v>
      </c>
      <c r="O1715" s="11" t="s">
        <v>3204</v>
      </c>
      <c r="P1715" s="39">
        <v>1.8801719506242375E-5</v>
      </c>
      <c r="Q1715" s="39">
        <v>3.0019889583245214E-5</v>
      </c>
      <c r="R1715" s="26">
        <v>4.700429876560594E-3</v>
      </c>
      <c r="S1715" s="26">
        <v>9.0059668749735639E-4</v>
      </c>
      <c r="T1715" s="26">
        <v>5.6010265640579499E-3</v>
      </c>
      <c r="U1715" s="11"/>
      <c r="V1715" s="28"/>
      <c r="W1715" s="28"/>
      <c r="X1715" s="29"/>
      <c r="Y1715" s="108" t="str">
        <f t="shared" si="209"/>
        <v>NO OFERTADO</v>
      </c>
      <c r="Z1715" s="108" t="str">
        <f t="shared" si="210"/>
        <v>CORRECTO</v>
      </c>
      <c r="AA1715" s="29">
        <f t="shared" si="211"/>
        <v>0</v>
      </c>
      <c r="AB1715" s="25">
        <v>1.6921547555618138E-3</v>
      </c>
      <c r="AC1715" s="26">
        <v>4.5029834374867819E-4</v>
      </c>
      <c r="AD1715" s="26">
        <v>2.142453099310492E-3</v>
      </c>
      <c r="AE1715" s="28"/>
      <c r="AF1715" s="28"/>
      <c r="AG1715" s="28"/>
      <c r="AH1715" s="29"/>
      <c r="AI1715" s="108" t="str">
        <f t="shared" si="212"/>
        <v>NO OFERTADO</v>
      </c>
      <c r="AJ1715" s="108" t="str">
        <f t="shared" si="213"/>
        <v>CORRECTO</v>
      </c>
      <c r="AK1715" s="27">
        <v>1.1281031703745425E-3</v>
      </c>
      <c r="AL1715" s="26">
        <v>1.5009944791622608E-4</v>
      </c>
      <c r="AM1715" s="26">
        <v>1.2782026182907686E-3</v>
      </c>
      <c r="AN1715" s="28"/>
      <c r="AO1715" s="28"/>
      <c r="AP1715" s="28"/>
      <c r="AQ1715" s="29"/>
      <c r="AR1715" s="108" t="str">
        <f t="shared" si="214"/>
        <v>NO OFERTADO</v>
      </c>
      <c r="AS1715" s="109" t="str">
        <f t="shared" si="215"/>
        <v>CORRECTO</v>
      </c>
    </row>
    <row r="1716" spans="1:45" x14ac:dyDescent="0.25">
      <c r="A1716" s="134">
        <v>1716</v>
      </c>
      <c r="B1716" s="135">
        <v>2644</v>
      </c>
      <c r="C1716" s="141" t="s">
        <v>4448</v>
      </c>
      <c r="D1716" s="145" t="s">
        <v>1942</v>
      </c>
      <c r="E1716" s="145" t="s">
        <v>597</v>
      </c>
      <c r="F1716" s="145" t="s">
        <v>210</v>
      </c>
      <c r="G1716" s="136" t="s">
        <v>80</v>
      </c>
      <c r="H1716" s="145" t="s">
        <v>4449</v>
      </c>
      <c r="I1716" s="137">
        <v>1898.9999999999998</v>
      </c>
      <c r="J1716" s="8">
        <v>60</v>
      </c>
      <c r="K1716" s="8" t="s">
        <v>4450</v>
      </c>
      <c r="L1716" s="9">
        <v>819.06</v>
      </c>
      <c r="M1716" s="9">
        <v>189.23076923076923</v>
      </c>
      <c r="N1716" s="138">
        <f t="shared" si="208"/>
        <v>154991.35384615383</v>
      </c>
      <c r="O1716" s="11" t="s">
        <v>4504</v>
      </c>
      <c r="P1716" s="39">
        <v>4.7091048509937856E-6</v>
      </c>
      <c r="Q1716" s="39">
        <v>7.5188233510143864E-6</v>
      </c>
      <c r="R1716" s="26">
        <v>1.1772762127484464E-3</v>
      </c>
      <c r="S1716" s="26">
        <v>2.2556470053043161E-4</v>
      </c>
      <c r="T1716" s="26">
        <v>1.4028409132788779E-3</v>
      </c>
      <c r="U1716" s="11"/>
      <c r="V1716" s="28"/>
      <c r="W1716" s="28"/>
      <c r="X1716" s="29"/>
      <c r="Y1716" s="108" t="str">
        <f t="shared" si="209"/>
        <v>NO OFERTADO</v>
      </c>
      <c r="Z1716" s="108" t="str">
        <f t="shared" si="210"/>
        <v>CORRECTO</v>
      </c>
      <c r="AA1716" s="29">
        <f t="shared" si="211"/>
        <v>0</v>
      </c>
      <c r="AB1716" s="25">
        <v>4.2381943658944068E-4</v>
      </c>
      <c r="AC1716" s="26">
        <v>1.127823502652158E-4</v>
      </c>
      <c r="AD1716" s="26">
        <v>5.3660178685465646E-4</v>
      </c>
      <c r="AE1716" s="28"/>
      <c r="AF1716" s="28"/>
      <c r="AG1716" s="28"/>
      <c r="AH1716" s="29"/>
      <c r="AI1716" s="108" t="str">
        <f t="shared" si="212"/>
        <v>NO OFERTADO</v>
      </c>
      <c r="AJ1716" s="108" t="str">
        <f t="shared" si="213"/>
        <v>CORRECTO</v>
      </c>
      <c r="AK1716" s="27">
        <v>2.8254629105962714E-4</v>
      </c>
      <c r="AL1716" s="26">
        <v>3.7594116755071932E-5</v>
      </c>
      <c r="AM1716" s="26">
        <v>3.2014040781469906E-4</v>
      </c>
      <c r="AN1716" s="28"/>
      <c r="AO1716" s="28"/>
      <c r="AP1716" s="28"/>
      <c r="AQ1716" s="29"/>
      <c r="AR1716" s="108" t="str">
        <f t="shared" si="214"/>
        <v>NO OFERTADO</v>
      </c>
      <c r="AS1716" s="109" t="str">
        <f t="shared" si="215"/>
        <v>CORRECTO</v>
      </c>
    </row>
    <row r="1717" spans="1:45" ht="24" x14ac:dyDescent="0.25">
      <c r="A1717" s="134">
        <v>1717</v>
      </c>
      <c r="B1717" s="135">
        <v>91</v>
      </c>
      <c r="C1717" s="10" t="s">
        <v>286</v>
      </c>
      <c r="D1717" s="136" t="s">
        <v>287</v>
      </c>
      <c r="E1717" s="136" t="s">
        <v>192</v>
      </c>
      <c r="F1717" s="136" t="s">
        <v>36</v>
      </c>
      <c r="G1717" s="136" t="s">
        <v>17</v>
      </c>
      <c r="H1717" s="136" t="s">
        <v>36</v>
      </c>
      <c r="I1717" s="137">
        <v>27538526.399999999</v>
      </c>
      <c r="J1717" s="8">
        <v>1</v>
      </c>
      <c r="K1717" s="8" t="s">
        <v>288</v>
      </c>
      <c r="L1717" s="9">
        <v>27538526.399999999</v>
      </c>
      <c r="M1717" s="9">
        <v>2.7692307692307692</v>
      </c>
      <c r="N1717" s="138">
        <f t="shared" si="208"/>
        <v>76260534.646153837</v>
      </c>
      <c r="O1717" s="11" t="s">
        <v>3204</v>
      </c>
      <c r="P1717" s="39">
        <v>2.3170250773991439E-3</v>
      </c>
      <c r="Q1717" s="39">
        <v>3.6994933874020869E-3</v>
      </c>
      <c r="R1717" s="26">
        <v>0.57925626934978591</v>
      </c>
      <c r="S1717" s="26">
        <v>0.1109848016220626</v>
      </c>
      <c r="T1717" s="26">
        <v>0.6902410709718485</v>
      </c>
      <c r="U1717" s="11"/>
      <c r="V1717" s="28"/>
      <c r="W1717" s="28"/>
      <c r="X1717" s="29"/>
      <c r="Y1717" s="108" t="str">
        <f t="shared" si="209"/>
        <v>NO OFERTADO</v>
      </c>
      <c r="Z1717" s="108" t="str">
        <f t="shared" si="210"/>
        <v>CORRECTO</v>
      </c>
      <c r="AA1717" s="29">
        <f t="shared" si="211"/>
        <v>0</v>
      </c>
      <c r="AB1717" s="25">
        <v>0.20853225696592295</v>
      </c>
      <c r="AC1717" s="26">
        <v>5.5492400811031302E-2</v>
      </c>
      <c r="AD1717" s="26">
        <v>0.26402465777695427</v>
      </c>
      <c r="AE1717" s="28"/>
      <c r="AF1717" s="28"/>
      <c r="AG1717" s="28"/>
      <c r="AH1717" s="29"/>
      <c r="AI1717" s="108" t="str">
        <f t="shared" si="212"/>
        <v>NO OFERTADO</v>
      </c>
      <c r="AJ1717" s="108" t="str">
        <f t="shared" si="213"/>
        <v>CORRECTO</v>
      </c>
      <c r="AK1717" s="27">
        <v>0.13902150464394863</v>
      </c>
      <c r="AL1717" s="26">
        <v>1.8497466937010435E-2</v>
      </c>
      <c r="AM1717" s="26">
        <v>0.15751897158095907</v>
      </c>
      <c r="AN1717" s="28"/>
      <c r="AO1717" s="28"/>
      <c r="AP1717" s="28"/>
      <c r="AQ1717" s="29"/>
      <c r="AR1717" s="108" t="str">
        <f t="shared" si="214"/>
        <v>NO OFERTADO</v>
      </c>
      <c r="AS1717" s="109" t="str">
        <f t="shared" si="215"/>
        <v>CORRECTO</v>
      </c>
    </row>
    <row r="1718" spans="1:45" ht="24" x14ac:dyDescent="0.25">
      <c r="A1718" s="134">
        <v>1718</v>
      </c>
      <c r="B1718" s="135">
        <v>1683</v>
      </c>
      <c r="C1718" s="10" t="s">
        <v>2948</v>
      </c>
      <c r="D1718" s="136" t="s">
        <v>66</v>
      </c>
      <c r="E1718" s="136" t="s">
        <v>6</v>
      </c>
      <c r="F1718" s="136" t="s">
        <v>7</v>
      </c>
      <c r="G1718" s="136" t="s">
        <v>8</v>
      </c>
      <c r="H1718" s="136" t="s">
        <v>7</v>
      </c>
      <c r="I1718" s="137">
        <v>4604.5999999999995</v>
      </c>
      <c r="J1718" s="8">
        <v>1</v>
      </c>
      <c r="K1718" s="8" t="s">
        <v>2949</v>
      </c>
      <c r="L1718" s="9">
        <v>4604.6000000000004</v>
      </c>
      <c r="M1718" s="9">
        <v>14</v>
      </c>
      <c r="N1718" s="138">
        <f t="shared" si="208"/>
        <v>64464.400000000009</v>
      </c>
      <c r="O1718" s="11" t="s">
        <v>3204</v>
      </c>
      <c r="P1718" s="39">
        <v>1.9586229245905581E-6</v>
      </c>
      <c r="Q1718" s="39">
        <v>3.1272482238605842E-6</v>
      </c>
      <c r="R1718" s="26">
        <v>4.8965573114763948E-4</v>
      </c>
      <c r="S1718" s="26">
        <v>9.3817446715817521E-5</v>
      </c>
      <c r="T1718" s="26">
        <v>5.8347317786345697E-4</v>
      </c>
      <c r="U1718" s="11"/>
      <c r="V1718" s="28"/>
      <c r="W1718" s="28"/>
      <c r="X1718" s="29"/>
      <c r="Y1718" s="108" t="str">
        <f t="shared" si="209"/>
        <v>NO OFERTADO</v>
      </c>
      <c r="Z1718" s="108" t="str">
        <f t="shared" si="210"/>
        <v>CORRECTO</v>
      </c>
      <c r="AA1718" s="29">
        <f t="shared" si="211"/>
        <v>0</v>
      </c>
      <c r="AB1718" s="25">
        <v>1.7627606321315021E-4</v>
      </c>
      <c r="AC1718" s="26">
        <v>4.6908723357908761E-5</v>
      </c>
      <c r="AD1718" s="26">
        <v>2.2318478657105896E-4</v>
      </c>
      <c r="AE1718" s="28"/>
      <c r="AF1718" s="28"/>
      <c r="AG1718" s="28"/>
      <c r="AH1718" s="29"/>
      <c r="AI1718" s="108" t="str">
        <f t="shared" si="212"/>
        <v>NO OFERTADO</v>
      </c>
      <c r="AJ1718" s="108" t="str">
        <f t="shared" si="213"/>
        <v>CORRECTO</v>
      </c>
      <c r="AK1718" s="27">
        <v>1.1751737547543348E-4</v>
      </c>
      <c r="AL1718" s="26">
        <v>1.563624111930292E-5</v>
      </c>
      <c r="AM1718" s="26">
        <v>1.331536165947364E-4</v>
      </c>
      <c r="AN1718" s="28"/>
      <c r="AO1718" s="28"/>
      <c r="AP1718" s="28"/>
      <c r="AQ1718" s="29"/>
      <c r="AR1718" s="108" t="str">
        <f t="shared" si="214"/>
        <v>NO OFERTADO</v>
      </c>
      <c r="AS1718" s="109" t="str">
        <f t="shared" si="215"/>
        <v>CORRECTO</v>
      </c>
    </row>
    <row r="1719" spans="1:45" ht="24" x14ac:dyDescent="0.25">
      <c r="A1719" s="134">
        <v>1719</v>
      </c>
      <c r="B1719" s="135">
        <v>1497</v>
      </c>
      <c r="C1719" s="10" t="s">
        <v>2668</v>
      </c>
      <c r="D1719" s="136" t="s">
        <v>494</v>
      </c>
      <c r="E1719" s="136" t="s">
        <v>6</v>
      </c>
      <c r="F1719" s="136" t="s">
        <v>7</v>
      </c>
      <c r="G1719" s="136" t="s">
        <v>8</v>
      </c>
      <c r="H1719" s="136" t="s">
        <v>7</v>
      </c>
      <c r="I1719" s="137" t="s">
        <v>45</v>
      </c>
      <c r="J1719" s="8">
        <v>1</v>
      </c>
      <c r="K1719" s="8" t="s">
        <v>2669</v>
      </c>
      <c r="L1719" s="9">
        <v>386</v>
      </c>
      <c r="M1719" s="9">
        <v>1674</v>
      </c>
      <c r="N1719" s="138">
        <f t="shared" si="208"/>
        <v>646164</v>
      </c>
      <c r="O1719" s="11" t="s">
        <v>3204</v>
      </c>
      <c r="P1719" s="39">
        <v>1.9632411430884846E-5</v>
      </c>
      <c r="Q1719" s="39"/>
      <c r="R1719" s="26">
        <v>4.908102857721211E-3</v>
      </c>
      <c r="S1719" s="7"/>
      <c r="T1719" s="26">
        <v>4.908102857721211E-3</v>
      </c>
      <c r="U1719" s="11"/>
      <c r="V1719" s="28"/>
      <c r="W1719" s="28"/>
      <c r="X1719" s="29"/>
      <c r="Y1719" s="108" t="str">
        <f t="shared" si="209"/>
        <v>NO OFERTADO</v>
      </c>
      <c r="Z1719" s="108" t="str">
        <f t="shared" si="210"/>
        <v>CORRECTO</v>
      </c>
      <c r="AA1719" s="29">
        <f t="shared" si="211"/>
        <v>0</v>
      </c>
      <c r="AB1719" s="25">
        <v>1.766917028779636E-3</v>
      </c>
      <c r="AC1719" s="7"/>
      <c r="AD1719" s="26">
        <v>1.766917028779636E-3</v>
      </c>
      <c r="AE1719" s="28"/>
      <c r="AF1719" s="28"/>
      <c r="AG1719" s="28"/>
      <c r="AH1719" s="29"/>
      <c r="AI1719" s="108" t="str">
        <f t="shared" si="212"/>
        <v>NO OFERTADO</v>
      </c>
      <c r="AJ1719" s="108" t="str">
        <f t="shared" si="213"/>
        <v>CORRECTO</v>
      </c>
      <c r="AK1719" s="27">
        <v>1.1779446858530907E-3</v>
      </c>
      <c r="AL1719" s="7"/>
      <c r="AM1719" s="26">
        <v>1.1779446858530907E-3</v>
      </c>
      <c r="AN1719" s="28"/>
      <c r="AO1719" s="28"/>
      <c r="AP1719" s="28"/>
      <c r="AQ1719" s="29"/>
      <c r="AR1719" s="108" t="str">
        <f t="shared" si="214"/>
        <v>NO OFERTADO</v>
      </c>
      <c r="AS1719" s="109" t="str">
        <f t="shared" si="215"/>
        <v>CORRECTO</v>
      </c>
    </row>
    <row r="1720" spans="1:45" ht="24" x14ac:dyDescent="0.25">
      <c r="A1720" s="134">
        <v>1720</v>
      </c>
      <c r="B1720" s="135">
        <v>70</v>
      </c>
      <c r="C1720" s="10" t="s">
        <v>219</v>
      </c>
      <c r="D1720" s="136" t="s">
        <v>108</v>
      </c>
      <c r="E1720" s="136" t="s">
        <v>36</v>
      </c>
      <c r="F1720" s="136" t="s">
        <v>37</v>
      </c>
      <c r="G1720" s="136" t="s">
        <v>38</v>
      </c>
      <c r="H1720" s="136" t="s">
        <v>18</v>
      </c>
      <c r="I1720" s="137">
        <v>2150263.5</v>
      </c>
      <c r="J1720" s="8">
        <v>1</v>
      </c>
      <c r="K1720" s="8" t="s">
        <v>220</v>
      </c>
      <c r="L1720" s="9">
        <v>1938865.88</v>
      </c>
      <c r="M1720" s="9">
        <v>53.692307692307693</v>
      </c>
      <c r="N1720" s="138">
        <f t="shared" si="208"/>
        <v>104102183.40307692</v>
      </c>
      <c r="O1720" s="11" t="s">
        <v>3204</v>
      </c>
      <c r="P1720" s="39">
        <v>3.1629383491228822E-3</v>
      </c>
      <c r="Q1720" s="39">
        <v>5.0501263976284747E-3</v>
      </c>
      <c r="R1720" s="26">
        <v>0.79073458728072055</v>
      </c>
      <c r="S1720" s="26">
        <v>0.15150379192885424</v>
      </c>
      <c r="T1720" s="26">
        <v>0.94223837920957476</v>
      </c>
      <c r="U1720" s="11"/>
      <c r="V1720" s="28"/>
      <c r="W1720" s="28"/>
      <c r="X1720" s="29"/>
      <c r="Y1720" s="108" t="str">
        <f t="shared" si="209"/>
        <v>NO OFERTADO</v>
      </c>
      <c r="Z1720" s="108" t="str">
        <f t="shared" si="210"/>
        <v>CORRECTO</v>
      </c>
      <c r="AA1720" s="29">
        <f t="shared" si="211"/>
        <v>0</v>
      </c>
      <c r="AB1720" s="25">
        <v>0.28466445142105939</v>
      </c>
      <c r="AC1720" s="26">
        <v>7.5751895964427121E-2</v>
      </c>
      <c r="AD1720" s="26">
        <v>0.3604163473854865</v>
      </c>
      <c r="AE1720" s="28"/>
      <c r="AF1720" s="28"/>
      <c r="AG1720" s="28"/>
      <c r="AH1720" s="29"/>
      <c r="AI1720" s="108" t="str">
        <f t="shared" si="212"/>
        <v>NO OFERTADO</v>
      </c>
      <c r="AJ1720" s="108" t="str">
        <f t="shared" si="213"/>
        <v>CORRECTO</v>
      </c>
      <c r="AK1720" s="27">
        <v>0.18977630094737294</v>
      </c>
      <c r="AL1720" s="26">
        <v>2.5250631988142373E-2</v>
      </c>
      <c r="AM1720" s="26">
        <v>0.21502693293551531</v>
      </c>
      <c r="AN1720" s="28"/>
      <c r="AO1720" s="28"/>
      <c r="AP1720" s="28"/>
      <c r="AQ1720" s="29"/>
      <c r="AR1720" s="108" t="str">
        <f t="shared" si="214"/>
        <v>NO OFERTADO</v>
      </c>
      <c r="AS1720" s="109" t="str">
        <f t="shared" si="215"/>
        <v>CORRECTO</v>
      </c>
    </row>
    <row r="1721" spans="1:45" ht="24" x14ac:dyDescent="0.25">
      <c r="A1721" s="134">
        <v>1721</v>
      </c>
      <c r="B1721" s="135">
        <v>352</v>
      </c>
      <c r="C1721" s="10" t="s">
        <v>880</v>
      </c>
      <c r="D1721" s="136" t="s">
        <v>881</v>
      </c>
      <c r="E1721" s="136" t="s">
        <v>7</v>
      </c>
      <c r="F1721" s="136" t="s">
        <v>7</v>
      </c>
      <c r="G1721" s="136" t="s">
        <v>8</v>
      </c>
      <c r="H1721" s="136" t="s">
        <v>7</v>
      </c>
      <c r="I1721" s="137" t="s">
        <v>45</v>
      </c>
      <c r="J1721" s="8">
        <v>1</v>
      </c>
      <c r="K1721" s="8" t="s">
        <v>882</v>
      </c>
      <c r="L1721" s="9">
        <v>239130.96</v>
      </c>
      <c r="M1721" s="9">
        <v>110</v>
      </c>
      <c r="N1721" s="138">
        <f t="shared" si="208"/>
        <v>26304405.599999998</v>
      </c>
      <c r="O1721" s="11" t="s">
        <v>3204</v>
      </c>
      <c r="P1721" s="39">
        <v>7.9920718762430489E-4</v>
      </c>
      <c r="Q1721" s="39"/>
      <c r="R1721" s="26">
        <v>0.19980179690607622</v>
      </c>
      <c r="S1721" s="7"/>
      <c r="T1721" s="26">
        <v>0.19980179690607622</v>
      </c>
      <c r="U1721" s="11"/>
      <c r="V1721" s="28"/>
      <c r="W1721" s="28"/>
      <c r="X1721" s="29"/>
      <c r="Y1721" s="108" t="str">
        <f t="shared" si="209"/>
        <v>NO OFERTADO</v>
      </c>
      <c r="Z1721" s="108" t="str">
        <f t="shared" si="210"/>
        <v>CORRECTO</v>
      </c>
      <c r="AA1721" s="29">
        <f t="shared" si="211"/>
        <v>0</v>
      </c>
      <c r="AB1721" s="25">
        <v>7.1928646886187442E-2</v>
      </c>
      <c r="AC1721" s="7"/>
      <c r="AD1721" s="26">
        <v>7.1928646886187442E-2</v>
      </c>
      <c r="AE1721" s="28"/>
      <c r="AF1721" s="28"/>
      <c r="AG1721" s="28"/>
      <c r="AH1721" s="29"/>
      <c r="AI1721" s="108" t="str">
        <f t="shared" si="212"/>
        <v>NO OFERTADO</v>
      </c>
      <c r="AJ1721" s="108" t="str">
        <f t="shared" si="213"/>
        <v>CORRECTO</v>
      </c>
      <c r="AK1721" s="27">
        <v>4.7952431257458294E-2</v>
      </c>
      <c r="AL1721" s="7"/>
      <c r="AM1721" s="26">
        <v>4.7952431257458294E-2</v>
      </c>
      <c r="AN1721" s="28"/>
      <c r="AO1721" s="28"/>
      <c r="AP1721" s="28"/>
      <c r="AQ1721" s="29"/>
      <c r="AR1721" s="108" t="str">
        <f t="shared" si="214"/>
        <v>NO OFERTADO</v>
      </c>
      <c r="AS1721" s="109" t="str">
        <f t="shared" si="215"/>
        <v>CORRECTO</v>
      </c>
    </row>
    <row r="1722" spans="1:45" ht="24" x14ac:dyDescent="0.25">
      <c r="A1722" s="134">
        <v>1722</v>
      </c>
      <c r="B1722" s="135">
        <v>679</v>
      </c>
      <c r="C1722" s="10" t="s">
        <v>880</v>
      </c>
      <c r="D1722" s="136" t="s">
        <v>1475</v>
      </c>
      <c r="E1722" s="136" t="s">
        <v>7</v>
      </c>
      <c r="F1722" s="136" t="s">
        <v>7</v>
      </c>
      <c r="G1722" s="136" t="s">
        <v>8</v>
      </c>
      <c r="H1722" s="136" t="s">
        <v>7</v>
      </c>
      <c r="I1722" s="137" t="s">
        <v>45</v>
      </c>
      <c r="J1722" s="8">
        <v>1</v>
      </c>
      <c r="K1722" s="8" t="s">
        <v>882</v>
      </c>
      <c r="L1722" s="9">
        <v>58968.17</v>
      </c>
      <c r="M1722" s="9">
        <v>140</v>
      </c>
      <c r="N1722" s="138">
        <f t="shared" si="208"/>
        <v>8255543.7999999998</v>
      </c>
      <c r="O1722" s="11" t="s">
        <v>3204</v>
      </c>
      <c r="P1722" s="39">
        <v>2.5082832294477951E-4</v>
      </c>
      <c r="Q1722" s="39"/>
      <c r="R1722" s="26">
        <v>6.2707080736194881E-2</v>
      </c>
      <c r="S1722" s="7"/>
      <c r="T1722" s="26">
        <v>6.2707080736194881E-2</v>
      </c>
      <c r="U1722" s="11"/>
      <c r="V1722" s="28"/>
      <c r="W1722" s="28"/>
      <c r="X1722" s="29"/>
      <c r="Y1722" s="108" t="str">
        <f t="shared" si="209"/>
        <v>NO OFERTADO</v>
      </c>
      <c r="Z1722" s="108" t="str">
        <f t="shared" si="210"/>
        <v>CORRECTO</v>
      </c>
      <c r="AA1722" s="29">
        <f t="shared" si="211"/>
        <v>0</v>
      </c>
      <c r="AB1722" s="25">
        <v>2.2574549065030158E-2</v>
      </c>
      <c r="AC1722" s="7"/>
      <c r="AD1722" s="26">
        <v>2.2574549065030158E-2</v>
      </c>
      <c r="AE1722" s="28"/>
      <c r="AF1722" s="28"/>
      <c r="AG1722" s="28"/>
      <c r="AH1722" s="29"/>
      <c r="AI1722" s="108" t="str">
        <f t="shared" si="212"/>
        <v>NO OFERTADO</v>
      </c>
      <c r="AJ1722" s="108" t="str">
        <f t="shared" si="213"/>
        <v>CORRECTO</v>
      </c>
      <c r="AK1722" s="27">
        <v>1.504969937668677E-2</v>
      </c>
      <c r="AL1722" s="7"/>
      <c r="AM1722" s="26">
        <v>1.504969937668677E-2</v>
      </c>
      <c r="AN1722" s="28"/>
      <c r="AO1722" s="28"/>
      <c r="AP1722" s="28"/>
      <c r="AQ1722" s="29"/>
      <c r="AR1722" s="108" t="str">
        <f t="shared" si="214"/>
        <v>NO OFERTADO</v>
      </c>
      <c r="AS1722" s="109" t="str">
        <f t="shared" si="215"/>
        <v>CORRECTO</v>
      </c>
    </row>
    <row r="1723" spans="1:45" ht="24" x14ac:dyDescent="0.25">
      <c r="A1723" s="134">
        <v>1723</v>
      </c>
      <c r="B1723" s="135">
        <v>594</v>
      </c>
      <c r="C1723" s="10" t="s">
        <v>857</v>
      </c>
      <c r="D1723" s="136" t="s">
        <v>1346</v>
      </c>
      <c r="E1723" s="136" t="s">
        <v>787</v>
      </c>
      <c r="F1723" s="136" t="s">
        <v>788</v>
      </c>
      <c r="G1723" s="136" t="s">
        <v>38</v>
      </c>
      <c r="H1723" s="136" t="s">
        <v>788</v>
      </c>
      <c r="I1723" s="137">
        <v>276044.62</v>
      </c>
      <c r="J1723" s="8">
        <v>1</v>
      </c>
      <c r="K1723" s="8" t="s">
        <v>859</v>
      </c>
      <c r="L1723" s="9">
        <v>276044.62</v>
      </c>
      <c r="M1723" s="9">
        <v>121.61538461538461</v>
      </c>
      <c r="N1723" s="138">
        <f t="shared" si="208"/>
        <v>33571272.632307693</v>
      </c>
      <c r="O1723" s="11" t="s">
        <v>3204</v>
      </c>
      <c r="P1723" s="39">
        <v>1.0199965280886418E-3</v>
      </c>
      <c r="Q1723" s="39">
        <v>1.628584190842134E-3</v>
      </c>
      <c r="R1723" s="26">
        <v>0.25499913202216046</v>
      </c>
      <c r="S1723" s="26">
        <v>4.8857525725264021E-2</v>
      </c>
      <c r="T1723" s="26">
        <v>0.30385665774742449</v>
      </c>
      <c r="U1723" s="11"/>
      <c r="V1723" s="28"/>
      <c r="W1723" s="28"/>
      <c r="X1723" s="29"/>
      <c r="Y1723" s="108" t="str">
        <f t="shared" si="209"/>
        <v>NO OFERTADO</v>
      </c>
      <c r="Z1723" s="108" t="str">
        <f t="shared" si="210"/>
        <v>CORRECTO</v>
      </c>
      <c r="AA1723" s="29">
        <f t="shared" si="211"/>
        <v>0</v>
      </c>
      <c r="AB1723" s="25">
        <v>9.1799687527977764E-2</v>
      </c>
      <c r="AC1723" s="26">
        <v>2.4428762862632011E-2</v>
      </c>
      <c r="AD1723" s="26">
        <v>0.11622845039060978</v>
      </c>
      <c r="AE1723" s="28"/>
      <c r="AF1723" s="28"/>
      <c r="AG1723" s="28"/>
      <c r="AH1723" s="29"/>
      <c r="AI1723" s="108" t="str">
        <f t="shared" si="212"/>
        <v>NO OFERTADO</v>
      </c>
      <c r="AJ1723" s="108" t="str">
        <f t="shared" si="213"/>
        <v>CORRECTO</v>
      </c>
      <c r="AK1723" s="27">
        <v>6.1199791685318514E-2</v>
      </c>
      <c r="AL1723" s="26">
        <v>8.1429209542106702E-3</v>
      </c>
      <c r="AM1723" s="26">
        <v>6.934271263952918E-2</v>
      </c>
      <c r="AN1723" s="28"/>
      <c r="AO1723" s="28"/>
      <c r="AP1723" s="28"/>
      <c r="AQ1723" s="29"/>
      <c r="AR1723" s="108" t="str">
        <f t="shared" si="214"/>
        <v>NO OFERTADO</v>
      </c>
      <c r="AS1723" s="109" t="str">
        <f t="shared" si="215"/>
        <v>CORRECTO</v>
      </c>
    </row>
    <row r="1724" spans="1:45" ht="24" x14ac:dyDescent="0.25">
      <c r="A1724" s="134">
        <v>1724</v>
      </c>
      <c r="B1724" s="135">
        <v>341</v>
      </c>
      <c r="C1724" s="10" t="s">
        <v>857</v>
      </c>
      <c r="D1724" s="136" t="s">
        <v>858</v>
      </c>
      <c r="E1724" s="136" t="s">
        <v>787</v>
      </c>
      <c r="F1724" s="136" t="s">
        <v>788</v>
      </c>
      <c r="G1724" s="136" t="s">
        <v>38</v>
      </c>
      <c r="H1724" s="136" t="s">
        <v>788</v>
      </c>
      <c r="I1724" s="137">
        <v>552089.24</v>
      </c>
      <c r="J1724" s="8">
        <v>1</v>
      </c>
      <c r="K1724" s="8" t="s">
        <v>859</v>
      </c>
      <c r="L1724" s="9">
        <v>552089.24</v>
      </c>
      <c r="M1724" s="9">
        <v>48.153846153846153</v>
      </c>
      <c r="N1724" s="138">
        <f t="shared" si="208"/>
        <v>26585220.326153845</v>
      </c>
      <c r="O1724" s="11" t="s">
        <v>3204</v>
      </c>
      <c r="P1724" s="39">
        <v>8.0773918606387061E-4</v>
      </c>
      <c r="Q1724" s="39">
        <v>1.2896821043228029E-3</v>
      </c>
      <c r="R1724" s="26">
        <v>0.20193479651596766</v>
      </c>
      <c r="S1724" s="26">
        <v>3.8690463129684084E-2</v>
      </c>
      <c r="T1724" s="26">
        <v>0.24062525964565173</v>
      </c>
      <c r="U1724" s="11"/>
      <c r="V1724" s="28"/>
      <c r="W1724" s="28"/>
      <c r="X1724" s="29"/>
      <c r="Y1724" s="108" t="str">
        <f t="shared" si="209"/>
        <v>NO OFERTADO</v>
      </c>
      <c r="Z1724" s="108" t="str">
        <f t="shared" si="210"/>
        <v>CORRECTO</v>
      </c>
      <c r="AA1724" s="29">
        <f t="shared" si="211"/>
        <v>0</v>
      </c>
      <c r="AB1724" s="25">
        <v>7.2696526745748349E-2</v>
      </c>
      <c r="AC1724" s="26">
        <v>1.9345231564842042E-2</v>
      </c>
      <c r="AD1724" s="26">
        <v>9.2041758310590388E-2</v>
      </c>
      <c r="AE1724" s="28"/>
      <c r="AF1724" s="28"/>
      <c r="AG1724" s="28"/>
      <c r="AH1724" s="29"/>
      <c r="AI1724" s="108" t="str">
        <f t="shared" si="212"/>
        <v>NO OFERTADO</v>
      </c>
      <c r="AJ1724" s="108" t="str">
        <f t="shared" si="213"/>
        <v>CORRECTO</v>
      </c>
      <c r="AK1724" s="27">
        <v>4.8464351163832235E-2</v>
      </c>
      <c r="AL1724" s="26">
        <v>6.448410521614014E-3</v>
      </c>
      <c r="AM1724" s="26">
        <v>5.4912761685446246E-2</v>
      </c>
      <c r="AN1724" s="28"/>
      <c r="AO1724" s="28"/>
      <c r="AP1724" s="28"/>
      <c r="AQ1724" s="29"/>
      <c r="AR1724" s="108" t="str">
        <f t="shared" si="214"/>
        <v>NO OFERTADO</v>
      </c>
      <c r="AS1724" s="109" t="str">
        <f t="shared" si="215"/>
        <v>CORRECTO</v>
      </c>
    </row>
    <row r="1725" spans="1:45" x14ac:dyDescent="0.25">
      <c r="A1725" s="134">
        <v>1725</v>
      </c>
      <c r="B1725" s="135">
        <v>711</v>
      </c>
      <c r="C1725" s="10" t="s">
        <v>857</v>
      </c>
      <c r="D1725" s="136" t="s">
        <v>1523</v>
      </c>
      <c r="E1725" s="136" t="s">
        <v>6</v>
      </c>
      <c r="F1725" s="136" t="s">
        <v>6</v>
      </c>
      <c r="G1725" s="136" t="s">
        <v>8</v>
      </c>
      <c r="H1725" s="136" t="s">
        <v>6</v>
      </c>
      <c r="I1725" s="137" t="s">
        <v>45</v>
      </c>
      <c r="J1725" s="8">
        <v>1</v>
      </c>
      <c r="K1725" s="8" t="s">
        <v>859</v>
      </c>
      <c r="L1725" s="9">
        <v>10443.790000000001</v>
      </c>
      <c r="M1725" s="9">
        <v>1730.7692307692307</v>
      </c>
      <c r="N1725" s="138">
        <f t="shared" si="208"/>
        <v>18075790.384615384</v>
      </c>
      <c r="O1725" s="11" t="s">
        <v>3204</v>
      </c>
      <c r="P1725" s="39">
        <v>5.4919703630843171E-4</v>
      </c>
      <c r="Q1725" s="39"/>
      <c r="R1725" s="26">
        <v>0.13729925907710794</v>
      </c>
      <c r="S1725" s="7"/>
      <c r="T1725" s="26">
        <v>0.13729925907710794</v>
      </c>
      <c r="U1725" s="11"/>
      <c r="V1725" s="28"/>
      <c r="W1725" s="28"/>
      <c r="X1725" s="29"/>
      <c r="Y1725" s="108" t="str">
        <f t="shared" si="209"/>
        <v>NO OFERTADO</v>
      </c>
      <c r="Z1725" s="108" t="str">
        <f t="shared" si="210"/>
        <v>CORRECTO</v>
      </c>
      <c r="AA1725" s="29">
        <f t="shared" si="211"/>
        <v>0</v>
      </c>
      <c r="AB1725" s="25">
        <v>4.9427733267758851E-2</v>
      </c>
      <c r="AC1725" s="7"/>
      <c r="AD1725" s="26">
        <v>4.9427733267758851E-2</v>
      </c>
      <c r="AE1725" s="28"/>
      <c r="AF1725" s="28"/>
      <c r="AG1725" s="28"/>
      <c r="AH1725" s="29"/>
      <c r="AI1725" s="108" t="str">
        <f t="shared" si="212"/>
        <v>NO OFERTADO</v>
      </c>
      <c r="AJ1725" s="108" t="str">
        <f t="shared" si="213"/>
        <v>CORRECTO</v>
      </c>
      <c r="AK1725" s="27">
        <v>3.2951822178505903E-2</v>
      </c>
      <c r="AL1725" s="7"/>
      <c r="AM1725" s="26">
        <v>3.2951822178505903E-2</v>
      </c>
      <c r="AN1725" s="28"/>
      <c r="AO1725" s="28"/>
      <c r="AP1725" s="28"/>
      <c r="AQ1725" s="29"/>
      <c r="AR1725" s="108" t="str">
        <f t="shared" si="214"/>
        <v>NO OFERTADO</v>
      </c>
      <c r="AS1725" s="109" t="str">
        <f t="shared" si="215"/>
        <v>CORRECTO</v>
      </c>
    </row>
    <row r="1726" spans="1:45" x14ac:dyDescent="0.25">
      <c r="A1726" s="134">
        <v>1726</v>
      </c>
      <c r="B1726" s="135">
        <v>1034</v>
      </c>
      <c r="C1726" s="10" t="s">
        <v>857</v>
      </c>
      <c r="D1726" s="136" t="s">
        <v>736</v>
      </c>
      <c r="E1726" s="136" t="s">
        <v>6</v>
      </c>
      <c r="F1726" s="136" t="s">
        <v>6</v>
      </c>
      <c r="G1726" s="136" t="s">
        <v>8</v>
      </c>
      <c r="H1726" s="136" t="s">
        <v>6</v>
      </c>
      <c r="I1726" s="137" t="s">
        <v>45</v>
      </c>
      <c r="J1726" s="8">
        <v>1</v>
      </c>
      <c r="K1726" s="8" t="s">
        <v>859</v>
      </c>
      <c r="L1726" s="9">
        <v>10676.96</v>
      </c>
      <c r="M1726" s="9">
        <v>743.23076923076928</v>
      </c>
      <c r="N1726" s="138">
        <f t="shared" si="208"/>
        <v>7935445.193846154</v>
      </c>
      <c r="O1726" s="11" t="s">
        <v>3204</v>
      </c>
      <c r="P1726" s="39">
        <v>2.411027617335931E-4</v>
      </c>
      <c r="Q1726" s="39"/>
      <c r="R1726" s="26">
        <v>6.0275690433398275E-2</v>
      </c>
      <c r="S1726" s="7"/>
      <c r="T1726" s="26">
        <v>6.0275690433398275E-2</v>
      </c>
      <c r="U1726" s="11"/>
      <c r="V1726" s="28"/>
      <c r="W1726" s="28"/>
      <c r="X1726" s="29"/>
      <c r="Y1726" s="108" t="str">
        <f t="shared" si="209"/>
        <v>NO OFERTADO</v>
      </c>
      <c r="Z1726" s="108" t="str">
        <f t="shared" si="210"/>
        <v>CORRECTO</v>
      </c>
      <c r="AA1726" s="29">
        <f t="shared" si="211"/>
        <v>0</v>
      </c>
      <c r="AB1726" s="25">
        <v>2.1699248556023377E-2</v>
      </c>
      <c r="AC1726" s="7"/>
      <c r="AD1726" s="26">
        <v>2.1699248556023377E-2</v>
      </c>
      <c r="AE1726" s="28"/>
      <c r="AF1726" s="28"/>
      <c r="AG1726" s="28"/>
      <c r="AH1726" s="29"/>
      <c r="AI1726" s="108" t="str">
        <f t="shared" si="212"/>
        <v>NO OFERTADO</v>
      </c>
      <c r="AJ1726" s="108" t="str">
        <f t="shared" si="213"/>
        <v>CORRECTO</v>
      </c>
      <c r="AK1726" s="27">
        <v>1.4466165704015585E-2</v>
      </c>
      <c r="AL1726" s="7"/>
      <c r="AM1726" s="26">
        <v>1.4466165704015585E-2</v>
      </c>
      <c r="AN1726" s="28"/>
      <c r="AO1726" s="28"/>
      <c r="AP1726" s="28"/>
      <c r="AQ1726" s="29"/>
      <c r="AR1726" s="108" t="str">
        <f t="shared" si="214"/>
        <v>NO OFERTADO</v>
      </c>
      <c r="AS1726" s="109" t="str">
        <f t="shared" si="215"/>
        <v>CORRECTO</v>
      </c>
    </row>
    <row r="1727" spans="1:45" x14ac:dyDescent="0.25">
      <c r="A1727" s="134">
        <v>1727</v>
      </c>
      <c r="B1727" s="135">
        <v>762</v>
      </c>
      <c r="C1727" s="10" t="s">
        <v>857</v>
      </c>
      <c r="D1727" s="136" t="s">
        <v>1605</v>
      </c>
      <c r="E1727" s="136" t="s">
        <v>6</v>
      </c>
      <c r="F1727" s="136" t="s">
        <v>6</v>
      </c>
      <c r="G1727" s="136" t="s">
        <v>8</v>
      </c>
      <c r="H1727" s="136" t="s">
        <v>6</v>
      </c>
      <c r="I1727" s="137" t="s">
        <v>45</v>
      </c>
      <c r="J1727" s="8">
        <v>1</v>
      </c>
      <c r="K1727" s="8" t="s">
        <v>859</v>
      </c>
      <c r="L1727" s="9">
        <v>12266.82</v>
      </c>
      <c r="M1727" s="9">
        <v>429.38461538461536</v>
      </c>
      <c r="N1727" s="138">
        <f t="shared" si="208"/>
        <v>5267183.7876923075</v>
      </c>
      <c r="O1727" s="11" t="s">
        <v>3204</v>
      </c>
      <c r="P1727" s="39">
        <v>1.600329315809327E-4</v>
      </c>
      <c r="Q1727" s="39"/>
      <c r="R1727" s="26">
        <v>4.0008232895233177E-2</v>
      </c>
      <c r="S1727" s="7"/>
      <c r="T1727" s="26">
        <v>4.0008232895233177E-2</v>
      </c>
      <c r="U1727" s="11"/>
      <c r="V1727" s="28"/>
      <c r="W1727" s="28"/>
      <c r="X1727" s="29"/>
      <c r="Y1727" s="108" t="str">
        <f t="shared" si="209"/>
        <v>NO OFERTADO</v>
      </c>
      <c r="Z1727" s="108" t="str">
        <f t="shared" si="210"/>
        <v>CORRECTO</v>
      </c>
      <c r="AA1727" s="29">
        <f t="shared" si="211"/>
        <v>0</v>
      </c>
      <c r="AB1727" s="25">
        <v>1.4402963842283944E-2</v>
      </c>
      <c r="AC1727" s="7"/>
      <c r="AD1727" s="26">
        <v>1.4402963842283944E-2</v>
      </c>
      <c r="AE1727" s="28"/>
      <c r="AF1727" s="28"/>
      <c r="AG1727" s="28"/>
      <c r="AH1727" s="29"/>
      <c r="AI1727" s="108" t="str">
        <f t="shared" si="212"/>
        <v>NO OFERTADO</v>
      </c>
      <c r="AJ1727" s="108" t="str">
        <f t="shared" si="213"/>
        <v>CORRECTO</v>
      </c>
      <c r="AK1727" s="27">
        <v>9.6019758948559623E-3</v>
      </c>
      <c r="AL1727" s="7"/>
      <c r="AM1727" s="26">
        <v>9.6019758948559623E-3</v>
      </c>
      <c r="AN1727" s="28"/>
      <c r="AO1727" s="28"/>
      <c r="AP1727" s="28"/>
      <c r="AQ1727" s="29"/>
      <c r="AR1727" s="108" t="str">
        <f t="shared" si="214"/>
        <v>NO OFERTADO</v>
      </c>
      <c r="AS1727" s="109" t="str">
        <f t="shared" si="215"/>
        <v>CORRECTO</v>
      </c>
    </row>
    <row r="1728" spans="1:45" ht="36" x14ac:dyDescent="0.25">
      <c r="A1728" s="134">
        <v>1728</v>
      </c>
      <c r="B1728" s="135">
        <v>2818</v>
      </c>
      <c r="C1728" s="10" t="s">
        <v>4634</v>
      </c>
      <c r="D1728" s="136" t="s">
        <v>4637</v>
      </c>
      <c r="E1728" s="136" t="s">
        <v>787</v>
      </c>
      <c r="F1728" s="136" t="s">
        <v>788</v>
      </c>
      <c r="G1728" s="136" t="s">
        <v>38</v>
      </c>
      <c r="H1728" s="136" t="s">
        <v>4638</v>
      </c>
      <c r="I1728" s="142">
        <v>552089.24</v>
      </c>
      <c r="J1728" s="8">
        <v>1</v>
      </c>
      <c r="K1728" s="8" t="s">
        <v>859</v>
      </c>
      <c r="L1728" s="9">
        <v>552089.24</v>
      </c>
      <c r="M1728" s="9">
        <v>1</v>
      </c>
      <c r="N1728" s="138">
        <f t="shared" si="208"/>
        <v>552089.24</v>
      </c>
      <c r="O1728" s="11" t="s">
        <v>4504</v>
      </c>
      <c r="P1728" s="39">
        <v>1.677413645180562E-5</v>
      </c>
      <c r="Q1728" s="39">
        <v>2.6782535712773863E-5</v>
      </c>
      <c r="R1728" s="26">
        <v>4.1935341129514048E-3</v>
      </c>
      <c r="S1728" s="26">
        <v>8.0347607138321587E-4</v>
      </c>
      <c r="T1728" s="26">
        <v>4.997010184334621E-3</v>
      </c>
      <c r="U1728" s="11"/>
      <c r="V1728" s="28"/>
      <c r="W1728" s="28"/>
      <c r="X1728" s="29"/>
      <c r="Y1728" s="108" t="str">
        <f t="shared" si="209"/>
        <v>NO OFERTADO</v>
      </c>
      <c r="Z1728" s="108" t="str">
        <f t="shared" si="210"/>
        <v>CORRECTO</v>
      </c>
      <c r="AA1728" s="29">
        <f t="shared" si="211"/>
        <v>0</v>
      </c>
      <c r="AB1728" s="25">
        <v>1.5096722806625057E-3</v>
      </c>
      <c r="AC1728" s="26">
        <v>4.0173803569160793E-4</v>
      </c>
      <c r="AD1728" s="26">
        <v>1.9114103163541136E-3</v>
      </c>
      <c r="AE1728" s="28"/>
      <c r="AF1728" s="28"/>
      <c r="AG1728" s="28"/>
      <c r="AH1728" s="29"/>
      <c r="AI1728" s="108" t="str">
        <f t="shared" si="212"/>
        <v>NO OFERTADO</v>
      </c>
      <c r="AJ1728" s="108" t="str">
        <f t="shared" si="213"/>
        <v>CORRECTO</v>
      </c>
      <c r="AK1728" s="27">
        <v>1.0064481871083371E-3</v>
      </c>
      <c r="AL1728" s="26">
        <v>1.3391267856386932E-4</v>
      </c>
      <c r="AM1728" s="26">
        <v>1.1403608656722064E-3</v>
      </c>
      <c r="AN1728" s="28"/>
      <c r="AO1728" s="28"/>
      <c r="AP1728" s="28"/>
      <c r="AQ1728" s="29"/>
      <c r="AR1728" s="108" t="str">
        <f t="shared" si="214"/>
        <v>NO OFERTADO</v>
      </c>
      <c r="AS1728" s="109" t="str">
        <f t="shared" si="215"/>
        <v>CORRECTO</v>
      </c>
    </row>
    <row r="1729" spans="1:45" ht="24" x14ac:dyDescent="0.25">
      <c r="A1729" s="134">
        <v>1729</v>
      </c>
      <c r="B1729" s="135">
        <v>2816</v>
      </c>
      <c r="C1729" s="10" t="s">
        <v>4634</v>
      </c>
      <c r="D1729" s="136" t="s">
        <v>4635</v>
      </c>
      <c r="E1729" s="136" t="s">
        <v>787</v>
      </c>
      <c r="F1729" s="136" t="s">
        <v>788</v>
      </c>
      <c r="G1729" s="136" t="s">
        <v>38</v>
      </c>
      <c r="H1729" s="136" t="s">
        <v>4636</v>
      </c>
      <c r="I1729" s="142">
        <v>140782.76</v>
      </c>
      <c r="J1729" s="8">
        <v>1</v>
      </c>
      <c r="K1729" s="8" t="s">
        <v>859</v>
      </c>
      <c r="L1729" s="9">
        <v>140782.76</v>
      </c>
      <c r="M1729" s="9">
        <v>3</v>
      </c>
      <c r="N1729" s="138">
        <f t="shared" si="208"/>
        <v>422348.28</v>
      </c>
      <c r="O1729" s="11" t="s">
        <v>4504</v>
      </c>
      <c r="P1729" s="39">
        <v>1.2832214731997688E-5</v>
      </c>
      <c r="Q1729" s="39">
        <v>2.0488640373300188E-5</v>
      </c>
      <c r="R1729" s="26">
        <v>3.208053682999422E-3</v>
      </c>
      <c r="S1729" s="26">
        <v>6.1465921119900559E-4</v>
      </c>
      <c r="T1729" s="26">
        <v>3.8227128941984278E-3</v>
      </c>
      <c r="U1729" s="11"/>
      <c r="V1729" s="28"/>
      <c r="W1729" s="28"/>
      <c r="X1729" s="29"/>
      <c r="Y1729" s="108" t="str">
        <f t="shared" si="209"/>
        <v>NO OFERTADO</v>
      </c>
      <c r="Z1729" s="108" t="str">
        <f t="shared" si="210"/>
        <v>CORRECTO</v>
      </c>
      <c r="AA1729" s="29">
        <f t="shared" si="211"/>
        <v>0</v>
      </c>
      <c r="AB1729" s="25">
        <v>1.1548993258797919E-3</v>
      </c>
      <c r="AC1729" s="26">
        <v>3.0732960559950279E-4</v>
      </c>
      <c r="AD1729" s="26">
        <v>1.4622289314792946E-3</v>
      </c>
      <c r="AE1729" s="28"/>
      <c r="AF1729" s="28"/>
      <c r="AG1729" s="28"/>
      <c r="AH1729" s="29"/>
      <c r="AI1729" s="108" t="str">
        <f t="shared" si="212"/>
        <v>NO OFERTADO</v>
      </c>
      <c r="AJ1729" s="108" t="str">
        <f t="shared" si="213"/>
        <v>CORRECTO</v>
      </c>
      <c r="AK1729" s="27">
        <v>7.6993288391986122E-4</v>
      </c>
      <c r="AL1729" s="26">
        <v>1.0244320186650094E-4</v>
      </c>
      <c r="AM1729" s="26">
        <v>8.7237608578636218E-4</v>
      </c>
      <c r="AN1729" s="28"/>
      <c r="AO1729" s="28"/>
      <c r="AP1729" s="28"/>
      <c r="AQ1729" s="29"/>
      <c r="AR1729" s="108" t="str">
        <f t="shared" si="214"/>
        <v>NO OFERTADO</v>
      </c>
      <c r="AS1729" s="109" t="str">
        <f t="shared" si="215"/>
        <v>CORRECTO</v>
      </c>
    </row>
    <row r="1730" spans="1:45" ht="24" x14ac:dyDescent="0.25">
      <c r="A1730" s="134">
        <v>1730</v>
      </c>
      <c r="B1730" s="135">
        <v>2817</v>
      </c>
      <c r="C1730" s="10" t="s">
        <v>4634</v>
      </c>
      <c r="D1730" s="136" t="s">
        <v>4876</v>
      </c>
      <c r="E1730" s="136" t="s">
        <v>787</v>
      </c>
      <c r="F1730" s="136" t="s">
        <v>788</v>
      </c>
      <c r="G1730" s="136" t="s">
        <v>38</v>
      </c>
      <c r="H1730" s="136" t="s">
        <v>4636</v>
      </c>
      <c r="I1730" s="142">
        <v>277424.8431</v>
      </c>
      <c r="J1730" s="8">
        <v>1</v>
      </c>
      <c r="K1730" s="8" t="s">
        <v>859</v>
      </c>
      <c r="L1730" s="9">
        <v>277424.84000000003</v>
      </c>
      <c r="M1730" s="9">
        <v>1</v>
      </c>
      <c r="N1730" s="138">
        <f t="shared" si="208"/>
        <v>277424.84000000003</v>
      </c>
      <c r="O1730" s="11" t="s">
        <v>4504</v>
      </c>
      <c r="P1730" s="39">
        <v>8.4290034728449738E-6</v>
      </c>
      <c r="Q1730" s="39">
        <v>1.3458224045284013E-5</v>
      </c>
      <c r="R1730" s="26">
        <v>2.1072508682112435E-3</v>
      </c>
      <c r="S1730" s="26">
        <v>4.0374672135852041E-4</v>
      </c>
      <c r="T1730" s="26">
        <v>2.5109975895697637E-3</v>
      </c>
      <c r="U1730" s="11"/>
      <c r="V1730" s="28"/>
      <c r="W1730" s="28"/>
      <c r="X1730" s="29"/>
      <c r="Y1730" s="108" t="str">
        <f t="shared" si="209"/>
        <v>NO OFERTADO</v>
      </c>
      <c r="Z1730" s="108" t="str">
        <f t="shared" si="210"/>
        <v>CORRECTO</v>
      </c>
      <c r="AA1730" s="29">
        <f t="shared" si="211"/>
        <v>0</v>
      </c>
      <c r="AB1730" s="25">
        <v>7.5861031255604762E-4</v>
      </c>
      <c r="AC1730" s="26">
        <v>2.018733606792602E-4</v>
      </c>
      <c r="AD1730" s="26">
        <v>9.6048367323530782E-4</v>
      </c>
      <c r="AE1730" s="28"/>
      <c r="AF1730" s="28"/>
      <c r="AG1730" s="28"/>
      <c r="AH1730" s="29"/>
      <c r="AI1730" s="108" t="str">
        <f t="shared" si="212"/>
        <v>NO OFERTADO</v>
      </c>
      <c r="AJ1730" s="108" t="str">
        <f t="shared" si="213"/>
        <v>CORRECTO</v>
      </c>
      <c r="AK1730" s="27">
        <v>5.0574020837069848E-4</v>
      </c>
      <c r="AL1730" s="26">
        <v>6.7291120226420064E-5</v>
      </c>
      <c r="AM1730" s="26">
        <v>5.7303132859711859E-4</v>
      </c>
      <c r="AN1730" s="28"/>
      <c r="AO1730" s="28"/>
      <c r="AP1730" s="28"/>
      <c r="AQ1730" s="29"/>
      <c r="AR1730" s="108" t="str">
        <f t="shared" si="214"/>
        <v>NO OFERTADO</v>
      </c>
      <c r="AS1730" s="109" t="str">
        <f t="shared" si="215"/>
        <v>CORRECTO</v>
      </c>
    </row>
    <row r="1731" spans="1:45" ht="24" x14ac:dyDescent="0.25">
      <c r="A1731" s="134">
        <v>1731</v>
      </c>
      <c r="B1731" s="135">
        <v>1931</v>
      </c>
      <c r="C1731" s="10" t="s">
        <v>3348</v>
      </c>
      <c r="D1731" s="136" t="s">
        <v>24</v>
      </c>
      <c r="E1731" s="136" t="s">
        <v>1095</v>
      </c>
      <c r="F1731" s="136" t="s">
        <v>1095</v>
      </c>
      <c r="G1731" s="136" t="s">
        <v>537</v>
      </c>
      <c r="H1731" s="136" t="s">
        <v>965</v>
      </c>
      <c r="I1731" s="137" t="s">
        <v>45</v>
      </c>
      <c r="J1731" s="8">
        <v>1</v>
      </c>
      <c r="K1731" s="8" t="s">
        <v>3349</v>
      </c>
      <c r="L1731" s="9">
        <v>141910.29999999999</v>
      </c>
      <c r="M1731" s="138">
        <v>6.666666666666667</v>
      </c>
      <c r="N1731" s="138">
        <f t="shared" si="208"/>
        <v>946068.66666666663</v>
      </c>
      <c r="O1731" s="11" t="s">
        <v>3204</v>
      </c>
      <c r="P1731" s="39">
        <v>2.8744419846770558E-5</v>
      </c>
      <c r="Q1731" s="39"/>
      <c r="R1731" s="26">
        <v>7.1861049616926392E-3</v>
      </c>
      <c r="S1731" s="7"/>
      <c r="T1731" s="26">
        <v>7.1861049616926392E-3</v>
      </c>
      <c r="U1731" s="11"/>
      <c r="V1731" s="28"/>
      <c r="W1731" s="28"/>
      <c r="X1731" s="29"/>
      <c r="Y1731" s="108" t="str">
        <f t="shared" si="209"/>
        <v>NO OFERTADO</v>
      </c>
      <c r="Z1731" s="108" t="str">
        <f t="shared" si="210"/>
        <v>CORRECTO</v>
      </c>
      <c r="AA1731" s="29">
        <f t="shared" si="211"/>
        <v>0</v>
      </c>
      <c r="AB1731" s="25">
        <v>2.58699778620935E-3</v>
      </c>
      <c r="AC1731" s="7"/>
      <c r="AD1731" s="26">
        <v>2.58699778620935E-3</v>
      </c>
      <c r="AE1731" s="28"/>
      <c r="AF1731" s="28"/>
      <c r="AG1731" s="28"/>
      <c r="AH1731" s="29"/>
      <c r="AI1731" s="108" t="str">
        <f t="shared" si="212"/>
        <v>NO OFERTADO</v>
      </c>
      <c r="AJ1731" s="108" t="str">
        <f t="shared" si="213"/>
        <v>CORRECTO</v>
      </c>
      <c r="AK1731" s="27">
        <v>1.7246651908062335E-3</v>
      </c>
      <c r="AL1731" s="7"/>
      <c r="AM1731" s="26">
        <v>1.7246651908062335E-3</v>
      </c>
      <c r="AN1731" s="28"/>
      <c r="AO1731" s="28"/>
      <c r="AP1731" s="28"/>
      <c r="AQ1731" s="29"/>
      <c r="AR1731" s="108" t="str">
        <f t="shared" si="214"/>
        <v>NO OFERTADO</v>
      </c>
      <c r="AS1731" s="109" t="str">
        <f t="shared" si="215"/>
        <v>CORRECTO</v>
      </c>
    </row>
    <row r="1732" spans="1:45" x14ac:dyDescent="0.25">
      <c r="A1732" s="134">
        <v>1732</v>
      </c>
      <c r="B1732" s="135">
        <v>2569</v>
      </c>
      <c r="C1732" s="10" t="s">
        <v>4320</v>
      </c>
      <c r="D1732" s="136" t="s">
        <v>1652</v>
      </c>
      <c r="E1732" s="136" t="s">
        <v>536</v>
      </c>
      <c r="F1732" s="136" t="s">
        <v>267</v>
      </c>
      <c r="G1732" s="136" t="s">
        <v>242</v>
      </c>
      <c r="H1732" s="145" t="s">
        <v>267</v>
      </c>
      <c r="I1732" s="137" t="s">
        <v>45</v>
      </c>
      <c r="J1732" s="8">
        <v>1</v>
      </c>
      <c r="K1732" s="8" t="s">
        <v>4321</v>
      </c>
      <c r="L1732" s="9">
        <v>85797.33</v>
      </c>
      <c r="M1732" s="9">
        <v>19.272727272727273</v>
      </c>
      <c r="N1732" s="138">
        <f t="shared" si="208"/>
        <v>1653548.541818182</v>
      </c>
      <c r="O1732" s="11" t="s">
        <v>4504</v>
      </c>
      <c r="P1732" s="39">
        <v>5.0239792520032447E-5</v>
      </c>
      <c r="Q1732" s="39"/>
      <c r="R1732" s="26">
        <v>1.2559948130008112E-2</v>
      </c>
      <c r="S1732" s="7"/>
      <c r="T1732" s="26">
        <v>1.2559948130008112E-2</v>
      </c>
      <c r="U1732" s="11"/>
      <c r="V1732" s="28"/>
      <c r="W1732" s="28"/>
      <c r="X1732" s="29"/>
      <c r="Y1732" s="108" t="str">
        <f t="shared" si="209"/>
        <v>NO OFERTADO</v>
      </c>
      <c r="Z1732" s="108" t="str">
        <f t="shared" si="210"/>
        <v>CORRECTO</v>
      </c>
      <c r="AA1732" s="29">
        <f t="shared" si="211"/>
        <v>0</v>
      </c>
      <c r="AB1732" s="25">
        <v>4.52158132680292E-3</v>
      </c>
      <c r="AC1732" s="7"/>
      <c r="AD1732" s="26">
        <v>4.52158132680292E-3</v>
      </c>
      <c r="AE1732" s="28"/>
      <c r="AF1732" s="28"/>
      <c r="AG1732" s="28"/>
      <c r="AH1732" s="29"/>
      <c r="AI1732" s="108" t="str">
        <f t="shared" si="212"/>
        <v>NO OFERTADO</v>
      </c>
      <c r="AJ1732" s="108" t="str">
        <f t="shared" si="213"/>
        <v>CORRECTO</v>
      </c>
      <c r="AK1732" s="27">
        <v>3.0143875512019468E-3</v>
      </c>
      <c r="AL1732" s="7"/>
      <c r="AM1732" s="26">
        <v>3.0143875512019468E-3</v>
      </c>
      <c r="AN1732" s="28"/>
      <c r="AO1732" s="28"/>
      <c r="AP1732" s="28"/>
      <c r="AQ1732" s="29"/>
      <c r="AR1732" s="108" t="str">
        <f t="shared" si="214"/>
        <v>NO OFERTADO</v>
      </c>
      <c r="AS1732" s="109" t="str">
        <f t="shared" si="215"/>
        <v>CORRECTO</v>
      </c>
    </row>
    <row r="1733" spans="1:45" ht="24" x14ac:dyDescent="0.25">
      <c r="A1733" s="134">
        <v>1733</v>
      </c>
      <c r="B1733" s="135">
        <v>59</v>
      </c>
      <c r="C1733" s="10" t="s">
        <v>182</v>
      </c>
      <c r="D1733" s="136" t="s">
        <v>183</v>
      </c>
      <c r="E1733" s="136" t="s">
        <v>6</v>
      </c>
      <c r="F1733" s="136" t="s">
        <v>7</v>
      </c>
      <c r="G1733" s="136" t="s">
        <v>8</v>
      </c>
      <c r="H1733" s="136" t="s">
        <v>7</v>
      </c>
      <c r="I1733" s="137" t="s">
        <v>45</v>
      </c>
      <c r="J1733" s="8">
        <v>1</v>
      </c>
      <c r="K1733" s="8" t="s">
        <v>184</v>
      </c>
      <c r="L1733" s="9">
        <v>3686</v>
      </c>
      <c r="M1733" s="9">
        <v>17534.615384615383</v>
      </c>
      <c r="N1733" s="138">
        <f t="shared" si="208"/>
        <v>64632592.307692304</v>
      </c>
      <c r="O1733" s="11" t="s">
        <v>3204</v>
      </c>
      <c r="P1733" s="39">
        <v>1.9637331142391998E-3</v>
      </c>
      <c r="Q1733" s="39"/>
      <c r="R1733" s="26">
        <v>0.49093327855979996</v>
      </c>
      <c r="S1733" s="7"/>
      <c r="T1733" s="26">
        <v>0.49093327855979996</v>
      </c>
      <c r="U1733" s="54"/>
      <c r="V1733" s="28"/>
      <c r="W1733" s="28"/>
      <c r="X1733" s="29"/>
      <c r="Y1733" s="108" t="str">
        <f t="shared" si="209"/>
        <v>NO OFERTADO</v>
      </c>
      <c r="Z1733" s="108" t="str">
        <f t="shared" si="210"/>
        <v>CORRECTO</v>
      </c>
      <c r="AA1733" s="29">
        <f t="shared" si="211"/>
        <v>0</v>
      </c>
      <c r="AB1733" s="25">
        <v>0.17673598028152798</v>
      </c>
      <c r="AC1733" s="7"/>
      <c r="AD1733" s="26">
        <v>0.17673598028152798</v>
      </c>
      <c r="AE1733" s="28"/>
      <c r="AF1733" s="28"/>
      <c r="AG1733" s="28"/>
      <c r="AH1733" s="29"/>
      <c r="AI1733" s="108" t="str">
        <f t="shared" si="212"/>
        <v>NO OFERTADO</v>
      </c>
      <c r="AJ1733" s="108" t="str">
        <f t="shared" si="213"/>
        <v>CORRECTO</v>
      </c>
      <c r="AK1733" s="27">
        <v>0.11782398685435198</v>
      </c>
      <c r="AL1733" s="7"/>
      <c r="AM1733" s="26">
        <v>0.11782398685435198</v>
      </c>
      <c r="AN1733" s="28"/>
      <c r="AO1733" s="28"/>
      <c r="AP1733" s="28"/>
      <c r="AQ1733" s="29"/>
      <c r="AR1733" s="108" t="str">
        <f t="shared" si="214"/>
        <v>NO OFERTADO</v>
      </c>
      <c r="AS1733" s="109" t="str">
        <f t="shared" si="215"/>
        <v>CORRECTO</v>
      </c>
    </row>
    <row r="1734" spans="1:45" ht="24" x14ac:dyDescent="0.25">
      <c r="A1734" s="134">
        <v>1734</v>
      </c>
      <c r="B1734" s="135">
        <v>533</v>
      </c>
      <c r="C1734" s="10" t="s">
        <v>182</v>
      </c>
      <c r="D1734" s="136" t="s">
        <v>1238</v>
      </c>
      <c r="E1734" s="136" t="s">
        <v>6</v>
      </c>
      <c r="F1734" s="136" t="s">
        <v>7</v>
      </c>
      <c r="G1734" s="136" t="s">
        <v>8</v>
      </c>
      <c r="H1734" s="136" t="s">
        <v>7</v>
      </c>
      <c r="I1734" s="137" t="s">
        <v>45</v>
      </c>
      <c r="J1734" s="8">
        <v>1</v>
      </c>
      <c r="K1734" s="8" t="s">
        <v>184</v>
      </c>
      <c r="L1734" s="9">
        <v>147.82</v>
      </c>
      <c r="M1734" s="9">
        <v>72007.538461538468</v>
      </c>
      <c r="N1734" s="138">
        <f t="shared" ref="N1734:N1797" si="216">M1734*L1734</f>
        <v>10644154.335384617</v>
      </c>
      <c r="O1734" s="11" t="s">
        <v>3204</v>
      </c>
      <c r="P1734" s="39">
        <v>3.2340151609515144E-4</v>
      </c>
      <c r="Q1734" s="39"/>
      <c r="R1734" s="26">
        <v>8.0850379023787861E-2</v>
      </c>
      <c r="S1734" s="7"/>
      <c r="T1734" s="26">
        <v>8.0850379023787861E-2</v>
      </c>
      <c r="U1734" s="54"/>
      <c r="V1734" s="28"/>
      <c r="W1734" s="28"/>
      <c r="X1734" s="29"/>
      <c r="Y1734" s="108" t="str">
        <f t="shared" ref="Y1734:Y1797" si="217">IF(U1734=0,"NO OFERTADO",IF(V1734=0,"NO OFERTADO",IF(W1734=0,"NO OFERTADO",IF(X1734&gt;0,"CORRECTO","NO OFERTADO"))))</f>
        <v>NO OFERTADO</v>
      </c>
      <c r="Z1734" s="108" t="str">
        <f t="shared" ref="Z1734:Z1797" si="218">IF(X1734=0,"CORRECTO",IF(X1734&gt;I1734,"SOBREPASA TECHO REGULADO","CORRECTO"))</f>
        <v>CORRECTO</v>
      </c>
      <c r="AA1734" s="29">
        <f t="shared" ref="AA1734:AA1797" si="219">IF(AND(Y1734="CORRECTO", Z1734="CORRECTO"), X1734*M1734, 0)</f>
        <v>0</v>
      </c>
      <c r="AB1734" s="25">
        <v>2.9106136448563628E-2</v>
      </c>
      <c r="AC1734" s="7"/>
      <c r="AD1734" s="26">
        <v>2.9106136448563628E-2</v>
      </c>
      <c r="AE1734" s="28"/>
      <c r="AF1734" s="28"/>
      <c r="AG1734" s="28"/>
      <c r="AH1734" s="29"/>
      <c r="AI1734" s="108" t="str">
        <f t="shared" ref="AI1734:AI1797" si="220">IF(AE1734=0,"NO OFERTADO",IF(AF1734=0,"NO OFERTADO",IF(AG1734=0,"NO OFERTADO",IF(AH1734&gt;0,"CORRECTO","NO OFERTADO"))))</f>
        <v>NO OFERTADO</v>
      </c>
      <c r="AJ1734" s="108" t="str">
        <f t="shared" ref="AJ1734:AJ1797" si="221">IF(AH1734=0,"CORRECTO",IF(AH1734&lt;X1734,"PRECIO OPCION 1 MAYOR QUE OPCION 2",IF(AH1734&gt;I1734,"SOBREPASA TECHO REGULADO","CORRECTO")))</f>
        <v>CORRECTO</v>
      </c>
      <c r="AK1734" s="27">
        <v>1.9404090965709088E-2</v>
      </c>
      <c r="AL1734" s="7"/>
      <c r="AM1734" s="26">
        <v>1.9404090965709088E-2</v>
      </c>
      <c r="AN1734" s="28"/>
      <c r="AO1734" s="28"/>
      <c r="AP1734" s="28"/>
      <c r="AQ1734" s="29"/>
      <c r="AR1734" s="108" t="str">
        <f t="shared" ref="AR1734:AR1797" si="222">IF(AN1734=0,"NO OFERTADO",IF(AO1734=0,"NO OFERTADO",IF(AP1734=0,"NO OFERTADO",IF(AQ1734&gt;0,"CORRECTO","NO OFERTADO"))))</f>
        <v>NO OFERTADO</v>
      </c>
      <c r="AS1734" s="109" t="str">
        <f t="shared" ref="AS1734:AS1797" si="223">IF(AQ1734=0,"CORRECTO",IF(AQ1734&lt;AH1734,"PRECIO OPCION 2 MAYOR QUE OPCION 3",IF(AQ1734&gt;I1734,"SOBREPASA TECHO REGULADO","CORRECTO")))</f>
        <v>CORRECTO</v>
      </c>
    </row>
    <row r="1735" spans="1:45" ht="24" x14ac:dyDescent="0.25">
      <c r="A1735" s="134">
        <v>1735</v>
      </c>
      <c r="B1735" s="135">
        <v>572</v>
      </c>
      <c r="C1735" s="10" t="s">
        <v>182</v>
      </c>
      <c r="D1735" s="136" t="s">
        <v>1309</v>
      </c>
      <c r="E1735" s="136" t="s">
        <v>6</v>
      </c>
      <c r="F1735" s="136" t="s">
        <v>7</v>
      </c>
      <c r="G1735" s="136" t="s">
        <v>8</v>
      </c>
      <c r="H1735" s="136" t="s">
        <v>7</v>
      </c>
      <c r="I1735" s="137" t="s">
        <v>45</v>
      </c>
      <c r="J1735" s="8">
        <v>1</v>
      </c>
      <c r="K1735" s="8" t="s">
        <v>184</v>
      </c>
      <c r="L1735" s="9">
        <v>274.31</v>
      </c>
      <c r="M1735" s="9">
        <v>25084.615384615383</v>
      </c>
      <c r="N1735" s="138">
        <f t="shared" si="216"/>
        <v>6880960.846153846</v>
      </c>
      <c r="O1735" s="11" t="s">
        <v>3204</v>
      </c>
      <c r="P1735" s="39">
        <v>2.0906434646854641E-4</v>
      </c>
      <c r="Q1735" s="39"/>
      <c r="R1735" s="26">
        <v>5.2266086617136602E-2</v>
      </c>
      <c r="S1735" s="7"/>
      <c r="T1735" s="26">
        <v>5.2266086617136602E-2</v>
      </c>
      <c r="U1735" s="54"/>
      <c r="V1735" s="28"/>
      <c r="W1735" s="28"/>
      <c r="X1735" s="29"/>
      <c r="Y1735" s="108" t="str">
        <f t="shared" si="217"/>
        <v>NO OFERTADO</v>
      </c>
      <c r="Z1735" s="108" t="str">
        <f t="shared" si="218"/>
        <v>CORRECTO</v>
      </c>
      <c r="AA1735" s="29">
        <f t="shared" si="219"/>
        <v>0</v>
      </c>
      <c r="AB1735" s="25">
        <v>1.8815791182169177E-2</v>
      </c>
      <c r="AC1735" s="7"/>
      <c r="AD1735" s="26">
        <v>1.8815791182169177E-2</v>
      </c>
      <c r="AE1735" s="28"/>
      <c r="AF1735" s="28"/>
      <c r="AG1735" s="28"/>
      <c r="AH1735" s="29"/>
      <c r="AI1735" s="108" t="str">
        <f t="shared" si="220"/>
        <v>NO OFERTADO</v>
      </c>
      <c r="AJ1735" s="108" t="str">
        <f t="shared" si="221"/>
        <v>CORRECTO</v>
      </c>
      <c r="AK1735" s="27">
        <v>1.2543860788112786E-2</v>
      </c>
      <c r="AL1735" s="7"/>
      <c r="AM1735" s="26">
        <v>1.2543860788112786E-2</v>
      </c>
      <c r="AN1735" s="28"/>
      <c r="AO1735" s="28"/>
      <c r="AP1735" s="28"/>
      <c r="AQ1735" s="29"/>
      <c r="AR1735" s="108" t="str">
        <f t="shared" si="222"/>
        <v>NO OFERTADO</v>
      </c>
      <c r="AS1735" s="109" t="str">
        <f t="shared" si="223"/>
        <v>CORRECTO</v>
      </c>
    </row>
    <row r="1736" spans="1:45" ht="24" x14ac:dyDescent="0.25">
      <c r="A1736" s="134">
        <v>1736</v>
      </c>
      <c r="B1736" s="135">
        <v>2513</v>
      </c>
      <c r="C1736" s="10" t="s">
        <v>4665</v>
      </c>
      <c r="D1736" s="136" t="s">
        <v>1238</v>
      </c>
      <c r="E1736" s="136" t="s">
        <v>6</v>
      </c>
      <c r="F1736" s="136" t="s">
        <v>7</v>
      </c>
      <c r="G1736" s="136" t="s">
        <v>8</v>
      </c>
      <c r="H1736" s="136" t="s">
        <v>7</v>
      </c>
      <c r="I1736" s="137" t="s">
        <v>45</v>
      </c>
      <c r="J1736" s="8">
        <v>1</v>
      </c>
      <c r="K1736" s="8" t="s">
        <v>184</v>
      </c>
      <c r="L1736" s="9">
        <v>5241.6099999999997</v>
      </c>
      <c r="M1736" s="9">
        <v>439.09090909090907</v>
      </c>
      <c r="N1736" s="138">
        <f t="shared" si="216"/>
        <v>2301543.2999999998</v>
      </c>
      <c r="O1736" s="11" t="s">
        <v>4504</v>
      </c>
      <c r="P1736" s="39">
        <v>6.9927827906841644E-5</v>
      </c>
      <c r="Q1736" s="39"/>
      <c r="R1736" s="26">
        <v>1.748195697671041E-2</v>
      </c>
      <c r="S1736" s="7"/>
      <c r="T1736" s="26">
        <v>1.748195697671041E-2</v>
      </c>
      <c r="U1736" s="11"/>
      <c r="V1736" s="28"/>
      <c r="W1736" s="28"/>
      <c r="X1736" s="29"/>
      <c r="Y1736" s="108" t="str">
        <f t="shared" si="217"/>
        <v>NO OFERTADO</v>
      </c>
      <c r="Z1736" s="108" t="str">
        <f t="shared" si="218"/>
        <v>CORRECTO</v>
      </c>
      <c r="AA1736" s="29">
        <f t="shared" si="219"/>
        <v>0</v>
      </c>
      <c r="AB1736" s="25">
        <v>6.2935045116157481E-3</v>
      </c>
      <c r="AC1736" s="7"/>
      <c r="AD1736" s="26">
        <v>6.2935045116157481E-3</v>
      </c>
      <c r="AE1736" s="28"/>
      <c r="AF1736" s="28"/>
      <c r="AG1736" s="28"/>
      <c r="AH1736" s="29"/>
      <c r="AI1736" s="108" t="str">
        <f t="shared" si="220"/>
        <v>NO OFERTADO</v>
      </c>
      <c r="AJ1736" s="108" t="str">
        <f t="shared" si="221"/>
        <v>CORRECTO</v>
      </c>
      <c r="AK1736" s="27">
        <v>4.1956696744104988E-3</v>
      </c>
      <c r="AL1736" s="7"/>
      <c r="AM1736" s="26">
        <v>4.1956696744104988E-3</v>
      </c>
      <c r="AN1736" s="28"/>
      <c r="AO1736" s="28"/>
      <c r="AP1736" s="28"/>
      <c r="AQ1736" s="29"/>
      <c r="AR1736" s="108" t="str">
        <f t="shared" si="222"/>
        <v>NO OFERTADO</v>
      </c>
      <c r="AS1736" s="109" t="str">
        <f t="shared" si="223"/>
        <v>CORRECTO</v>
      </c>
    </row>
    <row r="1737" spans="1:45" ht="24" x14ac:dyDescent="0.25">
      <c r="A1737" s="134">
        <v>1737</v>
      </c>
      <c r="B1737" s="135">
        <v>2516</v>
      </c>
      <c r="C1737" s="10" t="s">
        <v>4665</v>
      </c>
      <c r="D1737" s="136" t="s">
        <v>1309</v>
      </c>
      <c r="E1737" s="136" t="s">
        <v>6</v>
      </c>
      <c r="F1737" s="136" t="s">
        <v>7</v>
      </c>
      <c r="G1737" s="136" t="s">
        <v>8</v>
      </c>
      <c r="H1737" s="136" t="s">
        <v>7</v>
      </c>
      <c r="I1737" s="137" t="s">
        <v>45</v>
      </c>
      <c r="J1737" s="8">
        <v>1</v>
      </c>
      <c r="K1737" s="8" t="s">
        <v>184</v>
      </c>
      <c r="L1737" s="9">
        <v>9686.02</v>
      </c>
      <c r="M1737" s="9">
        <v>180</v>
      </c>
      <c r="N1737" s="138">
        <f t="shared" si="216"/>
        <v>1743483.6</v>
      </c>
      <c r="O1737" s="11" t="s">
        <v>4504</v>
      </c>
      <c r="P1737" s="39">
        <v>5.2972290870739109E-5</v>
      </c>
      <c r="Q1737" s="39"/>
      <c r="R1737" s="26">
        <v>1.3243072717684778E-2</v>
      </c>
      <c r="S1737" s="7"/>
      <c r="T1737" s="26">
        <v>1.3243072717684778E-2</v>
      </c>
      <c r="U1737" s="11"/>
      <c r="V1737" s="28"/>
      <c r="W1737" s="28"/>
      <c r="X1737" s="29"/>
      <c r="Y1737" s="108" t="str">
        <f t="shared" si="217"/>
        <v>NO OFERTADO</v>
      </c>
      <c r="Z1737" s="108" t="str">
        <f t="shared" si="218"/>
        <v>CORRECTO</v>
      </c>
      <c r="AA1737" s="29">
        <f t="shared" si="219"/>
        <v>0</v>
      </c>
      <c r="AB1737" s="25">
        <v>4.7675061783665198E-3</v>
      </c>
      <c r="AC1737" s="7"/>
      <c r="AD1737" s="26">
        <v>4.7675061783665198E-3</v>
      </c>
      <c r="AE1737" s="28"/>
      <c r="AF1737" s="28"/>
      <c r="AG1737" s="28"/>
      <c r="AH1737" s="29"/>
      <c r="AI1737" s="108" t="str">
        <f t="shared" si="220"/>
        <v>NO OFERTADO</v>
      </c>
      <c r="AJ1737" s="108" t="str">
        <f t="shared" si="221"/>
        <v>CORRECTO</v>
      </c>
      <c r="AK1737" s="27">
        <v>3.1783374522443464E-3</v>
      </c>
      <c r="AL1737" s="7"/>
      <c r="AM1737" s="26">
        <v>3.1783374522443464E-3</v>
      </c>
      <c r="AN1737" s="28"/>
      <c r="AO1737" s="28"/>
      <c r="AP1737" s="28"/>
      <c r="AQ1737" s="29"/>
      <c r="AR1737" s="108" t="str">
        <f t="shared" si="222"/>
        <v>NO OFERTADO</v>
      </c>
      <c r="AS1737" s="109" t="str">
        <f t="shared" si="223"/>
        <v>CORRECTO</v>
      </c>
    </row>
    <row r="1738" spans="1:45" ht="24" x14ac:dyDescent="0.25">
      <c r="A1738" s="134">
        <v>1738</v>
      </c>
      <c r="B1738" s="135">
        <v>459</v>
      </c>
      <c r="C1738" s="10" t="s">
        <v>1101</v>
      </c>
      <c r="D1738" s="136" t="s">
        <v>1102</v>
      </c>
      <c r="E1738" s="136" t="s">
        <v>6</v>
      </c>
      <c r="F1738" s="136" t="s">
        <v>7</v>
      </c>
      <c r="G1738" s="136" t="s">
        <v>8</v>
      </c>
      <c r="H1738" s="136" t="s">
        <v>7</v>
      </c>
      <c r="I1738" s="137" t="s">
        <v>45</v>
      </c>
      <c r="J1738" s="8">
        <v>1</v>
      </c>
      <c r="K1738" s="8" t="s">
        <v>1103</v>
      </c>
      <c r="L1738" s="9">
        <v>6070.58</v>
      </c>
      <c r="M1738" s="9">
        <v>2495.2307692307691</v>
      </c>
      <c r="N1738" s="138">
        <f t="shared" si="216"/>
        <v>15147498.003076922</v>
      </c>
      <c r="O1738" s="11" t="s">
        <v>3204</v>
      </c>
      <c r="P1738" s="39">
        <v>4.6022668075738167E-4</v>
      </c>
      <c r="Q1738" s="39"/>
      <c r="R1738" s="26">
        <v>0.11505667018934541</v>
      </c>
      <c r="S1738" s="7"/>
      <c r="T1738" s="26">
        <v>0.11505667018934541</v>
      </c>
      <c r="U1738" s="11"/>
      <c r="V1738" s="28"/>
      <c r="W1738" s="28"/>
      <c r="X1738" s="29"/>
      <c r="Y1738" s="108" t="str">
        <f t="shared" si="217"/>
        <v>NO OFERTADO</v>
      </c>
      <c r="Z1738" s="108" t="str">
        <f t="shared" si="218"/>
        <v>CORRECTO</v>
      </c>
      <c r="AA1738" s="29">
        <f t="shared" si="219"/>
        <v>0</v>
      </c>
      <c r="AB1738" s="25">
        <v>4.1420401268164347E-2</v>
      </c>
      <c r="AC1738" s="7"/>
      <c r="AD1738" s="26">
        <v>4.1420401268164347E-2</v>
      </c>
      <c r="AE1738" s="28"/>
      <c r="AF1738" s="28"/>
      <c r="AG1738" s="28"/>
      <c r="AH1738" s="29"/>
      <c r="AI1738" s="108" t="str">
        <f t="shared" si="220"/>
        <v>NO OFERTADO</v>
      </c>
      <c r="AJ1738" s="108" t="str">
        <f t="shared" si="221"/>
        <v>CORRECTO</v>
      </c>
      <c r="AK1738" s="27">
        <v>2.7613600845442898E-2</v>
      </c>
      <c r="AL1738" s="7"/>
      <c r="AM1738" s="26">
        <v>2.7613600845442898E-2</v>
      </c>
      <c r="AN1738" s="28"/>
      <c r="AO1738" s="28"/>
      <c r="AP1738" s="28"/>
      <c r="AQ1738" s="29"/>
      <c r="AR1738" s="108" t="str">
        <f t="shared" si="222"/>
        <v>NO OFERTADO</v>
      </c>
      <c r="AS1738" s="109" t="str">
        <f t="shared" si="223"/>
        <v>CORRECTO</v>
      </c>
    </row>
    <row r="1739" spans="1:45" ht="24" x14ac:dyDescent="0.25">
      <c r="A1739" s="134">
        <v>1739</v>
      </c>
      <c r="B1739" s="135">
        <v>918</v>
      </c>
      <c r="C1739" s="10" t="s">
        <v>1845</v>
      </c>
      <c r="D1739" s="136" t="s">
        <v>1102</v>
      </c>
      <c r="E1739" s="136" t="s">
        <v>6</v>
      </c>
      <c r="F1739" s="136" t="s">
        <v>7</v>
      </c>
      <c r="G1739" s="136" t="s">
        <v>8</v>
      </c>
      <c r="H1739" s="136" t="s">
        <v>7</v>
      </c>
      <c r="I1739" s="137" t="s">
        <v>45</v>
      </c>
      <c r="J1739" s="8">
        <v>1</v>
      </c>
      <c r="K1739" s="8" t="s">
        <v>1103</v>
      </c>
      <c r="L1739" s="9">
        <v>2934.2</v>
      </c>
      <c r="M1739" s="9">
        <v>1507.4615384615386</v>
      </c>
      <c r="N1739" s="138">
        <f t="shared" si="216"/>
        <v>4423193.6461538458</v>
      </c>
      <c r="O1739" s="11" t="s">
        <v>3204</v>
      </c>
      <c r="P1739" s="39">
        <v>1.3438996524066333E-4</v>
      </c>
      <c r="Q1739" s="39"/>
      <c r="R1739" s="26">
        <v>3.3597491310165831E-2</v>
      </c>
      <c r="S1739" s="7"/>
      <c r="T1739" s="26">
        <v>3.3597491310165831E-2</v>
      </c>
      <c r="U1739" s="11"/>
      <c r="V1739" s="28"/>
      <c r="W1739" s="28"/>
      <c r="X1739" s="29"/>
      <c r="Y1739" s="108" t="str">
        <f t="shared" si="217"/>
        <v>NO OFERTADO</v>
      </c>
      <c r="Z1739" s="108" t="str">
        <f t="shared" si="218"/>
        <v>CORRECTO</v>
      </c>
      <c r="AA1739" s="29">
        <f t="shared" si="219"/>
        <v>0</v>
      </c>
      <c r="AB1739" s="25">
        <v>1.2095096871659701E-2</v>
      </c>
      <c r="AC1739" s="7"/>
      <c r="AD1739" s="26">
        <v>1.2095096871659701E-2</v>
      </c>
      <c r="AE1739" s="28"/>
      <c r="AF1739" s="28"/>
      <c r="AG1739" s="28"/>
      <c r="AH1739" s="29"/>
      <c r="AI1739" s="108" t="str">
        <f t="shared" si="220"/>
        <v>NO OFERTADO</v>
      </c>
      <c r="AJ1739" s="108" t="str">
        <f t="shared" si="221"/>
        <v>CORRECTO</v>
      </c>
      <c r="AK1739" s="27">
        <v>8.0633979144397998E-3</v>
      </c>
      <c r="AL1739" s="7"/>
      <c r="AM1739" s="26">
        <v>8.0633979144397998E-3</v>
      </c>
      <c r="AN1739" s="28"/>
      <c r="AO1739" s="28"/>
      <c r="AP1739" s="28"/>
      <c r="AQ1739" s="29"/>
      <c r="AR1739" s="108" t="str">
        <f t="shared" si="222"/>
        <v>NO OFERTADO</v>
      </c>
      <c r="AS1739" s="109" t="str">
        <f t="shared" si="223"/>
        <v>CORRECTO</v>
      </c>
    </row>
    <row r="1740" spans="1:45" x14ac:dyDescent="0.25">
      <c r="A1740" s="134">
        <v>1740</v>
      </c>
      <c r="B1740" s="135">
        <v>501</v>
      </c>
      <c r="C1740" s="10" t="s">
        <v>1178</v>
      </c>
      <c r="D1740" s="136" t="s">
        <v>1179</v>
      </c>
      <c r="E1740" s="136" t="s">
        <v>1180</v>
      </c>
      <c r="F1740" s="136" t="s">
        <v>166</v>
      </c>
      <c r="G1740" s="136" t="s">
        <v>80</v>
      </c>
      <c r="H1740" s="136" t="s">
        <v>81</v>
      </c>
      <c r="I1740" s="137">
        <v>1276.6199999999999</v>
      </c>
      <c r="J1740" s="8">
        <v>250</v>
      </c>
      <c r="K1740" s="8" t="s">
        <v>1181</v>
      </c>
      <c r="L1740" s="9">
        <v>1276.6199999999999</v>
      </c>
      <c r="M1740" s="9">
        <v>11230.76923076923</v>
      </c>
      <c r="N1740" s="138">
        <f t="shared" si="216"/>
        <v>14337424.615384614</v>
      </c>
      <c r="O1740" s="11" t="s">
        <v>3204</v>
      </c>
      <c r="P1740" s="39">
        <v>4.3561420770659874E-4</v>
      </c>
      <c r="Q1740" s="39">
        <v>6.9552630076750185E-4</v>
      </c>
      <c r="R1740" s="26">
        <v>0.10890355192664969</v>
      </c>
      <c r="S1740" s="26">
        <v>2.0865789023025057E-2</v>
      </c>
      <c r="T1740" s="26">
        <v>0.12976934094967474</v>
      </c>
      <c r="U1740" s="11"/>
      <c r="V1740" s="28"/>
      <c r="W1740" s="28"/>
      <c r="X1740" s="29"/>
      <c r="Y1740" s="108" t="str">
        <f t="shared" si="217"/>
        <v>NO OFERTADO</v>
      </c>
      <c r="Z1740" s="108" t="str">
        <f t="shared" si="218"/>
        <v>CORRECTO</v>
      </c>
      <c r="AA1740" s="29">
        <f t="shared" si="219"/>
        <v>0</v>
      </c>
      <c r="AB1740" s="25">
        <v>3.9205278693593887E-2</v>
      </c>
      <c r="AC1740" s="26">
        <v>1.0432894511512528E-2</v>
      </c>
      <c r="AD1740" s="26">
        <v>4.9638173205106412E-2</v>
      </c>
      <c r="AE1740" s="28"/>
      <c r="AF1740" s="28"/>
      <c r="AG1740" s="28"/>
      <c r="AH1740" s="29"/>
      <c r="AI1740" s="108" t="str">
        <f t="shared" si="220"/>
        <v>NO OFERTADO</v>
      </c>
      <c r="AJ1740" s="108" t="str">
        <f t="shared" si="221"/>
        <v>CORRECTO</v>
      </c>
      <c r="AK1740" s="27">
        <v>2.6136852462395926E-2</v>
      </c>
      <c r="AL1740" s="26">
        <v>3.4776315038375092E-3</v>
      </c>
      <c r="AM1740" s="26">
        <v>2.9614483966233434E-2</v>
      </c>
      <c r="AN1740" s="28"/>
      <c r="AO1740" s="28"/>
      <c r="AP1740" s="28"/>
      <c r="AQ1740" s="29"/>
      <c r="AR1740" s="108" t="str">
        <f t="shared" si="222"/>
        <v>NO OFERTADO</v>
      </c>
      <c r="AS1740" s="109" t="str">
        <f t="shared" si="223"/>
        <v>CORRECTO</v>
      </c>
    </row>
    <row r="1741" spans="1:45" ht="24" x14ac:dyDescent="0.25">
      <c r="A1741" s="134">
        <v>1741</v>
      </c>
      <c r="B1741" s="135">
        <v>631</v>
      </c>
      <c r="C1741" s="10" t="s">
        <v>1386</v>
      </c>
      <c r="D1741" s="136" t="s">
        <v>136</v>
      </c>
      <c r="E1741" s="136" t="s">
        <v>6</v>
      </c>
      <c r="F1741" s="136" t="s">
        <v>7</v>
      </c>
      <c r="G1741" s="136" t="s">
        <v>8</v>
      </c>
      <c r="H1741" s="136" t="s">
        <v>7</v>
      </c>
      <c r="I1741" s="137" t="s">
        <v>45</v>
      </c>
      <c r="J1741" s="8">
        <v>1</v>
      </c>
      <c r="K1741" s="8" t="s">
        <v>1387</v>
      </c>
      <c r="L1741" s="9">
        <v>13156.26</v>
      </c>
      <c r="M1741" s="9">
        <v>327.91666666666669</v>
      </c>
      <c r="N1741" s="138">
        <f t="shared" si="216"/>
        <v>4314156.9250000007</v>
      </c>
      <c r="O1741" s="11" t="s">
        <v>3204</v>
      </c>
      <c r="P1741" s="39">
        <v>1.3107710074996599E-4</v>
      </c>
      <c r="Q1741" s="39"/>
      <c r="R1741" s="26">
        <v>3.2769275187491495E-2</v>
      </c>
      <c r="S1741" s="7"/>
      <c r="T1741" s="26">
        <v>3.2769275187491495E-2</v>
      </c>
      <c r="U1741" s="11"/>
      <c r="V1741" s="28"/>
      <c r="W1741" s="28"/>
      <c r="X1741" s="29"/>
      <c r="Y1741" s="108" t="str">
        <f t="shared" si="217"/>
        <v>NO OFERTADO</v>
      </c>
      <c r="Z1741" s="108" t="str">
        <f t="shared" si="218"/>
        <v>CORRECTO</v>
      </c>
      <c r="AA1741" s="29">
        <f t="shared" si="219"/>
        <v>0</v>
      </c>
      <c r="AB1741" s="25">
        <v>1.179693906749694E-2</v>
      </c>
      <c r="AC1741" s="7"/>
      <c r="AD1741" s="26">
        <v>1.179693906749694E-2</v>
      </c>
      <c r="AE1741" s="28"/>
      <c r="AF1741" s="28"/>
      <c r="AG1741" s="28"/>
      <c r="AH1741" s="29"/>
      <c r="AI1741" s="108" t="str">
        <f t="shared" si="220"/>
        <v>NO OFERTADO</v>
      </c>
      <c r="AJ1741" s="108" t="str">
        <f t="shared" si="221"/>
        <v>CORRECTO</v>
      </c>
      <c r="AK1741" s="27">
        <v>7.8646260449979598E-3</v>
      </c>
      <c r="AL1741" s="7"/>
      <c r="AM1741" s="26">
        <v>7.8646260449979598E-3</v>
      </c>
      <c r="AN1741" s="28"/>
      <c r="AO1741" s="28"/>
      <c r="AP1741" s="28"/>
      <c r="AQ1741" s="29"/>
      <c r="AR1741" s="108" t="str">
        <f t="shared" si="222"/>
        <v>NO OFERTADO</v>
      </c>
      <c r="AS1741" s="109" t="str">
        <f t="shared" si="223"/>
        <v>CORRECTO</v>
      </c>
    </row>
    <row r="1742" spans="1:45" ht="24" x14ac:dyDescent="0.25">
      <c r="A1742" s="134">
        <v>1742</v>
      </c>
      <c r="B1742" s="135">
        <v>960</v>
      </c>
      <c r="C1742" s="10" t="s">
        <v>1905</v>
      </c>
      <c r="D1742" s="136" t="s">
        <v>51</v>
      </c>
      <c r="E1742" s="136" t="s">
        <v>6</v>
      </c>
      <c r="F1742" s="136" t="s">
        <v>7</v>
      </c>
      <c r="G1742" s="136" t="s">
        <v>8</v>
      </c>
      <c r="H1742" s="136" t="s">
        <v>7</v>
      </c>
      <c r="I1742" s="137" t="s">
        <v>45</v>
      </c>
      <c r="J1742" s="8">
        <v>1</v>
      </c>
      <c r="K1742" s="8" t="s">
        <v>1387</v>
      </c>
      <c r="L1742" s="9">
        <v>308</v>
      </c>
      <c r="M1742" s="9">
        <v>1640</v>
      </c>
      <c r="N1742" s="138">
        <f t="shared" si="216"/>
        <v>505120</v>
      </c>
      <c r="O1742" s="11" t="s">
        <v>3204</v>
      </c>
      <c r="P1742" s="39">
        <v>1.5347069261005802E-5</v>
      </c>
      <c r="Q1742" s="39"/>
      <c r="R1742" s="26">
        <v>3.8367673152514504E-3</v>
      </c>
      <c r="S1742" s="7"/>
      <c r="T1742" s="26">
        <v>3.8367673152514504E-3</v>
      </c>
      <c r="U1742" s="11"/>
      <c r="V1742" s="28"/>
      <c r="W1742" s="28"/>
      <c r="X1742" s="29"/>
      <c r="Y1742" s="108" t="str">
        <f t="shared" si="217"/>
        <v>NO OFERTADO</v>
      </c>
      <c r="Z1742" s="108" t="str">
        <f t="shared" si="218"/>
        <v>CORRECTO</v>
      </c>
      <c r="AA1742" s="29">
        <f t="shared" si="219"/>
        <v>0</v>
      </c>
      <c r="AB1742" s="25">
        <v>1.3812362334905222E-3</v>
      </c>
      <c r="AC1742" s="7"/>
      <c r="AD1742" s="26">
        <v>1.3812362334905222E-3</v>
      </c>
      <c r="AE1742" s="28"/>
      <c r="AF1742" s="28"/>
      <c r="AG1742" s="28"/>
      <c r="AH1742" s="29"/>
      <c r="AI1742" s="108" t="str">
        <f t="shared" si="220"/>
        <v>NO OFERTADO</v>
      </c>
      <c r="AJ1742" s="108" t="str">
        <f t="shared" si="221"/>
        <v>CORRECTO</v>
      </c>
      <c r="AK1742" s="27">
        <v>9.208241556603481E-4</v>
      </c>
      <c r="AL1742" s="7"/>
      <c r="AM1742" s="26">
        <v>9.208241556603481E-4</v>
      </c>
      <c r="AN1742" s="28"/>
      <c r="AO1742" s="28"/>
      <c r="AP1742" s="28"/>
      <c r="AQ1742" s="29"/>
      <c r="AR1742" s="108" t="str">
        <f t="shared" si="222"/>
        <v>NO OFERTADO</v>
      </c>
      <c r="AS1742" s="109" t="str">
        <f t="shared" si="223"/>
        <v>CORRECTO</v>
      </c>
    </row>
    <row r="1743" spans="1:45" ht="24" x14ac:dyDescent="0.25">
      <c r="A1743" s="134">
        <v>1743</v>
      </c>
      <c r="B1743" s="135">
        <v>1490</v>
      </c>
      <c r="C1743" s="10" t="s">
        <v>1905</v>
      </c>
      <c r="D1743" s="136" t="s">
        <v>148</v>
      </c>
      <c r="E1743" s="136" t="s">
        <v>6</v>
      </c>
      <c r="F1743" s="136" t="s">
        <v>7</v>
      </c>
      <c r="G1743" s="136" t="s">
        <v>8</v>
      </c>
      <c r="H1743" s="136" t="s">
        <v>7</v>
      </c>
      <c r="I1743" s="137" t="s">
        <v>45</v>
      </c>
      <c r="J1743" s="8">
        <v>1</v>
      </c>
      <c r="K1743" s="8" t="s">
        <v>1387</v>
      </c>
      <c r="L1743" s="9">
        <v>626.4</v>
      </c>
      <c r="M1743" s="9">
        <v>180.81818181818181</v>
      </c>
      <c r="N1743" s="138">
        <f t="shared" si="216"/>
        <v>113264.50909090908</v>
      </c>
      <c r="O1743" s="11" t="s">
        <v>3204</v>
      </c>
      <c r="P1743" s="39">
        <v>3.4413174410674751E-6</v>
      </c>
      <c r="Q1743" s="39"/>
      <c r="R1743" s="26">
        <v>8.6032936026686881E-4</v>
      </c>
      <c r="S1743" s="7"/>
      <c r="T1743" s="26">
        <v>8.6032936026686881E-4</v>
      </c>
      <c r="U1743" s="11"/>
      <c r="V1743" s="28"/>
      <c r="W1743" s="28"/>
      <c r="X1743" s="29"/>
      <c r="Y1743" s="108" t="str">
        <f t="shared" si="217"/>
        <v>NO OFERTADO</v>
      </c>
      <c r="Z1743" s="108" t="str">
        <f t="shared" si="218"/>
        <v>CORRECTO</v>
      </c>
      <c r="AA1743" s="29">
        <f t="shared" si="219"/>
        <v>0</v>
      </c>
      <c r="AB1743" s="25">
        <v>3.0971856969607276E-4</v>
      </c>
      <c r="AC1743" s="7"/>
      <c r="AD1743" s="26">
        <v>3.0971856969607276E-4</v>
      </c>
      <c r="AE1743" s="28"/>
      <c r="AF1743" s="28"/>
      <c r="AG1743" s="28"/>
      <c r="AH1743" s="29"/>
      <c r="AI1743" s="108" t="str">
        <f t="shared" si="220"/>
        <v>NO OFERTADO</v>
      </c>
      <c r="AJ1743" s="108" t="str">
        <f t="shared" si="221"/>
        <v>CORRECTO</v>
      </c>
      <c r="AK1743" s="27">
        <v>2.0647904646404851E-4</v>
      </c>
      <c r="AL1743" s="7"/>
      <c r="AM1743" s="26">
        <v>2.0647904646404851E-4</v>
      </c>
      <c r="AN1743" s="28"/>
      <c r="AO1743" s="28"/>
      <c r="AP1743" s="28"/>
      <c r="AQ1743" s="29"/>
      <c r="AR1743" s="108" t="str">
        <f t="shared" si="222"/>
        <v>NO OFERTADO</v>
      </c>
      <c r="AS1743" s="109" t="str">
        <f t="shared" si="223"/>
        <v>CORRECTO</v>
      </c>
    </row>
    <row r="1744" spans="1:45" ht="24" x14ac:dyDescent="0.25">
      <c r="A1744" s="134">
        <v>1744</v>
      </c>
      <c r="B1744" s="135">
        <v>2537</v>
      </c>
      <c r="C1744" s="10" t="s">
        <v>4260</v>
      </c>
      <c r="D1744" s="136" t="s">
        <v>51</v>
      </c>
      <c r="E1744" s="136" t="s">
        <v>6</v>
      </c>
      <c r="F1744" s="136" t="s">
        <v>7</v>
      </c>
      <c r="G1744" s="136" t="s">
        <v>8</v>
      </c>
      <c r="H1744" s="136" t="s">
        <v>7</v>
      </c>
      <c r="I1744" s="137" t="s">
        <v>45</v>
      </c>
      <c r="J1744" s="8">
        <v>1</v>
      </c>
      <c r="K1744" s="8" t="s">
        <v>1387</v>
      </c>
      <c r="L1744" s="9">
        <v>15125</v>
      </c>
      <c r="M1744" s="9">
        <v>120</v>
      </c>
      <c r="N1744" s="138">
        <f t="shared" si="216"/>
        <v>1815000</v>
      </c>
      <c r="O1744" s="11" t="s">
        <v>4504</v>
      </c>
      <c r="P1744" s="39">
        <v>5.5145174827220329E-5</v>
      </c>
      <c r="Q1744" s="39"/>
      <c r="R1744" s="26">
        <v>1.3786293706805083E-2</v>
      </c>
      <c r="S1744" s="7"/>
      <c r="T1744" s="26">
        <v>1.3786293706805083E-2</v>
      </c>
      <c r="U1744" s="11"/>
      <c r="V1744" s="28"/>
      <c r="W1744" s="28"/>
      <c r="X1744" s="29"/>
      <c r="Y1744" s="108" t="str">
        <f t="shared" si="217"/>
        <v>NO OFERTADO</v>
      </c>
      <c r="Z1744" s="108" t="str">
        <f t="shared" si="218"/>
        <v>CORRECTO</v>
      </c>
      <c r="AA1744" s="29">
        <f t="shared" si="219"/>
        <v>0</v>
      </c>
      <c r="AB1744" s="25">
        <v>4.96306573444983E-3</v>
      </c>
      <c r="AC1744" s="7"/>
      <c r="AD1744" s="26">
        <v>4.96306573444983E-3</v>
      </c>
      <c r="AE1744" s="28"/>
      <c r="AF1744" s="28"/>
      <c r="AG1744" s="28"/>
      <c r="AH1744" s="29"/>
      <c r="AI1744" s="108" t="str">
        <f t="shared" si="220"/>
        <v>NO OFERTADO</v>
      </c>
      <c r="AJ1744" s="108" t="str">
        <f t="shared" si="221"/>
        <v>CORRECTO</v>
      </c>
      <c r="AK1744" s="27">
        <v>3.3087104896332197E-3</v>
      </c>
      <c r="AL1744" s="7"/>
      <c r="AM1744" s="26">
        <v>3.3087104896332197E-3</v>
      </c>
      <c r="AN1744" s="28"/>
      <c r="AO1744" s="28"/>
      <c r="AP1744" s="28"/>
      <c r="AQ1744" s="29"/>
      <c r="AR1744" s="108" t="str">
        <f t="shared" si="222"/>
        <v>NO OFERTADO</v>
      </c>
      <c r="AS1744" s="109" t="str">
        <f t="shared" si="223"/>
        <v>CORRECTO</v>
      </c>
    </row>
    <row r="1745" spans="1:45" ht="24" x14ac:dyDescent="0.25">
      <c r="A1745" s="134">
        <v>1745</v>
      </c>
      <c r="B1745" s="135">
        <v>1472</v>
      </c>
      <c r="C1745" s="10" t="s">
        <v>2627</v>
      </c>
      <c r="D1745" s="136" t="s">
        <v>108</v>
      </c>
      <c r="E1745" s="136" t="s">
        <v>6</v>
      </c>
      <c r="F1745" s="136" t="s">
        <v>101</v>
      </c>
      <c r="G1745" s="136" t="s">
        <v>8</v>
      </c>
      <c r="H1745" s="136" t="s">
        <v>7</v>
      </c>
      <c r="I1745" s="137" t="s">
        <v>45</v>
      </c>
      <c r="J1745" s="8">
        <v>1</v>
      </c>
      <c r="K1745" s="8" t="s">
        <v>2628</v>
      </c>
      <c r="L1745" s="9">
        <v>552.6</v>
      </c>
      <c r="M1745" s="9">
        <v>1318.1818181818182</v>
      </c>
      <c r="N1745" s="138">
        <f t="shared" si="216"/>
        <v>728427.27272727282</v>
      </c>
      <c r="O1745" s="11" t="s">
        <v>3204</v>
      </c>
      <c r="P1745" s="39">
        <v>2.2131817798050008E-5</v>
      </c>
      <c r="Q1745" s="39"/>
      <c r="R1745" s="26">
        <v>5.5329544495125024E-3</v>
      </c>
      <c r="S1745" s="7"/>
      <c r="T1745" s="26">
        <v>5.5329544495125024E-3</v>
      </c>
      <c r="U1745" s="11"/>
      <c r="V1745" s="28"/>
      <c r="W1745" s="28"/>
      <c r="X1745" s="29"/>
      <c r="Y1745" s="108" t="str">
        <f t="shared" si="217"/>
        <v>NO OFERTADO</v>
      </c>
      <c r="Z1745" s="108" t="str">
        <f t="shared" si="218"/>
        <v>CORRECTO</v>
      </c>
      <c r="AA1745" s="29">
        <f t="shared" si="219"/>
        <v>0</v>
      </c>
      <c r="AB1745" s="25">
        <v>1.9918636018245008E-3</v>
      </c>
      <c r="AC1745" s="7"/>
      <c r="AD1745" s="26">
        <v>1.9918636018245008E-3</v>
      </c>
      <c r="AE1745" s="28"/>
      <c r="AF1745" s="28"/>
      <c r="AG1745" s="28"/>
      <c r="AH1745" s="29"/>
      <c r="AI1745" s="108" t="str">
        <f t="shared" si="220"/>
        <v>NO OFERTADO</v>
      </c>
      <c r="AJ1745" s="108" t="str">
        <f t="shared" si="221"/>
        <v>CORRECTO</v>
      </c>
      <c r="AK1745" s="27">
        <v>1.3279090678830004E-3</v>
      </c>
      <c r="AL1745" s="7"/>
      <c r="AM1745" s="26">
        <v>1.3279090678830004E-3</v>
      </c>
      <c r="AN1745" s="28"/>
      <c r="AO1745" s="28"/>
      <c r="AP1745" s="28"/>
      <c r="AQ1745" s="29"/>
      <c r="AR1745" s="108" t="str">
        <f t="shared" si="222"/>
        <v>NO OFERTADO</v>
      </c>
      <c r="AS1745" s="109" t="str">
        <f t="shared" si="223"/>
        <v>CORRECTO</v>
      </c>
    </row>
    <row r="1746" spans="1:45" ht="24" x14ac:dyDescent="0.25">
      <c r="A1746" s="134">
        <v>1746</v>
      </c>
      <c r="B1746" s="135">
        <v>372</v>
      </c>
      <c r="C1746" s="10" t="s">
        <v>932</v>
      </c>
      <c r="D1746" s="136" t="s">
        <v>933</v>
      </c>
      <c r="E1746" s="136" t="s">
        <v>6</v>
      </c>
      <c r="F1746" s="136" t="s">
        <v>7</v>
      </c>
      <c r="G1746" s="136" t="s">
        <v>8</v>
      </c>
      <c r="H1746" s="136" t="s">
        <v>7</v>
      </c>
      <c r="I1746" s="137">
        <v>5503.6</v>
      </c>
      <c r="J1746" s="8">
        <v>1</v>
      </c>
      <c r="K1746" s="8" t="s">
        <v>934</v>
      </c>
      <c r="L1746" s="9">
        <v>5503.6</v>
      </c>
      <c r="M1746" s="9">
        <v>5718.5384615384619</v>
      </c>
      <c r="N1746" s="138">
        <f t="shared" si="216"/>
        <v>31472548.276923083</v>
      </c>
      <c r="O1746" s="11" t="s">
        <v>3204</v>
      </c>
      <c r="P1746" s="39">
        <v>9.5623095150912136E-4</v>
      </c>
      <c r="Q1746" s="39">
        <v>1.5267724620003317E-3</v>
      </c>
      <c r="R1746" s="26">
        <v>0.23905773787728035</v>
      </c>
      <c r="S1746" s="26">
        <v>4.5803173860009948E-2</v>
      </c>
      <c r="T1746" s="26">
        <v>0.28486091173729028</v>
      </c>
      <c r="U1746" s="11"/>
      <c r="V1746" s="28"/>
      <c r="W1746" s="28"/>
      <c r="X1746" s="29"/>
      <c r="Y1746" s="108" t="str">
        <f t="shared" si="217"/>
        <v>NO OFERTADO</v>
      </c>
      <c r="Z1746" s="108" t="str">
        <f t="shared" si="218"/>
        <v>CORRECTO</v>
      </c>
      <c r="AA1746" s="29">
        <f t="shared" si="219"/>
        <v>0</v>
      </c>
      <c r="AB1746" s="25">
        <v>8.6060785635820924E-2</v>
      </c>
      <c r="AC1746" s="26">
        <v>2.2901586930004974E-2</v>
      </c>
      <c r="AD1746" s="26">
        <v>0.1089623725658259</v>
      </c>
      <c r="AE1746" s="28"/>
      <c r="AF1746" s="28"/>
      <c r="AG1746" s="28"/>
      <c r="AH1746" s="29"/>
      <c r="AI1746" s="108" t="str">
        <f t="shared" si="220"/>
        <v>NO OFERTADO</v>
      </c>
      <c r="AJ1746" s="108" t="str">
        <f t="shared" si="221"/>
        <v>CORRECTO</v>
      </c>
      <c r="AK1746" s="27">
        <v>5.7373857090547278E-2</v>
      </c>
      <c r="AL1746" s="26">
        <v>7.633862310001658E-3</v>
      </c>
      <c r="AM1746" s="26">
        <v>6.5007719400548933E-2</v>
      </c>
      <c r="AN1746" s="28"/>
      <c r="AO1746" s="28"/>
      <c r="AP1746" s="28"/>
      <c r="AQ1746" s="29"/>
      <c r="AR1746" s="108" t="str">
        <f t="shared" si="222"/>
        <v>NO OFERTADO</v>
      </c>
      <c r="AS1746" s="109" t="str">
        <f t="shared" si="223"/>
        <v>CORRECTO</v>
      </c>
    </row>
    <row r="1747" spans="1:45" x14ac:dyDescent="0.25">
      <c r="A1747" s="134">
        <v>1747</v>
      </c>
      <c r="B1747" s="135">
        <v>675</v>
      </c>
      <c r="C1747" s="10" t="s">
        <v>1423</v>
      </c>
      <c r="D1747" s="136" t="s">
        <v>1470</v>
      </c>
      <c r="E1747" s="136" t="s">
        <v>1471</v>
      </c>
      <c r="F1747" s="136" t="s">
        <v>166</v>
      </c>
      <c r="G1747" s="136" t="s">
        <v>8</v>
      </c>
      <c r="H1747" s="136" t="s">
        <v>81</v>
      </c>
      <c r="I1747" s="137" t="s">
        <v>45</v>
      </c>
      <c r="J1747" s="8">
        <v>30</v>
      </c>
      <c r="K1747" s="8" t="s">
        <v>1424</v>
      </c>
      <c r="L1747" s="9">
        <v>879.72</v>
      </c>
      <c r="M1747" s="9">
        <v>10689.23076923077</v>
      </c>
      <c r="N1747" s="138">
        <f t="shared" si="216"/>
        <v>9403530.0923076924</v>
      </c>
      <c r="O1747" s="11" t="s">
        <v>3204</v>
      </c>
      <c r="P1747" s="39">
        <v>2.8570760932966117E-4</v>
      </c>
      <c r="Q1747" s="39"/>
      <c r="R1747" s="26">
        <v>7.142690233241529E-2</v>
      </c>
      <c r="S1747" s="7"/>
      <c r="T1747" s="26">
        <v>7.142690233241529E-2</v>
      </c>
      <c r="U1747" s="11"/>
      <c r="V1747" s="28"/>
      <c r="W1747" s="28"/>
      <c r="X1747" s="29"/>
      <c r="Y1747" s="108" t="str">
        <f t="shared" si="217"/>
        <v>NO OFERTADO</v>
      </c>
      <c r="Z1747" s="108" t="str">
        <f t="shared" si="218"/>
        <v>CORRECTO</v>
      </c>
      <c r="AA1747" s="29">
        <f t="shared" si="219"/>
        <v>0</v>
      </c>
      <c r="AB1747" s="25">
        <v>2.5713684839669505E-2</v>
      </c>
      <c r="AC1747" s="7"/>
      <c r="AD1747" s="26">
        <v>2.5713684839669505E-2</v>
      </c>
      <c r="AE1747" s="28"/>
      <c r="AF1747" s="28"/>
      <c r="AG1747" s="28"/>
      <c r="AH1747" s="29"/>
      <c r="AI1747" s="108" t="str">
        <f t="shared" si="220"/>
        <v>NO OFERTADO</v>
      </c>
      <c r="AJ1747" s="108" t="str">
        <f t="shared" si="221"/>
        <v>CORRECTO</v>
      </c>
      <c r="AK1747" s="27">
        <v>1.7142456559779671E-2</v>
      </c>
      <c r="AL1747" s="7"/>
      <c r="AM1747" s="26">
        <v>1.7142456559779671E-2</v>
      </c>
      <c r="AN1747" s="28"/>
      <c r="AO1747" s="28"/>
      <c r="AP1747" s="28"/>
      <c r="AQ1747" s="29"/>
      <c r="AR1747" s="108" t="str">
        <f t="shared" si="222"/>
        <v>NO OFERTADO</v>
      </c>
      <c r="AS1747" s="109" t="str">
        <f t="shared" si="223"/>
        <v>CORRECTO</v>
      </c>
    </row>
    <row r="1748" spans="1:45" ht="24" x14ac:dyDescent="0.25">
      <c r="A1748" s="134">
        <v>1748</v>
      </c>
      <c r="B1748" s="135">
        <v>655</v>
      </c>
      <c r="C1748" s="10" t="s">
        <v>1423</v>
      </c>
      <c r="D1748" s="136" t="s">
        <v>1259</v>
      </c>
      <c r="E1748" s="136" t="s">
        <v>491</v>
      </c>
      <c r="F1748" s="136" t="s">
        <v>7</v>
      </c>
      <c r="G1748" s="136" t="s">
        <v>8</v>
      </c>
      <c r="H1748" s="136" t="s">
        <v>491</v>
      </c>
      <c r="I1748" s="137" t="s">
        <v>45</v>
      </c>
      <c r="J1748" s="8">
        <v>1</v>
      </c>
      <c r="K1748" s="8" t="s">
        <v>1424</v>
      </c>
      <c r="L1748" s="9">
        <v>817</v>
      </c>
      <c r="M1748" s="9">
        <v>8707.6153846153848</v>
      </c>
      <c r="N1748" s="138">
        <f t="shared" si="216"/>
        <v>7114121.769230769</v>
      </c>
      <c r="O1748" s="11" t="s">
        <v>3204</v>
      </c>
      <c r="P1748" s="39">
        <v>2.1614847862609629E-4</v>
      </c>
      <c r="Q1748" s="39"/>
      <c r="R1748" s="26">
        <v>5.4037119656524073E-2</v>
      </c>
      <c r="S1748" s="7"/>
      <c r="T1748" s="26">
        <v>5.4037119656524073E-2</v>
      </c>
      <c r="U1748" s="11"/>
      <c r="V1748" s="28"/>
      <c r="W1748" s="28"/>
      <c r="X1748" s="29"/>
      <c r="Y1748" s="108" t="str">
        <f t="shared" si="217"/>
        <v>NO OFERTADO</v>
      </c>
      <c r="Z1748" s="108" t="str">
        <f t="shared" si="218"/>
        <v>CORRECTO</v>
      </c>
      <c r="AA1748" s="29">
        <f t="shared" si="219"/>
        <v>0</v>
      </c>
      <c r="AB1748" s="25">
        <v>1.9453363076348665E-2</v>
      </c>
      <c r="AC1748" s="7"/>
      <c r="AD1748" s="26">
        <v>1.9453363076348665E-2</v>
      </c>
      <c r="AE1748" s="28"/>
      <c r="AF1748" s="28"/>
      <c r="AG1748" s="28"/>
      <c r="AH1748" s="29"/>
      <c r="AI1748" s="108" t="str">
        <f t="shared" si="220"/>
        <v>NO OFERTADO</v>
      </c>
      <c r="AJ1748" s="108" t="str">
        <f t="shared" si="221"/>
        <v>CORRECTO</v>
      </c>
      <c r="AK1748" s="27">
        <v>1.2968908717565777E-2</v>
      </c>
      <c r="AL1748" s="7"/>
      <c r="AM1748" s="26">
        <v>1.2968908717565777E-2</v>
      </c>
      <c r="AN1748" s="28"/>
      <c r="AO1748" s="28"/>
      <c r="AP1748" s="28"/>
      <c r="AQ1748" s="29"/>
      <c r="AR1748" s="108" t="str">
        <f t="shared" si="222"/>
        <v>NO OFERTADO</v>
      </c>
      <c r="AS1748" s="109" t="str">
        <f t="shared" si="223"/>
        <v>CORRECTO</v>
      </c>
    </row>
    <row r="1749" spans="1:45" ht="24" x14ac:dyDescent="0.25">
      <c r="A1749" s="134">
        <v>1749</v>
      </c>
      <c r="B1749" s="135">
        <v>1010</v>
      </c>
      <c r="C1749" s="10" t="s">
        <v>1423</v>
      </c>
      <c r="D1749" s="136" t="s">
        <v>403</v>
      </c>
      <c r="E1749" s="136" t="s">
        <v>491</v>
      </c>
      <c r="F1749" s="136" t="s">
        <v>491</v>
      </c>
      <c r="G1749" s="136" t="s">
        <v>8</v>
      </c>
      <c r="H1749" s="136" t="s">
        <v>1972</v>
      </c>
      <c r="I1749" s="137" t="s">
        <v>45</v>
      </c>
      <c r="J1749" s="8">
        <v>1</v>
      </c>
      <c r="K1749" s="8" t="s">
        <v>1424</v>
      </c>
      <c r="L1749" s="9">
        <v>878</v>
      </c>
      <c r="M1749" s="9">
        <v>2395.3846153846152</v>
      </c>
      <c r="N1749" s="138">
        <f t="shared" si="216"/>
        <v>2103147.692307692</v>
      </c>
      <c r="O1749" s="11" t="s">
        <v>3204</v>
      </c>
      <c r="P1749" s="39">
        <v>6.3899970897946369E-5</v>
      </c>
      <c r="Q1749" s="39"/>
      <c r="R1749" s="26">
        <v>1.5974992724486593E-2</v>
      </c>
      <c r="S1749" s="7"/>
      <c r="T1749" s="26">
        <v>1.5974992724486593E-2</v>
      </c>
      <c r="U1749" s="11"/>
      <c r="V1749" s="28"/>
      <c r="W1749" s="28"/>
      <c r="X1749" s="29"/>
      <c r="Y1749" s="108" t="str">
        <f t="shared" si="217"/>
        <v>NO OFERTADO</v>
      </c>
      <c r="Z1749" s="108" t="str">
        <f t="shared" si="218"/>
        <v>CORRECTO</v>
      </c>
      <c r="AA1749" s="29">
        <f t="shared" si="219"/>
        <v>0</v>
      </c>
      <c r="AB1749" s="25">
        <v>5.7509973808151735E-3</v>
      </c>
      <c r="AC1749" s="7"/>
      <c r="AD1749" s="26">
        <v>5.7509973808151735E-3</v>
      </c>
      <c r="AE1749" s="28"/>
      <c r="AF1749" s="28"/>
      <c r="AG1749" s="28"/>
      <c r="AH1749" s="29"/>
      <c r="AI1749" s="108" t="str">
        <f t="shared" si="220"/>
        <v>NO OFERTADO</v>
      </c>
      <c r="AJ1749" s="108" t="str">
        <f t="shared" si="221"/>
        <v>CORRECTO</v>
      </c>
      <c r="AK1749" s="27">
        <v>3.8339982538767824E-3</v>
      </c>
      <c r="AL1749" s="7"/>
      <c r="AM1749" s="26">
        <v>3.8339982538767824E-3</v>
      </c>
      <c r="AN1749" s="28"/>
      <c r="AO1749" s="28"/>
      <c r="AP1749" s="28"/>
      <c r="AQ1749" s="29"/>
      <c r="AR1749" s="108" t="str">
        <f t="shared" si="222"/>
        <v>NO OFERTADO</v>
      </c>
      <c r="AS1749" s="109" t="str">
        <f t="shared" si="223"/>
        <v>CORRECTO</v>
      </c>
    </row>
    <row r="1750" spans="1:45" x14ac:dyDescent="0.25">
      <c r="A1750" s="134">
        <v>1750</v>
      </c>
      <c r="B1750" s="135">
        <v>1146</v>
      </c>
      <c r="C1750" s="10" t="s">
        <v>2145</v>
      </c>
      <c r="D1750" s="136" t="s">
        <v>2146</v>
      </c>
      <c r="E1750" s="136" t="s">
        <v>726</v>
      </c>
      <c r="F1750" s="136" t="s">
        <v>230</v>
      </c>
      <c r="G1750" s="136" t="s">
        <v>8</v>
      </c>
      <c r="H1750" s="136" t="s">
        <v>231</v>
      </c>
      <c r="I1750" s="137" t="s">
        <v>45</v>
      </c>
      <c r="J1750" s="8">
        <v>1</v>
      </c>
      <c r="K1750" s="8" t="s">
        <v>2147</v>
      </c>
      <c r="L1750" s="9">
        <v>2322.71</v>
      </c>
      <c r="M1750" s="9">
        <v>1054.6153846153845</v>
      </c>
      <c r="N1750" s="138">
        <f t="shared" si="216"/>
        <v>2449565.6999999997</v>
      </c>
      <c r="O1750" s="11" t="s">
        <v>3204</v>
      </c>
      <c r="P1750" s="39">
        <v>7.4425194918601828E-5</v>
      </c>
      <c r="Q1750" s="39"/>
      <c r="R1750" s="26">
        <v>1.8606298729650458E-2</v>
      </c>
      <c r="S1750" s="7"/>
      <c r="T1750" s="26">
        <v>1.8606298729650458E-2</v>
      </c>
      <c r="U1750" s="11"/>
      <c r="V1750" s="28"/>
      <c r="W1750" s="28"/>
      <c r="X1750" s="29"/>
      <c r="Y1750" s="108" t="str">
        <f t="shared" si="217"/>
        <v>NO OFERTADO</v>
      </c>
      <c r="Z1750" s="108" t="str">
        <f t="shared" si="218"/>
        <v>CORRECTO</v>
      </c>
      <c r="AA1750" s="29">
        <f t="shared" si="219"/>
        <v>0</v>
      </c>
      <c r="AB1750" s="25">
        <v>6.6982675426741642E-3</v>
      </c>
      <c r="AC1750" s="7"/>
      <c r="AD1750" s="26">
        <v>6.6982675426741642E-3</v>
      </c>
      <c r="AE1750" s="28"/>
      <c r="AF1750" s="28"/>
      <c r="AG1750" s="28"/>
      <c r="AH1750" s="29"/>
      <c r="AI1750" s="108" t="str">
        <f t="shared" si="220"/>
        <v>NO OFERTADO</v>
      </c>
      <c r="AJ1750" s="108" t="str">
        <f t="shared" si="221"/>
        <v>CORRECTO</v>
      </c>
      <c r="AK1750" s="27">
        <v>4.4655116951161098E-3</v>
      </c>
      <c r="AL1750" s="7"/>
      <c r="AM1750" s="26">
        <v>4.4655116951161098E-3</v>
      </c>
      <c r="AN1750" s="28"/>
      <c r="AO1750" s="28"/>
      <c r="AP1750" s="28"/>
      <c r="AQ1750" s="29"/>
      <c r="AR1750" s="108" t="str">
        <f t="shared" si="222"/>
        <v>NO OFERTADO</v>
      </c>
      <c r="AS1750" s="109" t="str">
        <f t="shared" si="223"/>
        <v>CORRECTO</v>
      </c>
    </row>
    <row r="1751" spans="1:45" ht="24" x14ac:dyDescent="0.25">
      <c r="A1751" s="134">
        <v>1751</v>
      </c>
      <c r="B1751" s="135">
        <v>174</v>
      </c>
      <c r="C1751" s="10" t="s">
        <v>489</v>
      </c>
      <c r="D1751" s="136" t="s">
        <v>490</v>
      </c>
      <c r="E1751" s="136" t="s">
        <v>6</v>
      </c>
      <c r="F1751" s="136" t="s">
        <v>7</v>
      </c>
      <c r="G1751" s="136" t="s">
        <v>8</v>
      </c>
      <c r="H1751" s="136" t="s">
        <v>491</v>
      </c>
      <c r="I1751" s="137" t="s">
        <v>45</v>
      </c>
      <c r="J1751" s="8">
        <v>1</v>
      </c>
      <c r="K1751" s="8" t="s">
        <v>492</v>
      </c>
      <c r="L1751" s="9">
        <v>1052.8699999999999</v>
      </c>
      <c r="M1751" s="9">
        <v>28854.76923076923</v>
      </c>
      <c r="N1751" s="138">
        <f t="shared" si="216"/>
        <v>30380320.879999995</v>
      </c>
      <c r="O1751" s="11" t="s">
        <v>3204</v>
      </c>
      <c r="P1751" s="39">
        <v>9.230457885590368E-4</v>
      </c>
      <c r="Q1751" s="39"/>
      <c r="R1751" s="26">
        <v>0.23076144713975921</v>
      </c>
      <c r="S1751" s="7"/>
      <c r="T1751" s="26">
        <v>0.23076144713975921</v>
      </c>
      <c r="U1751" s="11"/>
      <c r="V1751" s="28"/>
      <c r="W1751" s="28"/>
      <c r="X1751" s="29"/>
      <c r="Y1751" s="108" t="str">
        <f t="shared" si="217"/>
        <v>NO OFERTADO</v>
      </c>
      <c r="Z1751" s="108" t="str">
        <f t="shared" si="218"/>
        <v>CORRECTO</v>
      </c>
      <c r="AA1751" s="29">
        <f t="shared" si="219"/>
        <v>0</v>
      </c>
      <c r="AB1751" s="25">
        <v>8.3074120970313317E-2</v>
      </c>
      <c r="AC1751" s="7"/>
      <c r="AD1751" s="26">
        <v>8.3074120970313317E-2</v>
      </c>
      <c r="AE1751" s="28"/>
      <c r="AF1751" s="28"/>
      <c r="AG1751" s="28"/>
      <c r="AH1751" s="29"/>
      <c r="AI1751" s="108" t="str">
        <f t="shared" si="220"/>
        <v>NO OFERTADO</v>
      </c>
      <c r="AJ1751" s="108" t="str">
        <f t="shared" si="221"/>
        <v>CORRECTO</v>
      </c>
      <c r="AK1751" s="27">
        <v>5.5382747313542209E-2</v>
      </c>
      <c r="AL1751" s="7"/>
      <c r="AM1751" s="26">
        <v>5.5382747313542209E-2</v>
      </c>
      <c r="AN1751" s="28"/>
      <c r="AO1751" s="28"/>
      <c r="AP1751" s="28"/>
      <c r="AQ1751" s="29"/>
      <c r="AR1751" s="108" t="str">
        <f t="shared" si="222"/>
        <v>NO OFERTADO</v>
      </c>
      <c r="AS1751" s="109" t="str">
        <f t="shared" si="223"/>
        <v>CORRECTO</v>
      </c>
    </row>
    <row r="1752" spans="1:45" ht="24" x14ac:dyDescent="0.25">
      <c r="A1752" s="134">
        <v>1752</v>
      </c>
      <c r="B1752" s="135">
        <v>1764</v>
      </c>
      <c r="C1752" s="10" t="s">
        <v>489</v>
      </c>
      <c r="D1752" s="136" t="s">
        <v>3078</v>
      </c>
      <c r="E1752" s="136" t="s">
        <v>491</v>
      </c>
      <c r="F1752" s="136" t="s">
        <v>491</v>
      </c>
      <c r="G1752" s="136" t="s">
        <v>8</v>
      </c>
      <c r="H1752" s="136" t="s">
        <v>491</v>
      </c>
      <c r="I1752" s="137" t="s">
        <v>45</v>
      </c>
      <c r="J1752" s="8">
        <v>1</v>
      </c>
      <c r="K1752" s="8" t="s">
        <v>492</v>
      </c>
      <c r="L1752" s="9">
        <v>4129.17</v>
      </c>
      <c r="M1752" s="9">
        <v>28</v>
      </c>
      <c r="N1752" s="138">
        <f t="shared" si="216"/>
        <v>115616.76000000001</v>
      </c>
      <c r="O1752" s="11" t="s">
        <v>3204</v>
      </c>
      <c r="P1752" s="39">
        <v>3.5127859190946419E-6</v>
      </c>
      <c r="Q1752" s="39"/>
      <c r="R1752" s="26">
        <v>8.781964797736605E-4</v>
      </c>
      <c r="S1752" s="7"/>
      <c r="T1752" s="26">
        <v>8.781964797736605E-4</v>
      </c>
      <c r="U1752" s="11"/>
      <c r="V1752" s="28"/>
      <c r="W1752" s="28"/>
      <c r="X1752" s="29"/>
      <c r="Y1752" s="108" t="str">
        <f t="shared" si="217"/>
        <v>NO OFERTADO</v>
      </c>
      <c r="Z1752" s="108" t="str">
        <f t="shared" si="218"/>
        <v>CORRECTO</v>
      </c>
      <c r="AA1752" s="29">
        <f t="shared" si="219"/>
        <v>0</v>
      </c>
      <c r="AB1752" s="25">
        <v>3.1615073271851776E-4</v>
      </c>
      <c r="AC1752" s="7"/>
      <c r="AD1752" s="26">
        <v>3.1615073271851776E-4</v>
      </c>
      <c r="AE1752" s="28"/>
      <c r="AF1752" s="28"/>
      <c r="AG1752" s="28"/>
      <c r="AH1752" s="29"/>
      <c r="AI1752" s="108" t="str">
        <f t="shared" si="220"/>
        <v>NO OFERTADO</v>
      </c>
      <c r="AJ1752" s="108" t="str">
        <f t="shared" si="221"/>
        <v>CORRECTO</v>
      </c>
      <c r="AK1752" s="27">
        <v>2.107671551456785E-4</v>
      </c>
      <c r="AL1752" s="7"/>
      <c r="AM1752" s="26">
        <v>2.107671551456785E-4</v>
      </c>
      <c r="AN1752" s="28"/>
      <c r="AO1752" s="28"/>
      <c r="AP1752" s="28"/>
      <c r="AQ1752" s="29"/>
      <c r="AR1752" s="108" t="str">
        <f t="shared" si="222"/>
        <v>NO OFERTADO</v>
      </c>
      <c r="AS1752" s="109" t="str">
        <f t="shared" si="223"/>
        <v>CORRECTO</v>
      </c>
    </row>
    <row r="1753" spans="1:45" x14ac:dyDescent="0.25">
      <c r="A1753" s="134">
        <v>1753</v>
      </c>
      <c r="B1753" s="135">
        <v>2598</v>
      </c>
      <c r="C1753" s="10" t="s">
        <v>4371</v>
      </c>
      <c r="D1753" s="136" t="s">
        <v>4372</v>
      </c>
      <c r="E1753" s="136" t="s">
        <v>978</v>
      </c>
      <c r="F1753" s="136" t="s">
        <v>267</v>
      </c>
      <c r="G1753" s="136" t="s">
        <v>8</v>
      </c>
      <c r="H1753" s="136" t="s">
        <v>81</v>
      </c>
      <c r="I1753" s="137" t="s">
        <v>45</v>
      </c>
      <c r="J1753" s="8">
        <v>1</v>
      </c>
      <c r="K1753" s="8" t="s">
        <v>3425</v>
      </c>
      <c r="L1753" s="9">
        <v>75002</v>
      </c>
      <c r="M1753" s="9">
        <v>3.2</v>
      </c>
      <c r="N1753" s="138">
        <f t="shared" si="216"/>
        <v>240006.40000000002</v>
      </c>
      <c r="O1753" s="11" t="s">
        <v>4504</v>
      </c>
      <c r="P1753" s="39">
        <v>7.2921183954004263E-6</v>
      </c>
      <c r="Q1753" s="39"/>
      <c r="R1753" s="26">
        <v>1.8230295988501065E-3</v>
      </c>
      <c r="S1753" s="7"/>
      <c r="T1753" s="26">
        <v>1.8230295988501065E-3</v>
      </c>
      <c r="U1753" s="11"/>
      <c r="V1753" s="28"/>
      <c r="W1753" s="28"/>
      <c r="X1753" s="29"/>
      <c r="Y1753" s="108" t="str">
        <f t="shared" si="217"/>
        <v>NO OFERTADO</v>
      </c>
      <c r="Z1753" s="108" t="str">
        <f t="shared" si="218"/>
        <v>CORRECTO</v>
      </c>
      <c r="AA1753" s="29">
        <f t="shared" si="219"/>
        <v>0</v>
      </c>
      <c r="AB1753" s="25">
        <v>6.5629065558603838E-4</v>
      </c>
      <c r="AC1753" s="7"/>
      <c r="AD1753" s="26">
        <v>6.5629065558603838E-4</v>
      </c>
      <c r="AE1753" s="28"/>
      <c r="AF1753" s="28"/>
      <c r="AG1753" s="28"/>
      <c r="AH1753" s="29"/>
      <c r="AI1753" s="108" t="str">
        <f t="shared" si="220"/>
        <v>NO OFERTADO</v>
      </c>
      <c r="AJ1753" s="108" t="str">
        <f t="shared" si="221"/>
        <v>CORRECTO</v>
      </c>
      <c r="AK1753" s="27">
        <v>4.3752710372402557E-4</v>
      </c>
      <c r="AL1753" s="7"/>
      <c r="AM1753" s="26">
        <v>4.3752710372402557E-4</v>
      </c>
      <c r="AN1753" s="28"/>
      <c r="AO1753" s="28"/>
      <c r="AP1753" s="28"/>
      <c r="AQ1753" s="29"/>
      <c r="AR1753" s="108" t="str">
        <f t="shared" si="222"/>
        <v>NO OFERTADO</v>
      </c>
      <c r="AS1753" s="109" t="str">
        <f t="shared" si="223"/>
        <v>CORRECTO</v>
      </c>
    </row>
    <row r="1754" spans="1:45" ht="24" x14ac:dyDescent="0.25">
      <c r="A1754" s="134">
        <v>1754</v>
      </c>
      <c r="B1754" s="135">
        <v>1050</v>
      </c>
      <c r="C1754" s="10" t="s">
        <v>2023</v>
      </c>
      <c r="D1754" s="136" t="s">
        <v>55</v>
      </c>
      <c r="E1754" s="136" t="s">
        <v>6</v>
      </c>
      <c r="F1754" s="136" t="s">
        <v>101</v>
      </c>
      <c r="G1754" s="136" t="s">
        <v>8</v>
      </c>
      <c r="H1754" s="136" t="s">
        <v>7</v>
      </c>
      <c r="I1754" s="137" t="s">
        <v>45</v>
      </c>
      <c r="J1754" s="8">
        <v>1</v>
      </c>
      <c r="K1754" s="8" t="s">
        <v>2024</v>
      </c>
      <c r="L1754" s="9">
        <v>7082.9</v>
      </c>
      <c r="M1754" s="9">
        <v>540</v>
      </c>
      <c r="N1754" s="138">
        <f t="shared" si="216"/>
        <v>3824766</v>
      </c>
      <c r="O1754" s="11" t="s">
        <v>3204</v>
      </c>
      <c r="P1754" s="39">
        <v>1.1620792823317256E-4</v>
      </c>
      <c r="Q1754" s="39"/>
      <c r="R1754" s="26">
        <v>2.9051982058293138E-2</v>
      </c>
      <c r="S1754" s="7"/>
      <c r="T1754" s="26">
        <v>2.9051982058293138E-2</v>
      </c>
      <c r="U1754" s="11"/>
      <c r="V1754" s="28"/>
      <c r="W1754" s="28"/>
      <c r="X1754" s="29"/>
      <c r="Y1754" s="108" t="str">
        <f t="shared" si="217"/>
        <v>NO OFERTADO</v>
      </c>
      <c r="Z1754" s="108" t="str">
        <f t="shared" si="218"/>
        <v>CORRECTO</v>
      </c>
      <c r="AA1754" s="29">
        <f t="shared" si="219"/>
        <v>0</v>
      </c>
      <c r="AB1754" s="25">
        <v>1.045871354098553E-2</v>
      </c>
      <c r="AC1754" s="7"/>
      <c r="AD1754" s="26">
        <v>1.045871354098553E-2</v>
      </c>
      <c r="AE1754" s="28"/>
      <c r="AF1754" s="28"/>
      <c r="AG1754" s="28"/>
      <c r="AH1754" s="29"/>
      <c r="AI1754" s="108" t="str">
        <f t="shared" si="220"/>
        <v>NO OFERTADO</v>
      </c>
      <c r="AJ1754" s="108" t="str">
        <f t="shared" si="221"/>
        <v>CORRECTO</v>
      </c>
      <c r="AK1754" s="27">
        <v>6.9724756939903536E-3</v>
      </c>
      <c r="AL1754" s="7"/>
      <c r="AM1754" s="26">
        <v>6.9724756939903536E-3</v>
      </c>
      <c r="AN1754" s="28"/>
      <c r="AO1754" s="28"/>
      <c r="AP1754" s="28"/>
      <c r="AQ1754" s="29"/>
      <c r="AR1754" s="108" t="str">
        <f t="shared" si="222"/>
        <v>NO OFERTADO</v>
      </c>
      <c r="AS1754" s="109" t="str">
        <f t="shared" si="223"/>
        <v>CORRECTO</v>
      </c>
    </row>
    <row r="1755" spans="1:45" ht="24" x14ac:dyDescent="0.25">
      <c r="A1755" s="134">
        <v>1755</v>
      </c>
      <c r="B1755" s="135">
        <v>1419</v>
      </c>
      <c r="C1755" s="10" t="s">
        <v>2023</v>
      </c>
      <c r="D1755" s="136" t="s">
        <v>136</v>
      </c>
      <c r="E1755" s="136" t="s">
        <v>6</v>
      </c>
      <c r="F1755" s="136" t="s">
        <v>101</v>
      </c>
      <c r="G1755" s="136" t="s">
        <v>8</v>
      </c>
      <c r="H1755" s="136" t="s">
        <v>7</v>
      </c>
      <c r="I1755" s="137" t="s">
        <v>45</v>
      </c>
      <c r="J1755" s="8">
        <v>1</v>
      </c>
      <c r="K1755" s="8" t="s">
        <v>2024</v>
      </c>
      <c r="L1755" s="9">
        <v>516.62</v>
      </c>
      <c r="M1755" s="9">
        <v>1359.6153846153845</v>
      </c>
      <c r="N1755" s="138">
        <f t="shared" si="216"/>
        <v>702404.5</v>
      </c>
      <c r="O1755" s="11" t="s">
        <v>3204</v>
      </c>
      <c r="P1755" s="39">
        <v>2.1341167466626051E-5</v>
      </c>
      <c r="Q1755" s="39"/>
      <c r="R1755" s="26">
        <v>5.3352918666565129E-3</v>
      </c>
      <c r="S1755" s="7"/>
      <c r="T1755" s="26">
        <v>5.3352918666565129E-3</v>
      </c>
      <c r="U1755" s="11"/>
      <c r="V1755" s="28"/>
      <c r="W1755" s="28"/>
      <c r="X1755" s="29"/>
      <c r="Y1755" s="108" t="str">
        <f t="shared" si="217"/>
        <v>NO OFERTADO</v>
      </c>
      <c r="Z1755" s="108" t="str">
        <f t="shared" si="218"/>
        <v>CORRECTO</v>
      </c>
      <c r="AA1755" s="29">
        <f t="shared" si="219"/>
        <v>0</v>
      </c>
      <c r="AB1755" s="25">
        <v>1.9207050719963446E-3</v>
      </c>
      <c r="AC1755" s="7"/>
      <c r="AD1755" s="26">
        <v>1.9207050719963446E-3</v>
      </c>
      <c r="AE1755" s="28"/>
      <c r="AF1755" s="28"/>
      <c r="AG1755" s="28"/>
      <c r="AH1755" s="29"/>
      <c r="AI1755" s="108" t="str">
        <f t="shared" si="220"/>
        <v>NO OFERTADO</v>
      </c>
      <c r="AJ1755" s="108" t="str">
        <f t="shared" si="221"/>
        <v>CORRECTO</v>
      </c>
      <c r="AK1755" s="27">
        <v>1.2804700479975631E-3</v>
      </c>
      <c r="AL1755" s="7"/>
      <c r="AM1755" s="26">
        <v>1.2804700479975631E-3</v>
      </c>
      <c r="AN1755" s="28"/>
      <c r="AO1755" s="28"/>
      <c r="AP1755" s="28"/>
      <c r="AQ1755" s="29"/>
      <c r="AR1755" s="108" t="str">
        <f t="shared" si="222"/>
        <v>NO OFERTADO</v>
      </c>
      <c r="AS1755" s="109" t="str">
        <f t="shared" si="223"/>
        <v>CORRECTO</v>
      </c>
    </row>
    <row r="1756" spans="1:45" ht="24" x14ac:dyDescent="0.25">
      <c r="A1756" s="134">
        <v>1756</v>
      </c>
      <c r="B1756" s="135">
        <v>852</v>
      </c>
      <c r="C1756" s="10" t="s">
        <v>1750</v>
      </c>
      <c r="D1756" s="136" t="s">
        <v>1751</v>
      </c>
      <c r="E1756" s="136" t="s">
        <v>6</v>
      </c>
      <c r="F1756" s="136" t="s">
        <v>7</v>
      </c>
      <c r="G1756" s="136" t="s">
        <v>8</v>
      </c>
      <c r="H1756" s="136" t="s">
        <v>7</v>
      </c>
      <c r="I1756" s="137">
        <v>5654</v>
      </c>
      <c r="J1756" s="8">
        <v>1</v>
      </c>
      <c r="K1756" s="8" t="s">
        <v>1752</v>
      </c>
      <c r="L1756" s="9">
        <v>1729.95</v>
      </c>
      <c r="M1756" s="9">
        <v>1903.4615384615386</v>
      </c>
      <c r="N1756" s="138">
        <f t="shared" si="216"/>
        <v>3292893.2884615385</v>
      </c>
      <c r="O1756" s="11" t="s">
        <v>3204</v>
      </c>
      <c r="P1756" s="39">
        <v>1.0004803089784684E-4</v>
      </c>
      <c r="Q1756" s="39">
        <v>1.5974234907489688E-4</v>
      </c>
      <c r="R1756" s="26">
        <v>2.5012007724461709E-2</v>
      </c>
      <c r="S1756" s="26">
        <v>4.792270472246906E-3</v>
      </c>
      <c r="T1756" s="26">
        <v>2.9804278196708615E-2</v>
      </c>
      <c r="U1756" s="11"/>
      <c r="V1756" s="28"/>
      <c r="W1756" s="28"/>
      <c r="X1756" s="29"/>
      <c r="Y1756" s="108" t="str">
        <f t="shared" si="217"/>
        <v>NO OFERTADO</v>
      </c>
      <c r="Z1756" s="108" t="str">
        <f t="shared" si="218"/>
        <v>CORRECTO</v>
      </c>
      <c r="AA1756" s="29">
        <f t="shared" si="219"/>
        <v>0</v>
      </c>
      <c r="AB1756" s="25">
        <v>9.0043227808062152E-3</v>
      </c>
      <c r="AC1756" s="26">
        <v>2.396135236123453E-3</v>
      </c>
      <c r="AD1756" s="26">
        <v>1.1400458016929668E-2</v>
      </c>
      <c r="AE1756" s="28"/>
      <c r="AF1756" s="28"/>
      <c r="AG1756" s="28"/>
      <c r="AH1756" s="29"/>
      <c r="AI1756" s="108" t="str">
        <f t="shared" si="220"/>
        <v>NO OFERTADO</v>
      </c>
      <c r="AJ1756" s="108" t="str">
        <f t="shared" si="221"/>
        <v>CORRECTO</v>
      </c>
      <c r="AK1756" s="27">
        <v>6.0028818538708098E-3</v>
      </c>
      <c r="AL1756" s="26">
        <v>7.9871174537448437E-4</v>
      </c>
      <c r="AM1756" s="26">
        <v>6.8015935992452939E-3</v>
      </c>
      <c r="AN1756" s="28"/>
      <c r="AO1756" s="28"/>
      <c r="AP1756" s="28"/>
      <c r="AQ1756" s="29"/>
      <c r="AR1756" s="108" t="str">
        <f t="shared" si="222"/>
        <v>NO OFERTADO</v>
      </c>
      <c r="AS1756" s="109" t="str">
        <f t="shared" si="223"/>
        <v>CORRECTO</v>
      </c>
    </row>
    <row r="1757" spans="1:45" ht="24" x14ac:dyDescent="0.25">
      <c r="A1757" s="134">
        <v>1757</v>
      </c>
      <c r="B1757" s="135">
        <v>904</v>
      </c>
      <c r="C1757" s="10" t="s">
        <v>1750</v>
      </c>
      <c r="D1757" s="136" t="s">
        <v>224</v>
      </c>
      <c r="E1757" s="136" t="s">
        <v>6</v>
      </c>
      <c r="F1757" s="136" t="s">
        <v>7</v>
      </c>
      <c r="G1757" s="136" t="s">
        <v>8</v>
      </c>
      <c r="H1757" s="136" t="s">
        <v>7</v>
      </c>
      <c r="I1757" s="137">
        <v>2827</v>
      </c>
      <c r="J1757" s="8">
        <v>1</v>
      </c>
      <c r="K1757" s="8" t="s">
        <v>1752</v>
      </c>
      <c r="L1757" s="9">
        <v>1055</v>
      </c>
      <c r="M1757" s="9">
        <v>2852.5384615384614</v>
      </c>
      <c r="N1757" s="138">
        <f t="shared" si="216"/>
        <v>3009428.076923077</v>
      </c>
      <c r="O1757" s="11" t="s">
        <v>3204</v>
      </c>
      <c r="P1757" s="39">
        <v>9.1435502717282944E-5</v>
      </c>
      <c r="Q1757" s="39">
        <v>1.4599109909335794E-4</v>
      </c>
      <c r="R1757" s="26">
        <v>2.2858875679320736E-2</v>
      </c>
      <c r="S1757" s="26">
        <v>4.3797329728007383E-3</v>
      </c>
      <c r="T1757" s="26">
        <v>2.7238608652121472E-2</v>
      </c>
      <c r="U1757" s="11"/>
      <c r="V1757" s="28"/>
      <c r="W1757" s="28"/>
      <c r="X1757" s="29"/>
      <c r="Y1757" s="108" t="str">
        <f t="shared" si="217"/>
        <v>NO OFERTADO</v>
      </c>
      <c r="Z1757" s="108" t="str">
        <f t="shared" si="218"/>
        <v>CORRECTO</v>
      </c>
      <c r="AA1757" s="29">
        <f t="shared" si="219"/>
        <v>0</v>
      </c>
      <c r="AB1757" s="25">
        <v>8.2291952445554643E-3</v>
      </c>
      <c r="AC1757" s="26">
        <v>2.1898664864003691E-3</v>
      </c>
      <c r="AD1757" s="26">
        <v>1.0419061730955834E-2</v>
      </c>
      <c r="AE1757" s="28"/>
      <c r="AF1757" s="28"/>
      <c r="AG1757" s="28"/>
      <c r="AH1757" s="29"/>
      <c r="AI1757" s="108" t="str">
        <f t="shared" si="220"/>
        <v>NO OFERTADO</v>
      </c>
      <c r="AJ1757" s="108" t="str">
        <f t="shared" si="221"/>
        <v>CORRECTO</v>
      </c>
      <c r="AK1757" s="27">
        <v>5.4861301630369768E-3</v>
      </c>
      <c r="AL1757" s="26">
        <v>7.2995549546678968E-4</v>
      </c>
      <c r="AM1757" s="26">
        <v>6.2160856585037668E-3</v>
      </c>
      <c r="AN1757" s="28"/>
      <c r="AO1757" s="28"/>
      <c r="AP1757" s="28"/>
      <c r="AQ1757" s="29"/>
      <c r="AR1757" s="108" t="str">
        <f t="shared" si="222"/>
        <v>NO OFERTADO</v>
      </c>
      <c r="AS1757" s="109" t="str">
        <f t="shared" si="223"/>
        <v>CORRECTO</v>
      </c>
    </row>
    <row r="1758" spans="1:45" ht="24" x14ac:dyDescent="0.25">
      <c r="A1758" s="134">
        <v>1758</v>
      </c>
      <c r="B1758" s="135">
        <v>1051</v>
      </c>
      <c r="C1758" s="10" t="s">
        <v>2025</v>
      </c>
      <c r="D1758" s="136" t="s">
        <v>1137</v>
      </c>
      <c r="E1758" s="136" t="s">
        <v>7</v>
      </c>
      <c r="F1758" s="136" t="s">
        <v>7</v>
      </c>
      <c r="G1758" s="136" t="s">
        <v>8</v>
      </c>
      <c r="H1758" s="136" t="s">
        <v>7</v>
      </c>
      <c r="I1758" s="137">
        <v>12845.11</v>
      </c>
      <c r="J1758" s="8">
        <v>1</v>
      </c>
      <c r="K1758" s="8" t="s">
        <v>2026</v>
      </c>
      <c r="L1758" s="9">
        <v>12845.11</v>
      </c>
      <c r="M1758" s="9">
        <v>250</v>
      </c>
      <c r="N1758" s="138">
        <f t="shared" si="216"/>
        <v>3211277.5</v>
      </c>
      <c r="O1758" s="11" t="s">
        <v>3204</v>
      </c>
      <c r="P1758" s="39">
        <v>9.7568297055768057E-5</v>
      </c>
      <c r="Q1758" s="39">
        <v>1.5578306566412555E-4</v>
      </c>
      <c r="R1758" s="26">
        <v>2.4392074263942014E-2</v>
      </c>
      <c r="S1758" s="26">
        <v>4.6734919699237664E-3</v>
      </c>
      <c r="T1758" s="26">
        <v>2.9065566233865782E-2</v>
      </c>
      <c r="U1758" s="11"/>
      <c r="V1758" s="28"/>
      <c r="W1758" s="28"/>
      <c r="X1758" s="29"/>
      <c r="Y1758" s="108" t="str">
        <f t="shared" si="217"/>
        <v>NO OFERTADO</v>
      </c>
      <c r="Z1758" s="108" t="str">
        <f t="shared" si="218"/>
        <v>CORRECTO</v>
      </c>
      <c r="AA1758" s="29">
        <f t="shared" si="219"/>
        <v>0</v>
      </c>
      <c r="AB1758" s="25">
        <v>8.7811467350191255E-3</v>
      </c>
      <c r="AC1758" s="26">
        <v>2.3367459849618832E-3</v>
      </c>
      <c r="AD1758" s="26">
        <v>1.111789271998101E-2</v>
      </c>
      <c r="AE1758" s="28"/>
      <c r="AF1758" s="28"/>
      <c r="AG1758" s="28"/>
      <c r="AH1758" s="29"/>
      <c r="AI1758" s="108" t="str">
        <f t="shared" si="220"/>
        <v>NO OFERTADO</v>
      </c>
      <c r="AJ1758" s="108" t="str">
        <f t="shared" si="221"/>
        <v>CORRECTO</v>
      </c>
      <c r="AK1758" s="27">
        <v>5.8540978233460831E-3</v>
      </c>
      <c r="AL1758" s="26">
        <v>7.7891532832062777E-4</v>
      </c>
      <c r="AM1758" s="26">
        <v>6.6330131516667105E-3</v>
      </c>
      <c r="AN1758" s="28"/>
      <c r="AO1758" s="28"/>
      <c r="AP1758" s="28"/>
      <c r="AQ1758" s="29"/>
      <c r="AR1758" s="108" t="str">
        <f t="shared" si="222"/>
        <v>NO OFERTADO</v>
      </c>
      <c r="AS1758" s="109" t="str">
        <f t="shared" si="223"/>
        <v>CORRECTO</v>
      </c>
    </row>
    <row r="1759" spans="1:45" ht="24" x14ac:dyDescent="0.25">
      <c r="A1759" s="134">
        <v>1759</v>
      </c>
      <c r="B1759" s="135">
        <v>36</v>
      </c>
      <c r="C1759" s="10" t="s">
        <v>123</v>
      </c>
      <c r="D1759" s="136" t="s">
        <v>69</v>
      </c>
      <c r="E1759" s="136" t="s">
        <v>6</v>
      </c>
      <c r="F1759" s="136" t="s">
        <v>7</v>
      </c>
      <c r="G1759" s="136" t="s">
        <v>8</v>
      </c>
      <c r="H1759" s="136" t="s">
        <v>7</v>
      </c>
      <c r="I1759" s="137">
        <v>4690</v>
      </c>
      <c r="J1759" s="8">
        <v>1</v>
      </c>
      <c r="K1759" s="8" t="s">
        <v>124</v>
      </c>
      <c r="L1759" s="9">
        <v>4193.6000000000004</v>
      </c>
      <c r="M1759" s="9">
        <v>40353.307692307695</v>
      </c>
      <c r="N1759" s="138">
        <f t="shared" si="216"/>
        <v>169225631.13846156</v>
      </c>
      <c r="O1759" s="11" t="s">
        <v>3204</v>
      </c>
      <c r="P1759" s="39">
        <v>5.141585131888244E-3</v>
      </c>
      <c r="Q1759" s="39">
        <v>8.2093458468463238E-3</v>
      </c>
      <c r="R1759" s="26">
        <v>1.2853962829720611</v>
      </c>
      <c r="S1759" s="26">
        <v>0.24628037540538972</v>
      </c>
      <c r="T1759" s="26">
        <v>1.5316766583774508</v>
      </c>
      <c r="U1759" s="11"/>
      <c r="V1759" s="28"/>
      <c r="W1759" s="28"/>
      <c r="X1759" s="29"/>
      <c r="Y1759" s="108" t="str">
        <f t="shared" si="217"/>
        <v>NO OFERTADO</v>
      </c>
      <c r="Z1759" s="108" t="str">
        <f t="shared" si="218"/>
        <v>CORRECTO</v>
      </c>
      <c r="AA1759" s="29">
        <f t="shared" si="219"/>
        <v>0</v>
      </c>
      <c r="AB1759" s="25">
        <v>0.46274266186994195</v>
      </c>
      <c r="AC1759" s="26">
        <v>0.12314018770269486</v>
      </c>
      <c r="AD1759" s="26">
        <v>0.58588284957263681</v>
      </c>
      <c r="AE1759" s="28"/>
      <c r="AF1759" s="28"/>
      <c r="AG1759" s="28"/>
      <c r="AH1759" s="29"/>
      <c r="AI1759" s="108" t="str">
        <f t="shared" si="220"/>
        <v>NO OFERTADO</v>
      </c>
      <c r="AJ1759" s="108" t="str">
        <f t="shared" si="221"/>
        <v>CORRECTO</v>
      </c>
      <c r="AK1759" s="27">
        <v>0.30849510791329465</v>
      </c>
      <c r="AL1759" s="26">
        <v>4.1046729234231617E-2</v>
      </c>
      <c r="AM1759" s="26">
        <v>0.34954183714752629</v>
      </c>
      <c r="AN1759" s="28"/>
      <c r="AO1759" s="28"/>
      <c r="AP1759" s="28"/>
      <c r="AQ1759" s="29"/>
      <c r="AR1759" s="108" t="str">
        <f t="shared" si="222"/>
        <v>NO OFERTADO</v>
      </c>
      <c r="AS1759" s="109" t="str">
        <f t="shared" si="223"/>
        <v>CORRECTO</v>
      </c>
    </row>
    <row r="1760" spans="1:45" ht="24" x14ac:dyDescent="0.25">
      <c r="A1760" s="134">
        <v>1760</v>
      </c>
      <c r="B1760" s="135">
        <v>514</v>
      </c>
      <c r="C1760" s="10" t="s">
        <v>123</v>
      </c>
      <c r="D1760" s="136" t="s">
        <v>633</v>
      </c>
      <c r="E1760" s="136" t="s">
        <v>6</v>
      </c>
      <c r="F1760" s="136" t="s">
        <v>7</v>
      </c>
      <c r="G1760" s="136" t="s">
        <v>8</v>
      </c>
      <c r="H1760" s="136" t="s">
        <v>7</v>
      </c>
      <c r="I1760" s="137">
        <v>2345</v>
      </c>
      <c r="J1760" s="8">
        <v>1</v>
      </c>
      <c r="K1760" s="8" t="s">
        <v>124</v>
      </c>
      <c r="L1760" s="9">
        <v>2275</v>
      </c>
      <c r="M1760" s="9">
        <v>7574.583333333333</v>
      </c>
      <c r="N1760" s="138">
        <f t="shared" si="216"/>
        <v>17232177.083333332</v>
      </c>
      <c r="O1760" s="11" t="s">
        <v>3204</v>
      </c>
      <c r="P1760" s="39">
        <v>5.2356551951186574E-4</v>
      </c>
      <c r="Q1760" s="39">
        <v>8.3595434343769915E-4</v>
      </c>
      <c r="R1760" s="26">
        <v>0.13089137987796642</v>
      </c>
      <c r="S1760" s="26">
        <v>2.5078630303130976E-2</v>
      </c>
      <c r="T1760" s="26">
        <v>0.15597001018109741</v>
      </c>
      <c r="U1760" s="11"/>
      <c r="V1760" s="28"/>
      <c r="W1760" s="28"/>
      <c r="X1760" s="29"/>
      <c r="Y1760" s="108" t="str">
        <f t="shared" si="217"/>
        <v>NO OFERTADO</v>
      </c>
      <c r="Z1760" s="108" t="str">
        <f t="shared" si="218"/>
        <v>CORRECTO</v>
      </c>
      <c r="AA1760" s="29">
        <f t="shared" si="219"/>
        <v>0</v>
      </c>
      <c r="AB1760" s="25">
        <v>4.7120896756067919E-2</v>
      </c>
      <c r="AC1760" s="26">
        <v>1.2539315151565488E-2</v>
      </c>
      <c r="AD1760" s="26">
        <v>5.9660211907633404E-2</v>
      </c>
      <c r="AE1760" s="28"/>
      <c r="AF1760" s="28"/>
      <c r="AG1760" s="28"/>
      <c r="AH1760" s="29"/>
      <c r="AI1760" s="108" t="str">
        <f t="shared" si="220"/>
        <v>NO OFERTADO</v>
      </c>
      <c r="AJ1760" s="108" t="str">
        <f t="shared" si="221"/>
        <v>CORRECTO</v>
      </c>
      <c r="AK1760" s="27">
        <v>3.1413931170711944E-2</v>
      </c>
      <c r="AL1760" s="26">
        <v>4.1797717171884958E-3</v>
      </c>
      <c r="AM1760" s="26">
        <v>3.5593702887900439E-2</v>
      </c>
      <c r="AN1760" s="28"/>
      <c r="AO1760" s="28"/>
      <c r="AP1760" s="28"/>
      <c r="AQ1760" s="29"/>
      <c r="AR1760" s="108" t="str">
        <f t="shared" si="222"/>
        <v>NO OFERTADO</v>
      </c>
      <c r="AS1760" s="109" t="str">
        <f t="shared" si="223"/>
        <v>CORRECTO</v>
      </c>
    </row>
    <row r="1761" spans="1:45" ht="24" x14ac:dyDescent="0.25">
      <c r="A1761" s="134">
        <v>1761</v>
      </c>
      <c r="B1761" s="135">
        <v>846</v>
      </c>
      <c r="C1761" s="10" t="s">
        <v>123</v>
      </c>
      <c r="D1761" s="136" t="s">
        <v>1060</v>
      </c>
      <c r="E1761" s="136" t="s">
        <v>6</v>
      </c>
      <c r="F1761" s="136" t="s">
        <v>7</v>
      </c>
      <c r="G1761" s="136" t="s">
        <v>8</v>
      </c>
      <c r="H1761" s="136" t="s">
        <v>7</v>
      </c>
      <c r="I1761" s="137">
        <v>1172.5</v>
      </c>
      <c r="J1761" s="8">
        <v>1</v>
      </c>
      <c r="K1761" s="8" t="s">
        <v>124</v>
      </c>
      <c r="L1761" s="9">
        <v>1172.5</v>
      </c>
      <c r="M1761" s="9">
        <v>4687.9230769230771</v>
      </c>
      <c r="N1761" s="138">
        <f t="shared" si="216"/>
        <v>5496589.807692308</v>
      </c>
      <c r="O1761" s="11" t="s">
        <v>3204</v>
      </c>
      <c r="P1761" s="39">
        <v>1.6700297845658935E-4</v>
      </c>
      <c r="Q1761" s="39">
        <v>2.6664640814769017E-4</v>
      </c>
      <c r="R1761" s="26">
        <v>4.1750744614147337E-2</v>
      </c>
      <c r="S1761" s="26">
        <v>7.9993922444307058E-3</v>
      </c>
      <c r="T1761" s="26">
        <v>4.9750136858578042E-2</v>
      </c>
      <c r="U1761" s="11"/>
      <c r="V1761" s="28"/>
      <c r="W1761" s="28"/>
      <c r="X1761" s="29"/>
      <c r="Y1761" s="108" t="str">
        <f t="shared" si="217"/>
        <v>NO OFERTADO</v>
      </c>
      <c r="Z1761" s="108" t="str">
        <f t="shared" si="218"/>
        <v>CORRECTO</v>
      </c>
      <c r="AA1761" s="29">
        <f t="shared" si="219"/>
        <v>0</v>
      </c>
      <c r="AB1761" s="25">
        <v>1.5030268061093041E-2</v>
      </c>
      <c r="AC1761" s="26">
        <v>3.9996961222153529E-3</v>
      </c>
      <c r="AD1761" s="26">
        <v>1.9029964183308393E-2</v>
      </c>
      <c r="AE1761" s="28"/>
      <c r="AF1761" s="28"/>
      <c r="AG1761" s="28"/>
      <c r="AH1761" s="29"/>
      <c r="AI1761" s="108" t="str">
        <f t="shared" si="220"/>
        <v>NO OFERTADO</v>
      </c>
      <c r="AJ1761" s="108" t="str">
        <f t="shared" si="221"/>
        <v>CORRECTO</v>
      </c>
      <c r="AK1761" s="27">
        <v>1.002017870739536E-2</v>
      </c>
      <c r="AL1761" s="26">
        <v>1.333232040738451E-3</v>
      </c>
      <c r="AM1761" s="26">
        <v>1.1353410748133811E-2</v>
      </c>
      <c r="AN1761" s="28"/>
      <c r="AO1761" s="28"/>
      <c r="AP1761" s="28"/>
      <c r="AQ1761" s="29"/>
      <c r="AR1761" s="108" t="str">
        <f t="shared" si="222"/>
        <v>NO OFERTADO</v>
      </c>
      <c r="AS1761" s="109" t="str">
        <f t="shared" si="223"/>
        <v>CORRECTO</v>
      </c>
    </row>
    <row r="1762" spans="1:45" ht="24" x14ac:dyDescent="0.25">
      <c r="A1762" s="134">
        <v>1762</v>
      </c>
      <c r="B1762" s="135">
        <v>126</v>
      </c>
      <c r="C1762" s="10" t="s">
        <v>174</v>
      </c>
      <c r="D1762" s="136" t="s">
        <v>368</v>
      </c>
      <c r="E1762" s="136" t="s">
        <v>6</v>
      </c>
      <c r="F1762" s="136" t="s">
        <v>7</v>
      </c>
      <c r="G1762" s="136" t="s">
        <v>8</v>
      </c>
      <c r="H1762" s="136" t="s">
        <v>7</v>
      </c>
      <c r="I1762" s="137">
        <v>1954.9999999999998</v>
      </c>
      <c r="J1762" s="8">
        <v>1</v>
      </c>
      <c r="K1762" s="8" t="s">
        <v>176</v>
      </c>
      <c r="L1762" s="9">
        <v>1892.3</v>
      </c>
      <c r="M1762" s="9">
        <v>36632.769230769234</v>
      </c>
      <c r="N1762" s="138">
        <f t="shared" si="216"/>
        <v>69320189.215384617</v>
      </c>
      <c r="O1762" s="11" t="s">
        <v>3204</v>
      </c>
      <c r="P1762" s="39">
        <v>2.1061564481203183E-3</v>
      </c>
      <c r="Q1762" s="39">
        <v>3.3628085982571952E-3</v>
      </c>
      <c r="R1762" s="26">
        <v>0.52653911203007953</v>
      </c>
      <c r="S1762" s="26">
        <v>0.10088425794771586</v>
      </c>
      <c r="T1762" s="26">
        <v>0.62742336997779535</v>
      </c>
      <c r="U1762" s="11"/>
      <c r="V1762" s="28"/>
      <c r="W1762" s="28"/>
      <c r="X1762" s="29"/>
      <c r="Y1762" s="108" t="str">
        <f t="shared" si="217"/>
        <v>NO OFERTADO</v>
      </c>
      <c r="Z1762" s="108" t="str">
        <f t="shared" si="218"/>
        <v>CORRECTO</v>
      </c>
      <c r="AA1762" s="29">
        <f t="shared" si="219"/>
        <v>0</v>
      </c>
      <c r="AB1762" s="25">
        <v>0.18955408033082866</v>
      </c>
      <c r="AC1762" s="26">
        <v>5.0442128973857928E-2</v>
      </c>
      <c r="AD1762" s="26">
        <v>0.23999620930468657</v>
      </c>
      <c r="AE1762" s="28"/>
      <c r="AF1762" s="28"/>
      <c r="AG1762" s="28"/>
      <c r="AH1762" s="29"/>
      <c r="AI1762" s="108" t="str">
        <f t="shared" si="220"/>
        <v>NO OFERTADO</v>
      </c>
      <c r="AJ1762" s="108" t="str">
        <f t="shared" si="221"/>
        <v>CORRECTO</v>
      </c>
      <c r="AK1762" s="27">
        <v>0.1263693868872191</v>
      </c>
      <c r="AL1762" s="26">
        <v>1.6814042991285975E-2</v>
      </c>
      <c r="AM1762" s="26">
        <v>0.14318342987850508</v>
      </c>
      <c r="AN1762" s="28"/>
      <c r="AO1762" s="28"/>
      <c r="AP1762" s="28"/>
      <c r="AQ1762" s="29"/>
      <c r="AR1762" s="108" t="str">
        <f t="shared" si="222"/>
        <v>NO OFERTADO</v>
      </c>
      <c r="AS1762" s="109" t="str">
        <f t="shared" si="223"/>
        <v>CORRECTO</v>
      </c>
    </row>
    <row r="1763" spans="1:45" ht="24" x14ac:dyDescent="0.25">
      <c r="A1763" s="134">
        <v>1763</v>
      </c>
      <c r="B1763" s="135">
        <v>56</v>
      </c>
      <c r="C1763" s="10" t="s">
        <v>174</v>
      </c>
      <c r="D1763" s="136" t="s">
        <v>175</v>
      </c>
      <c r="E1763" s="136" t="s">
        <v>6</v>
      </c>
      <c r="F1763" s="136" t="s">
        <v>7</v>
      </c>
      <c r="G1763" s="136" t="s">
        <v>8</v>
      </c>
      <c r="H1763" s="136" t="s">
        <v>7</v>
      </c>
      <c r="I1763" s="137">
        <v>2300</v>
      </c>
      <c r="J1763" s="8">
        <v>1</v>
      </c>
      <c r="K1763" s="8" t="s">
        <v>176</v>
      </c>
      <c r="L1763" s="9">
        <v>1051</v>
      </c>
      <c r="M1763" s="9">
        <v>42849.153846153844</v>
      </c>
      <c r="N1763" s="138">
        <f t="shared" si="216"/>
        <v>45034460.692307688</v>
      </c>
      <c r="O1763" s="11" t="s">
        <v>3204</v>
      </c>
      <c r="P1763" s="39">
        <v>1.3682827592985617E-3</v>
      </c>
      <c r="Q1763" s="39">
        <v>2.1846777013753093E-3</v>
      </c>
      <c r="R1763" s="26">
        <v>0.34207068982464045</v>
      </c>
      <c r="S1763" s="26">
        <v>6.5540331041259281E-2</v>
      </c>
      <c r="T1763" s="26">
        <v>0.40761102086589973</v>
      </c>
      <c r="U1763" s="11"/>
      <c r="V1763" s="28"/>
      <c r="W1763" s="28"/>
      <c r="X1763" s="29"/>
      <c r="Y1763" s="108" t="str">
        <f t="shared" si="217"/>
        <v>NO OFERTADO</v>
      </c>
      <c r="Z1763" s="108" t="str">
        <f t="shared" si="218"/>
        <v>CORRECTO</v>
      </c>
      <c r="AA1763" s="29">
        <f t="shared" si="219"/>
        <v>0</v>
      </c>
      <c r="AB1763" s="25">
        <v>0.12314544833687055</v>
      </c>
      <c r="AC1763" s="26">
        <v>3.277016552062964E-2</v>
      </c>
      <c r="AD1763" s="26">
        <v>0.15591561385750019</v>
      </c>
      <c r="AE1763" s="28"/>
      <c r="AF1763" s="28"/>
      <c r="AG1763" s="28"/>
      <c r="AH1763" s="29"/>
      <c r="AI1763" s="108" t="str">
        <f t="shared" si="220"/>
        <v>NO OFERTADO</v>
      </c>
      <c r="AJ1763" s="108" t="str">
        <f t="shared" si="221"/>
        <v>CORRECTO</v>
      </c>
      <c r="AK1763" s="27">
        <v>8.2096965557913709E-2</v>
      </c>
      <c r="AL1763" s="26">
        <v>1.0923388506876547E-2</v>
      </c>
      <c r="AM1763" s="26">
        <v>9.3020354064790256E-2</v>
      </c>
      <c r="AN1763" s="28"/>
      <c r="AO1763" s="28"/>
      <c r="AP1763" s="28"/>
      <c r="AQ1763" s="29"/>
      <c r="AR1763" s="108" t="str">
        <f t="shared" si="222"/>
        <v>NO OFERTADO</v>
      </c>
      <c r="AS1763" s="109" t="str">
        <f t="shared" si="223"/>
        <v>CORRECTO</v>
      </c>
    </row>
    <row r="1764" spans="1:45" ht="36" x14ac:dyDescent="0.25">
      <c r="A1764" s="134">
        <v>1764</v>
      </c>
      <c r="B1764" s="135">
        <v>377</v>
      </c>
      <c r="C1764" s="10" t="s">
        <v>174</v>
      </c>
      <c r="D1764" s="136" t="s">
        <v>938</v>
      </c>
      <c r="E1764" s="136" t="s">
        <v>205</v>
      </c>
      <c r="F1764" s="136" t="s">
        <v>7</v>
      </c>
      <c r="G1764" s="136" t="s">
        <v>8</v>
      </c>
      <c r="H1764" s="136" t="s">
        <v>7</v>
      </c>
      <c r="I1764" s="137">
        <v>4300</v>
      </c>
      <c r="J1764" s="8">
        <v>1</v>
      </c>
      <c r="K1764" s="8" t="s">
        <v>176</v>
      </c>
      <c r="L1764" s="9">
        <v>4300</v>
      </c>
      <c r="M1764" s="9">
        <v>5625.7692307692305</v>
      </c>
      <c r="N1764" s="138">
        <f t="shared" si="216"/>
        <v>24190807.692307692</v>
      </c>
      <c r="O1764" s="11" t="s">
        <v>3204</v>
      </c>
      <c r="P1764" s="39">
        <v>7.3498970766059171E-4</v>
      </c>
      <c r="Q1764" s="39">
        <v>1.1735261693201545E-3</v>
      </c>
      <c r="R1764" s="26">
        <v>0.18374742691514792</v>
      </c>
      <c r="S1764" s="26">
        <v>3.5205785079604632E-2</v>
      </c>
      <c r="T1764" s="26">
        <v>0.21895321199475254</v>
      </c>
      <c r="U1764" s="11"/>
      <c r="V1764" s="28"/>
      <c r="W1764" s="28"/>
      <c r="X1764" s="29"/>
      <c r="Y1764" s="108" t="str">
        <f t="shared" si="217"/>
        <v>NO OFERTADO</v>
      </c>
      <c r="Z1764" s="108" t="str">
        <f t="shared" si="218"/>
        <v>CORRECTO</v>
      </c>
      <c r="AA1764" s="29">
        <f t="shared" si="219"/>
        <v>0</v>
      </c>
      <c r="AB1764" s="25">
        <v>6.6149073689453247E-2</v>
      </c>
      <c r="AC1764" s="26">
        <v>1.7602892539802316E-2</v>
      </c>
      <c r="AD1764" s="26">
        <v>8.375196622925557E-2</v>
      </c>
      <c r="AE1764" s="28"/>
      <c r="AF1764" s="28"/>
      <c r="AG1764" s="28"/>
      <c r="AH1764" s="29"/>
      <c r="AI1764" s="108" t="str">
        <f t="shared" si="220"/>
        <v>NO OFERTADO</v>
      </c>
      <c r="AJ1764" s="108" t="str">
        <f t="shared" si="221"/>
        <v>CORRECTO</v>
      </c>
      <c r="AK1764" s="27">
        <v>4.4099382459635503E-2</v>
      </c>
      <c r="AL1764" s="26">
        <v>5.8676308466007725E-3</v>
      </c>
      <c r="AM1764" s="26">
        <v>4.9967013306236277E-2</v>
      </c>
      <c r="AN1764" s="28"/>
      <c r="AO1764" s="28"/>
      <c r="AP1764" s="28"/>
      <c r="AQ1764" s="29"/>
      <c r="AR1764" s="108" t="str">
        <f t="shared" si="222"/>
        <v>NO OFERTADO</v>
      </c>
      <c r="AS1764" s="109" t="str">
        <f t="shared" si="223"/>
        <v>CORRECTO</v>
      </c>
    </row>
    <row r="1765" spans="1:45" ht="36" x14ac:dyDescent="0.25">
      <c r="A1765" s="134">
        <v>1765</v>
      </c>
      <c r="B1765" s="135">
        <v>2108</v>
      </c>
      <c r="C1765" s="10" t="s">
        <v>3643</v>
      </c>
      <c r="D1765" s="136" t="s">
        <v>175</v>
      </c>
      <c r="E1765" s="136" t="s">
        <v>205</v>
      </c>
      <c r="F1765" s="136" t="s">
        <v>101</v>
      </c>
      <c r="G1765" s="136" t="s">
        <v>8</v>
      </c>
      <c r="H1765" s="136" t="s">
        <v>474</v>
      </c>
      <c r="I1765" s="137">
        <v>2120</v>
      </c>
      <c r="J1765" s="8">
        <v>1</v>
      </c>
      <c r="K1765" s="8" t="s">
        <v>176</v>
      </c>
      <c r="L1765" s="9">
        <v>2120</v>
      </c>
      <c r="M1765" s="138">
        <v>411.8</v>
      </c>
      <c r="N1765" s="138">
        <f t="shared" si="216"/>
        <v>873016</v>
      </c>
      <c r="O1765" s="11" t="s">
        <v>3204</v>
      </c>
      <c r="P1765" s="39">
        <v>2.652485947490941E-5</v>
      </c>
      <c r="Q1765" s="39">
        <v>4.2351092004298048E-5</v>
      </c>
      <c r="R1765" s="26">
        <v>6.6312148687273529E-3</v>
      </c>
      <c r="S1765" s="26">
        <v>1.2705327601289416E-3</v>
      </c>
      <c r="T1765" s="26">
        <v>7.9017476288562941E-3</v>
      </c>
      <c r="U1765" s="11"/>
      <c r="V1765" s="28"/>
      <c r="W1765" s="28"/>
      <c r="X1765" s="29"/>
      <c r="Y1765" s="108" t="str">
        <f t="shared" si="217"/>
        <v>NO OFERTADO</v>
      </c>
      <c r="Z1765" s="108" t="str">
        <f t="shared" si="218"/>
        <v>CORRECTO</v>
      </c>
      <c r="AA1765" s="29">
        <f t="shared" si="219"/>
        <v>0</v>
      </c>
      <c r="AB1765" s="25">
        <v>2.387237352741847E-3</v>
      </c>
      <c r="AC1765" s="26">
        <v>6.3526638006447078E-4</v>
      </c>
      <c r="AD1765" s="26">
        <v>3.0225037328063175E-3</v>
      </c>
      <c r="AE1765" s="28"/>
      <c r="AF1765" s="28"/>
      <c r="AG1765" s="28"/>
      <c r="AH1765" s="29"/>
      <c r="AI1765" s="108" t="str">
        <f t="shared" si="220"/>
        <v>NO OFERTADO</v>
      </c>
      <c r="AJ1765" s="108" t="str">
        <f t="shared" si="221"/>
        <v>CORRECTO</v>
      </c>
      <c r="AK1765" s="27">
        <v>1.5914915684945646E-3</v>
      </c>
      <c r="AL1765" s="26">
        <v>2.1175546002149024E-4</v>
      </c>
      <c r="AM1765" s="26">
        <v>1.8032470285160548E-3</v>
      </c>
      <c r="AN1765" s="28"/>
      <c r="AO1765" s="28"/>
      <c r="AP1765" s="28"/>
      <c r="AQ1765" s="29"/>
      <c r="AR1765" s="108" t="str">
        <f t="shared" si="222"/>
        <v>NO OFERTADO</v>
      </c>
      <c r="AS1765" s="109" t="str">
        <f t="shared" si="223"/>
        <v>CORRECTO</v>
      </c>
    </row>
    <row r="1766" spans="1:45" x14ac:dyDescent="0.25">
      <c r="A1766" s="134">
        <v>1766</v>
      </c>
      <c r="B1766" s="135">
        <v>89</v>
      </c>
      <c r="C1766" s="10" t="s">
        <v>281</v>
      </c>
      <c r="D1766" s="136" t="s">
        <v>282</v>
      </c>
      <c r="E1766" s="136" t="s">
        <v>165</v>
      </c>
      <c r="F1766" s="136" t="s">
        <v>166</v>
      </c>
      <c r="G1766" s="136" t="s">
        <v>8</v>
      </c>
      <c r="H1766" s="136" t="s">
        <v>81</v>
      </c>
      <c r="I1766" s="137" t="s">
        <v>45</v>
      </c>
      <c r="J1766" s="8">
        <v>360</v>
      </c>
      <c r="K1766" s="8" t="s">
        <v>283</v>
      </c>
      <c r="L1766" s="9">
        <v>39.909999999999997</v>
      </c>
      <c r="M1766" s="9">
        <v>1315966.153846154</v>
      </c>
      <c r="N1766" s="138">
        <f t="shared" si="216"/>
        <v>52520209.200000003</v>
      </c>
      <c r="O1766" s="11" t="s">
        <v>3204</v>
      </c>
      <c r="P1766" s="39">
        <v>1.5957223792265485E-3</v>
      </c>
      <c r="Q1766" s="39"/>
      <c r="R1766" s="26">
        <v>0.39893059480663712</v>
      </c>
      <c r="S1766" s="7"/>
      <c r="T1766" s="26">
        <v>0.39893059480663712</v>
      </c>
      <c r="U1766" s="11"/>
      <c r="V1766" s="28"/>
      <c r="W1766" s="28"/>
      <c r="X1766" s="29"/>
      <c r="Y1766" s="108" t="str">
        <f t="shared" si="217"/>
        <v>NO OFERTADO</v>
      </c>
      <c r="Z1766" s="108" t="str">
        <f t="shared" si="218"/>
        <v>CORRECTO</v>
      </c>
      <c r="AA1766" s="29">
        <f t="shared" si="219"/>
        <v>0</v>
      </c>
      <c r="AB1766" s="25">
        <v>0.14361501413038938</v>
      </c>
      <c r="AC1766" s="7"/>
      <c r="AD1766" s="26">
        <v>0.14361501413038938</v>
      </c>
      <c r="AE1766" s="28"/>
      <c r="AF1766" s="28"/>
      <c r="AG1766" s="28"/>
      <c r="AH1766" s="29"/>
      <c r="AI1766" s="108" t="str">
        <f t="shared" si="220"/>
        <v>NO OFERTADO</v>
      </c>
      <c r="AJ1766" s="108" t="str">
        <f t="shared" si="221"/>
        <v>CORRECTO</v>
      </c>
      <c r="AK1766" s="27">
        <v>9.5743342753592919E-2</v>
      </c>
      <c r="AL1766" s="7"/>
      <c r="AM1766" s="26">
        <v>9.5743342753592919E-2</v>
      </c>
      <c r="AN1766" s="28"/>
      <c r="AO1766" s="28"/>
      <c r="AP1766" s="28"/>
      <c r="AQ1766" s="29"/>
      <c r="AR1766" s="108" t="str">
        <f t="shared" si="222"/>
        <v>NO OFERTADO</v>
      </c>
      <c r="AS1766" s="109" t="str">
        <f t="shared" si="223"/>
        <v>CORRECTO</v>
      </c>
    </row>
    <row r="1767" spans="1:45" x14ac:dyDescent="0.25">
      <c r="A1767" s="134">
        <v>1767</v>
      </c>
      <c r="B1767" s="135">
        <v>169</v>
      </c>
      <c r="C1767" s="10" t="s">
        <v>476</v>
      </c>
      <c r="D1767" s="136" t="s">
        <v>477</v>
      </c>
      <c r="E1767" s="136" t="s">
        <v>478</v>
      </c>
      <c r="F1767" s="136" t="s">
        <v>166</v>
      </c>
      <c r="G1767" s="136" t="s">
        <v>8</v>
      </c>
      <c r="H1767" s="136" t="s">
        <v>231</v>
      </c>
      <c r="I1767" s="137" t="s">
        <v>45</v>
      </c>
      <c r="J1767" s="8">
        <v>10</v>
      </c>
      <c r="K1767" s="8" t="s">
        <v>479</v>
      </c>
      <c r="L1767" s="9">
        <v>220.87</v>
      </c>
      <c r="M1767" s="9">
        <v>136092.30769230769</v>
      </c>
      <c r="N1767" s="138">
        <f t="shared" si="216"/>
        <v>30058708</v>
      </c>
      <c r="O1767" s="11" t="s">
        <v>3204</v>
      </c>
      <c r="P1767" s="39">
        <v>9.1327421914069772E-4</v>
      </c>
      <c r="Q1767" s="39"/>
      <c r="R1767" s="26">
        <v>0.22831855478517443</v>
      </c>
      <c r="S1767" s="7"/>
      <c r="T1767" s="26">
        <v>0.22831855478517443</v>
      </c>
      <c r="U1767" s="11"/>
      <c r="V1767" s="28"/>
      <c r="W1767" s="28"/>
      <c r="X1767" s="29"/>
      <c r="Y1767" s="108" t="str">
        <f t="shared" si="217"/>
        <v>NO OFERTADO</v>
      </c>
      <c r="Z1767" s="108" t="str">
        <f t="shared" si="218"/>
        <v>CORRECTO</v>
      </c>
      <c r="AA1767" s="29">
        <f t="shared" si="219"/>
        <v>0</v>
      </c>
      <c r="AB1767" s="25">
        <v>8.2194679722662797E-2</v>
      </c>
      <c r="AC1767" s="7"/>
      <c r="AD1767" s="26">
        <v>8.2194679722662797E-2</v>
      </c>
      <c r="AE1767" s="28"/>
      <c r="AF1767" s="28"/>
      <c r="AG1767" s="28"/>
      <c r="AH1767" s="29"/>
      <c r="AI1767" s="108" t="str">
        <f t="shared" si="220"/>
        <v>NO OFERTADO</v>
      </c>
      <c r="AJ1767" s="108" t="str">
        <f t="shared" si="221"/>
        <v>CORRECTO</v>
      </c>
      <c r="AK1767" s="27">
        <v>5.4796453148441865E-2</v>
      </c>
      <c r="AL1767" s="7"/>
      <c r="AM1767" s="26">
        <v>5.4796453148441865E-2</v>
      </c>
      <c r="AN1767" s="28"/>
      <c r="AO1767" s="28"/>
      <c r="AP1767" s="28"/>
      <c r="AQ1767" s="29"/>
      <c r="AR1767" s="108" t="str">
        <f t="shared" si="222"/>
        <v>NO OFERTADO</v>
      </c>
      <c r="AS1767" s="109" t="str">
        <f t="shared" si="223"/>
        <v>CORRECTO</v>
      </c>
    </row>
    <row r="1768" spans="1:45" x14ac:dyDescent="0.25">
      <c r="A1768" s="134">
        <v>1768</v>
      </c>
      <c r="B1768" s="135">
        <v>1755</v>
      </c>
      <c r="C1768" s="10" t="s">
        <v>476</v>
      </c>
      <c r="D1768" s="136" t="s">
        <v>3065</v>
      </c>
      <c r="E1768" s="136" t="s">
        <v>478</v>
      </c>
      <c r="F1768" s="136" t="s">
        <v>166</v>
      </c>
      <c r="G1768" s="136" t="s">
        <v>8</v>
      </c>
      <c r="H1768" s="136" t="s">
        <v>81</v>
      </c>
      <c r="I1768" s="137" t="s">
        <v>45</v>
      </c>
      <c r="J1768" s="8">
        <v>360</v>
      </c>
      <c r="K1768" s="8" t="s">
        <v>1014</v>
      </c>
      <c r="L1768" s="9">
        <v>45.08</v>
      </c>
      <c r="M1768" s="9">
        <v>990</v>
      </c>
      <c r="N1768" s="138">
        <f t="shared" si="216"/>
        <v>44629.2</v>
      </c>
      <c r="O1768" s="11" t="s">
        <v>3204</v>
      </c>
      <c r="P1768" s="39">
        <v>1.3559697170242321E-6</v>
      </c>
      <c r="Q1768" s="39"/>
      <c r="R1768" s="26">
        <v>3.3899242925605804E-4</v>
      </c>
      <c r="S1768" s="7"/>
      <c r="T1768" s="26">
        <v>3.3899242925605804E-4</v>
      </c>
      <c r="U1768" s="11"/>
      <c r="V1768" s="28"/>
      <c r="W1768" s="28"/>
      <c r="X1768" s="29"/>
      <c r="Y1768" s="108" t="str">
        <f t="shared" si="217"/>
        <v>NO OFERTADO</v>
      </c>
      <c r="Z1768" s="108" t="str">
        <f t="shared" si="218"/>
        <v>CORRECTO</v>
      </c>
      <c r="AA1768" s="29">
        <f t="shared" si="219"/>
        <v>0</v>
      </c>
      <c r="AB1768" s="25">
        <v>1.2203727453218089E-4</v>
      </c>
      <c r="AC1768" s="7"/>
      <c r="AD1768" s="26">
        <v>1.2203727453218089E-4</v>
      </c>
      <c r="AE1768" s="28"/>
      <c r="AF1768" s="28"/>
      <c r="AG1768" s="28"/>
      <c r="AH1768" s="29"/>
      <c r="AI1768" s="108" t="str">
        <f t="shared" si="220"/>
        <v>NO OFERTADO</v>
      </c>
      <c r="AJ1768" s="108" t="str">
        <f t="shared" si="221"/>
        <v>CORRECTO</v>
      </c>
      <c r="AK1768" s="27">
        <v>8.1358183021453925E-5</v>
      </c>
      <c r="AL1768" s="7"/>
      <c r="AM1768" s="26">
        <v>8.1358183021453925E-5</v>
      </c>
      <c r="AN1768" s="28"/>
      <c r="AO1768" s="28"/>
      <c r="AP1768" s="28"/>
      <c r="AQ1768" s="29"/>
      <c r="AR1768" s="108" t="str">
        <f t="shared" si="222"/>
        <v>NO OFERTADO</v>
      </c>
      <c r="AS1768" s="109" t="str">
        <f t="shared" si="223"/>
        <v>CORRECTO</v>
      </c>
    </row>
    <row r="1769" spans="1:45" ht="24" x14ac:dyDescent="0.25">
      <c r="A1769" s="134">
        <v>1769</v>
      </c>
      <c r="B1769" s="135">
        <v>1311</v>
      </c>
      <c r="C1769" s="10" t="s">
        <v>2388</v>
      </c>
      <c r="D1769" s="136" t="s">
        <v>2389</v>
      </c>
      <c r="E1769" s="136" t="s">
        <v>978</v>
      </c>
      <c r="F1769" s="136" t="s">
        <v>2390</v>
      </c>
      <c r="G1769" s="136" t="s">
        <v>8</v>
      </c>
      <c r="H1769" s="136" t="s">
        <v>4980</v>
      </c>
      <c r="I1769" s="137" t="s">
        <v>45</v>
      </c>
      <c r="J1769" s="8">
        <v>1</v>
      </c>
      <c r="K1769" s="8" t="s">
        <v>283</v>
      </c>
      <c r="L1769" s="9">
        <v>75450</v>
      </c>
      <c r="M1769" s="9">
        <v>130.61538461538461</v>
      </c>
      <c r="N1769" s="138">
        <f t="shared" si="216"/>
        <v>9854930.7692307699</v>
      </c>
      <c r="O1769" s="11" t="s">
        <v>3204</v>
      </c>
      <c r="P1769" s="39">
        <v>2.9942252351481199E-4</v>
      </c>
      <c r="Q1769" s="39"/>
      <c r="R1769" s="26">
        <v>7.4855630878702992E-2</v>
      </c>
      <c r="S1769" s="7"/>
      <c r="T1769" s="26">
        <v>7.4855630878702992E-2</v>
      </c>
      <c r="U1769" s="11"/>
      <c r="V1769" s="28"/>
      <c r="W1769" s="28"/>
      <c r="X1769" s="29"/>
      <c r="Y1769" s="108" t="str">
        <f t="shared" si="217"/>
        <v>NO OFERTADO</v>
      </c>
      <c r="Z1769" s="108" t="str">
        <f t="shared" si="218"/>
        <v>CORRECTO</v>
      </c>
      <c r="AA1769" s="29">
        <f t="shared" si="219"/>
        <v>0</v>
      </c>
      <c r="AB1769" s="25">
        <v>2.6948027116333078E-2</v>
      </c>
      <c r="AC1769" s="7"/>
      <c r="AD1769" s="26">
        <v>2.6948027116333078E-2</v>
      </c>
      <c r="AE1769" s="28"/>
      <c r="AF1769" s="28"/>
      <c r="AG1769" s="28"/>
      <c r="AH1769" s="29"/>
      <c r="AI1769" s="108" t="str">
        <f t="shared" si="220"/>
        <v>NO OFERTADO</v>
      </c>
      <c r="AJ1769" s="108" t="str">
        <f t="shared" si="221"/>
        <v>CORRECTO</v>
      </c>
      <c r="AK1769" s="27">
        <v>1.796535141088872E-2</v>
      </c>
      <c r="AL1769" s="7"/>
      <c r="AM1769" s="26">
        <v>1.796535141088872E-2</v>
      </c>
      <c r="AN1769" s="28"/>
      <c r="AO1769" s="28"/>
      <c r="AP1769" s="28"/>
      <c r="AQ1769" s="29"/>
      <c r="AR1769" s="108" t="str">
        <f t="shared" si="222"/>
        <v>NO OFERTADO</v>
      </c>
      <c r="AS1769" s="109" t="str">
        <f t="shared" si="223"/>
        <v>CORRECTO</v>
      </c>
    </row>
    <row r="1770" spans="1:45" x14ac:dyDescent="0.25">
      <c r="A1770" s="134">
        <v>1770</v>
      </c>
      <c r="B1770" s="135">
        <v>2494</v>
      </c>
      <c r="C1770" s="10" t="s">
        <v>4186</v>
      </c>
      <c r="D1770" s="136" t="s">
        <v>4187</v>
      </c>
      <c r="E1770" s="136" t="s">
        <v>978</v>
      </c>
      <c r="F1770" s="136" t="s">
        <v>267</v>
      </c>
      <c r="G1770" s="136" t="s">
        <v>8</v>
      </c>
      <c r="H1770" s="136" t="s">
        <v>81</v>
      </c>
      <c r="I1770" s="137" t="s">
        <v>45</v>
      </c>
      <c r="J1770" s="8">
        <v>1</v>
      </c>
      <c r="K1770" s="8" t="s">
        <v>566</v>
      </c>
      <c r="L1770" s="9">
        <v>33214.76</v>
      </c>
      <c r="M1770" s="9">
        <v>1185.6153846153845</v>
      </c>
      <c r="N1770" s="138">
        <f t="shared" si="216"/>
        <v>39379930.452307694</v>
      </c>
      <c r="O1770" s="11" t="s">
        <v>4504</v>
      </c>
      <c r="P1770" s="39">
        <v>1.1964810740916173E-3</v>
      </c>
      <c r="Q1770" s="39"/>
      <c r="R1770" s="26">
        <v>0.2991202685229043</v>
      </c>
      <c r="S1770" s="7"/>
      <c r="T1770" s="26">
        <v>0.2991202685229043</v>
      </c>
      <c r="U1770" s="11"/>
      <c r="V1770" s="28"/>
      <c r="W1770" s="28"/>
      <c r="X1770" s="29"/>
      <c r="Y1770" s="108" t="str">
        <f t="shared" si="217"/>
        <v>NO OFERTADO</v>
      </c>
      <c r="Z1770" s="108" t="str">
        <f t="shared" si="218"/>
        <v>CORRECTO</v>
      </c>
      <c r="AA1770" s="29">
        <f t="shared" si="219"/>
        <v>0</v>
      </c>
      <c r="AB1770" s="25">
        <v>0.10768329666824555</v>
      </c>
      <c r="AC1770" s="7"/>
      <c r="AD1770" s="26">
        <v>0.10768329666824555</v>
      </c>
      <c r="AE1770" s="28"/>
      <c r="AF1770" s="28"/>
      <c r="AG1770" s="28"/>
      <c r="AH1770" s="29"/>
      <c r="AI1770" s="108" t="str">
        <f t="shared" si="220"/>
        <v>NO OFERTADO</v>
      </c>
      <c r="AJ1770" s="108" t="str">
        <f t="shared" si="221"/>
        <v>CORRECTO</v>
      </c>
      <c r="AK1770" s="27">
        <v>7.1788864445497036E-2</v>
      </c>
      <c r="AL1770" s="7"/>
      <c r="AM1770" s="26">
        <v>7.1788864445497036E-2</v>
      </c>
      <c r="AN1770" s="28"/>
      <c r="AO1770" s="28"/>
      <c r="AP1770" s="28"/>
      <c r="AQ1770" s="29"/>
      <c r="AR1770" s="108" t="str">
        <f t="shared" si="222"/>
        <v>NO OFERTADO</v>
      </c>
      <c r="AS1770" s="109" t="str">
        <f t="shared" si="223"/>
        <v>CORRECTO</v>
      </c>
    </row>
    <row r="1771" spans="1:45" x14ac:dyDescent="0.25">
      <c r="A1771" s="134">
        <v>1771</v>
      </c>
      <c r="B1771" s="135">
        <v>1365</v>
      </c>
      <c r="C1771" s="10" t="s">
        <v>2479</v>
      </c>
      <c r="D1771" s="136" t="s">
        <v>2480</v>
      </c>
      <c r="E1771" s="136" t="s">
        <v>36</v>
      </c>
      <c r="F1771" s="136" t="s">
        <v>16</v>
      </c>
      <c r="G1771" s="136" t="s">
        <v>17</v>
      </c>
      <c r="H1771" s="136" t="s">
        <v>36</v>
      </c>
      <c r="I1771" s="137" t="s">
        <v>45</v>
      </c>
      <c r="J1771" s="8">
        <v>1</v>
      </c>
      <c r="K1771" s="8" t="s">
        <v>2481</v>
      </c>
      <c r="L1771" s="9">
        <v>2010.71</v>
      </c>
      <c r="M1771" s="9">
        <v>705.53846153846155</v>
      </c>
      <c r="N1771" s="138">
        <f t="shared" si="216"/>
        <v>1418633.24</v>
      </c>
      <c r="O1771" s="11" t="s">
        <v>3204</v>
      </c>
      <c r="P1771" s="39">
        <v>4.3102357044355929E-5</v>
      </c>
      <c r="Q1771" s="39"/>
      <c r="R1771" s="26">
        <v>1.0775589261088982E-2</v>
      </c>
      <c r="S1771" s="7"/>
      <c r="T1771" s="26">
        <v>1.0775589261088982E-2</v>
      </c>
      <c r="U1771" s="11"/>
      <c r="V1771" s="28"/>
      <c r="W1771" s="28"/>
      <c r="X1771" s="29"/>
      <c r="Y1771" s="108" t="str">
        <f t="shared" si="217"/>
        <v>NO OFERTADO</v>
      </c>
      <c r="Z1771" s="108" t="str">
        <f t="shared" si="218"/>
        <v>CORRECTO</v>
      </c>
      <c r="AA1771" s="29">
        <f t="shared" si="219"/>
        <v>0</v>
      </c>
      <c r="AB1771" s="25">
        <v>3.8792121339920336E-3</v>
      </c>
      <c r="AC1771" s="7"/>
      <c r="AD1771" s="26">
        <v>3.8792121339920336E-3</v>
      </c>
      <c r="AE1771" s="28"/>
      <c r="AF1771" s="28"/>
      <c r="AG1771" s="28"/>
      <c r="AH1771" s="29"/>
      <c r="AI1771" s="108" t="str">
        <f t="shared" si="220"/>
        <v>NO OFERTADO</v>
      </c>
      <c r="AJ1771" s="108" t="str">
        <f t="shared" si="221"/>
        <v>CORRECTO</v>
      </c>
      <c r="AK1771" s="27">
        <v>2.5861414226613557E-3</v>
      </c>
      <c r="AL1771" s="7"/>
      <c r="AM1771" s="26">
        <v>2.5861414226613557E-3</v>
      </c>
      <c r="AN1771" s="28"/>
      <c r="AO1771" s="28"/>
      <c r="AP1771" s="28"/>
      <c r="AQ1771" s="29"/>
      <c r="AR1771" s="108" t="str">
        <f t="shared" si="222"/>
        <v>NO OFERTADO</v>
      </c>
      <c r="AS1771" s="109" t="str">
        <f t="shared" si="223"/>
        <v>CORRECTO</v>
      </c>
    </row>
    <row r="1772" spans="1:45" x14ac:dyDescent="0.25">
      <c r="A1772" s="134">
        <v>1772</v>
      </c>
      <c r="B1772" s="135">
        <v>2045</v>
      </c>
      <c r="C1772" s="10" t="s">
        <v>3559</v>
      </c>
      <c r="D1772" s="136" t="s">
        <v>3560</v>
      </c>
      <c r="E1772" s="136" t="s">
        <v>165</v>
      </c>
      <c r="F1772" s="136" t="s">
        <v>166</v>
      </c>
      <c r="G1772" s="136" t="s">
        <v>1042</v>
      </c>
      <c r="H1772" s="136" t="s">
        <v>81</v>
      </c>
      <c r="I1772" s="137" t="s">
        <v>45</v>
      </c>
      <c r="J1772" s="8">
        <v>30</v>
      </c>
      <c r="K1772" s="8" t="s">
        <v>3097</v>
      </c>
      <c r="L1772" s="9">
        <v>508.35</v>
      </c>
      <c r="M1772" s="138">
        <v>67.5</v>
      </c>
      <c r="N1772" s="138">
        <f t="shared" si="216"/>
        <v>34313.625</v>
      </c>
      <c r="O1772" s="11" t="s">
        <v>3204</v>
      </c>
      <c r="P1772" s="39">
        <v>1.0425514322758557E-6</v>
      </c>
      <c r="Q1772" s="39"/>
      <c r="R1772" s="26">
        <v>2.6063785806896395E-4</v>
      </c>
      <c r="S1772" s="7"/>
      <c r="T1772" s="26">
        <v>2.6063785806896395E-4</v>
      </c>
      <c r="U1772" s="11"/>
      <c r="V1772" s="28"/>
      <c r="W1772" s="28"/>
      <c r="X1772" s="29"/>
      <c r="Y1772" s="108" t="str">
        <f t="shared" si="217"/>
        <v>NO OFERTADO</v>
      </c>
      <c r="Z1772" s="108" t="str">
        <f t="shared" si="218"/>
        <v>CORRECTO</v>
      </c>
      <c r="AA1772" s="29">
        <f t="shared" si="219"/>
        <v>0</v>
      </c>
      <c r="AB1772" s="25">
        <v>9.3829628904827019E-5</v>
      </c>
      <c r="AC1772" s="7"/>
      <c r="AD1772" s="26">
        <v>9.3829628904827019E-5</v>
      </c>
      <c r="AE1772" s="28"/>
      <c r="AF1772" s="28"/>
      <c r="AG1772" s="28"/>
      <c r="AH1772" s="29"/>
      <c r="AI1772" s="108" t="str">
        <f t="shared" si="220"/>
        <v>NO OFERTADO</v>
      </c>
      <c r="AJ1772" s="108" t="str">
        <f t="shared" si="221"/>
        <v>CORRECTO</v>
      </c>
      <c r="AK1772" s="27">
        <v>6.2553085936551341E-5</v>
      </c>
      <c r="AL1772" s="7"/>
      <c r="AM1772" s="26">
        <v>6.2553085936551341E-5</v>
      </c>
      <c r="AN1772" s="28"/>
      <c r="AO1772" s="28"/>
      <c r="AP1772" s="28"/>
      <c r="AQ1772" s="29"/>
      <c r="AR1772" s="108" t="str">
        <f t="shared" si="222"/>
        <v>NO OFERTADO</v>
      </c>
      <c r="AS1772" s="109" t="str">
        <f t="shared" si="223"/>
        <v>CORRECTO</v>
      </c>
    </row>
    <row r="1773" spans="1:45" x14ac:dyDescent="0.25">
      <c r="A1773" s="134">
        <v>1773</v>
      </c>
      <c r="B1773" s="135">
        <v>1678</v>
      </c>
      <c r="C1773" s="10" t="s">
        <v>2942</v>
      </c>
      <c r="D1773" s="136" t="s">
        <v>2943</v>
      </c>
      <c r="E1773" s="136" t="s">
        <v>165</v>
      </c>
      <c r="F1773" s="136" t="s">
        <v>166</v>
      </c>
      <c r="G1773" s="136" t="s">
        <v>395</v>
      </c>
      <c r="H1773" s="136" t="s">
        <v>243</v>
      </c>
      <c r="I1773" s="137" t="s">
        <v>45</v>
      </c>
      <c r="J1773" s="8">
        <v>7</v>
      </c>
      <c r="K1773" s="8" t="s">
        <v>2944</v>
      </c>
      <c r="L1773" s="9">
        <v>6562.44</v>
      </c>
      <c r="M1773" s="9">
        <v>21</v>
      </c>
      <c r="N1773" s="138">
        <f t="shared" si="216"/>
        <v>137811.24</v>
      </c>
      <c r="O1773" s="11" t="s">
        <v>3204</v>
      </c>
      <c r="P1773" s="39">
        <v>4.1871211696727374E-6</v>
      </c>
      <c r="Q1773" s="39"/>
      <c r="R1773" s="26">
        <v>1.0467802924181843E-3</v>
      </c>
      <c r="S1773" s="7"/>
      <c r="T1773" s="26">
        <v>1.0467802924181843E-3</v>
      </c>
      <c r="U1773" s="11"/>
      <c r="V1773" s="28"/>
      <c r="W1773" s="28"/>
      <c r="X1773" s="29"/>
      <c r="Y1773" s="108" t="str">
        <f t="shared" si="217"/>
        <v>NO OFERTADO</v>
      </c>
      <c r="Z1773" s="108" t="str">
        <f t="shared" si="218"/>
        <v>CORRECTO</v>
      </c>
      <c r="AA1773" s="29">
        <f t="shared" si="219"/>
        <v>0</v>
      </c>
      <c r="AB1773" s="25">
        <v>3.7684090527054638E-4</v>
      </c>
      <c r="AC1773" s="7"/>
      <c r="AD1773" s="26">
        <v>3.7684090527054638E-4</v>
      </c>
      <c r="AE1773" s="28"/>
      <c r="AF1773" s="28"/>
      <c r="AG1773" s="28"/>
      <c r="AH1773" s="29"/>
      <c r="AI1773" s="108" t="str">
        <f t="shared" si="220"/>
        <v>NO OFERTADO</v>
      </c>
      <c r="AJ1773" s="108" t="str">
        <f t="shared" si="221"/>
        <v>CORRECTO</v>
      </c>
      <c r="AK1773" s="27">
        <v>2.5122727018036422E-4</v>
      </c>
      <c r="AL1773" s="7"/>
      <c r="AM1773" s="26">
        <v>2.5122727018036422E-4</v>
      </c>
      <c r="AN1773" s="28"/>
      <c r="AO1773" s="28"/>
      <c r="AP1773" s="28"/>
      <c r="AQ1773" s="29"/>
      <c r="AR1773" s="108" t="str">
        <f t="shared" si="222"/>
        <v>NO OFERTADO</v>
      </c>
      <c r="AS1773" s="109" t="str">
        <f t="shared" si="223"/>
        <v>CORRECTO</v>
      </c>
    </row>
    <row r="1774" spans="1:45" x14ac:dyDescent="0.25">
      <c r="A1774" s="134">
        <v>1774</v>
      </c>
      <c r="B1774" s="135">
        <v>1277</v>
      </c>
      <c r="C1774" s="10" t="s">
        <v>2333</v>
      </c>
      <c r="D1774" s="136" t="s">
        <v>2334</v>
      </c>
      <c r="E1774" s="136" t="s">
        <v>36</v>
      </c>
      <c r="F1774" s="136" t="s">
        <v>16</v>
      </c>
      <c r="G1774" s="136" t="s">
        <v>17</v>
      </c>
      <c r="H1774" s="136" t="s">
        <v>36</v>
      </c>
      <c r="I1774" s="137" t="s">
        <v>45</v>
      </c>
      <c r="J1774" s="8">
        <v>1</v>
      </c>
      <c r="K1774" s="8" t="s">
        <v>2335</v>
      </c>
      <c r="L1774" s="9">
        <v>1885.14</v>
      </c>
      <c r="M1774" s="9">
        <v>1081.6923076923076</v>
      </c>
      <c r="N1774" s="138">
        <f t="shared" si="216"/>
        <v>2039141.4369230769</v>
      </c>
      <c r="O1774" s="11" t="s">
        <v>3204</v>
      </c>
      <c r="P1774" s="39">
        <v>6.1955267788734071E-5</v>
      </c>
      <c r="Q1774" s="39"/>
      <c r="R1774" s="26">
        <v>1.5488816947183518E-2</v>
      </c>
      <c r="S1774" s="7"/>
      <c r="T1774" s="26">
        <v>1.5488816947183518E-2</v>
      </c>
      <c r="U1774" s="11"/>
      <c r="V1774" s="28"/>
      <c r="W1774" s="28"/>
      <c r="X1774" s="29"/>
      <c r="Y1774" s="108" t="str">
        <f t="shared" si="217"/>
        <v>NO OFERTADO</v>
      </c>
      <c r="Z1774" s="108" t="str">
        <f t="shared" si="218"/>
        <v>CORRECTO</v>
      </c>
      <c r="AA1774" s="29">
        <f t="shared" si="219"/>
        <v>0</v>
      </c>
      <c r="AB1774" s="25">
        <v>5.5759741009860668E-3</v>
      </c>
      <c r="AC1774" s="7"/>
      <c r="AD1774" s="26">
        <v>5.5759741009860668E-3</v>
      </c>
      <c r="AE1774" s="28"/>
      <c r="AF1774" s="28"/>
      <c r="AG1774" s="28"/>
      <c r="AH1774" s="29"/>
      <c r="AI1774" s="108" t="str">
        <f t="shared" si="220"/>
        <v>NO OFERTADO</v>
      </c>
      <c r="AJ1774" s="108" t="str">
        <f t="shared" si="221"/>
        <v>CORRECTO</v>
      </c>
      <c r="AK1774" s="27">
        <v>3.7173160673240444E-3</v>
      </c>
      <c r="AL1774" s="7"/>
      <c r="AM1774" s="26">
        <v>3.7173160673240444E-3</v>
      </c>
      <c r="AN1774" s="28"/>
      <c r="AO1774" s="28"/>
      <c r="AP1774" s="28"/>
      <c r="AQ1774" s="29"/>
      <c r="AR1774" s="108" t="str">
        <f t="shared" si="222"/>
        <v>NO OFERTADO</v>
      </c>
      <c r="AS1774" s="109" t="str">
        <f t="shared" si="223"/>
        <v>CORRECTO</v>
      </c>
    </row>
    <row r="1775" spans="1:45" x14ac:dyDescent="0.25">
      <c r="A1775" s="134">
        <v>1775</v>
      </c>
      <c r="B1775" s="135">
        <v>103</v>
      </c>
      <c r="C1775" s="10" t="s">
        <v>313</v>
      </c>
      <c r="D1775" s="136" t="s">
        <v>314</v>
      </c>
      <c r="E1775" s="136" t="s">
        <v>787</v>
      </c>
      <c r="F1775" s="136" t="s">
        <v>166</v>
      </c>
      <c r="G1775" s="136" t="s">
        <v>17</v>
      </c>
      <c r="H1775" s="136" t="s">
        <v>316</v>
      </c>
      <c r="I1775" s="137" t="s">
        <v>45</v>
      </c>
      <c r="J1775" s="8">
        <v>100</v>
      </c>
      <c r="K1775" s="8" t="s">
        <v>317</v>
      </c>
      <c r="L1775" s="9">
        <v>21.98</v>
      </c>
      <c r="M1775" s="9">
        <v>2517323.076923077</v>
      </c>
      <c r="N1775" s="138">
        <f t="shared" si="216"/>
        <v>55330761.230769232</v>
      </c>
      <c r="O1775" s="11" t="s">
        <v>3204</v>
      </c>
      <c r="P1775" s="39">
        <v>1.6811154277652639E-3</v>
      </c>
      <c r="Q1775" s="39"/>
      <c r="R1775" s="26">
        <v>0.420278856941316</v>
      </c>
      <c r="S1775" s="7"/>
      <c r="T1775" s="26">
        <v>0.420278856941316</v>
      </c>
      <c r="U1775" s="11"/>
      <c r="V1775" s="28"/>
      <c r="W1775" s="28"/>
      <c r="X1775" s="29"/>
      <c r="Y1775" s="108" t="str">
        <f t="shared" si="217"/>
        <v>NO OFERTADO</v>
      </c>
      <c r="Z1775" s="108" t="str">
        <f t="shared" si="218"/>
        <v>CORRECTO</v>
      </c>
      <c r="AA1775" s="29">
        <f t="shared" si="219"/>
        <v>0</v>
      </c>
      <c r="AB1775" s="25">
        <v>0.15130038849887376</v>
      </c>
      <c r="AC1775" s="7"/>
      <c r="AD1775" s="26">
        <v>0.15130038849887376</v>
      </c>
      <c r="AE1775" s="28"/>
      <c r="AF1775" s="28"/>
      <c r="AG1775" s="28"/>
      <c r="AH1775" s="29"/>
      <c r="AI1775" s="108" t="str">
        <f t="shared" si="220"/>
        <v>NO OFERTADO</v>
      </c>
      <c r="AJ1775" s="108" t="str">
        <f t="shared" si="221"/>
        <v>CORRECTO</v>
      </c>
      <c r="AK1775" s="27">
        <v>0.10086692566591583</v>
      </c>
      <c r="AL1775" s="7"/>
      <c r="AM1775" s="26">
        <v>0.10086692566591583</v>
      </c>
      <c r="AN1775" s="28"/>
      <c r="AO1775" s="28"/>
      <c r="AP1775" s="28"/>
      <c r="AQ1775" s="29"/>
      <c r="AR1775" s="108" t="str">
        <f t="shared" si="222"/>
        <v>NO OFERTADO</v>
      </c>
      <c r="AS1775" s="109" t="str">
        <f t="shared" si="223"/>
        <v>CORRECTO</v>
      </c>
    </row>
    <row r="1776" spans="1:45" x14ac:dyDescent="0.25">
      <c r="A1776" s="134">
        <v>1776</v>
      </c>
      <c r="B1776" s="135">
        <v>146</v>
      </c>
      <c r="C1776" s="10" t="s">
        <v>313</v>
      </c>
      <c r="D1776" s="136" t="s">
        <v>419</v>
      </c>
      <c r="E1776" s="136" t="s">
        <v>787</v>
      </c>
      <c r="F1776" s="136" t="s">
        <v>420</v>
      </c>
      <c r="G1776" s="136" t="s">
        <v>17</v>
      </c>
      <c r="H1776" s="136" t="s">
        <v>420</v>
      </c>
      <c r="I1776" s="137" t="s">
        <v>45</v>
      </c>
      <c r="J1776" s="8">
        <v>1</v>
      </c>
      <c r="K1776" s="8" t="s">
        <v>317</v>
      </c>
      <c r="L1776" s="9">
        <v>3153</v>
      </c>
      <c r="M1776" s="9">
        <v>15165.538461538461</v>
      </c>
      <c r="N1776" s="138">
        <f t="shared" si="216"/>
        <v>47816942.769230768</v>
      </c>
      <c r="O1776" s="11" t="s">
        <v>3204</v>
      </c>
      <c r="P1776" s="39">
        <v>1.4528229579682753E-3</v>
      </c>
      <c r="Q1776" s="39"/>
      <c r="R1776" s="26">
        <v>0.36320573949206886</v>
      </c>
      <c r="S1776" s="7"/>
      <c r="T1776" s="26">
        <v>0.36320573949206886</v>
      </c>
      <c r="U1776" s="11"/>
      <c r="V1776" s="28"/>
      <c r="W1776" s="28"/>
      <c r="X1776" s="29"/>
      <c r="Y1776" s="108" t="str">
        <f t="shared" si="217"/>
        <v>NO OFERTADO</v>
      </c>
      <c r="Z1776" s="108" t="str">
        <f t="shared" si="218"/>
        <v>CORRECTO</v>
      </c>
      <c r="AA1776" s="29">
        <f t="shared" si="219"/>
        <v>0</v>
      </c>
      <c r="AB1776" s="25">
        <v>0.13075406621714478</v>
      </c>
      <c r="AC1776" s="7"/>
      <c r="AD1776" s="26">
        <v>0.13075406621714478</v>
      </c>
      <c r="AE1776" s="28"/>
      <c r="AF1776" s="28"/>
      <c r="AG1776" s="28"/>
      <c r="AH1776" s="29"/>
      <c r="AI1776" s="108" t="str">
        <f t="shared" si="220"/>
        <v>NO OFERTADO</v>
      </c>
      <c r="AJ1776" s="108" t="str">
        <f t="shared" si="221"/>
        <v>CORRECTO</v>
      </c>
      <c r="AK1776" s="27">
        <v>8.7169377478096527E-2</v>
      </c>
      <c r="AL1776" s="7"/>
      <c r="AM1776" s="26">
        <v>8.7169377478096527E-2</v>
      </c>
      <c r="AN1776" s="28"/>
      <c r="AO1776" s="28"/>
      <c r="AP1776" s="28"/>
      <c r="AQ1776" s="29"/>
      <c r="AR1776" s="108" t="str">
        <f t="shared" si="222"/>
        <v>NO OFERTADO</v>
      </c>
      <c r="AS1776" s="109" t="str">
        <f t="shared" si="223"/>
        <v>CORRECTO</v>
      </c>
    </row>
    <row r="1777" spans="1:45" x14ac:dyDescent="0.25">
      <c r="A1777" s="134">
        <v>1777</v>
      </c>
      <c r="B1777" s="135">
        <v>199</v>
      </c>
      <c r="C1777" s="10" t="s">
        <v>313</v>
      </c>
      <c r="D1777" s="136" t="s">
        <v>555</v>
      </c>
      <c r="E1777" s="136" t="s">
        <v>787</v>
      </c>
      <c r="F1777" s="136" t="s">
        <v>556</v>
      </c>
      <c r="G1777" s="136" t="s">
        <v>17</v>
      </c>
      <c r="H1777" s="136" t="s">
        <v>556</v>
      </c>
      <c r="I1777" s="137" t="s">
        <v>45</v>
      </c>
      <c r="J1777" s="8">
        <v>1</v>
      </c>
      <c r="K1777" s="8" t="s">
        <v>317</v>
      </c>
      <c r="L1777" s="9">
        <v>2990.1</v>
      </c>
      <c r="M1777" s="9">
        <v>13537.615384615385</v>
      </c>
      <c r="N1777" s="138">
        <f t="shared" si="216"/>
        <v>40478823.761538461</v>
      </c>
      <c r="O1777" s="11" t="s">
        <v>3204</v>
      </c>
      <c r="P1777" s="39">
        <v>1.2298687675648919E-3</v>
      </c>
      <c r="Q1777" s="39"/>
      <c r="R1777" s="26">
        <v>0.30746719189122296</v>
      </c>
      <c r="S1777" s="7"/>
      <c r="T1777" s="26">
        <v>0.30746719189122296</v>
      </c>
      <c r="U1777" s="11"/>
      <c r="V1777" s="28"/>
      <c r="W1777" s="28"/>
      <c r="X1777" s="29"/>
      <c r="Y1777" s="108" t="str">
        <f t="shared" si="217"/>
        <v>NO OFERTADO</v>
      </c>
      <c r="Z1777" s="108" t="str">
        <f t="shared" si="218"/>
        <v>CORRECTO</v>
      </c>
      <c r="AA1777" s="29">
        <f t="shared" si="219"/>
        <v>0</v>
      </c>
      <c r="AB1777" s="25">
        <v>0.11068818908084027</v>
      </c>
      <c r="AC1777" s="7"/>
      <c r="AD1777" s="26">
        <v>0.11068818908084027</v>
      </c>
      <c r="AE1777" s="28"/>
      <c r="AF1777" s="28"/>
      <c r="AG1777" s="28"/>
      <c r="AH1777" s="29"/>
      <c r="AI1777" s="108" t="str">
        <f t="shared" si="220"/>
        <v>NO OFERTADO</v>
      </c>
      <c r="AJ1777" s="108" t="str">
        <f t="shared" si="221"/>
        <v>CORRECTO</v>
      </c>
      <c r="AK1777" s="27">
        <v>7.3792126053893514E-2</v>
      </c>
      <c r="AL1777" s="7"/>
      <c r="AM1777" s="26">
        <v>7.3792126053893514E-2</v>
      </c>
      <c r="AN1777" s="28"/>
      <c r="AO1777" s="28"/>
      <c r="AP1777" s="28"/>
      <c r="AQ1777" s="29"/>
      <c r="AR1777" s="108" t="str">
        <f t="shared" si="222"/>
        <v>NO OFERTADO</v>
      </c>
      <c r="AS1777" s="109" t="str">
        <f t="shared" si="223"/>
        <v>CORRECTO</v>
      </c>
    </row>
    <row r="1778" spans="1:45" x14ac:dyDescent="0.25">
      <c r="A1778" s="134">
        <v>1778</v>
      </c>
      <c r="B1778" s="135">
        <v>656</v>
      </c>
      <c r="C1778" s="10" t="s">
        <v>313</v>
      </c>
      <c r="D1778" s="136" t="s">
        <v>1425</v>
      </c>
      <c r="E1778" s="136" t="s">
        <v>787</v>
      </c>
      <c r="F1778" s="136" t="s">
        <v>166</v>
      </c>
      <c r="G1778" s="136" t="s">
        <v>1426</v>
      </c>
      <c r="H1778" s="136" t="s">
        <v>81</v>
      </c>
      <c r="I1778" s="137" t="s">
        <v>45</v>
      </c>
      <c r="J1778" s="8">
        <v>30</v>
      </c>
      <c r="K1778" s="8" t="s">
        <v>317</v>
      </c>
      <c r="L1778" s="9">
        <v>649.05999999999995</v>
      </c>
      <c r="M1778" s="9">
        <v>4270.909090909091</v>
      </c>
      <c r="N1778" s="138">
        <f t="shared" si="216"/>
        <v>2772076.2545454544</v>
      </c>
      <c r="O1778" s="11" t="s">
        <v>3204</v>
      </c>
      <c r="P1778" s="39">
        <v>8.4224038397407824E-5</v>
      </c>
      <c r="Q1778" s="39"/>
      <c r="R1778" s="26">
        <v>2.1056009599351957E-2</v>
      </c>
      <c r="S1778" s="7"/>
      <c r="T1778" s="26">
        <v>2.1056009599351957E-2</v>
      </c>
      <c r="U1778" s="11"/>
      <c r="V1778" s="28"/>
      <c r="W1778" s="28"/>
      <c r="X1778" s="29"/>
      <c r="Y1778" s="108" t="str">
        <f t="shared" si="217"/>
        <v>NO OFERTADO</v>
      </c>
      <c r="Z1778" s="108" t="str">
        <f t="shared" si="218"/>
        <v>CORRECTO</v>
      </c>
      <c r="AA1778" s="29">
        <f t="shared" si="219"/>
        <v>0</v>
      </c>
      <c r="AB1778" s="25">
        <v>7.5801634557667039E-3</v>
      </c>
      <c r="AC1778" s="7"/>
      <c r="AD1778" s="26">
        <v>7.5801634557667039E-3</v>
      </c>
      <c r="AE1778" s="28"/>
      <c r="AF1778" s="28"/>
      <c r="AG1778" s="28"/>
      <c r="AH1778" s="29"/>
      <c r="AI1778" s="108" t="str">
        <f t="shared" si="220"/>
        <v>NO OFERTADO</v>
      </c>
      <c r="AJ1778" s="108" t="str">
        <f t="shared" si="221"/>
        <v>CORRECTO</v>
      </c>
      <c r="AK1778" s="27">
        <v>5.0534423038444696E-3</v>
      </c>
      <c r="AL1778" s="7"/>
      <c r="AM1778" s="26">
        <v>5.0534423038444696E-3</v>
      </c>
      <c r="AN1778" s="28"/>
      <c r="AO1778" s="28"/>
      <c r="AP1778" s="28"/>
      <c r="AQ1778" s="29"/>
      <c r="AR1778" s="108" t="str">
        <f t="shared" si="222"/>
        <v>NO OFERTADO</v>
      </c>
      <c r="AS1778" s="109" t="str">
        <f t="shared" si="223"/>
        <v>CORRECTO</v>
      </c>
    </row>
    <row r="1779" spans="1:45" x14ac:dyDescent="0.25">
      <c r="A1779" s="134">
        <v>1779</v>
      </c>
      <c r="B1779" s="135">
        <v>1734</v>
      </c>
      <c r="C1779" s="10" t="s">
        <v>3029</v>
      </c>
      <c r="D1779" s="136" t="s">
        <v>3030</v>
      </c>
      <c r="E1779" s="136" t="s">
        <v>165</v>
      </c>
      <c r="F1779" s="136" t="s">
        <v>166</v>
      </c>
      <c r="G1779" s="136" t="s">
        <v>1426</v>
      </c>
      <c r="H1779" s="136" t="s">
        <v>2785</v>
      </c>
      <c r="I1779" s="137" t="s">
        <v>45</v>
      </c>
      <c r="J1779" s="8">
        <v>30</v>
      </c>
      <c r="K1779" s="8" t="s">
        <v>3031</v>
      </c>
      <c r="L1779" s="9">
        <v>2293.13</v>
      </c>
      <c r="M1779" s="9">
        <v>200</v>
      </c>
      <c r="N1779" s="138">
        <f t="shared" si="216"/>
        <v>458626</v>
      </c>
      <c r="O1779" s="11" t="s">
        <v>3204</v>
      </c>
      <c r="P1779" s="39">
        <v>1.3934441294935951E-5</v>
      </c>
      <c r="Q1779" s="39"/>
      <c r="R1779" s="26">
        <v>3.4836103237339878E-3</v>
      </c>
      <c r="S1779" s="7"/>
      <c r="T1779" s="26">
        <v>3.4836103237339878E-3</v>
      </c>
      <c r="U1779" s="11"/>
      <c r="V1779" s="28"/>
      <c r="W1779" s="28"/>
      <c r="X1779" s="29"/>
      <c r="Y1779" s="108" t="str">
        <f t="shared" si="217"/>
        <v>NO OFERTADO</v>
      </c>
      <c r="Z1779" s="108" t="str">
        <f t="shared" si="218"/>
        <v>CORRECTO</v>
      </c>
      <c r="AA1779" s="29">
        <f t="shared" si="219"/>
        <v>0</v>
      </c>
      <c r="AB1779" s="25">
        <v>1.2540997165442357E-3</v>
      </c>
      <c r="AC1779" s="7"/>
      <c r="AD1779" s="26">
        <v>1.2540997165442357E-3</v>
      </c>
      <c r="AE1779" s="28"/>
      <c r="AF1779" s="28"/>
      <c r="AG1779" s="28"/>
      <c r="AH1779" s="29"/>
      <c r="AI1779" s="108" t="str">
        <f t="shared" si="220"/>
        <v>NO OFERTADO</v>
      </c>
      <c r="AJ1779" s="108" t="str">
        <f t="shared" si="221"/>
        <v>CORRECTO</v>
      </c>
      <c r="AK1779" s="27">
        <v>8.3606647769615705E-4</v>
      </c>
      <c r="AL1779" s="7"/>
      <c r="AM1779" s="26">
        <v>8.3606647769615705E-4</v>
      </c>
      <c r="AN1779" s="28"/>
      <c r="AO1779" s="28"/>
      <c r="AP1779" s="28"/>
      <c r="AQ1779" s="29"/>
      <c r="AR1779" s="108" t="str">
        <f t="shared" si="222"/>
        <v>NO OFERTADO</v>
      </c>
      <c r="AS1779" s="109" t="str">
        <f t="shared" si="223"/>
        <v>CORRECTO</v>
      </c>
    </row>
    <row r="1780" spans="1:45" x14ac:dyDescent="0.25">
      <c r="A1780" s="134">
        <v>1780</v>
      </c>
      <c r="B1780" s="135">
        <v>650</v>
      </c>
      <c r="C1780" s="10" t="s">
        <v>1415</v>
      </c>
      <c r="D1780" s="136" t="s">
        <v>1416</v>
      </c>
      <c r="E1780" s="136" t="s">
        <v>165</v>
      </c>
      <c r="F1780" s="136" t="s">
        <v>166</v>
      </c>
      <c r="G1780" s="136" t="s">
        <v>167</v>
      </c>
      <c r="H1780" s="136" t="s">
        <v>81</v>
      </c>
      <c r="I1780" s="137">
        <v>2621.67</v>
      </c>
      <c r="J1780" s="8">
        <v>10</v>
      </c>
      <c r="K1780" s="8" t="s">
        <v>168</v>
      </c>
      <c r="L1780" s="9">
        <v>2529.5100000000002</v>
      </c>
      <c r="M1780" s="9">
        <v>4034.6153846153848</v>
      </c>
      <c r="N1780" s="138">
        <f t="shared" si="216"/>
        <v>10205599.961538462</v>
      </c>
      <c r="O1780" s="11" t="s">
        <v>3204</v>
      </c>
      <c r="P1780" s="39">
        <v>3.1007691134749948E-4</v>
      </c>
      <c r="Q1780" s="39">
        <v>4.9508634770746021E-4</v>
      </c>
      <c r="R1780" s="26">
        <v>7.7519227836874871E-2</v>
      </c>
      <c r="S1780" s="26">
        <v>1.4852590431223806E-2</v>
      </c>
      <c r="T1780" s="26">
        <v>9.2371818268098677E-2</v>
      </c>
      <c r="U1780" s="11"/>
      <c r="V1780" s="28"/>
      <c r="W1780" s="28"/>
      <c r="X1780" s="29"/>
      <c r="Y1780" s="108" t="str">
        <f t="shared" si="217"/>
        <v>NO OFERTADO</v>
      </c>
      <c r="Z1780" s="108" t="str">
        <f t="shared" si="218"/>
        <v>CORRECTO</v>
      </c>
      <c r="AA1780" s="29">
        <f t="shared" si="219"/>
        <v>0</v>
      </c>
      <c r="AB1780" s="25">
        <v>2.7906922021274955E-2</v>
      </c>
      <c r="AC1780" s="26">
        <v>7.4262952156119028E-3</v>
      </c>
      <c r="AD1780" s="26">
        <v>3.5333217236886857E-2</v>
      </c>
      <c r="AE1780" s="28"/>
      <c r="AF1780" s="28"/>
      <c r="AG1780" s="28"/>
      <c r="AH1780" s="29"/>
      <c r="AI1780" s="108" t="str">
        <f t="shared" si="220"/>
        <v>NO OFERTADO</v>
      </c>
      <c r="AJ1780" s="108" t="str">
        <f t="shared" si="221"/>
        <v>CORRECTO</v>
      </c>
      <c r="AK1780" s="27">
        <v>1.8604614680849969E-2</v>
      </c>
      <c r="AL1780" s="26">
        <v>2.4754317385373009E-3</v>
      </c>
      <c r="AM1780" s="26">
        <v>2.108004641938727E-2</v>
      </c>
      <c r="AN1780" s="28"/>
      <c r="AO1780" s="28"/>
      <c r="AP1780" s="28"/>
      <c r="AQ1780" s="29"/>
      <c r="AR1780" s="108" t="str">
        <f t="shared" si="222"/>
        <v>NO OFERTADO</v>
      </c>
      <c r="AS1780" s="109" t="str">
        <f t="shared" si="223"/>
        <v>CORRECTO</v>
      </c>
    </row>
    <row r="1781" spans="1:45" ht="24" x14ac:dyDescent="0.25">
      <c r="A1781" s="134">
        <v>1781</v>
      </c>
      <c r="B1781" s="135">
        <v>894</v>
      </c>
      <c r="C1781" s="10" t="s">
        <v>1809</v>
      </c>
      <c r="D1781" s="136" t="s">
        <v>69</v>
      </c>
      <c r="E1781" s="136" t="s">
        <v>6</v>
      </c>
      <c r="F1781" s="136" t="s">
        <v>7</v>
      </c>
      <c r="G1781" s="136" t="s">
        <v>8</v>
      </c>
      <c r="H1781" s="136" t="s">
        <v>7</v>
      </c>
      <c r="I1781" s="137" t="s">
        <v>45</v>
      </c>
      <c r="J1781" s="8">
        <v>1</v>
      </c>
      <c r="K1781" s="8" t="s">
        <v>1810</v>
      </c>
      <c r="L1781" s="9">
        <v>40121.870000000003</v>
      </c>
      <c r="M1781" s="9">
        <v>120</v>
      </c>
      <c r="N1781" s="138">
        <f t="shared" si="216"/>
        <v>4814624.4000000004</v>
      </c>
      <c r="O1781" s="11" t="s">
        <v>3204</v>
      </c>
      <c r="P1781" s="39">
        <v>1.4628281226743844E-4</v>
      </c>
      <c r="Q1781" s="39"/>
      <c r="R1781" s="26">
        <v>3.6570703066859611E-2</v>
      </c>
      <c r="S1781" s="7"/>
      <c r="T1781" s="26">
        <v>3.6570703066859611E-2</v>
      </c>
      <c r="U1781" s="11"/>
      <c r="V1781" s="28"/>
      <c r="W1781" s="28"/>
      <c r="X1781" s="29"/>
      <c r="Y1781" s="108" t="str">
        <f t="shared" si="217"/>
        <v>NO OFERTADO</v>
      </c>
      <c r="Z1781" s="108" t="str">
        <f t="shared" si="218"/>
        <v>CORRECTO</v>
      </c>
      <c r="AA1781" s="29">
        <f t="shared" si="219"/>
        <v>0</v>
      </c>
      <c r="AB1781" s="25">
        <v>1.316545310406946E-2</v>
      </c>
      <c r="AC1781" s="7"/>
      <c r="AD1781" s="26">
        <v>1.316545310406946E-2</v>
      </c>
      <c r="AE1781" s="28"/>
      <c r="AF1781" s="28"/>
      <c r="AG1781" s="28"/>
      <c r="AH1781" s="29"/>
      <c r="AI1781" s="108" t="str">
        <f t="shared" si="220"/>
        <v>NO OFERTADO</v>
      </c>
      <c r="AJ1781" s="108" t="str">
        <f t="shared" si="221"/>
        <v>CORRECTO</v>
      </c>
      <c r="AK1781" s="27">
        <v>8.7769687360463068E-3</v>
      </c>
      <c r="AL1781" s="7"/>
      <c r="AM1781" s="26">
        <v>8.7769687360463068E-3</v>
      </c>
      <c r="AN1781" s="28"/>
      <c r="AO1781" s="28"/>
      <c r="AP1781" s="28"/>
      <c r="AQ1781" s="29"/>
      <c r="AR1781" s="108" t="str">
        <f t="shared" si="222"/>
        <v>NO OFERTADO</v>
      </c>
      <c r="AS1781" s="109" t="str">
        <f t="shared" si="223"/>
        <v>CORRECTO</v>
      </c>
    </row>
    <row r="1782" spans="1:45" ht="24" x14ac:dyDescent="0.25">
      <c r="A1782" s="134">
        <v>1782</v>
      </c>
      <c r="B1782" s="135">
        <v>27</v>
      </c>
      <c r="C1782" s="10" t="s">
        <v>93</v>
      </c>
      <c r="D1782" s="136" t="s">
        <v>94</v>
      </c>
      <c r="E1782" s="136" t="s">
        <v>6</v>
      </c>
      <c r="F1782" s="136" t="s">
        <v>7</v>
      </c>
      <c r="G1782" s="136" t="s">
        <v>8</v>
      </c>
      <c r="H1782" s="136" t="s">
        <v>7</v>
      </c>
      <c r="I1782" s="137">
        <v>601976</v>
      </c>
      <c r="J1782" s="8">
        <v>1</v>
      </c>
      <c r="K1782" s="8" t="s">
        <v>95</v>
      </c>
      <c r="L1782" s="9">
        <v>601976</v>
      </c>
      <c r="M1782" s="9">
        <v>99.07692307692308</v>
      </c>
      <c r="N1782" s="138">
        <f t="shared" si="216"/>
        <v>59641929.846153848</v>
      </c>
      <c r="O1782" s="11" t="s">
        <v>3204</v>
      </c>
      <c r="P1782" s="39">
        <v>1.8121017346550766E-3</v>
      </c>
      <c r="Q1782" s="39">
        <v>2.8933041985809557E-3</v>
      </c>
      <c r="R1782" s="26">
        <v>0.45302543366376913</v>
      </c>
      <c r="S1782" s="26">
        <v>8.6799125957428669E-2</v>
      </c>
      <c r="T1782" s="26">
        <v>0.5398245596211978</v>
      </c>
      <c r="U1782" s="11"/>
      <c r="V1782" s="28"/>
      <c r="W1782" s="28"/>
      <c r="X1782" s="29"/>
      <c r="Y1782" s="108" t="str">
        <f t="shared" si="217"/>
        <v>NO OFERTADO</v>
      </c>
      <c r="Z1782" s="108" t="str">
        <f t="shared" si="218"/>
        <v>CORRECTO</v>
      </c>
      <c r="AA1782" s="29">
        <f t="shared" si="219"/>
        <v>0</v>
      </c>
      <c r="AB1782" s="25">
        <v>0.16308915611895689</v>
      </c>
      <c r="AC1782" s="26">
        <v>4.3399562978714334E-2</v>
      </c>
      <c r="AD1782" s="26">
        <v>0.20648871909767122</v>
      </c>
      <c r="AE1782" s="28"/>
      <c r="AF1782" s="28"/>
      <c r="AG1782" s="28"/>
      <c r="AH1782" s="29"/>
      <c r="AI1782" s="108" t="str">
        <f t="shared" si="220"/>
        <v>NO OFERTADO</v>
      </c>
      <c r="AJ1782" s="108" t="str">
        <f t="shared" si="221"/>
        <v>CORRECTO</v>
      </c>
      <c r="AK1782" s="27">
        <v>0.10872610407930459</v>
      </c>
      <c r="AL1782" s="26">
        <v>1.4466520992904779E-2</v>
      </c>
      <c r="AM1782" s="26">
        <v>0.12319262507220938</v>
      </c>
      <c r="AN1782" s="28"/>
      <c r="AO1782" s="28"/>
      <c r="AP1782" s="28"/>
      <c r="AQ1782" s="29"/>
      <c r="AR1782" s="108" t="str">
        <f t="shared" si="222"/>
        <v>NO OFERTADO</v>
      </c>
      <c r="AS1782" s="109" t="str">
        <f t="shared" si="223"/>
        <v>CORRECTO</v>
      </c>
    </row>
    <row r="1783" spans="1:45" ht="24" x14ac:dyDescent="0.25">
      <c r="A1783" s="134">
        <v>1783</v>
      </c>
      <c r="B1783" s="135">
        <v>275</v>
      </c>
      <c r="C1783" s="10" t="s">
        <v>718</v>
      </c>
      <c r="D1783" s="136" t="s">
        <v>5</v>
      </c>
      <c r="E1783" s="136" t="s">
        <v>6</v>
      </c>
      <c r="F1783" s="136" t="s">
        <v>101</v>
      </c>
      <c r="G1783" s="136" t="s">
        <v>8</v>
      </c>
      <c r="H1783" s="136" t="s">
        <v>7</v>
      </c>
      <c r="I1783" s="137">
        <v>4928.3</v>
      </c>
      <c r="J1783" s="8">
        <v>1</v>
      </c>
      <c r="K1783" s="8" t="s">
        <v>719</v>
      </c>
      <c r="L1783" s="9">
        <v>3551</v>
      </c>
      <c r="M1783" s="9">
        <v>6317</v>
      </c>
      <c r="N1783" s="138">
        <f t="shared" si="216"/>
        <v>22431667</v>
      </c>
      <c r="O1783" s="11" t="s">
        <v>3204</v>
      </c>
      <c r="P1783" s="39">
        <v>6.8154170709696358E-4</v>
      </c>
      <c r="Q1783" s="39">
        <v>1.0881880663433162E-3</v>
      </c>
      <c r="R1783" s="26">
        <v>0.1703854267742409</v>
      </c>
      <c r="S1783" s="26">
        <v>3.2645641990299484E-2</v>
      </c>
      <c r="T1783" s="26">
        <v>0.20303106876454038</v>
      </c>
      <c r="U1783" s="11"/>
      <c r="V1783" s="28"/>
      <c r="W1783" s="28"/>
      <c r="X1783" s="29"/>
      <c r="Y1783" s="108" t="str">
        <f t="shared" si="217"/>
        <v>NO OFERTADO</v>
      </c>
      <c r="Z1783" s="108" t="str">
        <f t="shared" si="218"/>
        <v>CORRECTO</v>
      </c>
      <c r="AA1783" s="29">
        <f t="shared" si="219"/>
        <v>0</v>
      </c>
      <c r="AB1783" s="25">
        <v>6.133875363872672E-2</v>
      </c>
      <c r="AC1783" s="26">
        <v>1.6322820995149742E-2</v>
      </c>
      <c r="AD1783" s="26">
        <v>7.7661574633876462E-2</v>
      </c>
      <c r="AE1783" s="28"/>
      <c r="AF1783" s="28"/>
      <c r="AG1783" s="28"/>
      <c r="AH1783" s="29"/>
      <c r="AI1783" s="108" t="str">
        <f t="shared" si="220"/>
        <v>NO OFERTADO</v>
      </c>
      <c r="AJ1783" s="108" t="str">
        <f t="shared" si="221"/>
        <v>CORRECTO</v>
      </c>
      <c r="AK1783" s="27">
        <v>4.0892502425817816E-2</v>
      </c>
      <c r="AL1783" s="26">
        <v>5.4409403317165813E-3</v>
      </c>
      <c r="AM1783" s="26">
        <v>4.6333442757534399E-2</v>
      </c>
      <c r="AN1783" s="28"/>
      <c r="AO1783" s="28"/>
      <c r="AP1783" s="28"/>
      <c r="AQ1783" s="29"/>
      <c r="AR1783" s="108" t="str">
        <f t="shared" si="222"/>
        <v>NO OFERTADO</v>
      </c>
      <c r="AS1783" s="109" t="str">
        <f t="shared" si="223"/>
        <v>CORRECTO</v>
      </c>
    </row>
    <row r="1784" spans="1:45" ht="24" x14ac:dyDescent="0.25">
      <c r="A1784" s="134">
        <v>1784</v>
      </c>
      <c r="B1784" s="135">
        <v>471</v>
      </c>
      <c r="C1784" s="10" t="s">
        <v>718</v>
      </c>
      <c r="D1784" s="136" t="s">
        <v>66</v>
      </c>
      <c r="E1784" s="136" t="s">
        <v>6</v>
      </c>
      <c r="F1784" s="136" t="s">
        <v>7</v>
      </c>
      <c r="G1784" s="136" t="s">
        <v>8</v>
      </c>
      <c r="H1784" s="136" t="s">
        <v>7</v>
      </c>
      <c r="I1784" s="137">
        <v>2464.15</v>
      </c>
      <c r="J1784" s="8">
        <v>1</v>
      </c>
      <c r="K1784" s="8" t="s">
        <v>719</v>
      </c>
      <c r="L1784" s="9">
        <v>1769</v>
      </c>
      <c r="M1784" s="9">
        <v>7478.5384615384619</v>
      </c>
      <c r="N1784" s="138">
        <f t="shared" si="216"/>
        <v>13229534.53846154</v>
      </c>
      <c r="O1784" s="11" t="s">
        <v>3204</v>
      </c>
      <c r="P1784" s="39">
        <v>4.0195316529267834E-4</v>
      </c>
      <c r="Q1784" s="39">
        <v>6.4178117515878679E-4</v>
      </c>
      <c r="R1784" s="26">
        <v>0.10048829132316958</v>
      </c>
      <c r="S1784" s="26">
        <v>1.9253435254763605E-2</v>
      </c>
      <c r="T1784" s="26">
        <v>0.11974172657793319</v>
      </c>
      <c r="U1784" s="11"/>
      <c r="V1784" s="28"/>
      <c r="W1784" s="28"/>
      <c r="X1784" s="29"/>
      <c r="Y1784" s="108" t="str">
        <f t="shared" si="217"/>
        <v>NO OFERTADO</v>
      </c>
      <c r="Z1784" s="108" t="str">
        <f t="shared" si="218"/>
        <v>CORRECTO</v>
      </c>
      <c r="AA1784" s="29">
        <f t="shared" si="219"/>
        <v>0</v>
      </c>
      <c r="AB1784" s="25">
        <v>3.6175784876341051E-2</v>
      </c>
      <c r="AC1784" s="26">
        <v>9.6267176273818027E-3</v>
      </c>
      <c r="AD1784" s="26">
        <v>4.580250250372285E-2</v>
      </c>
      <c r="AE1784" s="28"/>
      <c r="AF1784" s="28"/>
      <c r="AG1784" s="28"/>
      <c r="AH1784" s="29"/>
      <c r="AI1784" s="108" t="str">
        <f t="shared" si="220"/>
        <v>NO OFERTADO</v>
      </c>
      <c r="AJ1784" s="108" t="str">
        <f t="shared" si="221"/>
        <v>CORRECTO</v>
      </c>
      <c r="AK1784" s="27">
        <v>2.4117189917560702E-2</v>
      </c>
      <c r="AL1784" s="26">
        <v>3.2089058757939341E-3</v>
      </c>
      <c r="AM1784" s="26">
        <v>2.7326095793354637E-2</v>
      </c>
      <c r="AN1784" s="28"/>
      <c r="AO1784" s="28"/>
      <c r="AP1784" s="28"/>
      <c r="AQ1784" s="29"/>
      <c r="AR1784" s="108" t="str">
        <f t="shared" si="222"/>
        <v>NO OFERTADO</v>
      </c>
      <c r="AS1784" s="109" t="str">
        <f t="shared" si="223"/>
        <v>CORRECTO</v>
      </c>
    </row>
    <row r="1785" spans="1:45" ht="24" x14ac:dyDescent="0.25">
      <c r="A1785" s="134">
        <v>1785</v>
      </c>
      <c r="B1785" s="135">
        <v>2828</v>
      </c>
      <c r="C1785" s="10" t="s">
        <v>4646</v>
      </c>
      <c r="D1785" s="136" t="s">
        <v>66</v>
      </c>
      <c r="E1785" s="136" t="s">
        <v>6</v>
      </c>
      <c r="F1785" s="136" t="s">
        <v>7</v>
      </c>
      <c r="G1785" s="136" t="s">
        <v>8</v>
      </c>
      <c r="H1785" s="136" t="s">
        <v>7</v>
      </c>
      <c r="I1785" s="142">
        <v>2464.15</v>
      </c>
      <c r="J1785" s="8">
        <v>1</v>
      </c>
      <c r="K1785" s="11"/>
      <c r="L1785" s="9">
        <v>2309</v>
      </c>
      <c r="M1785" s="9">
        <v>5367.333333333333</v>
      </c>
      <c r="N1785" s="138">
        <f t="shared" si="216"/>
        <v>12393172.666666666</v>
      </c>
      <c r="O1785" s="11" t="s">
        <v>4504</v>
      </c>
      <c r="P1785" s="39">
        <v>3.7654196879738936E-4</v>
      </c>
      <c r="Q1785" s="39">
        <v>6.0120822050357817E-4</v>
      </c>
      <c r="R1785" s="26">
        <v>9.4135492199347345E-2</v>
      </c>
      <c r="S1785" s="26">
        <v>1.8036246615107346E-2</v>
      </c>
      <c r="T1785" s="26">
        <v>0.11217173881445469</v>
      </c>
      <c r="U1785" s="11"/>
      <c r="V1785" s="28"/>
      <c r="W1785" s="28"/>
      <c r="X1785" s="29"/>
      <c r="Y1785" s="108" t="str">
        <f t="shared" si="217"/>
        <v>NO OFERTADO</v>
      </c>
      <c r="Z1785" s="108" t="str">
        <f t="shared" si="218"/>
        <v>CORRECTO</v>
      </c>
      <c r="AA1785" s="29">
        <f t="shared" si="219"/>
        <v>0</v>
      </c>
      <c r="AB1785" s="25">
        <v>3.3888777191765043E-2</v>
      </c>
      <c r="AC1785" s="26">
        <v>9.0181233075536729E-3</v>
      </c>
      <c r="AD1785" s="26">
        <v>4.2906900499318716E-2</v>
      </c>
      <c r="AE1785" s="28"/>
      <c r="AF1785" s="28"/>
      <c r="AG1785" s="28"/>
      <c r="AH1785" s="29"/>
      <c r="AI1785" s="108" t="str">
        <f t="shared" si="220"/>
        <v>NO OFERTADO</v>
      </c>
      <c r="AJ1785" s="108" t="str">
        <f t="shared" si="221"/>
        <v>CORRECTO</v>
      </c>
      <c r="AK1785" s="27">
        <v>2.259251812784336E-2</v>
      </c>
      <c r="AL1785" s="26">
        <v>3.006041102517891E-3</v>
      </c>
      <c r="AM1785" s="26">
        <v>2.5598559230361251E-2</v>
      </c>
      <c r="AN1785" s="28"/>
      <c r="AO1785" s="28"/>
      <c r="AP1785" s="28"/>
      <c r="AQ1785" s="29"/>
      <c r="AR1785" s="108" t="str">
        <f t="shared" si="222"/>
        <v>NO OFERTADO</v>
      </c>
      <c r="AS1785" s="109" t="str">
        <f t="shared" si="223"/>
        <v>CORRECTO</v>
      </c>
    </row>
    <row r="1786" spans="1:45" ht="24" x14ac:dyDescent="0.25">
      <c r="A1786" s="134">
        <v>1786</v>
      </c>
      <c r="B1786" s="135">
        <v>2616</v>
      </c>
      <c r="C1786" s="10" t="s">
        <v>3036</v>
      </c>
      <c r="D1786" s="136" t="s">
        <v>3037</v>
      </c>
      <c r="E1786" s="136" t="s">
        <v>524</v>
      </c>
      <c r="F1786" s="136" t="s">
        <v>4404</v>
      </c>
      <c r="G1786" s="136" t="s">
        <v>8</v>
      </c>
      <c r="H1786" s="136" t="s">
        <v>4405</v>
      </c>
      <c r="I1786" s="137" t="s">
        <v>45</v>
      </c>
      <c r="J1786" s="8">
        <v>1000</v>
      </c>
      <c r="K1786" s="8" t="s">
        <v>562</v>
      </c>
      <c r="L1786" s="9">
        <v>174.33</v>
      </c>
      <c r="M1786" s="9">
        <v>1333.3333333333333</v>
      </c>
      <c r="N1786" s="138">
        <f t="shared" si="216"/>
        <v>232440</v>
      </c>
      <c r="O1786" s="11" t="s">
        <v>4504</v>
      </c>
      <c r="P1786" s="39">
        <v>7.0622283398562498E-6</v>
      </c>
      <c r="Q1786" s="39"/>
      <c r="R1786" s="26">
        <v>1.7655570849640625E-3</v>
      </c>
      <c r="S1786" s="7"/>
      <c r="T1786" s="26">
        <v>1.7655570849640625E-3</v>
      </c>
      <c r="U1786" s="11"/>
      <c r="V1786" s="28"/>
      <c r="W1786" s="28"/>
      <c r="X1786" s="29"/>
      <c r="Y1786" s="108" t="str">
        <f t="shared" si="217"/>
        <v>NO OFERTADO</v>
      </c>
      <c r="Z1786" s="108" t="str">
        <f t="shared" si="218"/>
        <v>CORRECTO</v>
      </c>
      <c r="AA1786" s="29">
        <f t="shared" si="219"/>
        <v>0</v>
      </c>
      <c r="AB1786" s="25">
        <v>6.3560055058706243E-4</v>
      </c>
      <c r="AC1786" s="7"/>
      <c r="AD1786" s="26">
        <v>6.3560055058706243E-4</v>
      </c>
      <c r="AE1786" s="28"/>
      <c r="AF1786" s="28"/>
      <c r="AG1786" s="28"/>
      <c r="AH1786" s="29"/>
      <c r="AI1786" s="108" t="str">
        <f t="shared" si="220"/>
        <v>NO OFERTADO</v>
      </c>
      <c r="AJ1786" s="108" t="str">
        <f t="shared" si="221"/>
        <v>CORRECTO</v>
      </c>
      <c r="AK1786" s="27">
        <v>4.2373370039137497E-4</v>
      </c>
      <c r="AL1786" s="7"/>
      <c r="AM1786" s="26">
        <v>4.2373370039137497E-4</v>
      </c>
      <c r="AN1786" s="28"/>
      <c r="AO1786" s="28"/>
      <c r="AP1786" s="28"/>
      <c r="AQ1786" s="29"/>
      <c r="AR1786" s="108" t="str">
        <f t="shared" si="222"/>
        <v>NO OFERTADO</v>
      </c>
      <c r="AS1786" s="109" t="str">
        <f t="shared" si="223"/>
        <v>CORRECTO</v>
      </c>
    </row>
    <row r="1787" spans="1:45" ht="24" x14ac:dyDescent="0.25">
      <c r="A1787" s="134">
        <v>1787</v>
      </c>
      <c r="B1787" s="135">
        <v>1737</v>
      </c>
      <c r="C1787" s="10" t="s">
        <v>3036</v>
      </c>
      <c r="D1787" s="136" t="s">
        <v>3037</v>
      </c>
      <c r="E1787" s="136" t="s">
        <v>81</v>
      </c>
      <c r="F1787" s="136" t="s">
        <v>166</v>
      </c>
      <c r="G1787" s="136" t="s">
        <v>8</v>
      </c>
      <c r="H1787" s="136" t="s">
        <v>81</v>
      </c>
      <c r="I1787" s="137" t="s">
        <v>45</v>
      </c>
      <c r="J1787" s="8">
        <v>500</v>
      </c>
      <c r="K1787" s="8" t="s">
        <v>562</v>
      </c>
      <c r="L1787" s="9">
        <v>247.19</v>
      </c>
      <c r="M1787" s="9">
        <v>625</v>
      </c>
      <c r="N1787" s="138">
        <f t="shared" si="216"/>
        <v>154493.75</v>
      </c>
      <c r="O1787" s="11" t="s">
        <v>3204</v>
      </c>
      <c r="P1787" s="39">
        <v>4.6939861451586064E-6</v>
      </c>
      <c r="Q1787" s="39"/>
      <c r="R1787" s="26">
        <v>1.1734965362896516E-3</v>
      </c>
      <c r="S1787" s="7"/>
      <c r="T1787" s="26">
        <v>1.1734965362896516E-3</v>
      </c>
      <c r="U1787" s="11"/>
      <c r="V1787" s="28"/>
      <c r="W1787" s="28"/>
      <c r="X1787" s="29"/>
      <c r="Y1787" s="108" t="str">
        <f t="shared" si="217"/>
        <v>NO OFERTADO</v>
      </c>
      <c r="Z1787" s="108" t="str">
        <f t="shared" si="218"/>
        <v>CORRECTO</v>
      </c>
      <c r="AA1787" s="29">
        <f t="shared" si="219"/>
        <v>0</v>
      </c>
      <c r="AB1787" s="25">
        <v>4.2245875306427458E-4</v>
      </c>
      <c r="AC1787" s="7"/>
      <c r="AD1787" s="26">
        <v>4.2245875306427458E-4</v>
      </c>
      <c r="AE1787" s="28"/>
      <c r="AF1787" s="28"/>
      <c r="AG1787" s="28"/>
      <c r="AH1787" s="29"/>
      <c r="AI1787" s="108" t="str">
        <f t="shared" si="220"/>
        <v>NO OFERTADO</v>
      </c>
      <c r="AJ1787" s="108" t="str">
        <f t="shared" si="221"/>
        <v>CORRECTO</v>
      </c>
      <c r="AK1787" s="27">
        <v>2.8163916870951639E-4</v>
      </c>
      <c r="AL1787" s="7"/>
      <c r="AM1787" s="26">
        <v>2.8163916870951639E-4</v>
      </c>
      <c r="AN1787" s="28"/>
      <c r="AO1787" s="28"/>
      <c r="AP1787" s="28"/>
      <c r="AQ1787" s="29"/>
      <c r="AR1787" s="108" t="str">
        <f t="shared" si="222"/>
        <v>NO OFERTADO</v>
      </c>
      <c r="AS1787" s="109" t="str">
        <f t="shared" si="223"/>
        <v>CORRECTO</v>
      </c>
    </row>
    <row r="1788" spans="1:45" x14ac:dyDescent="0.25">
      <c r="A1788" s="134">
        <v>1788</v>
      </c>
      <c r="B1788" s="135">
        <v>1061</v>
      </c>
      <c r="C1788" s="10" t="s">
        <v>2041</v>
      </c>
      <c r="D1788" s="136" t="s">
        <v>2042</v>
      </c>
      <c r="E1788" s="136" t="s">
        <v>1056</v>
      </c>
      <c r="F1788" s="136" t="s">
        <v>1057</v>
      </c>
      <c r="G1788" s="136" t="s">
        <v>17</v>
      </c>
      <c r="H1788" s="136" t="s">
        <v>1056</v>
      </c>
      <c r="I1788" s="137" t="s">
        <v>45</v>
      </c>
      <c r="J1788" s="8">
        <v>1</v>
      </c>
      <c r="K1788" s="8" t="s">
        <v>2043</v>
      </c>
      <c r="L1788" s="9">
        <v>35338.82</v>
      </c>
      <c r="M1788" s="9">
        <v>80.84615384615384</v>
      </c>
      <c r="N1788" s="138">
        <f t="shared" si="216"/>
        <v>2857007.6784615382</v>
      </c>
      <c r="O1788" s="11" t="s">
        <v>3204</v>
      </c>
      <c r="P1788" s="39">
        <v>8.6804511245990303E-5</v>
      </c>
      <c r="Q1788" s="39"/>
      <c r="R1788" s="26">
        <v>2.1701127811497575E-2</v>
      </c>
      <c r="S1788" s="7"/>
      <c r="T1788" s="26">
        <v>2.1701127811497575E-2</v>
      </c>
      <c r="U1788" s="11"/>
      <c r="V1788" s="28"/>
      <c r="W1788" s="28"/>
      <c r="X1788" s="29"/>
      <c r="Y1788" s="108" t="str">
        <f t="shared" si="217"/>
        <v>NO OFERTADO</v>
      </c>
      <c r="Z1788" s="108" t="str">
        <f t="shared" si="218"/>
        <v>CORRECTO</v>
      </c>
      <c r="AA1788" s="29">
        <f t="shared" si="219"/>
        <v>0</v>
      </c>
      <c r="AB1788" s="25">
        <v>7.8124060121391274E-3</v>
      </c>
      <c r="AC1788" s="7"/>
      <c r="AD1788" s="26">
        <v>7.8124060121391274E-3</v>
      </c>
      <c r="AE1788" s="28"/>
      <c r="AF1788" s="28"/>
      <c r="AG1788" s="28"/>
      <c r="AH1788" s="29"/>
      <c r="AI1788" s="108" t="str">
        <f t="shared" si="220"/>
        <v>NO OFERTADO</v>
      </c>
      <c r="AJ1788" s="108" t="str">
        <f t="shared" si="221"/>
        <v>CORRECTO</v>
      </c>
      <c r="AK1788" s="27">
        <v>5.2082706747594186E-3</v>
      </c>
      <c r="AL1788" s="7"/>
      <c r="AM1788" s="26">
        <v>5.2082706747594186E-3</v>
      </c>
      <c r="AN1788" s="28"/>
      <c r="AO1788" s="28"/>
      <c r="AP1788" s="28"/>
      <c r="AQ1788" s="29"/>
      <c r="AR1788" s="108" t="str">
        <f t="shared" si="222"/>
        <v>NO OFERTADO</v>
      </c>
      <c r="AS1788" s="109" t="str">
        <f t="shared" si="223"/>
        <v>CORRECTO</v>
      </c>
    </row>
    <row r="1789" spans="1:45" ht="24" x14ac:dyDescent="0.25">
      <c r="A1789" s="134">
        <v>1789</v>
      </c>
      <c r="B1789" s="135">
        <v>22</v>
      </c>
      <c r="C1789" s="10" t="s">
        <v>74</v>
      </c>
      <c r="D1789" s="136" t="s">
        <v>75</v>
      </c>
      <c r="E1789" s="136" t="s">
        <v>36</v>
      </c>
      <c r="F1789" s="136" t="s">
        <v>37</v>
      </c>
      <c r="G1789" s="136" t="s">
        <v>17</v>
      </c>
      <c r="H1789" s="136" t="s">
        <v>18</v>
      </c>
      <c r="I1789" s="137">
        <v>821197.08</v>
      </c>
      <c r="J1789" s="8">
        <v>1</v>
      </c>
      <c r="K1789" s="8" t="s">
        <v>76</v>
      </c>
      <c r="L1789" s="9">
        <v>357340</v>
      </c>
      <c r="M1789" s="9">
        <v>428.69230769230768</v>
      </c>
      <c r="N1789" s="138">
        <f t="shared" si="216"/>
        <v>153188909.23076922</v>
      </c>
      <c r="O1789" s="11" t="s">
        <v>3204</v>
      </c>
      <c r="P1789" s="39">
        <v>4.6543411466236665E-3</v>
      </c>
      <c r="Q1789" s="39">
        <v>7.4313845208683121E-3</v>
      </c>
      <c r="R1789" s="26">
        <v>1.1635852866559167</v>
      </c>
      <c r="S1789" s="26">
        <v>0.22294153562604938</v>
      </c>
      <c r="T1789" s="26">
        <v>1.386526822281966</v>
      </c>
      <c r="U1789" s="11"/>
      <c r="V1789" s="28"/>
      <c r="W1789" s="28"/>
      <c r="X1789" s="29"/>
      <c r="Y1789" s="108" t="str">
        <f t="shared" si="217"/>
        <v>NO OFERTADO</v>
      </c>
      <c r="Z1789" s="108" t="str">
        <f t="shared" si="218"/>
        <v>CORRECTO</v>
      </c>
      <c r="AA1789" s="29">
        <f t="shared" si="219"/>
        <v>0</v>
      </c>
      <c r="AB1789" s="25">
        <v>0.41889070319612998</v>
      </c>
      <c r="AC1789" s="26">
        <v>0.11147076781302469</v>
      </c>
      <c r="AD1789" s="26">
        <v>0.53036147100915465</v>
      </c>
      <c r="AE1789" s="28"/>
      <c r="AF1789" s="28"/>
      <c r="AG1789" s="28"/>
      <c r="AH1789" s="29"/>
      <c r="AI1789" s="108" t="str">
        <f t="shared" si="220"/>
        <v>NO OFERTADO</v>
      </c>
      <c r="AJ1789" s="108" t="str">
        <f t="shared" si="221"/>
        <v>CORRECTO</v>
      </c>
      <c r="AK1789" s="27">
        <v>0.27926046879742</v>
      </c>
      <c r="AL1789" s="26">
        <v>3.7156922604341558E-2</v>
      </c>
      <c r="AM1789" s="26">
        <v>0.31641739140176156</v>
      </c>
      <c r="AN1789" s="28"/>
      <c r="AO1789" s="28"/>
      <c r="AP1789" s="28"/>
      <c r="AQ1789" s="29"/>
      <c r="AR1789" s="108" t="str">
        <f t="shared" si="222"/>
        <v>NO OFERTADO</v>
      </c>
      <c r="AS1789" s="109" t="str">
        <f t="shared" si="223"/>
        <v>CORRECTO</v>
      </c>
    </row>
    <row r="1790" spans="1:45" x14ac:dyDescent="0.25">
      <c r="A1790" s="134">
        <v>1790</v>
      </c>
      <c r="B1790" s="135">
        <v>868</v>
      </c>
      <c r="C1790" s="10" t="s">
        <v>74</v>
      </c>
      <c r="D1790" s="136" t="s">
        <v>1770</v>
      </c>
      <c r="E1790" s="136" t="s">
        <v>36</v>
      </c>
      <c r="F1790" s="136" t="s">
        <v>1771</v>
      </c>
      <c r="G1790" s="136" t="s">
        <v>17</v>
      </c>
      <c r="H1790" s="136" t="s">
        <v>18</v>
      </c>
      <c r="I1790" s="137">
        <v>59215.81</v>
      </c>
      <c r="J1790" s="8">
        <v>15</v>
      </c>
      <c r="K1790" s="8" t="s">
        <v>76</v>
      </c>
      <c r="L1790" s="9">
        <v>57229.760000000002</v>
      </c>
      <c r="M1790" s="9">
        <v>103.63636363636364</v>
      </c>
      <c r="N1790" s="138">
        <f t="shared" si="216"/>
        <v>5931084.2181818187</v>
      </c>
      <c r="O1790" s="11" t="s">
        <v>3204</v>
      </c>
      <c r="P1790" s="39">
        <v>1.802042292708561E-4</v>
      </c>
      <c r="Q1790" s="39">
        <v>2.8772427241821271E-4</v>
      </c>
      <c r="R1790" s="26">
        <v>4.5051057317714027E-2</v>
      </c>
      <c r="S1790" s="26">
        <v>8.6317281725463817E-3</v>
      </c>
      <c r="T1790" s="26">
        <v>5.3682785490260412E-2</v>
      </c>
      <c r="U1790" s="11"/>
      <c r="V1790" s="28"/>
      <c r="W1790" s="28"/>
      <c r="X1790" s="29"/>
      <c r="Y1790" s="108" t="str">
        <f t="shared" si="217"/>
        <v>NO OFERTADO</v>
      </c>
      <c r="Z1790" s="108" t="str">
        <f t="shared" si="218"/>
        <v>CORRECTO</v>
      </c>
      <c r="AA1790" s="29">
        <f t="shared" si="219"/>
        <v>0</v>
      </c>
      <c r="AB1790" s="25">
        <v>1.6218380634377048E-2</v>
      </c>
      <c r="AC1790" s="26">
        <v>4.3158640862731908E-3</v>
      </c>
      <c r="AD1790" s="26">
        <v>2.0534244720650241E-2</v>
      </c>
      <c r="AE1790" s="28"/>
      <c r="AF1790" s="28"/>
      <c r="AG1790" s="28"/>
      <c r="AH1790" s="29"/>
      <c r="AI1790" s="108" t="str">
        <f t="shared" si="220"/>
        <v>NO OFERTADO</v>
      </c>
      <c r="AJ1790" s="108" t="str">
        <f t="shared" si="221"/>
        <v>CORRECTO</v>
      </c>
      <c r="AK1790" s="27">
        <v>1.0812253756251366E-2</v>
      </c>
      <c r="AL1790" s="26">
        <v>1.4386213620910635E-3</v>
      </c>
      <c r="AM1790" s="26">
        <v>1.2250875118342429E-2</v>
      </c>
      <c r="AN1790" s="28"/>
      <c r="AO1790" s="28"/>
      <c r="AP1790" s="28"/>
      <c r="AQ1790" s="29"/>
      <c r="AR1790" s="108" t="str">
        <f t="shared" si="222"/>
        <v>NO OFERTADO</v>
      </c>
      <c r="AS1790" s="109" t="str">
        <f t="shared" si="223"/>
        <v>CORRECTO</v>
      </c>
    </row>
    <row r="1791" spans="1:45" ht="24" x14ac:dyDescent="0.25">
      <c r="A1791" s="134">
        <v>1791</v>
      </c>
      <c r="B1791" s="135">
        <v>1172</v>
      </c>
      <c r="C1791" s="10" t="s">
        <v>74</v>
      </c>
      <c r="D1791" s="136" t="s">
        <v>2191</v>
      </c>
      <c r="E1791" s="136" t="s">
        <v>201</v>
      </c>
      <c r="F1791" s="136" t="s">
        <v>1771</v>
      </c>
      <c r="G1791" s="136" t="s">
        <v>17</v>
      </c>
      <c r="H1791" s="136" t="s">
        <v>2192</v>
      </c>
      <c r="I1791" s="137">
        <v>68433.09</v>
      </c>
      <c r="J1791" s="8">
        <v>5.3</v>
      </c>
      <c r="K1791" s="8" t="s">
        <v>76</v>
      </c>
      <c r="L1791" s="9">
        <v>60584.12</v>
      </c>
      <c r="M1791" s="9">
        <v>36.618181818181817</v>
      </c>
      <c r="N1791" s="138">
        <f t="shared" si="216"/>
        <v>2218480.3214545455</v>
      </c>
      <c r="O1791" s="11" t="s">
        <v>3204</v>
      </c>
      <c r="P1791" s="39">
        <v>6.740412406466053E-5</v>
      </c>
      <c r="Q1791" s="39">
        <v>1.0762123970654166E-4</v>
      </c>
      <c r="R1791" s="26">
        <v>1.6851031016165134E-2</v>
      </c>
      <c r="S1791" s="26">
        <v>3.2286371911962497E-3</v>
      </c>
      <c r="T1791" s="26">
        <v>2.0079668207361383E-2</v>
      </c>
      <c r="U1791" s="11"/>
      <c r="V1791" s="28"/>
      <c r="W1791" s="28"/>
      <c r="X1791" s="29"/>
      <c r="Y1791" s="108" t="str">
        <f t="shared" si="217"/>
        <v>NO OFERTADO</v>
      </c>
      <c r="Z1791" s="108" t="str">
        <f t="shared" si="218"/>
        <v>CORRECTO</v>
      </c>
      <c r="AA1791" s="29">
        <f t="shared" si="219"/>
        <v>0</v>
      </c>
      <c r="AB1791" s="25">
        <v>6.0663711658194477E-3</v>
      </c>
      <c r="AC1791" s="26">
        <v>1.6143185955981249E-3</v>
      </c>
      <c r="AD1791" s="26">
        <v>7.6806897614175723E-3</v>
      </c>
      <c r="AE1791" s="28"/>
      <c r="AF1791" s="28"/>
      <c r="AG1791" s="28"/>
      <c r="AH1791" s="29"/>
      <c r="AI1791" s="108" t="str">
        <f t="shared" si="220"/>
        <v>NO OFERTADO</v>
      </c>
      <c r="AJ1791" s="108" t="str">
        <f t="shared" si="221"/>
        <v>CORRECTO</v>
      </c>
      <c r="AK1791" s="27">
        <v>4.0442474438796318E-3</v>
      </c>
      <c r="AL1791" s="26">
        <v>5.3810619853270829E-4</v>
      </c>
      <c r="AM1791" s="26">
        <v>4.5823536424123403E-3</v>
      </c>
      <c r="AN1791" s="28"/>
      <c r="AO1791" s="28"/>
      <c r="AP1791" s="28"/>
      <c r="AQ1791" s="29"/>
      <c r="AR1791" s="108" t="str">
        <f t="shared" si="222"/>
        <v>NO OFERTADO</v>
      </c>
      <c r="AS1791" s="109" t="str">
        <f t="shared" si="223"/>
        <v>CORRECTO</v>
      </c>
    </row>
    <row r="1792" spans="1:45" ht="24" x14ac:dyDescent="0.25">
      <c r="A1792" s="134">
        <v>1792</v>
      </c>
      <c r="B1792" s="135">
        <v>87</v>
      </c>
      <c r="C1792" s="10" t="s">
        <v>277</v>
      </c>
      <c r="D1792" s="136" t="s">
        <v>126</v>
      </c>
      <c r="E1792" s="136" t="s">
        <v>6</v>
      </c>
      <c r="F1792" s="136" t="s">
        <v>7</v>
      </c>
      <c r="G1792" s="136" t="s">
        <v>8</v>
      </c>
      <c r="H1792" s="136" t="s">
        <v>7</v>
      </c>
      <c r="I1792" s="137">
        <v>102048</v>
      </c>
      <c r="J1792" s="8">
        <v>1</v>
      </c>
      <c r="K1792" s="8" t="s">
        <v>278</v>
      </c>
      <c r="L1792" s="9">
        <v>80813.539999999994</v>
      </c>
      <c r="M1792" s="9">
        <v>816</v>
      </c>
      <c r="N1792" s="138">
        <f t="shared" si="216"/>
        <v>65943848.639999993</v>
      </c>
      <c r="O1792" s="11" t="s">
        <v>3204</v>
      </c>
      <c r="P1792" s="39">
        <v>2.0035730369325371E-3</v>
      </c>
      <c r="Q1792" s="39">
        <v>3.1990181175031666E-3</v>
      </c>
      <c r="R1792" s="26">
        <v>0.50089325923313432</v>
      </c>
      <c r="S1792" s="26">
        <v>9.5970543525095001E-2</v>
      </c>
      <c r="T1792" s="26">
        <v>0.59686380275822937</v>
      </c>
      <c r="U1792" s="11"/>
      <c r="V1792" s="28"/>
      <c r="W1792" s="28"/>
      <c r="X1792" s="29"/>
      <c r="Y1792" s="108" t="str">
        <f t="shared" si="217"/>
        <v>NO OFERTADO</v>
      </c>
      <c r="Z1792" s="108" t="str">
        <f t="shared" si="218"/>
        <v>CORRECTO</v>
      </c>
      <c r="AA1792" s="29">
        <f t="shared" si="219"/>
        <v>0</v>
      </c>
      <c r="AB1792" s="25">
        <v>0.18032157332392834</v>
      </c>
      <c r="AC1792" s="26">
        <v>4.79852717625475E-2</v>
      </c>
      <c r="AD1792" s="26">
        <v>0.22830684508647583</v>
      </c>
      <c r="AE1792" s="28"/>
      <c r="AF1792" s="28"/>
      <c r="AG1792" s="28"/>
      <c r="AH1792" s="29"/>
      <c r="AI1792" s="108" t="str">
        <f t="shared" si="220"/>
        <v>NO OFERTADO</v>
      </c>
      <c r="AJ1792" s="108" t="str">
        <f t="shared" si="221"/>
        <v>CORRECTO</v>
      </c>
      <c r="AK1792" s="27">
        <v>0.12021438221595222</v>
      </c>
      <c r="AL1792" s="26">
        <v>1.5995090587515831E-2</v>
      </c>
      <c r="AM1792" s="26">
        <v>0.13620947280346807</v>
      </c>
      <c r="AN1792" s="28"/>
      <c r="AO1792" s="28"/>
      <c r="AP1792" s="28"/>
      <c r="AQ1792" s="29"/>
      <c r="AR1792" s="108" t="str">
        <f t="shared" si="222"/>
        <v>NO OFERTADO</v>
      </c>
      <c r="AS1792" s="109" t="str">
        <f t="shared" si="223"/>
        <v>CORRECTO</v>
      </c>
    </row>
    <row r="1793" spans="1:45" ht="24" x14ac:dyDescent="0.25">
      <c r="A1793" s="134">
        <v>1793</v>
      </c>
      <c r="B1793" s="135">
        <v>2829</v>
      </c>
      <c r="C1793" s="10" t="s">
        <v>4647</v>
      </c>
      <c r="D1793" s="136" t="s">
        <v>1092</v>
      </c>
      <c r="E1793" s="136" t="s">
        <v>6</v>
      </c>
      <c r="F1793" s="136" t="s">
        <v>7</v>
      </c>
      <c r="G1793" s="136" t="s">
        <v>8</v>
      </c>
      <c r="H1793" s="136" t="s">
        <v>6</v>
      </c>
      <c r="I1793" s="137" t="s">
        <v>45</v>
      </c>
      <c r="J1793" s="8">
        <v>1</v>
      </c>
      <c r="K1793" s="11"/>
      <c r="L1793" s="9">
        <v>273541</v>
      </c>
      <c r="M1793" s="9">
        <v>240</v>
      </c>
      <c r="N1793" s="138">
        <f t="shared" si="216"/>
        <v>65649840</v>
      </c>
      <c r="O1793" s="11" t="s">
        <v>3204</v>
      </c>
      <c r="P1793" s="39">
        <v>1.9946401675917588E-3</v>
      </c>
      <c r="Q1793" s="39"/>
      <c r="R1793" s="26">
        <v>0.49866004189793972</v>
      </c>
      <c r="S1793" s="7"/>
      <c r="T1793" s="26">
        <v>0.49866004189793972</v>
      </c>
      <c r="U1793" s="11"/>
      <c r="V1793" s="28"/>
      <c r="W1793" s="28"/>
      <c r="X1793" s="29"/>
      <c r="Y1793" s="108" t="str">
        <f t="shared" si="217"/>
        <v>NO OFERTADO</v>
      </c>
      <c r="Z1793" s="108" t="str">
        <f t="shared" si="218"/>
        <v>CORRECTO</v>
      </c>
      <c r="AA1793" s="29">
        <f t="shared" si="219"/>
        <v>0</v>
      </c>
      <c r="AB1793" s="25">
        <v>0.17951761508325831</v>
      </c>
      <c r="AC1793" s="7"/>
      <c r="AD1793" s="26">
        <v>0.17951761508325831</v>
      </c>
      <c r="AE1793" s="28"/>
      <c r="AF1793" s="28"/>
      <c r="AG1793" s="28"/>
      <c r="AH1793" s="29"/>
      <c r="AI1793" s="108" t="str">
        <f t="shared" si="220"/>
        <v>NO OFERTADO</v>
      </c>
      <c r="AJ1793" s="108" t="str">
        <f t="shared" si="221"/>
        <v>CORRECTO</v>
      </c>
      <c r="AK1793" s="27">
        <v>0.11967841005550553</v>
      </c>
      <c r="AL1793" s="7"/>
      <c r="AM1793" s="26">
        <v>0.11967841005550553</v>
      </c>
      <c r="AN1793" s="28"/>
      <c r="AO1793" s="28"/>
      <c r="AP1793" s="28"/>
      <c r="AQ1793" s="29"/>
      <c r="AR1793" s="108" t="str">
        <f t="shared" si="222"/>
        <v>NO OFERTADO</v>
      </c>
      <c r="AS1793" s="109" t="str">
        <f t="shared" si="223"/>
        <v>CORRECTO</v>
      </c>
    </row>
    <row r="1794" spans="1:45" ht="84" x14ac:dyDescent="0.25">
      <c r="A1794" s="134">
        <v>1794</v>
      </c>
      <c r="B1794" s="135">
        <v>2550</v>
      </c>
      <c r="C1794" s="10" t="s">
        <v>4282</v>
      </c>
      <c r="D1794" s="136" t="s">
        <v>4283</v>
      </c>
      <c r="E1794" s="136" t="s">
        <v>1086</v>
      </c>
      <c r="F1794" s="136" t="s">
        <v>230</v>
      </c>
      <c r="G1794" s="136" t="s">
        <v>8</v>
      </c>
      <c r="H1794" s="136" t="s">
        <v>230</v>
      </c>
      <c r="I1794" s="137" t="s">
        <v>45</v>
      </c>
      <c r="J1794" s="8">
        <v>1</v>
      </c>
      <c r="K1794" s="8" t="s">
        <v>4284</v>
      </c>
      <c r="L1794" s="9">
        <v>11713.44</v>
      </c>
      <c r="M1794" s="9">
        <v>348.77777777777777</v>
      </c>
      <c r="N1794" s="138">
        <f t="shared" si="216"/>
        <v>4085387.5733333332</v>
      </c>
      <c r="O1794" s="11" t="s">
        <v>4504</v>
      </c>
      <c r="P1794" s="39">
        <v>1.2412639777874385E-4</v>
      </c>
      <c r="Q1794" s="39"/>
      <c r="R1794" s="26">
        <v>3.1031599444685962E-2</v>
      </c>
      <c r="S1794" s="7"/>
      <c r="T1794" s="26">
        <v>3.1031599444685962E-2</v>
      </c>
      <c r="U1794" s="11"/>
      <c r="V1794" s="28"/>
      <c r="W1794" s="28"/>
      <c r="X1794" s="29"/>
      <c r="Y1794" s="108" t="str">
        <f t="shared" si="217"/>
        <v>NO OFERTADO</v>
      </c>
      <c r="Z1794" s="108" t="str">
        <f t="shared" si="218"/>
        <v>CORRECTO</v>
      </c>
      <c r="AA1794" s="29">
        <f t="shared" si="219"/>
        <v>0</v>
      </c>
      <c r="AB1794" s="25">
        <v>1.1171375800086945E-2</v>
      </c>
      <c r="AC1794" s="7"/>
      <c r="AD1794" s="26">
        <v>1.1171375800086945E-2</v>
      </c>
      <c r="AE1794" s="28"/>
      <c r="AF1794" s="28"/>
      <c r="AG1794" s="28"/>
      <c r="AH1794" s="29"/>
      <c r="AI1794" s="108" t="str">
        <f t="shared" si="220"/>
        <v>NO OFERTADO</v>
      </c>
      <c r="AJ1794" s="108" t="str">
        <f t="shared" si="221"/>
        <v>CORRECTO</v>
      </c>
      <c r="AK1794" s="27">
        <v>7.4475838667246311E-3</v>
      </c>
      <c r="AL1794" s="7"/>
      <c r="AM1794" s="26">
        <v>7.4475838667246311E-3</v>
      </c>
      <c r="AN1794" s="28"/>
      <c r="AO1794" s="28"/>
      <c r="AP1794" s="28"/>
      <c r="AQ1794" s="29"/>
      <c r="AR1794" s="108" t="str">
        <f t="shared" si="222"/>
        <v>NO OFERTADO</v>
      </c>
      <c r="AS1794" s="109" t="str">
        <f t="shared" si="223"/>
        <v>CORRECTO</v>
      </c>
    </row>
    <row r="1795" spans="1:45" x14ac:dyDescent="0.25">
      <c r="A1795" s="134">
        <v>1795</v>
      </c>
      <c r="B1795" s="135">
        <v>1367</v>
      </c>
      <c r="C1795" s="10" t="s">
        <v>2483</v>
      </c>
      <c r="D1795" s="136" t="s">
        <v>2484</v>
      </c>
      <c r="E1795" s="136" t="s">
        <v>36</v>
      </c>
      <c r="F1795" s="136" t="s">
        <v>16</v>
      </c>
      <c r="G1795" s="136" t="s">
        <v>17</v>
      </c>
      <c r="H1795" s="136" t="s">
        <v>36</v>
      </c>
      <c r="I1795" s="137" t="s">
        <v>45</v>
      </c>
      <c r="J1795" s="8">
        <v>1</v>
      </c>
      <c r="K1795" s="8" t="s">
        <v>2485</v>
      </c>
      <c r="L1795" s="9">
        <v>61601.29</v>
      </c>
      <c r="M1795" s="9">
        <v>22.923076923076923</v>
      </c>
      <c r="N1795" s="138">
        <f t="shared" si="216"/>
        <v>1412091.1092307693</v>
      </c>
      <c r="O1795" s="11" t="s">
        <v>3204</v>
      </c>
      <c r="P1795" s="39">
        <v>4.2903587377682787E-5</v>
      </c>
      <c r="Q1795" s="39"/>
      <c r="R1795" s="26">
        <v>1.0725896844420697E-2</v>
      </c>
      <c r="S1795" s="7"/>
      <c r="T1795" s="26">
        <v>1.0725896844420697E-2</v>
      </c>
      <c r="U1795" s="11"/>
      <c r="V1795" s="28"/>
      <c r="W1795" s="28"/>
      <c r="X1795" s="29"/>
      <c r="Y1795" s="108" t="str">
        <f t="shared" si="217"/>
        <v>NO OFERTADO</v>
      </c>
      <c r="Z1795" s="108" t="str">
        <f t="shared" si="218"/>
        <v>CORRECTO</v>
      </c>
      <c r="AA1795" s="29">
        <f t="shared" si="219"/>
        <v>0</v>
      </c>
      <c r="AB1795" s="25">
        <v>3.8613228639914508E-3</v>
      </c>
      <c r="AC1795" s="7"/>
      <c r="AD1795" s="26">
        <v>3.8613228639914508E-3</v>
      </c>
      <c r="AE1795" s="28"/>
      <c r="AF1795" s="28"/>
      <c r="AG1795" s="28"/>
      <c r="AH1795" s="29"/>
      <c r="AI1795" s="108" t="str">
        <f t="shared" si="220"/>
        <v>NO OFERTADO</v>
      </c>
      <c r="AJ1795" s="108" t="str">
        <f t="shared" si="221"/>
        <v>CORRECTO</v>
      </c>
      <c r="AK1795" s="27">
        <v>2.5742152426609672E-3</v>
      </c>
      <c r="AL1795" s="7"/>
      <c r="AM1795" s="26">
        <v>2.5742152426609672E-3</v>
      </c>
      <c r="AN1795" s="28"/>
      <c r="AO1795" s="28"/>
      <c r="AP1795" s="28"/>
      <c r="AQ1795" s="29"/>
      <c r="AR1795" s="108" t="str">
        <f t="shared" si="222"/>
        <v>NO OFERTADO</v>
      </c>
      <c r="AS1795" s="109" t="str">
        <f t="shared" si="223"/>
        <v>CORRECTO</v>
      </c>
    </row>
    <row r="1796" spans="1:45" x14ac:dyDescent="0.25">
      <c r="A1796" s="134">
        <v>1796</v>
      </c>
      <c r="B1796" s="135">
        <v>200</v>
      </c>
      <c r="C1796" s="10" t="s">
        <v>557</v>
      </c>
      <c r="D1796" s="136" t="s">
        <v>558</v>
      </c>
      <c r="E1796" s="136" t="s">
        <v>559</v>
      </c>
      <c r="F1796" s="136" t="s">
        <v>166</v>
      </c>
      <c r="G1796" s="136" t="s">
        <v>8</v>
      </c>
      <c r="H1796" s="136" t="s">
        <v>81</v>
      </c>
      <c r="I1796" s="137" t="s">
        <v>45</v>
      </c>
      <c r="J1796" s="8">
        <v>200</v>
      </c>
      <c r="K1796" s="8" t="s">
        <v>560</v>
      </c>
      <c r="L1796" s="9">
        <v>141.88999999999999</v>
      </c>
      <c r="M1796" s="9">
        <v>175200</v>
      </c>
      <c r="N1796" s="138">
        <f t="shared" si="216"/>
        <v>24859127.999999996</v>
      </c>
      <c r="O1796" s="11" t="s">
        <v>3204</v>
      </c>
      <c r="P1796" s="39">
        <v>7.5529529455220263E-4</v>
      </c>
      <c r="Q1796" s="39"/>
      <c r="R1796" s="26">
        <v>0.18882382363805067</v>
      </c>
      <c r="S1796" s="7"/>
      <c r="T1796" s="26">
        <v>0.18882382363805067</v>
      </c>
      <c r="U1796" s="11"/>
      <c r="V1796" s="28"/>
      <c r="W1796" s="28"/>
      <c r="X1796" s="29"/>
      <c r="Y1796" s="108" t="str">
        <f t="shared" si="217"/>
        <v>NO OFERTADO</v>
      </c>
      <c r="Z1796" s="108" t="str">
        <f t="shared" si="218"/>
        <v>CORRECTO</v>
      </c>
      <c r="AA1796" s="29">
        <f t="shared" si="219"/>
        <v>0</v>
      </c>
      <c r="AB1796" s="25">
        <v>6.7976576509698239E-2</v>
      </c>
      <c r="AC1796" s="7"/>
      <c r="AD1796" s="26">
        <v>6.7976576509698239E-2</v>
      </c>
      <c r="AE1796" s="28"/>
      <c r="AF1796" s="28"/>
      <c r="AG1796" s="28"/>
      <c r="AH1796" s="29"/>
      <c r="AI1796" s="108" t="str">
        <f t="shared" si="220"/>
        <v>NO OFERTADO</v>
      </c>
      <c r="AJ1796" s="108" t="str">
        <f t="shared" si="221"/>
        <v>CORRECTO</v>
      </c>
      <c r="AK1796" s="27">
        <v>4.5317717673132155E-2</v>
      </c>
      <c r="AL1796" s="7"/>
      <c r="AM1796" s="26">
        <v>4.5317717673132155E-2</v>
      </c>
      <c r="AN1796" s="28"/>
      <c r="AO1796" s="28"/>
      <c r="AP1796" s="28"/>
      <c r="AQ1796" s="29"/>
      <c r="AR1796" s="108" t="str">
        <f t="shared" si="222"/>
        <v>NO OFERTADO</v>
      </c>
      <c r="AS1796" s="109" t="str">
        <f t="shared" si="223"/>
        <v>CORRECTO</v>
      </c>
    </row>
    <row r="1797" spans="1:45" ht="24" x14ac:dyDescent="0.25">
      <c r="A1797" s="134">
        <v>1797</v>
      </c>
      <c r="B1797" s="135">
        <v>1305</v>
      </c>
      <c r="C1797" s="10" t="s">
        <v>557</v>
      </c>
      <c r="D1797" s="136" t="s">
        <v>666</v>
      </c>
      <c r="E1797" s="136" t="s">
        <v>6</v>
      </c>
      <c r="F1797" s="136" t="s">
        <v>7</v>
      </c>
      <c r="G1797" s="136" t="s">
        <v>8</v>
      </c>
      <c r="H1797" s="136" t="s">
        <v>7</v>
      </c>
      <c r="I1797" s="137" t="s">
        <v>45</v>
      </c>
      <c r="J1797" s="8">
        <v>1</v>
      </c>
      <c r="K1797" s="8" t="s">
        <v>560</v>
      </c>
      <c r="L1797" s="9">
        <v>574</v>
      </c>
      <c r="M1797" s="9">
        <v>6330.7692307692305</v>
      </c>
      <c r="N1797" s="138">
        <f t="shared" si="216"/>
        <v>3633861.5384615385</v>
      </c>
      <c r="O1797" s="11" t="s">
        <v>3204</v>
      </c>
      <c r="P1797" s="39">
        <v>1.1040767484097706E-4</v>
      </c>
      <c r="Q1797" s="39"/>
      <c r="R1797" s="26">
        <v>2.7601918710244266E-2</v>
      </c>
      <c r="S1797" s="7"/>
      <c r="T1797" s="26">
        <v>2.7601918710244266E-2</v>
      </c>
      <c r="U1797" s="11"/>
      <c r="V1797" s="28"/>
      <c r="W1797" s="28"/>
      <c r="X1797" s="29"/>
      <c r="Y1797" s="108" t="str">
        <f t="shared" si="217"/>
        <v>NO OFERTADO</v>
      </c>
      <c r="Z1797" s="108" t="str">
        <f t="shared" si="218"/>
        <v>CORRECTO</v>
      </c>
      <c r="AA1797" s="29">
        <f t="shared" si="219"/>
        <v>0</v>
      </c>
      <c r="AB1797" s="25">
        <v>9.9366907356879357E-3</v>
      </c>
      <c r="AC1797" s="7"/>
      <c r="AD1797" s="26">
        <v>9.9366907356879357E-3</v>
      </c>
      <c r="AE1797" s="28"/>
      <c r="AF1797" s="28"/>
      <c r="AG1797" s="28"/>
      <c r="AH1797" s="29"/>
      <c r="AI1797" s="108" t="str">
        <f t="shared" si="220"/>
        <v>NO OFERTADO</v>
      </c>
      <c r="AJ1797" s="108" t="str">
        <f t="shared" si="221"/>
        <v>CORRECTO</v>
      </c>
      <c r="AK1797" s="27">
        <v>6.6244604904586238E-3</v>
      </c>
      <c r="AL1797" s="7"/>
      <c r="AM1797" s="26">
        <v>6.6244604904586238E-3</v>
      </c>
      <c r="AN1797" s="28"/>
      <c r="AO1797" s="28"/>
      <c r="AP1797" s="28"/>
      <c r="AQ1797" s="29"/>
      <c r="AR1797" s="108" t="str">
        <f t="shared" si="222"/>
        <v>NO OFERTADO</v>
      </c>
      <c r="AS1797" s="109" t="str">
        <f t="shared" si="223"/>
        <v>CORRECTO</v>
      </c>
    </row>
    <row r="1798" spans="1:45" ht="24" x14ac:dyDescent="0.25">
      <c r="A1798" s="134">
        <v>1798</v>
      </c>
      <c r="B1798" s="135">
        <v>1597</v>
      </c>
      <c r="C1798" s="10" t="s">
        <v>2818</v>
      </c>
      <c r="D1798" s="136" t="s">
        <v>2819</v>
      </c>
      <c r="E1798" s="136" t="s">
        <v>192</v>
      </c>
      <c r="F1798" s="136" t="s">
        <v>16</v>
      </c>
      <c r="G1798" s="136" t="s">
        <v>17</v>
      </c>
      <c r="H1798" s="136" t="s">
        <v>16</v>
      </c>
      <c r="I1798" s="137">
        <v>265928</v>
      </c>
      <c r="J1798" s="8">
        <v>1</v>
      </c>
      <c r="K1798" s="8" t="s">
        <v>2820</v>
      </c>
      <c r="L1798" s="9">
        <v>265928</v>
      </c>
      <c r="M1798" s="9">
        <v>1.5</v>
      </c>
      <c r="N1798" s="138">
        <f t="shared" ref="N1798:N1861" si="224">M1798*L1798</f>
        <v>398892</v>
      </c>
      <c r="O1798" s="11" t="s">
        <v>3204</v>
      </c>
      <c r="P1798" s="39">
        <v>1.211954219128351E-5</v>
      </c>
      <c r="Q1798" s="39">
        <v>1.935074705592848E-5</v>
      </c>
      <c r="R1798" s="26">
        <v>3.0298855478208776E-3</v>
      </c>
      <c r="S1798" s="26">
        <v>5.8052241167785444E-4</v>
      </c>
      <c r="T1798" s="26">
        <v>3.6104079594987321E-3</v>
      </c>
      <c r="U1798" s="11"/>
      <c r="V1798" s="28"/>
      <c r="W1798" s="28"/>
      <c r="X1798" s="29"/>
      <c r="Y1798" s="108" t="str">
        <f t="shared" ref="Y1798:Y1861" si="225">IF(U1798=0,"NO OFERTADO",IF(V1798=0,"NO OFERTADO",IF(W1798=0,"NO OFERTADO",IF(X1798&gt;0,"CORRECTO","NO OFERTADO"))))</f>
        <v>NO OFERTADO</v>
      </c>
      <c r="Z1798" s="108" t="str">
        <f t="shared" ref="Z1798:Z1861" si="226">IF(X1798=0,"CORRECTO",IF(X1798&gt;I1798,"SOBREPASA TECHO REGULADO","CORRECTO"))</f>
        <v>CORRECTO</v>
      </c>
      <c r="AA1798" s="29">
        <f t="shared" ref="AA1798:AA1861" si="227">IF(AND(Y1798="CORRECTO", Z1798="CORRECTO"), X1798*M1798, 0)</f>
        <v>0</v>
      </c>
      <c r="AB1798" s="25">
        <v>1.0907587972155159E-3</v>
      </c>
      <c r="AC1798" s="26">
        <v>2.9026120583892722E-4</v>
      </c>
      <c r="AD1798" s="26">
        <v>1.3810200030544431E-3</v>
      </c>
      <c r="AE1798" s="28"/>
      <c r="AF1798" s="28"/>
      <c r="AG1798" s="28"/>
      <c r="AH1798" s="29"/>
      <c r="AI1798" s="108" t="str">
        <f t="shared" ref="AI1798:AI1861" si="228">IF(AE1798=0,"NO OFERTADO",IF(AF1798=0,"NO OFERTADO",IF(AG1798=0,"NO OFERTADO",IF(AH1798&gt;0,"CORRECTO","NO OFERTADO"))))</f>
        <v>NO OFERTADO</v>
      </c>
      <c r="AJ1798" s="108" t="str">
        <f t="shared" ref="AJ1798:AJ1861" si="229">IF(AH1798=0,"CORRECTO",IF(AH1798&lt;X1798,"PRECIO OPCION 1 MAYOR QUE OPCION 2",IF(AH1798&gt;I1798,"SOBREPASA TECHO REGULADO","CORRECTO")))</f>
        <v>CORRECTO</v>
      </c>
      <c r="AK1798" s="27">
        <v>7.2717253147701062E-4</v>
      </c>
      <c r="AL1798" s="26">
        <v>9.6753735279642402E-5</v>
      </c>
      <c r="AM1798" s="26">
        <v>8.2392626675665301E-4</v>
      </c>
      <c r="AN1798" s="28"/>
      <c r="AO1798" s="28"/>
      <c r="AP1798" s="28"/>
      <c r="AQ1798" s="29"/>
      <c r="AR1798" s="108" t="str">
        <f t="shared" ref="AR1798:AR1861" si="230">IF(AN1798=0,"NO OFERTADO",IF(AO1798=0,"NO OFERTADO",IF(AP1798=0,"NO OFERTADO",IF(AQ1798&gt;0,"CORRECTO","NO OFERTADO"))))</f>
        <v>NO OFERTADO</v>
      </c>
      <c r="AS1798" s="109" t="str">
        <f t="shared" ref="AS1798:AS1861" si="231">IF(AQ1798=0,"CORRECTO",IF(AQ1798&lt;AH1798,"PRECIO OPCION 2 MAYOR QUE OPCION 3",IF(AQ1798&gt;I1798,"SOBREPASA TECHO REGULADO","CORRECTO")))</f>
        <v>CORRECTO</v>
      </c>
    </row>
    <row r="1799" spans="1:45" ht="24" x14ac:dyDescent="0.25">
      <c r="A1799" s="134">
        <v>1799</v>
      </c>
      <c r="B1799" s="135">
        <v>1323</v>
      </c>
      <c r="C1799" s="10" t="s">
        <v>2417</v>
      </c>
      <c r="D1799" s="136" t="s">
        <v>126</v>
      </c>
      <c r="E1799" s="136" t="s">
        <v>6</v>
      </c>
      <c r="F1799" s="136" t="s">
        <v>7</v>
      </c>
      <c r="G1799" s="136" t="s">
        <v>8</v>
      </c>
      <c r="H1799" s="136" t="s">
        <v>7</v>
      </c>
      <c r="I1799" s="137" t="s">
        <v>45</v>
      </c>
      <c r="J1799" s="8">
        <v>1</v>
      </c>
      <c r="K1799" s="8" t="s">
        <v>2418</v>
      </c>
      <c r="L1799" s="9">
        <v>1013.43</v>
      </c>
      <c r="M1799" s="9">
        <v>1348.4615384615386</v>
      </c>
      <c r="N1799" s="138">
        <f t="shared" si="224"/>
        <v>1366571.376923077</v>
      </c>
      <c r="O1799" s="11" t="s">
        <v>3204</v>
      </c>
      <c r="P1799" s="39">
        <v>4.1520560602919171E-5</v>
      </c>
      <c r="Q1799" s="39"/>
      <c r="R1799" s="26">
        <v>1.0380140150729793E-2</v>
      </c>
      <c r="S1799" s="7"/>
      <c r="T1799" s="26">
        <v>1.0380140150729793E-2</v>
      </c>
      <c r="U1799" s="11"/>
      <c r="V1799" s="28"/>
      <c r="W1799" s="28"/>
      <c r="X1799" s="29"/>
      <c r="Y1799" s="108" t="str">
        <f t="shared" si="225"/>
        <v>NO OFERTADO</v>
      </c>
      <c r="Z1799" s="108" t="str">
        <f t="shared" si="226"/>
        <v>CORRECTO</v>
      </c>
      <c r="AA1799" s="29">
        <f t="shared" si="227"/>
        <v>0</v>
      </c>
      <c r="AB1799" s="25">
        <v>3.7368504542627254E-3</v>
      </c>
      <c r="AC1799" s="7"/>
      <c r="AD1799" s="26">
        <v>3.7368504542627254E-3</v>
      </c>
      <c r="AE1799" s="28"/>
      <c r="AF1799" s="28"/>
      <c r="AG1799" s="28"/>
      <c r="AH1799" s="29"/>
      <c r="AI1799" s="108" t="str">
        <f t="shared" si="228"/>
        <v>NO OFERTADO</v>
      </c>
      <c r="AJ1799" s="108" t="str">
        <f t="shared" si="229"/>
        <v>CORRECTO</v>
      </c>
      <c r="AK1799" s="27">
        <v>2.4912336361751501E-3</v>
      </c>
      <c r="AL1799" s="7"/>
      <c r="AM1799" s="26">
        <v>2.4912336361751501E-3</v>
      </c>
      <c r="AN1799" s="28"/>
      <c r="AO1799" s="28"/>
      <c r="AP1799" s="28"/>
      <c r="AQ1799" s="29"/>
      <c r="AR1799" s="108" t="str">
        <f t="shared" si="230"/>
        <v>NO OFERTADO</v>
      </c>
      <c r="AS1799" s="109" t="str">
        <f t="shared" si="231"/>
        <v>CORRECTO</v>
      </c>
    </row>
    <row r="1800" spans="1:45" x14ac:dyDescent="0.25">
      <c r="A1800" s="134">
        <v>1800</v>
      </c>
      <c r="B1800" s="135">
        <v>1774</v>
      </c>
      <c r="C1800" s="10" t="s">
        <v>3090</v>
      </c>
      <c r="D1800" s="136" t="s">
        <v>3091</v>
      </c>
      <c r="E1800" s="136" t="s">
        <v>165</v>
      </c>
      <c r="F1800" s="136" t="s">
        <v>166</v>
      </c>
      <c r="G1800" s="136" t="s">
        <v>167</v>
      </c>
      <c r="H1800" s="136" t="s">
        <v>81</v>
      </c>
      <c r="I1800" s="137" t="s">
        <v>45</v>
      </c>
      <c r="J1800" s="8">
        <v>15</v>
      </c>
      <c r="K1800" s="8" t="s">
        <v>3092</v>
      </c>
      <c r="L1800" s="9">
        <v>891.33</v>
      </c>
      <c r="M1800" s="9">
        <v>130.38461538461539</v>
      </c>
      <c r="N1800" s="138">
        <f t="shared" si="224"/>
        <v>116215.71923076923</v>
      </c>
      <c r="O1800" s="11" t="s">
        <v>3204</v>
      </c>
      <c r="P1800" s="39">
        <v>3.5309841072462373E-6</v>
      </c>
      <c r="Q1800" s="39"/>
      <c r="R1800" s="26">
        <v>8.8274602681155938E-4</v>
      </c>
      <c r="S1800" s="7"/>
      <c r="T1800" s="26">
        <v>8.8274602681155938E-4</v>
      </c>
      <c r="U1800" s="11"/>
      <c r="V1800" s="28"/>
      <c r="W1800" s="28"/>
      <c r="X1800" s="29"/>
      <c r="Y1800" s="108" t="str">
        <f t="shared" si="225"/>
        <v>NO OFERTADO</v>
      </c>
      <c r="Z1800" s="108" t="str">
        <f t="shared" si="226"/>
        <v>CORRECTO</v>
      </c>
      <c r="AA1800" s="29">
        <f t="shared" si="227"/>
        <v>0</v>
      </c>
      <c r="AB1800" s="25">
        <v>3.1778856965216138E-4</v>
      </c>
      <c r="AC1800" s="7"/>
      <c r="AD1800" s="26">
        <v>3.1778856965216138E-4</v>
      </c>
      <c r="AE1800" s="28"/>
      <c r="AF1800" s="28"/>
      <c r="AG1800" s="28"/>
      <c r="AH1800" s="29"/>
      <c r="AI1800" s="108" t="str">
        <f t="shared" si="228"/>
        <v>NO OFERTADO</v>
      </c>
      <c r="AJ1800" s="108" t="str">
        <f t="shared" si="229"/>
        <v>CORRECTO</v>
      </c>
      <c r="AK1800" s="27">
        <v>2.1185904643477424E-4</v>
      </c>
      <c r="AL1800" s="7"/>
      <c r="AM1800" s="26">
        <v>2.1185904643477424E-4</v>
      </c>
      <c r="AN1800" s="28"/>
      <c r="AO1800" s="28"/>
      <c r="AP1800" s="28"/>
      <c r="AQ1800" s="29"/>
      <c r="AR1800" s="108" t="str">
        <f t="shared" si="230"/>
        <v>NO OFERTADO</v>
      </c>
      <c r="AS1800" s="109" t="str">
        <f t="shared" si="231"/>
        <v>CORRECTO</v>
      </c>
    </row>
    <row r="1801" spans="1:45" x14ac:dyDescent="0.25">
      <c r="A1801" s="134">
        <v>1801</v>
      </c>
      <c r="B1801" s="135">
        <v>1628</v>
      </c>
      <c r="C1801" s="10" t="s">
        <v>2870</v>
      </c>
      <c r="D1801" s="136" t="s">
        <v>133</v>
      </c>
      <c r="E1801" s="136" t="s">
        <v>165</v>
      </c>
      <c r="F1801" s="136" t="s">
        <v>166</v>
      </c>
      <c r="G1801" s="136" t="s">
        <v>8</v>
      </c>
      <c r="H1801" s="136" t="s">
        <v>81</v>
      </c>
      <c r="I1801" s="137" t="s">
        <v>45</v>
      </c>
      <c r="J1801" s="8">
        <v>120</v>
      </c>
      <c r="K1801" s="8" t="s">
        <v>2871</v>
      </c>
      <c r="L1801" s="9">
        <v>2599.12</v>
      </c>
      <c r="M1801" s="9">
        <v>285</v>
      </c>
      <c r="N1801" s="138">
        <f t="shared" si="224"/>
        <v>740749.2</v>
      </c>
      <c r="O1801" s="11" t="s">
        <v>3204</v>
      </c>
      <c r="P1801" s="39">
        <v>2.2506195116872503E-5</v>
      </c>
      <c r="Q1801" s="39"/>
      <c r="R1801" s="26">
        <v>5.6265487792181252E-3</v>
      </c>
      <c r="S1801" s="7"/>
      <c r="T1801" s="26">
        <v>5.6265487792181252E-3</v>
      </c>
      <c r="U1801" s="11"/>
      <c r="V1801" s="28"/>
      <c r="W1801" s="28"/>
      <c r="X1801" s="29"/>
      <c r="Y1801" s="108" t="str">
        <f t="shared" si="225"/>
        <v>NO OFERTADO</v>
      </c>
      <c r="Z1801" s="108" t="str">
        <f t="shared" si="226"/>
        <v>CORRECTO</v>
      </c>
      <c r="AA1801" s="29">
        <f t="shared" si="227"/>
        <v>0</v>
      </c>
      <c r="AB1801" s="25">
        <v>2.0255575605185251E-3</v>
      </c>
      <c r="AC1801" s="7"/>
      <c r="AD1801" s="26">
        <v>2.0255575605185251E-3</v>
      </c>
      <c r="AE1801" s="28"/>
      <c r="AF1801" s="28"/>
      <c r="AG1801" s="28"/>
      <c r="AH1801" s="29"/>
      <c r="AI1801" s="108" t="str">
        <f t="shared" si="228"/>
        <v>NO OFERTADO</v>
      </c>
      <c r="AJ1801" s="108" t="str">
        <f t="shared" si="229"/>
        <v>CORRECTO</v>
      </c>
      <c r="AK1801" s="27">
        <v>1.3503717070123501E-3</v>
      </c>
      <c r="AL1801" s="7"/>
      <c r="AM1801" s="26">
        <v>1.3503717070123501E-3</v>
      </c>
      <c r="AN1801" s="28"/>
      <c r="AO1801" s="28"/>
      <c r="AP1801" s="28"/>
      <c r="AQ1801" s="29"/>
      <c r="AR1801" s="108" t="str">
        <f t="shared" si="230"/>
        <v>NO OFERTADO</v>
      </c>
      <c r="AS1801" s="109" t="str">
        <f t="shared" si="231"/>
        <v>CORRECTO</v>
      </c>
    </row>
    <row r="1802" spans="1:45" x14ac:dyDescent="0.25">
      <c r="A1802" s="134">
        <v>1802</v>
      </c>
      <c r="B1802" s="135">
        <v>2445</v>
      </c>
      <c r="C1802" s="10" t="s">
        <v>4116</v>
      </c>
      <c r="D1802" s="136" t="s">
        <v>4117</v>
      </c>
      <c r="E1802" s="136" t="s">
        <v>165</v>
      </c>
      <c r="F1802" s="136" t="s">
        <v>166</v>
      </c>
      <c r="G1802" s="136" t="s">
        <v>8</v>
      </c>
      <c r="H1802" s="136" t="s">
        <v>267</v>
      </c>
      <c r="I1802" s="137" t="s">
        <v>45</v>
      </c>
      <c r="J1802" s="8">
        <v>60</v>
      </c>
      <c r="K1802" s="8" t="s">
        <v>562</v>
      </c>
      <c r="L1802" s="9">
        <v>8111.51</v>
      </c>
      <c r="M1802" s="138">
        <v>142.5</v>
      </c>
      <c r="N1802" s="138">
        <f t="shared" si="224"/>
        <v>1155890.175</v>
      </c>
      <c r="O1802" s="11" t="s">
        <v>3204</v>
      </c>
      <c r="P1802" s="39">
        <v>3.511943018261229E-5</v>
      </c>
      <c r="Q1802" s="39"/>
      <c r="R1802" s="26">
        <v>8.7798575456530734E-3</v>
      </c>
      <c r="S1802" s="7"/>
      <c r="T1802" s="26">
        <v>8.7798575456530734E-3</v>
      </c>
      <c r="U1802" s="11"/>
      <c r="V1802" s="28"/>
      <c r="W1802" s="28"/>
      <c r="X1802" s="29"/>
      <c r="Y1802" s="108" t="str">
        <f t="shared" si="225"/>
        <v>NO OFERTADO</v>
      </c>
      <c r="Z1802" s="108" t="str">
        <f t="shared" si="226"/>
        <v>CORRECTO</v>
      </c>
      <c r="AA1802" s="29">
        <f t="shared" si="227"/>
        <v>0</v>
      </c>
      <c r="AB1802" s="25">
        <v>3.1607487164351062E-3</v>
      </c>
      <c r="AC1802" s="7"/>
      <c r="AD1802" s="26">
        <v>3.1607487164351062E-3</v>
      </c>
      <c r="AE1802" s="28"/>
      <c r="AF1802" s="28"/>
      <c r="AG1802" s="28"/>
      <c r="AH1802" s="29"/>
      <c r="AI1802" s="108" t="str">
        <f t="shared" si="228"/>
        <v>NO OFERTADO</v>
      </c>
      <c r="AJ1802" s="108" t="str">
        <f t="shared" si="229"/>
        <v>CORRECTO</v>
      </c>
      <c r="AK1802" s="27">
        <v>2.1071658109567373E-3</v>
      </c>
      <c r="AL1802" s="7"/>
      <c r="AM1802" s="26">
        <v>2.1071658109567373E-3</v>
      </c>
      <c r="AN1802" s="28"/>
      <c r="AO1802" s="28"/>
      <c r="AP1802" s="28"/>
      <c r="AQ1802" s="29"/>
      <c r="AR1802" s="108" t="str">
        <f t="shared" si="230"/>
        <v>NO OFERTADO</v>
      </c>
      <c r="AS1802" s="109" t="str">
        <f t="shared" si="231"/>
        <v>CORRECTO</v>
      </c>
    </row>
    <row r="1803" spans="1:45" ht="24" x14ac:dyDescent="0.25">
      <c r="A1803" s="134">
        <v>1803</v>
      </c>
      <c r="B1803" s="135">
        <v>863</v>
      </c>
      <c r="C1803" s="10" t="s">
        <v>1764</v>
      </c>
      <c r="D1803" s="136" t="s">
        <v>494</v>
      </c>
      <c r="E1803" s="136" t="s">
        <v>6</v>
      </c>
      <c r="F1803" s="136" t="s">
        <v>7</v>
      </c>
      <c r="G1803" s="136" t="s">
        <v>8</v>
      </c>
      <c r="H1803" s="136" t="s">
        <v>7</v>
      </c>
      <c r="I1803" s="137" t="s">
        <v>45</v>
      </c>
      <c r="J1803" s="8">
        <v>1</v>
      </c>
      <c r="K1803" s="8" t="s">
        <v>1765</v>
      </c>
      <c r="L1803" s="9">
        <v>534.91</v>
      </c>
      <c r="M1803" s="9">
        <v>7108.3076923076924</v>
      </c>
      <c r="N1803" s="138">
        <f t="shared" si="224"/>
        <v>3802304.8676923076</v>
      </c>
      <c r="O1803" s="11" t="s">
        <v>3204</v>
      </c>
      <c r="P1803" s="39">
        <v>1.1552549128114775E-4</v>
      </c>
      <c r="Q1803" s="39"/>
      <c r="R1803" s="26">
        <v>2.8881372820286938E-2</v>
      </c>
      <c r="S1803" s="7"/>
      <c r="T1803" s="26">
        <v>2.8881372820286938E-2</v>
      </c>
      <c r="U1803" s="11"/>
      <c r="V1803" s="28"/>
      <c r="W1803" s="28"/>
      <c r="X1803" s="29"/>
      <c r="Y1803" s="108" t="str">
        <f t="shared" si="225"/>
        <v>NO OFERTADO</v>
      </c>
      <c r="Z1803" s="108" t="str">
        <f t="shared" si="226"/>
        <v>CORRECTO</v>
      </c>
      <c r="AA1803" s="29">
        <f t="shared" si="227"/>
        <v>0</v>
      </c>
      <c r="AB1803" s="25">
        <v>1.0397294215303297E-2</v>
      </c>
      <c r="AC1803" s="7"/>
      <c r="AD1803" s="26">
        <v>1.0397294215303297E-2</v>
      </c>
      <c r="AE1803" s="28"/>
      <c r="AF1803" s="28"/>
      <c r="AG1803" s="28"/>
      <c r="AH1803" s="29"/>
      <c r="AI1803" s="108" t="str">
        <f t="shared" si="228"/>
        <v>NO OFERTADO</v>
      </c>
      <c r="AJ1803" s="108" t="str">
        <f t="shared" si="229"/>
        <v>CORRECTO</v>
      </c>
      <c r="AK1803" s="27">
        <v>6.9315294768688652E-3</v>
      </c>
      <c r="AL1803" s="7"/>
      <c r="AM1803" s="26">
        <v>6.9315294768688652E-3</v>
      </c>
      <c r="AN1803" s="28"/>
      <c r="AO1803" s="28"/>
      <c r="AP1803" s="28"/>
      <c r="AQ1803" s="29"/>
      <c r="AR1803" s="108" t="str">
        <f t="shared" si="230"/>
        <v>NO OFERTADO</v>
      </c>
      <c r="AS1803" s="109" t="str">
        <f t="shared" si="231"/>
        <v>CORRECTO</v>
      </c>
    </row>
    <row r="1804" spans="1:45" x14ac:dyDescent="0.25">
      <c r="A1804" s="134">
        <v>1804</v>
      </c>
      <c r="B1804" s="135">
        <v>1018</v>
      </c>
      <c r="C1804" s="10" t="s">
        <v>1984</v>
      </c>
      <c r="D1804" s="136" t="s">
        <v>4877</v>
      </c>
      <c r="E1804" s="136" t="s">
        <v>165</v>
      </c>
      <c r="F1804" s="136" t="s">
        <v>166</v>
      </c>
      <c r="G1804" s="136" t="s">
        <v>8</v>
      </c>
      <c r="H1804" s="136" t="s">
        <v>552</v>
      </c>
      <c r="I1804" s="137" t="s">
        <v>45</v>
      </c>
      <c r="J1804" s="8">
        <v>10</v>
      </c>
      <c r="K1804" s="8" t="s">
        <v>639</v>
      </c>
      <c r="L1804" s="9">
        <v>8134</v>
      </c>
      <c r="M1804" s="9">
        <v>380.76923076923083</v>
      </c>
      <c r="N1804" s="138">
        <f t="shared" si="224"/>
        <v>3097176.9230769235</v>
      </c>
      <c r="O1804" s="11" t="s">
        <v>3204</v>
      </c>
      <c r="P1804" s="39">
        <v>9.410157735201613E-5</v>
      </c>
      <c r="Q1804" s="39"/>
      <c r="R1804" s="26">
        <v>2.3525394338004033E-2</v>
      </c>
      <c r="S1804" s="7"/>
      <c r="T1804" s="26">
        <v>2.3525394338004033E-2</v>
      </c>
      <c r="U1804" s="11"/>
      <c r="V1804" s="28"/>
      <c r="W1804" s="28"/>
      <c r="X1804" s="29"/>
      <c r="Y1804" s="108" t="str">
        <f t="shared" si="225"/>
        <v>NO OFERTADO</v>
      </c>
      <c r="Z1804" s="108" t="str">
        <f t="shared" si="226"/>
        <v>CORRECTO</v>
      </c>
      <c r="AA1804" s="29">
        <f t="shared" si="227"/>
        <v>0</v>
      </c>
      <c r="AB1804" s="25">
        <v>8.469141961681451E-3</v>
      </c>
      <c r="AC1804" s="7"/>
      <c r="AD1804" s="26">
        <v>8.469141961681451E-3</v>
      </c>
      <c r="AE1804" s="28"/>
      <c r="AF1804" s="28"/>
      <c r="AG1804" s="28"/>
      <c r="AH1804" s="29"/>
      <c r="AI1804" s="108" t="str">
        <f t="shared" si="228"/>
        <v>NO OFERTADO</v>
      </c>
      <c r="AJ1804" s="108" t="str">
        <f t="shared" si="229"/>
        <v>CORRECTO</v>
      </c>
      <c r="AK1804" s="27">
        <v>5.6460946411209679E-3</v>
      </c>
      <c r="AL1804" s="7"/>
      <c r="AM1804" s="26">
        <v>5.6460946411209679E-3</v>
      </c>
      <c r="AN1804" s="28"/>
      <c r="AO1804" s="28"/>
      <c r="AP1804" s="28"/>
      <c r="AQ1804" s="29"/>
      <c r="AR1804" s="108" t="str">
        <f t="shared" si="230"/>
        <v>NO OFERTADO</v>
      </c>
      <c r="AS1804" s="109" t="str">
        <f t="shared" si="231"/>
        <v>CORRECTO</v>
      </c>
    </row>
    <row r="1805" spans="1:45" ht="24" x14ac:dyDescent="0.25">
      <c r="A1805" s="134">
        <v>1805</v>
      </c>
      <c r="B1805" s="135">
        <v>234</v>
      </c>
      <c r="C1805" s="10" t="s">
        <v>638</v>
      </c>
      <c r="D1805" s="136" t="s">
        <v>633</v>
      </c>
      <c r="E1805" s="136" t="s">
        <v>6</v>
      </c>
      <c r="F1805" s="136" t="s">
        <v>7</v>
      </c>
      <c r="G1805" s="136" t="s">
        <v>8</v>
      </c>
      <c r="H1805" s="136" t="s">
        <v>7</v>
      </c>
      <c r="I1805" s="137" t="s">
        <v>45</v>
      </c>
      <c r="J1805" s="8">
        <v>1</v>
      </c>
      <c r="K1805" s="8" t="s">
        <v>639</v>
      </c>
      <c r="L1805" s="9">
        <v>36898.92</v>
      </c>
      <c r="M1805" s="9">
        <v>676.3</v>
      </c>
      <c r="N1805" s="138">
        <f t="shared" si="224"/>
        <v>24954739.595999997</v>
      </c>
      <c r="O1805" s="11" t="s">
        <v>3204</v>
      </c>
      <c r="P1805" s="39">
        <v>7.5820026324472582E-4</v>
      </c>
      <c r="Q1805" s="39"/>
      <c r="R1805" s="26">
        <v>0.18955006581118145</v>
      </c>
      <c r="S1805" s="7"/>
      <c r="T1805" s="26">
        <v>0.18955006581118145</v>
      </c>
      <c r="U1805" s="11"/>
      <c r="V1805" s="28"/>
      <c r="W1805" s="28"/>
      <c r="X1805" s="29"/>
      <c r="Y1805" s="108" t="str">
        <f t="shared" si="225"/>
        <v>NO OFERTADO</v>
      </c>
      <c r="Z1805" s="108" t="str">
        <f t="shared" si="226"/>
        <v>CORRECTO</v>
      </c>
      <c r="AA1805" s="29">
        <f t="shared" si="227"/>
        <v>0</v>
      </c>
      <c r="AB1805" s="25">
        <v>6.8238023692025321E-2</v>
      </c>
      <c r="AC1805" s="7"/>
      <c r="AD1805" s="26">
        <v>6.8238023692025321E-2</v>
      </c>
      <c r="AE1805" s="28"/>
      <c r="AF1805" s="28"/>
      <c r="AG1805" s="28"/>
      <c r="AH1805" s="29"/>
      <c r="AI1805" s="108" t="str">
        <f t="shared" si="228"/>
        <v>NO OFERTADO</v>
      </c>
      <c r="AJ1805" s="108" t="str">
        <f t="shared" si="229"/>
        <v>CORRECTO</v>
      </c>
      <c r="AK1805" s="27">
        <v>4.5492015794683552E-2</v>
      </c>
      <c r="AL1805" s="7"/>
      <c r="AM1805" s="26">
        <v>4.5492015794683552E-2</v>
      </c>
      <c r="AN1805" s="28"/>
      <c r="AO1805" s="28"/>
      <c r="AP1805" s="28"/>
      <c r="AQ1805" s="29"/>
      <c r="AR1805" s="108" t="str">
        <f t="shared" si="230"/>
        <v>NO OFERTADO</v>
      </c>
      <c r="AS1805" s="109" t="str">
        <f t="shared" si="231"/>
        <v>CORRECTO</v>
      </c>
    </row>
    <row r="1806" spans="1:45" ht="24" x14ac:dyDescent="0.25">
      <c r="A1806" s="134">
        <v>1806</v>
      </c>
      <c r="B1806" s="135">
        <v>701</v>
      </c>
      <c r="C1806" s="10" t="s">
        <v>638</v>
      </c>
      <c r="D1806" s="136" t="s">
        <v>1506</v>
      </c>
      <c r="E1806" s="136" t="s">
        <v>6</v>
      </c>
      <c r="F1806" s="136" t="s">
        <v>7</v>
      </c>
      <c r="G1806" s="136" t="s">
        <v>8</v>
      </c>
      <c r="H1806" s="136" t="s">
        <v>7</v>
      </c>
      <c r="I1806" s="137" t="s">
        <v>45</v>
      </c>
      <c r="J1806" s="8">
        <v>1</v>
      </c>
      <c r="K1806" s="8" t="s">
        <v>639</v>
      </c>
      <c r="L1806" s="9">
        <v>13625</v>
      </c>
      <c r="M1806" s="9">
        <v>559</v>
      </c>
      <c r="N1806" s="138">
        <f t="shared" si="224"/>
        <v>7616375</v>
      </c>
      <c r="O1806" s="11" t="s">
        <v>3204</v>
      </c>
      <c r="P1806" s="39">
        <v>2.3140844679045192E-4</v>
      </c>
      <c r="Q1806" s="39"/>
      <c r="R1806" s="26">
        <v>5.7852111697612979E-2</v>
      </c>
      <c r="S1806" s="7"/>
      <c r="T1806" s="26">
        <v>5.7852111697612979E-2</v>
      </c>
      <c r="U1806" s="11"/>
      <c r="V1806" s="28"/>
      <c r="W1806" s="28"/>
      <c r="X1806" s="29"/>
      <c r="Y1806" s="108" t="str">
        <f t="shared" si="225"/>
        <v>NO OFERTADO</v>
      </c>
      <c r="Z1806" s="108" t="str">
        <f t="shared" si="226"/>
        <v>CORRECTO</v>
      </c>
      <c r="AA1806" s="29">
        <f t="shared" si="227"/>
        <v>0</v>
      </c>
      <c r="AB1806" s="25">
        <v>2.0826760211140674E-2</v>
      </c>
      <c r="AC1806" s="7"/>
      <c r="AD1806" s="26">
        <v>2.0826760211140674E-2</v>
      </c>
      <c r="AE1806" s="28"/>
      <c r="AF1806" s="28"/>
      <c r="AG1806" s="28"/>
      <c r="AH1806" s="29"/>
      <c r="AI1806" s="108" t="str">
        <f t="shared" si="228"/>
        <v>NO OFERTADO</v>
      </c>
      <c r="AJ1806" s="108" t="str">
        <f t="shared" si="229"/>
        <v>CORRECTO</v>
      </c>
      <c r="AK1806" s="27">
        <v>1.3884506807427114E-2</v>
      </c>
      <c r="AL1806" s="7"/>
      <c r="AM1806" s="26">
        <v>1.3884506807427114E-2</v>
      </c>
      <c r="AN1806" s="28"/>
      <c r="AO1806" s="28"/>
      <c r="AP1806" s="28"/>
      <c r="AQ1806" s="29"/>
      <c r="AR1806" s="108" t="str">
        <f t="shared" si="230"/>
        <v>NO OFERTADO</v>
      </c>
      <c r="AS1806" s="109" t="str">
        <f t="shared" si="231"/>
        <v>CORRECTO</v>
      </c>
    </row>
    <row r="1807" spans="1:45" ht="24" x14ac:dyDescent="0.25">
      <c r="A1807" s="134">
        <v>1807</v>
      </c>
      <c r="B1807" s="135">
        <v>1046</v>
      </c>
      <c r="C1807" s="10" t="s">
        <v>2016</v>
      </c>
      <c r="D1807" s="136" t="s">
        <v>2017</v>
      </c>
      <c r="E1807" s="136" t="s">
        <v>6</v>
      </c>
      <c r="F1807" s="136" t="s">
        <v>7</v>
      </c>
      <c r="G1807" s="136" t="s">
        <v>8</v>
      </c>
      <c r="H1807" s="136" t="s">
        <v>7</v>
      </c>
      <c r="I1807" s="137" t="s">
        <v>45</v>
      </c>
      <c r="J1807" s="8">
        <v>1</v>
      </c>
      <c r="K1807" s="8" t="s">
        <v>2018</v>
      </c>
      <c r="L1807" s="9">
        <v>9909.1200000000008</v>
      </c>
      <c r="M1807" s="9">
        <v>359.15384615384613</v>
      </c>
      <c r="N1807" s="138">
        <f t="shared" si="224"/>
        <v>3558898.56</v>
      </c>
      <c r="O1807" s="11" t="s">
        <v>3204</v>
      </c>
      <c r="P1807" s="39">
        <v>1.0813007343445877E-4</v>
      </c>
      <c r="Q1807" s="39"/>
      <c r="R1807" s="26">
        <v>2.7032518358614692E-2</v>
      </c>
      <c r="S1807" s="7"/>
      <c r="T1807" s="26">
        <v>2.7032518358614692E-2</v>
      </c>
      <c r="U1807" s="11"/>
      <c r="V1807" s="28"/>
      <c r="W1807" s="28"/>
      <c r="X1807" s="29"/>
      <c r="Y1807" s="108" t="str">
        <f t="shared" si="225"/>
        <v>NO OFERTADO</v>
      </c>
      <c r="Z1807" s="108" t="str">
        <f t="shared" si="226"/>
        <v>CORRECTO</v>
      </c>
      <c r="AA1807" s="29">
        <f t="shared" si="227"/>
        <v>0</v>
      </c>
      <c r="AB1807" s="25">
        <v>9.7317066091012899E-3</v>
      </c>
      <c r="AC1807" s="7"/>
      <c r="AD1807" s="26">
        <v>9.7317066091012899E-3</v>
      </c>
      <c r="AE1807" s="28"/>
      <c r="AF1807" s="28"/>
      <c r="AG1807" s="28"/>
      <c r="AH1807" s="29"/>
      <c r="AI1807" s="108" t="str">
        <f t="shared" si="228"/>
        <v>NO OFERTADO</v>
      </c>
      <c r="AJ1807" s="108" t="str">
        <f t="shared" si="229"/>
        <v>CORRECTO</v>
      </c>
      <c r="AK1807" s="27">
        <v>6.4878044060675266E-3</v>
      </c>
      <c r="AL1807" s="7"/>
      <c r="AM1807" s="26">
        <v>6.4878044060675266E-3</v>
      </c>
      <c r="AN1807" s="28"/>
      <c r="AO1807" s="28"/>
      <c r="AP1807" s="28"/>
      <c r="AQ1807" s="29"/>
      <c r="AR1807" s="108" t="str">
        <f t="shared" si="230"/>
        <v>NO OFERTADO</v>
      </c>
      <c r="AS1807" s="109" t="str">
        <f t="shared" si="231"/>
        <v>CORRECTO</v>
      </c>
    </row>
    <row r="1808" spans="1:45" ht="24" x14ac:dyDescent="0.25">
      <c r="A1808" s="134">
        <v>1808</v>
      </c>
      <c r="B1808" s="135">
        <v>273</v>
      </c>
      <c r="C1808" s="10" t="s">
        <v>713</v>
      </c>
      <c r="D1808" s="136" t="s">
        <v>148</v>
      </c>
      <c r="E1808" s="136" t="s">
        <v>6</v>
      </c>
      <c r="F1808" s="136" t="s">
        <v>7</v>
      </c>
      <c r="G1808" s="136" t="s">
        <v>8</v>
      </c>
      <c r="H1808" s="136" t="s">
        <v>7</v>
      </c>
      <c r="I1808" s="137">
        <v>241629.25</v>
      </c>
      <c r="J1808" s="8">
        <v>1</v>
      </c>
      <c r="K1808" s="8" t="s">
        <v>714</v>
      </c>
      <c r="L1808" s="9">
        <v>215926.66</v>
      </c>
      <c r="M1808" s="9">
        <v>131.23076923076923</v>
      </c>
      <c r="N1808" s="138">
        <f t="shared" si="224"/>
        <v>28336221.68923077</v>
      </c>
      <c r="O1808" s="11" t="s">
        <v>3204</v>
      </c>
      <c r="P1808" s="39">
        <v>8.6093988925372081E-4</v>
      </c>
      <c r="Q1808" s="39">
        <v>1.3746253583150805E-3</v>
      </c>
      <c r="R1808" s="26">
        <v>0.2152349723134302</v>
      </c>
      <c r="S1808" s="26">
        <v>4.1238760749452416E-2</v>
      </c>
      <c r="T1808" s="26">
        <v>0.25647373306288263</v>
      </c>
      <c r="U1808" s="11"/>
      <c r="V1808" s="28"/>
      <c r="W1808" s="28"/>
      <c r="X1808" s="29"/>
      <c r="Y1808" s="108" t="str">
        <f t="shared" si="225"/>
        <v>NO OFERTADO</v>
      </c>
      <c r="Z1808" s="108" t="str">
        <f t="shared" si="226"/>
        <v>CORRECTO</v>
      </c>
      <c r="AA1808" s="29">
        <f t="shared" si="227"/>
        <v>0</v>
      </c>
      <c r="AB1808" s="25">
        <v>7.7484590032834866E-2</v>
      </c>
      <c r="AC1808" s="26">
        <v>2.0619380374726208E-2</v>
      </c>
      <c r="AD1808" s="26">
        <v>9.8103970407561081E-2</v>
      </c>
      <c r="AE1808" s="28"/>
      <c r="AF1808" s="28"/>
      <c r="AG1808" s="28"/>
      <c r="AH1808" s="29"/>
      <c r="AI1808" s="108" t="str">
        <f t="shared" si="228"/>
        <v>NO OFERTADO</v>
      </c>
      <c r="AJ1808" s="108" t="str">
        <f t="shared" si="229"/>
        <v>CORRECTO</v>
      </c>
      <c r="AK1808" s="27">
        <v>5.1656393355223248E-2</v>
      </c>
      <c r="AL1808" s="26">
        <v>6.8731267915754027E-3</v>
      </c>
      <c r="AM1808" s="26">
        <v>5.8529520146798651E-2</v>
      </c>
      <c r="AN1808" s="28"/>
      <c r="AO1808" s="28"/>
      <c r="AP1808" s="28"/>
      <c r="AQ1808" s="29"/>
      <c r="AR1808" s="108" t="str">
        <f t="shared" si="230"/>
        <v>NO OFERTADO</v>
      </c>
      <c r="AS1808" s="109" t="str">
        <f t="shared" si="231"/>
        <v>CORRECTO</v>
      </c>
    </row>
    <row r="1809" spans="1:45" ht="24" x14ac:dyDescent="0.25">
      <c r="A1809" s="134">
        <v>1809</v>
      </c>
      <c r="B1809" s="135">
        <v>535</v>
      </c>
      <c r="C1809" s="10" t="s">
        <v>713</v>
      </c>
      <c r="D1809" s="136" t="s">
        <v>51</v>
      </c>
      <c r="E1809" s="136" t="s">
        <v>6</v>
      </c>
      <c r="F1809" s="136" t="s">
        <v>7</v>
      </c>
      <c r="G1809" s="136" t="s">
        <v>8</v>
      </c>
      <c r="H1809" s="136" t="s">
        <v>7</v>
      </c>
      <c r="I1809" s="137">
        <v>483258.5</v>
      </c>
      <c r="J1809" s="8">
        <v>1</v>
      </c>
      <c r="K1809" s="8" t="s">
        <v>714</v>
      </c>
      <c r="L1809" s="9">
        <v>317178</v>
      </c>
      <c r="M1809" s="9">
        <v>28</v>
      </c>
      <c r="N1809" s="138">
        <f t="shared" si="224"/>
        <v>8880984</v>
      </c>
      <c r="O1809" s="11" t="s">
        <v>3204</v>
      </c>
      <c r="P1809" s="39">
        <v>2.6983108281969506E-4</v>
      </c>
      <c r="Q1809" s="39">
        <v>4.3082757987562533E-4</v>
      </c>
      <c r="R1809" s="26">
        <v>6.7457770704923758E-2</v>
      </c>
      <c r="S1809" s="26">
        <v>1.2924827396268761E-2</v>
      </c>
      <c r="T1809" s="26">
        <v>8.0382598101192526E-2</v>
      </c>
      <c r="U1809" s="11"/>
      <c r="V1809" s="28"/>
      <c r="W1809" s="28"/>
      <c r="X1809" s="29"/>
      <c r="Y1809" s="108" t="str">
        <f t="shared" si="225"/>
        <v>NO OFERTADO</v>
      </c>
      <c r="Z1809" s="108" t="str">
        <f t="shared" si="226"/>
        <v>CORRECTO</v>
      </c>
      <c r="AA1809" s="29">
        <f t="shared" si="227"/>
        <v>0</v>
      </c>
      <c r="AB1809" s="25">
        <v>2.4284797453772555E-2</v>
      </c>
      <c r="AC1809" s="26">
        <v>6.4624136981343804E-3</v>
      </c>
      <c r="AD1809" s="26">
        <v>3.0747211151906935E-2</v>
      </c>
      <c r="AE1809" s="28"/>
      <c r="AF1809" s="28"/>
      <c r="AG1809" s="28"/>
      <c r="AH1809" s="29"/>
      <c r="AI1809" s="108" t="str">
        <f t="shared" si="228"/>
        <v>NO OFERTADO</v>
      </c>
      <c r="AJ1809" s="108" t="str">
        <f t="shared" si="229"/>
        <v>CORRECTO</v>
      </c>
      <c r="AK1809" s="27">
        <v>1.6189864969181702E-2</v>
      </c>
      <c r="AL1809" s="26">
        <v>2.1541378993781266E-3</v>
      </c>
      <c r="AM1809" s="26">
        <v>1.834400286855983E-2</v>
      </c>
      <c r="AN1809" s="28"/>
      <c r="AO1809" s="28"/>
      <c r="AP1809" s="28"/>
      <c r="AQ1809" s="29"/>
      <c r="AR1809" s="108" t="str">
        <f t="shared" si="230"/>
        <v>NO OFERTADO</v>
      </c>
      <c r="AS1809" s="109" t="str">
        <f t="shared" si="231"/>
        <v>CORRECTO</v>
      </c>
    </row>
    <row r="1810" spans="1:45" ht="24" x14ac:dyDescent="0.25">
      <c r="A1810" s="134">
        <v>1810</v>
      </c>
      <c r="B1810" s="135">
        <v>969</v>
      </c>
      <c r="C1810" s="10" t="s">
        <v>713</v>
      </c>
      <c r="D1810" s="136" t="s">
        <v>1032</v>
      </c>
      <c r="E1810" s="136" t="s">
        <v>6</v>
      </c>
      <c r="F1810" s="136" t="s">
        <v>7</v>
      </c>
      <c r="G1810" s="136" t="s">
        <v>8</v>
      </c>
      <c r="H1810" s="136" t="s">
        <v>7</v>
      </c>
      <c r="I1810" s="137">
        <v>120814.625</v>
      </c>
      <c r="J1810" s="8">
        <v>1</v>
      </c>
      <c r="K1810" s="8" t="s">
        <v>714</v>
      </c>
      <c r="L1810" s="9">
        <v>65363.3</v>
      </c>
      <c r="M1810" s="9">
        <v>44.333333333333336</v>
      </c>
      <c r="N1810" s="138">
        <f t="shared" si="224"/>
        <v>2897772.9666666668</v>
      </c>
      <c r="O1810" s="11" t="s">
        <v>3204</v>
      </c>
      <c r="P1810" s="39">
        <v>8.804308366745248E-5</v>
      </c>
      <c r="Q1810" s="39">
        <v>1.4057457081985636E-4</v>
      </c>
      <c r="R1810" s="26">
        <v>2.2010770916863119E-2</v>
      </c>
      <c r="S1810" s="26">
        <v>4.217237124595691E-3</v>
      </c>
      <c r="T1810" s="26">
        <v>2.6228008041458809E-2</v>
      </c>
      <c r="U1810" s="11"/>
      <c r="V1810" s="28"/>
      <c r="W1810" s="28"/>
      <c r="X1810" s="29"/>
      <c r="Y1810" s="108" t="str">
        <f t="shared" si="225"/>
        <v>NO OFERTADO</v>
      </c>
      <c r="Z1810" s="108" t="str">
        <f t="shared" si="226"/>
        <v>CORRECTO</v>
      </c>
      <c r="AA1810" s="29">
        <f t="shared" si="227"/>
        <v>0</v>
      </c>
      <c r="AB1810" s="25">
        <v>7.9238775300707227E-3</v>
      </c>
      <c r="AC1810" s="26">
        <v>2.1086185622978455E-3</v>
      </c>
      <c r="AD1810" s="26">
        <v>1.0032496092368568E-2</v>
      </c>
      <c r="AE1810" s="28"/>
      <c r="AF1810" s="28"/>
      <c r="AG1810" s="28"/>
      <c r="AH1810" s="29"/>
      <c r="AI1810" s="108" t="str">
        <f t="shared" si="228"/>
        <v>NO OFERTADO</v>
      </c>
      <c r="AJ1810" s="108" t="str">
        <f t="shared" si="229"/>
        <v>CORRECTO</v>
      </c>
      <c r="AK1810" s="27">
        <v>5.2825850200471491E-3</v>
      </c>
      <c r="AL1810" s="26">
        <v>7.0287285409928175E-4</v>
      </c>
      <c r="AM1810" s="26">
        <v>5.985457874146431E-3</v>
      </c>
      <c r="AN1810" s="28"/>
      <c r="AO1810" s="28"/>
      <c r="AP1810" s="28"/>
      <c r="AQ1810" s="29"/>
      <c r="AR1810" s="108" t="str">
        <f t="shared" si="230"/>
        <v>NO OFERTADO</v>
      </c>
      <c r="AS1810" s="109" t="str">
        <f t="shared" si="231"/>
        <v>CORRECTO</v>
      </c>
    </row>
    <row r="1811" spans="1:45" ht="24" x14ac:dyDescent="0.25">
      <c r="A1811" s="134">
        <v>1811</v>
      </c>
      <c r="B1811" s="135">
        <v>1723</v>
      </c>
      <c r="C1811" s="10" t="s">
        <v>3010</v>
      </c>
      <c r="D1811" s="136" t="s">
        <v>562</v>
      </c>
      <c r="E1811" s="136" t="s">
        <v>7</v>
      </c>
      <c r="F1811" s="136" t="s">
        <v>7</v>
      </c>
      <c r="G1811" s="136" t="s">
        <v>8</v>
      </c>
      <c r="H1811" s="136" t="s">
        <v>7</v>
      </c>
      <c r="I1811" s="137" t="s">
        <v>45</v>
      </c>
      <c r="J1811" s="8">
        <v>1</v>
      </c>
      <c r="K1811" s="8">
        <v>0</v>
      </c>
      <c r="L1811" s="9">
        <v>2373.54</v>
      </c>
      <c r="M1811" s="9">
        <v>45</v>
      </c>
      <c r="N1811" s="138">
        <f t="shared" si="224"/>
        <v>106809.3</v>
      </c>
      <c r="O1811" s="11" t="s">
        <v>3204</v>
      </c>
      <c r="P1811" s="39">
        <v>3.2451887171752201E-6</v>
      </c>
      <c r="Q1811" s="39"/>
      <c r="R1811" s="26">
        <v>8.1129717929380506E-4</v>
      </c>
      <c r="S1811" s="7"/>
      <c r="T1811" s="26">
        <v>8.1129717929380506E-4</v>
      </c>
      <c r="U1811" s="11"/>
      <c r="V1811" s="28"/>
      <c r="W1811" s="28"/>
      <c r="X1811" s="29"/>
      <c r="Y1811" s="108" t="str">
        <f t="shared" si="225"/>
        <v>NO OFERTADO</v>
      </c>
      <c r="Z1811" s="108" t="str">
        <f t="shared" si="226"/>
        <v>CORRECTO</v>
      </c>
      <c r="AA1811" s="29">
        <f t="shared" si="227"/>
        <v>0</v>
      </c>
      <c r="AB1811" s="25">
        <v>2.9206698454576979E-4</v>
      </c>
      <c r="AC1811" s="7"/>
      <c r="AD1811" s="26">
        <v>2.9206698454576979E-4</v>
      </c>
      <c r="AE1811" s="28"/>
      <c r="AF1811" s="28"/>
      <c r="AG1811" s="28"/>
      <c r="AH1811" s="29"/>
      <c r="AI1811" s="108" t="str">
        <f t="shared" si="228"/>
        <v>NO OFERTADO</v>
      </c>
      <c r="AJ1811" s="108" t="str">
        <f t="shared" si="229"/>
        <v>CORRECTO</v>
      </c>
      <c r="AK1811" s="27">
        <v>1.947113230305132E-4</v>
      </c>
      <c r="AL1811" s="7"/>
      <c r="AM1811" s="26">
        <v>1.947113230305132E-4</v>
      </c>
      <c r="AN1811" s="28"/>
      <c r="AO1811" s="28"/>
      <c r="AP1811" s="28"/>
      <c r="AQ1811" s="29"/>
      <c r="AR1811" s="108" t="str">
        <f t="shared" si="230"/>
        <v>NO OFERTADO</v>
      </c>
      <c r="AS1811" s="109" t="str">
        <f t="shared" si="231"/>
        <v>CORRECTO</v>
      </c>
    </row>
    <row r="1812" spans="1:45" ht="24" x14ac:dyDescent="0.25">
      <c r="A1812" s="134">
        <v>1812</v>
      </c>
      <c r="B1812" s="135">
        <v>1599</v>
      </c>
      <c r="C1812" s="10" t="s">
        <v>2823</v>
      </c>
      <c r="D1812" s="136" t="s">
        <v>2877</v>
      </c>
      <c r="E1812" s="136" t="s">
        <v>7</v>
      </c>
      <c r="F1812" s="136" t="s">
        <v>7</v>
      </c>
      <c r="G1812" s="136" t="s">
        <v>8</v>
      </c>
      <c r="H1812" s="136" t="s">
        <v>7</v>
      </c>
      <c r="I1812" s="137" t="s">
        <v>45</v>
      </c>
      <c r="J1812" s="8">
        <v>1</v>
      </c>
      <c r="K1812" s="8" t="s">
        <v>562</v>
      </c>
      <c r="L1812" s="9">
        <v>2387.86</v>
      </c>
      <c r="M1812" s="9">
        <v>180</v>
      </c>
      <c r="N1812" s="138">
        <f t="shared" si="224"/>
        <v>429814.80000000005</v>
      </c>
      <c r="O1812" s="11" t="s">
        <v>3204</v>
      </c>
      <c r="P1812" s="39">
        <v>1.3059070131860465E-5</v>
      </c>
      <c r="Q1812" s="39"/>
      <c r="R1812" s="26">
        <v>3.2647675329651161E-3</v>
      </c>
      <c r="S1812" s="7"/>
      <c r="T1812" s="26">
        <v>3.2647675329651161E-3</v>
      </c>
      <c r="U1812" s="11"/>
      <c r="V1812" s="28"/>
      <c r="W1812" s="28"/>
      <c r="X1812" s="29"/>
      <c r="Y1812" s="108" t="str">
        <f t="shared" si="225"/>
        <v>NO OFERTADO</v>
      </c>
      <c r="Z1812" s="108" t="str">
        <f t="shared" si="226"/>
        <v>CORRECTO</v>
      </c>
      <c r="AA1812" s="29">
        <f t="shared" si="227"/>
        <v>0</v>
      </c>
      <c r="AB1812" s="25">
        <v>1.1753163118674418E-3</v>
      </c>
      <c r="AC1812" s="7"/>
      <c r="AD1812" s="26">
        <v>1.1753163118674418E-3</v>
      </c>
      <c r="AE1812" s="28"/>
      <c r="AF1812" s="28"/>
      <c r="AG1812" s="28"/>
      <c r="AH1812" s="29"/>
      <c r="AI1812" s="108" t="str">
        <f t="shared" si="228"/>
        <v>NO OFERTADO</v>
      </c>
      <c r="AJ1812" s="108" t="str">
        <f t="shared" si="229"/>
        <v>CORRECTO</v>
      </c>
      <c r="AK1812" s="27">
        <v>7.8354420791162786E-4</v>
      </c>
      <c r="AL1812" s="7"/>
      <c r="AM1812" s="26">
        <v>7.8354420791162786E-4</v>
      </c>
      <c r="AN1812" s="28"/>
      <c r="AO1812" s="28"/>
      <c r="AP1812" s="28"/>
      <c r="AQ1812" s="29"/>
      <c r="AR1812" s="108" t="str">
        <f t="shared" si="230"/>
        <v>NO OFERTADO</v>
      </c>
      <c r="AS1812" s="109" t="str">
        <f t="shared" si="231"/>
        <v>CORRECTO</v>
      </c>
    </row>
    <row r="1813" spans="1:45" ht="24" x14ac:dyDescent="0.25">
      <c r="A1813" s="134">
        <v>1813</v>
      </c>
      <c r="B1813" s="135">
        <v>1630</v>
      </c>
      <c r="C1813" s="10" t="s">
        <v>2874</v>
      </c>
      <c r="D1813" s="136" t="s">
        <v>562</v>
      </c>
      <c r="E1813" s="136" t="s">
        <v>7</v>
      </c>
      <c r="F1813" s="136" t="s">
        <v>7</v>
      </c>
      <c r="G1813" s="136" t="s">
        <v>8</v>
      </c>
      <c r="H1813" s="136" t="s">
        <v>7</v>
      </c>
      <c r="I1813" s="137" t="s">
        <v>45</v>
      </c>
      <c r="J1813" s="8">
        <v>1</v>
      </c>
      <c r="K1813" s="8">
        <v>0</v>
      </c>
      <c r="L1813" s="9">
        <v>4399.18</v>
      </c>
      <c r="M1813" s="9">
        <v>55.07692307692308</v>
      </c>
      <c r="N1813" s="138">
        <f t="shared" si="224"/>
        <v>242293.29846153848</v>
      </c>
      <c r="O1813" s="11" t="s">
        <v>3204</v>
      </c>
      <c r="P1813" s="39">
        <v>7.361601268939622E-6</v>
      </c>
      <c r="Q1813" s="39"/>
      <c r="R1813" s="26">
        <v>1.8404003172349055E-3</v>
      </c>
      <c r="S1813" s="7"/>
      <c r="T1813" s="26">
        <v>1.8404003172349055E-3</v>
      </c>
      <c r="U1813" s="11"/>
      <c r="V1813" s="28"/>
      <c r="W1813" s="28"/>
      <c r="X1813" s="29"/>
      <c r="Y1813" s="108" t="str">
        <f t="shared" si="225"/>
        <v>NO OFERTADO</v>
      </c>
      <c r="Z1813" s="108" t="str">
        <f t="shared" si="226"/>
        <v>CORRECTO</v>
      </c>
      <c r="AA1813" s="29">
        <f t="shared" si="227"/>
        <v>0</v>
      </c>
      <c r="AB1813" s="25">
        <v>6.6254411420456599E-4</v>
      </c>
      <c r="AC1813" s="7"/>
      <c r="AD1813" s="26">
        <v>6.6254411420456599E-4</v>
      </c>
      <c r="AE1813" s="28"/>
      <c r="AF1813" s="28"/>
      <c r="AG1813" s="28"/>
      <c r="AH1813" s="29"/>
      <c r="AI1813" s="108" t="str">
        <f t="shared" si="228"/>
        <v>NO OFERTADO</v>
      </c>
      <c r="AJ1813" s="108" t="str">
        <f t="shared" si="229"/>
        <v>CORRECTO</v>
      </c>
      <c r="AK1813" s="27">
        <v>4.4169607613637731E-4</v>
      </c>
      <c r="AL1813" s="7"/>
      <c r="AM1813" s="26">
        <v>4.4169607613637731E-4</v>
      </c>
      <c r="AN1813" s="28"/>
      <c r="AO1813" s="28"/>
      <c r="AP1813" s="28"/>
      <c r="AQ1813" s="29"/>
      <c r="AR1813" s="108" t="str">
        <f t="shared" si="230"/>
        <v>NO OFERTADO</v>
      </c>
      <c r="AS1813" s="109" t="str">
        <f t="shared" si="231"/>
        <v>CORRECTO</v>
      </c>
    </row>
    <row r="1814" spans="1:45" ht="24" x14ac:dyDescent="0.25">
      <c r="A1814" s="134">
        <v>1814</v>
      </c>
      <c r="B1814" s="135">
        <v>2656</v>
      </c>
      <c r="C1814" s="139" t="s">
        <v>4465</v>
      </c>
      <c r="D1814" s="145" t="s">
        <v>562</v>
      </c>
      <c r="E1814" s="145" t="s">
        <v>7</v>
      </c>
      <c r="F1814" s="145" t="s">
        <v>7</v>
      </c>
      <c r="G1814" s="136" t="s">
        <v>8</v>
      </c>
      <c r="H1814" s="145" t="s">
        <v>7</v>
      </c>
      <c r="I1814" s="137" t="s">
        <v>45</v>
      </c>
      <c r="J1814" s="8">
        <v>1</v>
      </c>
      <c r="K1814" s="8" t="s">
        <v>562</v>
      </c>
      <c r="L1814" s="9">
        <v>4486.8900000000003</v>
      </c>
      <c r="M1814" s="9">
        <v>30</v>
      </c>
      <c r="N1814" s="138">
        <f t="shared" si="224"/>
        <v>134606.70000000001</v>
      </c>
      <c r="O1814" s="11" t="s">
        <v>4504</v>
      </c>
      <c r="P1814" s="39">
        <v>4.0897575781901922E-6</v>
      </c>
      <c r="Q1814" s="39"/>
      <c r="R1814" s="26">
        <v>1.022439394547548E-3</v>
      </c>
      <c r="S1814" s="7"/>
      <c r="T1814" s="26">
        <v>1.022439394547548E-3</v>
      </c>
      <c r="U1814" s="11"/>
      <c r="V1814" s="28"/>
      <c r="W1814" s="28"/>
      <c r="X1814" s="29"/>
      <c r="Y1814" s="108" t="str">
        <f t="shared" si="225"/>
        <v>NO OFERTADO</v>
      </c>
      <c r="Z1814" s="108" t="str">
        <f t="shared" si="226"/>
        <v>CORRECTO</v>
      </c>
      <c r="AA1814" s="29">
        <f t="shared" si="227"/>
        <v>0</v>
      </c>
      <c r="AB1814" s="25">
        <v>3.680781820371173E-4</v>
      </c>
      <c r="AC1814" s="7"/>
      <c r="AD1814" s="26">
        <v>3.680781820371173E-4</v>
      </c>
      <c r="AE1814" s="28"/>
      <c r="AF1814" s="28"/>
      <c r="AG1814" s="28"/>
      <c r="AH1814" s="29"/>
      <c r="AI1814" s="108" t="str">
        <f t="shared" si="228"/>
        <v>NO OFERTADO</v>
      </c>
      <c r="AJ1814" s="108" t="str">
        <f t="shared" si="229"/>
        <v>CORRECTO</v>
      </c>
      <c r="AK1814" s="27">
        <v>2.4538545469141151E-4</v>
      </c>
      <c r="AL1814" s="7"/>
      <c r="AM1814" s="26">
        <v>2.4538545469141151E-4</v>
      </c>
      <c r="AN1814" s="28"/>
      <c r="AO1814" s="28"/>
      <c r="AP1814" s="28"/>
      <c r="AQ1814" s="29"/>
      <c r="AR1814" s="108" t="str">
        <f t="shared" si="230"/>
        <v>NO OFERTADO</v>
      </c>
      <c r="AS1814" s="109" t="str">
        <f t="shared" si="231"/>
        <v>CORRECTO</v>
      </c>
    </row>
    <row r="1815" spans="1:45" ht="24" x14ac:dyDescent="0.25">
      <c r="A1815" s="134">
        <v>1815</v>
      </c>
      <c r="B1815" s="135">
        <v>2630</v>
      </c>
      <c r="C1815" s="11" t="s">
        <v>4426</v>
      </c>
      <c r="D1815" s="145" t="s">
        <v>562</v>
      </c>
      <c r="E1815" s="145" t="s">
        <v>6</v>
      </c>
      <c r="F1815" s="145" t="s">
        <v>7</v>
      </c>
      <c r="G1815" s="136" t="s">
        <v>8</v>
      </c>
      <c r="H1815" s="145" t="s">
        <v>7</v>
      </c>
      <c r="I1815" s="137" t="s">
        <v>45</v>
      </c>
      <c r="J1815" s="8">
        <v>1</v>
      </c>
      <c r="K1815" s="8" t="s">
        <v>562</v>
      </c>
      <c r="L1815" s="9">
        <v>2384.16</v>
      </c>
      <c r="M1815" s="9">
        <v>216</v>
      </c>
      <c r="N1815" s="138">
        <f t="shared" si="224"/>
        <v>514978.55999999994</v>
      </c>
      <c r="O1815" s="11" t="s">
        <v>4504</v>
      </c>
      <c r="P1815" s="39">
        <v>1.5646602051498718E-5</v>
      </c>
      <c r="Q1815" s="39"/>
      <c r="R1815" s="26">
        <v>3.9116505128746794E-3</v>
      </c>
      <c r="S1815" s="7"/>
      <c r="T1815" s="26">
        <v>3.9116505128746794E-3</v>
      </c>
      <c r="U1815" s="11"/>
      <c r="V1815" s="28"/>
      <c r="W1815" s="28"/>
      <c r="X1815" s="29"/>
      <c r="Y1815" s="108" t="str">
        <f t="shared" si="225"/>
        <v>NO OFERTADO</v>
      </c>
      <c r="Z1815" s="108" t="str">
        <f t="shared" si="226"/>
        <v>CORRECTO</v>
      </c>
      <c r="AA1815" s="29">
        <f t="shared" si="227"/>
        <v>0</v>
      </c>
      <c r="AB1815" s="25">
        <v>1.4081941846348846E-3</v>
      </c>
      <c r="AC1815" s="7"/>
      <c r="AD1815" s="26">
        <v>1.4081941846348846E-3</v>
      </c>
      <c r="AE1815" s="28"/>
      <c r="AF1815" s="28"/>
      <c r="AG1815" s="28"/>
      <c r="AH1815" s="29"/>
      <c r="AI1815" s="108" t="str">
        <f t="shared" si="228"/>
        <v>NO OFERTADO</v>
      </c>
      <c r="AJ1815" s="108" t="str">
        <f t="shared" si="229"/>
        <v>CORRECTO</v>
      </c>
      <c r="AK1815" s="27">
        <v>9.3879612308992312E-4</v>
      </c>
      <c r="AL1815" s="7"/>
      <c r="AM1815" s="26">
        <v>9.3879612308992312E-4</v>
      </c>
      <c r="AN1815" s="28"/>
      <c r="AO1815" s="28"/>
      <c r="AP1815" s="28"/>
      <c r="AQ1815" s="29"/>
      <c r="AR1815" s="108" t="str">
        <f t="shared" si="230"/>
        <v>NO OFERTADO</v>
      </c>
      <c r="AS1815" s="109" t="str">
        <f t="shared" si="231"/>
        <v>CORRECTO</v>
      </c>
    </row>
    <row r="1816" spans="1:45" ht="24" x14ac:dyDescent="0.25">
      <c r="A1816" s="134">
        <v>1816</v>
      </c>
      <c r="B1816" s="135">
        <v>759</v>
      </c>
      <c r="C1816" s="10" t="s">
        <v>1599</v>
      </c>
      <c r="D1816" s="136" t="s">
        <v>1600</v>
      </c>
      <c r="E1816" s="136" t="s">
        <v>16</v>
      </c>
      <c r="F1816" s="136" t="s">
        <v>16</v>
      </c>
      <c r="G1816" s="136" t="s">
        <v>17</v>
      </c>
      <c r="H1816" s="136" t="s">
        <v>16</v>
      </c>
      <c r="I1816" s="137">
        <v>1521468</v>
      </c>
      <c r="J1816" s="8">
        <v>1</v>
      </c>
      <c r="K1816" s="8" t="s">
        <v>1601</v>
      </c>
      <c r="L1816" s="9">
        <v>1141378</v>
      </c>
      <c r="M1816" s="9">
        <v>5.6</v>
      </c>
      <c r="N1816" s="138">
        <f t="shared" si="224"/>
        <v>6391716.7999999998</v>
      </c>
      <c r="O1816" s="11" t="s">
        <v>3204</v>
      </c>
      <c r="P1816" s="39">
        <v>1.9419963657414945E-4</v>
      </c>
      <c r="Q1816" s="39">
        <v>3.1007013189015723E-4</v>
      </c>
      <c r="R1816" s="26">
        <v>4.8549909143537365E-2</v>
      </c>
      <c r="S1816" s="26">
        <v>9.3021039567047163E-3</v>
      </c>
      <c r="T1816" s="26">
        <v>5.7852013100242079E-2</v>
      </c>
      <c r="U1816" s="11"/>
      <c r="V1816" s="28"/>
      <c r="W1816" s="28"/>
      <c r="X1816" s="29"/>
      <c r="Y1816" s="108" t="str">
        <f t="shared" si="225"/>
        <v>NO OFERTADO</v>
      </c>
      <c r="Z1816" s="108" t="str">
        <f t="shared" si="226"/>
        <v>CORRECTO</v>
      </c>
      <c r="AA1816" s="29">
        <f t="shared" si="227"/>
        <v>0</v>
      </c>
      <c r="AB1816" s="25">
        <v>1.747796729167345E-2</v>
      </c>
      <c r="AC1816" s="26">
        <v>4.6510519783523581E-3</v>
      </c>
      <c r="AD1816" s="26">
        <v>2.2129019270025807E-2</v>
      </c>
      <c r="AE1816" s="28"/>
      <c r="AF1816" s="28"/>
      <c r="AG1816" s="28"/>
      <c r="AH1816" s="29"/>
      <c r="AI1816" s="108" t="str">
        <f t="shared" si="228"/>
        <v>NO OFERTADO</v>
      </c>
      <c r="AJ1816" s="108" t="str">
        <f t="shared" si="229"/>
        <v>CORRECTO</v>
      </c>
      <c r="AK1816" s="27">
        <v>1.1651978194448968E-2</v>
      </c>
      <c r="AL1816" s="26">
        <v>1.5503506594507861E-3</v>
      </c>
      <c r="AM1816" s="26">
        <v>1.3202328853899754E-2</v>
      </c>
      <c r="AN1816" s="28"/>
      <c r="AO1816" s="28"/>
      <c r="AP1816" s="28"/>
      <c r="AQ1816" s="29"/>
      <c r="AR1816" s="108" t="str">
        <f t="shared" si="230"/>
        <v>NO OFERTADO</v>
      </c>
      <c r="AS1816" s="109" t="str">
        <f t="shared" si="231"/>
        <v>CORRECTO</v>
      </c>
    </row>
    <row r="1817" spans="1:45" ht="24" x14ac:dyDescent="0.25">
      <c r="A1817" s="134">
        <v>1817</v>
      </c>
      <c r="B1817" s="135">
        <v>953</v>
      </c>
      <c r="C1817" s="10" t="s">
        <v>1599</v>
      </c>
      <c r="D1817" s="136" t="s">
        <v>1070</v>
      </c>
      <c r="E1817" s="136" t="s">
        <v>36</v>
      </c>
      <c r="F1817" s="136" t="s">
        <v>16</v>
      </c>
      <c r="G1817" s="136" t="s">
        <v>17</v>
      </c>
      <c r="H1817" s="136" t="s">
        <v>36</v>
      </c>
      <c r="I1817" s="137">
        <v>633945</v>
      </c>
      <c r="J1817" s="8">
        <v>1</v>
      </c>
      <c r="K1817" s="8" t="s">
        <v>1601</v>
      </c>
      <c r="L1817" s="9">
        <v>633945</v>
      </c>
      <c r="M1817" s="9">
        <v>5.5555555555555554</v>
      </c>
      <c r="N1817" s="138">
        <f t="shared" si="224"/>
        <v>3521916.6666666665</v>
      </c>
      <c r="O1817" s="11" t="s">
        <v>3204</v>
      </c>
      <c r="P1817" s="39">
        <v>1.0700645196156164E-4</v>
      </c>
      <c r="Q1817" s="39">
        <v>1.7085255800749436E-4</v>
      </c>
      <c r="R1817" s="26">
        <v>2.675161299039041E-2</v>
      </c>
      <c r="S1817" s="26">
        <v>5.1255767402248308E-3</v>
      </c>
      <c r="T1817" s="26">
        <v>3.1877189730615242E-2</v>
      </c>
      <c r="U1817" s="11"/>
      <c r="V1817" s="28"/>
      <c r="W1817" s="28"/>
      <c r="X1817" s="29"/>
      <c r="Y1817" s="108" t="str">
        <f t="shared" si="225"/>
        <v>NO OFERTADO</v>
      </c>
      <c r="Z1817" s="108" t="str">
        <f t="shared" si="226"/>
        <v>CORRECTO</v>
      </c>
      <c r="AA1817" s="29">
        <f t="shared" si="227"/>
        <v>0</v>
      </c>
      <c r="AB1817" s="25">
        <v>9.6305806765405472E-3</v>
      </c>
      <c r="AC1817" s="26">
        <v>2.5627883701124154E-3</v>
      </c>
      <c r="AD1817" s="26">
        <v>1.2193369046652962E-2</v>
      </c>
      <c r="AE1817" s="28"/>
      <c r="AF1817" s="28"/>
      <c r="AG1817" s="28"/>
      <c r="AH1817" s="29"/>
      <c r="AI1817" s="108" t="str">
        <f t="shared" si="228"/>
        <v>NO OFERTADO</v>
      </c>
      <c r="AJ1817" s="108" t="str">
        <f t="shared" si="229"/>
        <v>CORRECTO</v>
      </c>
      <c r="AK1817" s="27">
        <v>6.4203871176936982E-3</v>
      </c>
      <c r="AL1817" s="26">
        <v>8.542627900374718E-4</v>
      </c>
      <c r="AM1817" s="26">
        <v>7.27464990773117E-3</v>
      </c>
      <c r="AN1817" s="28"/>
      <c r="AO1817" s="28"/>
      <c r="AP1817" s="28"/>
      <c r="AQ1817" s="29"/>
      <c r="AR1817" s="108" t="str">
        <f t="shared" si="230"/>
        <v>NO OFERTADO</v>
      </c>
      <c r="AS1817" s="109" t="str">
        <f t="shared" si="231"/>
        <v>CORRECTO</v>
      </c>
    </row>
    <row r="1818" spans="1:45" ht="24" x14ac:dyDescent="0.25">
      <c r="A1818" s="134">
        <v>1818</v>
      </c>
      <c r="B1818" s="135">
        <v>530</v>
      </c>
      <c r="C1818" s="10" t="s">
        <v>496</v>
      </c>
      <c r="D1818" s="136" t="s">
        <v>601</v>
      </c>
      <c r="E1818" s="136" t="s">
        <v>6</v>
      </c>
      <c r="F1818" s="136" t="s">
        <v>7</v>
      </c>
      <c r="G1818" s="136" t="s">
        <v>8</v>
      </c>
      <c r="H1818" s="136" t="s">
        <v>7</v>
      </c>
      <c r="I1818" s="137">
        <v>4220.67</v>
      </c>
      <c r="J1818" s="8">
        <v>1</v>
      </c>
      <c r="K1818" s="8" t="s">
        <v>498</v>
      </c>
      <c r="L1818" s="9">
        <v>2426.13</v>
      </c>
      <c r="M1818" s="9">
        <v>3234.7692307692309</v>
      </c>
      <c r="N1818" s="138">
        <f t="shared" si="224"/>
        <v>7847970.6738461545</v>
      </c>
      <c r="O1818" s="11" t="s">
        <v>3204</v>
      </c>
      <c r="P1818" s="39">
        <v>2.3844502195490046E-4</v>
      </c>
      <c r="Q1818" s="39">
        <v>3.8071481857731296E-4</v>
      </c>
      <c r="R1818" s="26">
        <v>5.9611255488725118E-2</v>
      </c>
      <c r="S1818" s="26">
        <v>1.142144455731939E-2</v>
      </c>
      <c r="T1818" s="26">
        <v>7.1032700046044506E-2</v>
      </c>
      <c r="U1818" s="11"/>
      <c r="V1818" s="28"/>
      <c r="W1818" s="28"/>
      <c r="X1818" s="29"/>
      <c r="Y1818" s="108" t="str">
        <f t="shared" si="225"/>
        <v>NO OFERTADO</v>
      </c>
      <c r="Z1818" s="108" t="str">
        <f t="shared" si="226"/>
        <v>CORRECTO</v>
      </c>
      <c r="AA1818" s="29">
        <f t="shared" si="227"/>
        <v>0</v>
      </c>
      <c r="AB1818" s="25">
        <v>2.1460051975941041E-2</v>
      </c>
      <c r="AC1818" s="26">
        <v>5.7107222786596948E-3</v>
      </c>
      <c r="AD1818" s="26">
        <v>2.7170774254600735E-2</v>
      </c>
      <c r="AE1818" s="28"/>
      <c r="AF1818" s="28"/>
      <c r="AG1818" s="28"/>
      <c r="AH1818" s="29"/>
      <c r="AI1818" s="108" t="str">
        <f t="shared" si="228"/>
        <v>NO OFERTADO</v>
      </c>
      <c r="AJ1818" s="108" t="str">
        <f t="shared" si="229"/>
        <v>CORRECTO</v>
      </c>
      <c r="AK1818" s="27">
        <v>1.4306701317294028E-2</v>
      </c>
      <c r="AL1818" s="26">
        <v>1.9035740928865649E-3</v>
      </c>
      <c r="AM1818" s="26">
        <v>1.6210275410180594E-2</v>
      </c>
      <c r="AN1818" s="28"/>
      <c r="AO1818" s="28"/>
      <c r="AP1818" s="28"/>
      <c r="AQ1818" s="29"/>
      <c r="AR1818" s="108" t="str">
        <f t="shared" si="230"/>
        <v>NO OFERTADO</v>
      </c>
      <c r="AS1818" s="109" t="str">
        <f t="shared" si="231"/>
        <v>CORRECTO</v>
      </c>
    </row>
    <row r="1819" spans="1:45" ht="24" x14ac:dyDescent="0.25">
      <c r="A1819" s="134">
        <v>1819</v>
      </c>
      <c r="B1819" s="135">
        <v>177</v>
      </c>
      <c r="C1819" s="10" t="s">
        <v>496</v>
      </c>
      <c r="D1819" s="136" t="s">
        <v>497</v>
      </c>
      <c r="E1819" s="136" t="s">
        <v>240</v>
      </c>
      <c r="F1819" s="136" t="s">
        <v>241</v>
      </c>
      <c r="G1819" s="136" t="s">
        <v>242</v>
      </c>
      <c r="H1819" s="136" t="s">
        <v>400</v>
      </c>
      <c r="I1819" s="137">
        <v>11770.87</v>
      </c>
      <c r="J1819" s="8">
        <v>15</v>
      </c>
      <c r="K1819" s="8" t="s">
        <v>498</v>
      </c>
      <c r="L1819" s="9">
        <v>1347.73</v>
      </c>
      <c r="M1819" s="9">
        <v>4001.5384615384614</v>
      </c>
      <c r="N1819" s="138">
        <f t="shared" si="224"/>
        <v>5392993.4307692302</v>
      </c>
      <c r="O1819" s="11" t="s">
        <v>3204</v>
      </c>
      <c r="P1819" s="39">
        <v>1.6385540803406058E-4</v>
      </c>
      <c r="Q1819" s="39">
        <v>2.61620819051521E-4</v>
      </c>
      <c r="R1819" s="26">
        <v>4.0963852008515149E-2</v>
      </c>
      <c r="S1819" s="26">
        <v>7.8486245715456305E-3</v>
      </c>
      <c r="T1819" s="26">
        <v>4.8812476580060778E-2</v>
      </c>
      <c r="U1819" s="11"/>
      <c r="V1819" s="28"/>
      <c r="W1819" s="28"/>
      <c r="X1819" s="29"/>
      <c r="Y1819" s="108" t="str">
        <f t="shared" si="225"/>
        <v>NO OFERTADO</v>
      </c>
      <c r="Z1819" s="108" t="str">
        <f t="shared" si="226"/>
        <v>CORRECTO</v>
      </c>
      <c r="AA1819" s="29">
        <f t="shared" si="227"/>
        <v>0</v>
      </c>
      <c r="AB1819" s="25">
        <v>1.4746986723065453E-2</v>
      </c>
      <c r="AC1819" s="26">
        <v>3.9243122857728152E-3</v>
      </c>
      <c r="AD1819" s="26">
        <v>1.8671299008838269E-2</v>
      </c>
      <c r="AE1819" s="28"/>
      <c r="AF1819" s="28"/>
      <c r="AG1819" s="28"/>
      <c r="AH1819" s="29"/>
      <c r="AI1819" s="108" t="str">
        <f t="shared" si="228"/>
        <v>NO OFERTADO</v>
      </c>
      <c r="AJ1819" s="108" t="str">
        <f t="shared" si="229"/>
        <v>CORRECTO</v>
      </c>
      <c r="AK1819" s="27">
        <v>9.8313244820436348E-3</v>
      </c>
      <c r="AL1819" s="26">
        <v>1.308104095257605E-3</v>
      </c>
      <c r="AM1819" s="26">
        <v>1.113942857730124E-2</v>
      </c>
      <c r="AN1819" s="28"/>
      <c r="AO1819" s="28"/>
      <c r="AP1819" s="28"/>
      <c r="AQ1819" s="29"/>
      <c r="AR1819" s="108" t="str">
        <f t="shared" si="230"/>
        <v>NO OFERTADO</v>
      </c>
      <c r="AS1819" s="109" t="str">
        <f t="shared" si="231"/>
        <v>CORRECTO</v>
      </c>
    </row>
    <row r="1820" spans="1:45" ht="24" x14ac:dyDescent="0.25">
      <c r="A1820" s="134">
        <v>1820</v>
      </c>
      <c r="B1820" s="135">
        <v>963</v>
      </c>
      <c r="C1820" s="10" t="s">
        <v>496</v>
      </c>
      <c r="D1820" s="136" t="s">
        <v>1907</v>
      </c>
      <c r="E1820" s="136" t="s">
        <v>240</v>
      </c>
      <c r="F1820" s="136" t="s">
        <v>241</v>
      </c>
      <c r="G1820" s="136" t="s">
        <v>242</v>
      </c>
      <c r="H1820" s="136" t="s">
        <v>400</v>
      </c>
      <c r="I1820" s="137">
        <v>3531.261</v>
      </c>
      <c r="J1820" s="8">
        <v>30</v>
      </c>
      <c r="K1820" s="8" t="s">
        <v>498</v>
      </c>
      <c r="L1820" s="9">
        <v>1526</v>
      </c>
      <c r="M1820" s="9">
        <v>3277.5</v>
      </c>
      <c r="N1820" s="138">
        <f t="shared" si="224"/>
        <v>5001465</v>
      </c>
      <c r="O1820" s="11" t="s">
        <v>3204</v>
      </c>
      <c r="P1820" s="39">
        <v>1.5195959328772647E-4</v>
      </c>
      <c r="Q1820" s="39">
        <v>2.4262728789767492E-4</v>
      </c>
      <c r="R1820" s="26">
        <v>3.7989898321931614E-2</v>
      </c>
      <c r="S1820" s="26">
        <v>7.2788186369302475E-3</v>
      </c>
      <c r="T1820" s="26">
        <v>4.5268716958861865E-2</v>
      </c>
      <c r="U1820" s="11"/>
      <c r="V1820" s="28"/>
      <c r="W1820" s="28"/>
      <c r="X1820" s="29"/>
      <c r="Y1820" s="108" t="str">
        <f t="shared" si="225"/>
        <v>NO OFERTADO</v>
      </c>
      <c r="Z1820" s="108" t="str">
        <f t="shared" si="226"/>
        <v>CORRECTO</v>
      </c>
      <c r="AA1820" s="29">
        <f t="shared" si="227"/>
        <v>0</v>
      </c>
      <c r="AB1820" s="25">
        <v>1.3676363395895383E-2</v>
      </c>
      <c r="AC1820" s="26">
        <v>3.6394093184651238E-3</v>
      </c>
      <c r="AD1820" s="26">
        <v>1.7315772714360508E-2</v>
      </c>
      <c r="AE1820" s="28"/>
      <c r="AF1820" s="28"/>
      <c r="AG1820" s="28"/>
      <c r="AH1820" s="29"/>
      <c r="AI1820" s="108" t="str">
        <f t="shared" si="228"/>
        <v>NO OFERTADO</v>
      </c>
      <c r="AJ1820" s="108" t="str">
        <f t="shared" si="229"/>
        <v>CORRECTO</v>
      </c>
      <c r="AK1820" s="27">
        <v>9.1175755972635886E-3</v>
      </c>
      <c r="AL1820" s="26">
        <v>1.2131364394883746E-3</v>
      </c>
      <c r="AM1820" s="26">
        <v>1.0330712036751963E-2</v>
      </c>
      <c r="AN1820" s="28"/>
      <c r="AO1820" s="28"/>
      <c r="AP1820" s="28"/>
      <c r="AQ1820" s="29"/>
      <c r="AR1820" s="108" t="str">
        <f t="shared" si="230"/>
        <v>NO OFERTADO</v>
      </c>
      <c r="AS1820" s="109" t="str">
        <f t="shared" si="231"/>
        <v>CORRECTO</v>
      </c>
    </row>
    <row r="1821" spans="1:45" ht="24" x14ac:dyDescent="0.25">
      <c r="A1821" s="134">
        <v>1821</v>
      </c>
      <c r="B1821" s="135">
        <v>1288</v>
      </c>
      <c r="C1821" s="10" t="s">
        <v>496</v>
      </c>
      <c r="D1821" s="136" t="s">
        <v>504</v>
      </c>
      <c r="E1821" s="136" t="s">
        <v>6</v>
      </c>
      <c r="F1821" s="136" t="s">
        <v>7</v>
      </c>
      <c r="G1821" s="136" t="s">
        <v>8</v>
      </c>
      <c r="H1821" s="136" t="s">
        <v>7</v>
      </c>
      <c r="I1821" s="137">
        <v>21103.35</v>
      </c>
      <c r="J1821" s="8">
        <v>1</v>
      </c>
      <c r="K1821" s="8" t="s">
        <v>498</v>
      </c>
      <c r="L1821" s="9">
        <v>18497.599999999999</v>
      </c>
      <c r="M1821" s="9">
        <v>99.75</v>
      </c>
      <c r="N1821" s="138">
        <f t="shared" si="224"/>
        <v>1845135.5999999999</v>
      </c>
      <c r="O1821" s="11" t="s">
        <v>3204</v>
      </c>
      <c r="P1821" s="39">
        <v>5.6060785257260646E-5</v>
      </c>
      <c r="Q1821" s="39">
        <v>8.9509822908177716E-5</v>
      </c>
      <c r="R1821" s="26">
        <v>1.4015196314315161E-2</v>
      </c>
      <c r="S1821" s="26">
        <v>2.6852946872453314E-3</v>
      </c>
      <c r="T1821" s="26">
        <v>1.6700491001560493E-2</v>
      </c>
      <c r="U1821" s="11"/>
      <c r="V1821" s="28"/>
      <c r="W1821" s="28"/>
      <c r="X1821" s="29"/>
      <c r="Y1821" s="108" t="str">
        <f t="shared" si="225"/>
        <v>NO OFERTADO</v>
      </c>
      <c r="Z1821" s="108" t="str">
        <f t="shared" si="226"/>
        <v>CORRECTO</v>
      </c>
      <c r="AA1821" s="29">
        <f t="shared" si="227"/>
        <v>0</v>
      </c>
      <c r="AB1821" s="25">
        <v>5.0454706731534581E-3</v>
      </c>
      <c r="AC1821" s="26">
        <v>1.3426473436226657E-3</v>
      </c>
      <c r="AD1821" s="26">
        <v>6.3881180167761238E-3</v>
      </c>
      <c r="AE1821" s="28"/>
      <c r="AF1821" s="28"/>
      <c r="AG1821" s="28"/>
      <c r="AH1821" s="29"/>
      <c r="AI1821" s="108" t="str">
        <f t="shared" si="228"/>
        <v>NO OFERTADO</v>
      </c>
      <c r="AJ1821" s="108" t="str">
        <f t="shared" si="229"/>
        <v>CORRECTO</v>
      </c>
      <c r="AK1821" s="27">
        <v>3.3636471154356389E-3</v>
      </c>
      <c r="AL1821" s="26">
        <v>4.4754911454088859E-4</v>
      </c>
      <c r="AM1821" s="26">
        <v>3.8111962299765276E-3</v>
      </c>
      <c r="AN1821" s="28"/>
      <c r="AO1821" s="28"/>
      <c r="AP1821" s="28"/>
      <c r="AQ1821" s="29"/>
      <c r="AR1821" s="108" t="str">
        <f t="shared" si="230"/>
        <v>NO OFERTADO</v>
      </c>
      <c r="AS1821" s="109" t="str">
        <f t="shared" si="231"/>
        <v>CORRECTO</v>
      </c>
    </row>
    <row r="1822" spans="1:45" ht="36" x14ac:dyDescent="0.25">
      <c r="A1822" s="134">
        <v>1822</v>
      </c>
      <c r="B1822" s="135">
        <v>179</v>
      </c>
      <c r="C1822" s="10" t="s">
        <v>503</v>
      </c>
      <c r="D1822" s="136" t="s">
        <v>504</v>
      </c>
      <c r="E1822" s="136" t="s">
        <v>171</v>
      </c>
      <c r="F1822" s="136" t="s">
        <v>7</v>
      </c>
      <c r="G1822" s="136" t="s">
        <v>8</v>
      </c>
      <c r="H1822" s="136" t="s">
        <v>171</v>
      </c>
      <c r="I1822" s="137">
        <v>29466.149999999998</v>
      </c>
      <c r="J1822" s="8">
        <v>1</v>
      </c>
      <c r="K1822" s="8" t="s">
        <v>498</v>
      </c>
      <c r="L1822" s="9">
        <v>17766.080000000002</v>
      </c>
      <c r="M1822" s="9">
        <v>1945.0769230769231</v>
      </c>
      <c r="N1822" s="138">
        <f t="shared" si="224"/>
        <v>34556392.221538462</v>
      </c>
      <c r="O1822" s="11" t="s">
        <v>3204</v>
      </c>
      <c r="P1822" s="39">
        <v>1.0499274327574299E-3</v>
      </c>
      <c r="Q1822" s="39">
        <v>1.6763735673927911E-3</v>
      </c>
      <c r="R1822" s="26">
        <v>0.26248185818935749</v>
      </c>
      <c r="S1822" s="26">
        <v>5.0291207021783732E-2</v>
      </c>
      <c r="T1822" s="26">
        <v>0.31277306521114123</v>
      </c>
      <c r="U1822" s="11"/>
      <c r="V1822" s="28"/>
      <c r="W1822" s="28"/>
      <c r="X1822" s="29"/>
      <c r="Y1822" s="108" t="str">
        <f t="shared" si="225"/>
        <v>NO OFERTADO</v>
      </c>
      <c r="Z1822" s="108" t="str">
        <f t="shared" si="226"/>
        <v>CORRECTO</v>
      </c>
      <c r="AA1822" s="29">
        <f t="shared" si="227"/>
        <v>0</v>
      </c>
      <c r="AB1822" s="25">
        <v>9.4493468948168693E-2</v>
      </c>
      <c r="AC1822" s="26">
        <v>2.5145603510891866E-2</v>
      </c>
      <c r="AD1822" s="26">
        <v>0.11963907245906055</v>
      </c>
      <c r="AE1822" s="28"/>
      <c r="AF1822" s="28"/>
      <c r="AG1822" s="28"/>
      <c r="AH1822" s="29"/>
      <c r="AI1822" s="108" t="str">
        <f t="shared" si="228"/>
        <v>NO OFERTADO</v>
      </c>
      <c r="AJ1822" s="108" t="str">
        <f t="shared" si="229"/>
        <v>CORRECTO</v>
      </c>
      <c r="AK1822" s="27">
        <v>6.2995645965445796E-2</v>
      </c>
      <c r="AL1822" s="26">
        <v>8.3818678369639559E-3</v>
      </c>
      <c r="AM1822" s="26">
        <v>7.1377513802409753E-2</v>
      </c>
      <c r="AN1822" s="28"/>
      <c r="AO1822" s="28"/>
      <c r="AP1822" s="28"/>
      <c r="AQ1822" s="29"/>
      <c r="AR1822" s="108" t="str">
        <f t="shared" si="230"/>
        <v>NO OFERTADO</v>
      </c>
      <c r="AS1822" s="109" t="str">
        <f t="shared" si="231"/>
        <v>CORRECTO</v>
      </c>
    </row>
    <row r="1823" spans="1:45" ht="36" x14ac:dyDescent="0.25">
      <c r="A1823" s="134">
        <v>1823</v>
      </c>
      <c r="B1823" s="135">
        <v>589</v>
      </c>
      <c r="C1823" s="10" t="s">
        <v>503</v>
      </c>
      <c r="D1823" s="136" t="s">
        <v>1338</v>
      </c>
      <c r="E1823" s="136" t="s">
        <v>205</v>
      </c>
      <c r="F1823" s="136" t="s">
        <v>7</v>
      </c>
      <c r="G1823" s="136" t="s">
        <v>8</v>
      </c>
      <c r="H1823" s="136" t="s">
        <v>474</v>
      </c>
      <c r="I1823" s="137">
        <v>17679.689999999999</v>
      </c>
      <c r="J1823" s="8">
        <v>1</v>
      </c>
      <c r="K1823" s="8" t="s">
        <v>498</v>
      </c>
      <c r="L1823" s="9">
        <v>17679.689999999999</v>
      </c>
      <c r="M1823" s="9">
        <v>717.76923076923072</v>
      </c>
      <c r="N1823" s="138">
        <f t="shared" si="224"/>
        <v>12689937.491538459</v>
      </c>
      <c r="O1823" s="11" t="s">
        <v>3204</v>
      </c>
      <c r="P1823" s="39">
        <v>3.8555857934842214E-4</v>
      </c>
      <c r="Q1823" s="39">
        <v>6.1560465126977797E-4</v>
      </c>
      <c r="R1823" s="26">
        <v>9.6389644837105534E-2</v>
      </c>
      <c r="S1823" s="26">
        <v>1.8468139538093339E-2</v>
      </c>
      <c r="T1823" s="26">
        <v>0.11485778437519888</v>
      </c>
      <c r="U1823" s="11"/>
      <c r="V1823" s="28"/>
      <c r="W1823" s="28"/>
      <c r="X1823" s="29"/>
      <c r="Y1823" s="108" t="str">
        <f t="shared" si="225"/>
        <v>NO OFERTADO</v>
      </c>
      <c r="Z1823" s="108" t="str">
        <f t="shared" si="226"/>
        <v>CORRECTO</v>
      </c>
      <c r="AA1823" s="29">
        <f t="shared" si="227"/>
        <v>0</v>
      </c>
      <c r="AB1823" s="25">
        <v>3.4700272141357992E-2</v>
      </c>
      <c r="AC1823" s="26">
        <v>9.2340697690466694E-3</v>
      </c>
      <c r="AD1823" s="26">
        <v>4.3934341910404663E-2</v>
      </c>
      <c r="AE1823" s="28"/>
      <c r="AF1823" s="28"/>
      <c r="AG1823" s="28"/>
      <c r="AH1823" s="29"/>
      <c r="AI1823" s="108" t="str">
        <f t="shared" si="228"/>
        <v>NO OFERTADO</v>
      </c>
      <c r="AJ1823" s="108" t="str">
        <f t="shared" si="229"/>
        <v>CORRECTO</v>
      </c>
      <c r="AK1823" s="27">
        <v>2.3133514760905329E-2</v>
      </c>
      <c r="AL1823" s="26">
        <v>3.0780232563488901E-3</v>
      </c>
      <c r="AM1823" s="26">
        <v>2.6211538017254218E-2</v>
      </c>
      <c r="AN1823" s="28"/>
      <c r="AO1823" s="28"/>
      <c r="AP1823" s="28"/>
      <c r="AQ1823" s="29"/>
      <c r="AR1823" s="108" t="str">
        <f t="shared" si="230"/>
        <v>NO OFERTADO</v>
      </c>
      <c r="AS1823" s="109" t="str">
        <f t="shared" si="231"/>
        <v>CORRECTO</v>
      </c>
    </row>
    <row r="1824" spans="1:45" ht="24" x14ac:dyDescent="0.25">
      <c r="A1824" s="134">
        <v>1824</v>
      </c>
      <c r="B1824" s="135">
        <v>1458</v>
      </c>
      <c r="C1824" s="10" t="s">
        <v>2602</v>
      </c>
      <c r="D1824" s="136" t="s">
        <v>2603</v>
      </c>
      <c r="E1824" s="136" t="s">
        <v>2604</v>
      </c>
      <c r="F1824" s="136" t="s">
        <v>166</v>
      </c>
      <c r="G1824" s="136" t="s">
        <v>167</v>
      </c>
      <c r="H1824" s="136" t="s">
        <v>2605</v>
      </c>
      <c r="I1824" s="137" t="s">
        <v>45</v>
      </c>
      <c r="J1824" s="8">
        <v>5</v>
      </c>
      <c r="K1824" s="8" t="s">
        <v>2606</v>
      </c>
      <c r="L1824" s="9">
        <v>59124.72</v>
      </c>
      <c r="M1824" s="9">
        <v>16.25</v>
      </c>
      <c r="N1824" s="138">
        <f t="shared" si="224"/>
        <v>960776.70000000007</v>
      </c>
      <c r="O1824" s="11" t="s">
        <v>3204</v>
      </c>
      <c r="P1824" s="39">
        <v>2.9191294265245081E-5</v>
      </c>
      <c r="Q1824" s="39"/>
      <c r="R1824" s="26">
        <v>7.2978235663112706E-3</v>
      </c>
      <c r="S1824" s="7"/>
      <c r="T1824" s="26">
        <v>7.2978235663112706E-3</v>
      </c>
      <c r="U1824" s="11"/>
      <c r="V1824" s="28"/>
      <c r="W1824" s="28"/>
      <c r="X1824" s="29"/>
      <c r="Y1824" s="108" t="str">
        <f t="shared" si="225"/>
        <v>NO OFERTADO</v>
      </c>
      <c r="Z1824" s="108" t="str">
        <f t="shared" si="226"/>
        <v>CORRECTO</v>
      </c>
      <c r="AA1824" s="29">
        <f t="shared" si="227"/>
        <v>0</v>
      </c>
      <c r="AB1824" s="25">
        <v>2.6272164838720574E-3</v>
      </c>
      <c r="AC1824" s="7"/>
      <c r="AD1824" s="26">
        <v>2.6272164838720574E-3</v>
      </c>
      <c r="AE1824" s="28"/>
      <c r="AF1824" s="28"/>
      <c r="AG1824" s="28"/>
      <c r="AH1824" s="29"/>
      <c r="AI1824" s="108" t="str">
        <f t="shared" si="228"/>
        <v>NO OFERTADO</v>
      </c>
      <c r="AJ1824" s="108" t="str">
        <f t="shared" si="229"/>
        <v>CORRECTO</v>
      </c>
      <c r="AK1824" s="27">
        <v>1.7514776559147049E-3</v>
      </c>
      <c r="AL1824" s="7"/>
      <c r="AM1824" s="26">
        <v>1.7514776559147049E-3</v>
      </c>
      <c r="AN1824" s="28"/>
      <c r="AO1824" s="28"/>
      <c r="AP1824" s="28"/>
      <c r="AQ1824" s="29"/>
      <c r="AR1824" s="108" t="str">
        <f t="shared" si="230"/>
        <v>NO OFERTADO</v>
      </c>
      <c r="AS1824" s="109" t="str">
        <f t="shared" si="231"/>
        <v>CORRECTO</v>
      </c>
    </row>
    <row r="1825" spans="1:45" x14ac:dyDescent="0.25">
      <c r="A1825" s="134">
        <v>1825</v>
      </c>
      <c r="B1825" s="135">
        <v>2625</v>
      </c>
      <c r="C1825" s="141" t="s">
        <v>4419</v>
      </c>
      <c r="D1825" s="145" t="s">
        <v>4420</v>
      </c>
      <c r="E1825" s="145" t="s">
        <v>165</v>
      </c>
      <c r="F1825" s="145" t="s">
        <v>166</v>
      </c>
      <c r="G1825" s="136" t="s">
        <v>167</v>
      </c>
      <c r="H1825" s="145" t="s">
        <v>267</v>
      </c>
      <c r="I1825" s="137" t="s">
        <v>45</v>
      </c>
      <c r="J1825" s="8">
        <v>7</v>
      </c>
      <c r="K1825" s="8" t="s">
        <v>562</v>
      </c>
      <c r="L1825" s="9">
        <v>30940.720000000001</v>
      </c>
      <c r="M1825" s="9">
        <v>8.75</v>
      </c>
      <c r="N1825" s="138">
        <f t="shared" si="224"/>
        <v>270731.3</v>
      </c>
      <c r="O1825" s="11" t="s">
        <v>4504</v>
      </c>
      <c r="P1825" s="39">
        <v>8.225633537025143E-6</v>
      </c>
      <c r="Q1825" s="39"/>
      <c r="R1825" s="26">
        <v>2.0564083842562857E-3</v>
      </c>
      <c r="S1825" s="7"/>
      <c r="T1825" s="26">
        <v>2.0564083842562857E-3</v>
      </c>
      <c r="U1825" s="11"/>
      <c r="V1825" s="28"/>
      <c r="W1825" s="28"/>
      <c r="X1825" s="29"/>
      <c r="Y1825" s="108" t="str">
        <f t="shared" si="225"/>
        <v>NO OFERTADO</v>
      </c>
      <c r="Z1825" s="108" t="str">
        <f t="shared" si="226"/>
        <v>CORRECTO</v>
      </c>
      <c r="AA1825" s="29">
        <f t="shared" si="227"/>
        <v>0</v>
      </c>
      <c r="AB1825" s="25">
        <v>7.4030701833226284E-4</v>
      </c>
      <c r="AC1825" s="7"/>
      <c r="AD1825" s="26">
        <v>7.4030701833226284E-4</v>
      </c>
      <c r="AE1825" s="28"/>
      <c r="AF1825" s="28"/>
      <c r="AG1825" s="28"/>
      <c r="AH1825" s="29"/>
      <c r="AI1825" s="108" t="str">
        <f t="shared" si="228"/>
        <v>NO OFERTADO</v>
      </c>
      <c r="AJ1825" s="108" t="str">
        <f t="shared" si="229"/>
        <v>CORRECTO</v>
      </c>
      <c r="AK1825" s="27">
        <v>4.935380122215086E-4</v>
      </c>
      <c r="AL1825" s="7"/>
      <c r="AM1825" s="26">
        <v>4.935380122215086E-4</v>
      </c>
      <c r="AN1825" s="28"/>
      <c r="AO1825" s="28"/>
      <c r="AP1825" s="28"/>
      <c r="AQ1825" s="29"/>
      <c r="AR1825" s="108" t="str">
        <f t="shared" si="230"/>
        <v>NO OFERTADO</v>
      </c>
      <c r="AS1825" s="109" t="str">
        <f t="shared" si="231"/>
        <v>CORRECTO</v>
      </c>
    </row>
    <row r="1826" spans="1:45" ht="24" x14ac:dyDescent="0.25">
      <c r="A1826" s="134">
        <v>1826</v>
      </c>
      <c r="B1826" s="135">
        <v>219</v>
      </c>
      <c r="C1826" s="10" t="s">
        <v>600</v>
      </c>
      <c r="D1826" s="136" t="s">
        <v>601</v>
      </c>
      <c r="E1826" s="136" t="s">
        <v>6</v>
      </c>
      <c r="F1826" s="136" t="s">
        <v>7</v>
      </c>
      <c r="G1826" s="136" t="s">
        <v>8</v>
      </c>
      <c r="H1826" s="136" t="s">
        <v>474</v>
      </c>
      <c r="I1826" s="137">
        <v>5893.23</v>
      </c>
      <c r="J1826" s="8">
        <v>1</v>
      </c>
      <c r="K1826" s="8" t="s">
        <v>498</v>
      </c>
      <c r="L1826" s="9">
        <v>5419.3</v>
      </c>
      <c r="M1826" s="9">
        <v>7577.1538461538457</v>
      </c>
      <c r="N1826" s="138">
        <f t="shared" si="224"/>
        <v>41062869.838461541</v>
      </c>
      <c r="O1826" s="11" t="s">
        <v>3204</v>
      </c>
      <c r="P1826" s="39">
        <v>1.2476138491181014E-3</v>
      </c>
      <c r="Q1826" s="39">
        <v>1.9920108892496819E-3</v>
      </c>
      <c r="R1826" s="26">
        <v>0.31190346227952537</v>
      </c>
      <c r="S1826" s="26">
        <v>5.9760326677490455E-2</v>
      </c>
      <c r="T1826" s="26">
        <v>0.37166378895701579</v>
      </c>
      <c r="U1826" s="11"/>
      <c r="V1826" s="28"/>
      <c r="W1826" s="28"/>
      <c r="X1826" s="29"/>
      <c r="Y1826" s="108" t="str">
        <f t="shared" si="225"/>
        <v>NO OFERTADO</v>
      </c>
      <c r="Z1826" s="108" t="str">
        <f t="shared" si="226"/>
        <v>CORRECTO</v>
      </c>
      <c r="AA1826" s="29">
        <f t="shared" si="227"/>
        <v>0</v>
      </c>
      <c r="AB1826" s="25">
        <v>0.11228524642062913</v>
      </c>
      <c r="AC1826" s="26">
        <v>2.9880163338745228E-2</v>
      </c>
      <c r="AD1826" s="26">
        <v>0.14216540975937436</v>
      </c>
      <c r="AE1826" s="28"/>
      <c r="AF1826" s="28"/>
      <c r="AG1826" s="28"/>
      <c r="AH1826" s="29"/>
      <c r="AI1826" s="108" t="str">
        <f t="shared" si="228"/>
        <v>NO OFERTADO</v>
      </c>
      <c r="AJ1826" s="108" t="str">
        <f t="shared" si="229"/>
        <v>CORRECTO</v>
      </c>
      <c r="AK1826" s="27">
        <v>7.4856830947086089E-2</v>
      </c>
      <c r="AL1826" s="26">
        <v>9.9600544462484092E-3</v>
      </c>
      <c r="AM1826" s="26">
        <v>8.4816885393334498E-2</v>
      </c>
      <c r="AN1826" s="28"/>
      <c r="AO1826" s="28"/>
      <c r="AP1826" s="28"/>
      <c r="AQ1826" s="29"/>
      <c r="AR1826" s="108" t="str">
        <f t="shared" si="230"/>
        <v>NO OFERTADO</v>
      </c>
      <c r="AS1826" s="109" t="str">
        <f t="shared" si="231"/>
        <v>CORRECTO</v>
      </c>
    </row>
    <row r="1827" spans="1:45" x14ac:dyDescent="0.25">
      <c r="A1827" s="134">
        <v>1827</v>
      </c>
      <c r="B1827" s="135">
        <v>1376</v>
      </c>
      <c r="C1827" s="10" t="s">
        <v>600</v>
      </c>
      <c r="D1827" s="136" t="s">
        <v>2495</v>
      </c>
      <c r="E1827" s="136" t="s">
        <v>6</v>
      </c>
      <c r="F1827" s="136" t="s">
        <v>101</v>
      </c>
      <c r="G1827" s="136" t="s">
        <v>8</v>
      </c>
      <c r="H1827" s="136" t="s">
        <v>474</v>
      </c>
      <c r="I1827" s="137">
        <v>2946.62</v>
      </c>
      <c r="J1827" s="8">
        <v>1</v>
      </c>
      <c r="K1827" s="8" t="s">
        <v>498</v>
      </c>
      <c r="L1827" s="9">
        <v>2946.62</v>
      </c>
      <c r="M1827" s="9">
        <v>434.46153846153845</v>
      </c>
      <c r="N1827" s="138">
        <f t="shared" si="224"/>
        <v>1280193.0584615383</v>
      </c>
      <c r="O1827" s="11" t="s">
        <v>3204</v>
      </c>
      <c r="P1827" s="39">
        <v>3.8896126733584254E-5</v>
      </c>
      <c r="Q1827" s="39">
        <v>6.2103757551028077E-5</v>
      </c>
      <c r="R1827" s="26">
        <v>9.724031683396063E-3</v>
      </c>
      <c r="S1827" s="26">
        <v>1.8631127265308423E-3</v>
      </c>
      <c r="T1827" s="26">
        <v>1.1587144409926906E-2</v>
      </c>
      <c r="U1827" s="11"/>
      <c r="V1827" s="28"/>
      <c r="W1827" s="28"/>
      <c r="X1827" s="29"/>
      <c r="Y1827" s="108" t="str">
        <f t="shared" si="225"/>
        <v>NO OFERTADO</v>
      </c>
      <c r="Z1827" s="108" t="str">
        <f t="shared" si="226"/>
        <v>CORRECTO</v>
      </c>
      <c r="AA1827" s="29">
        <f t="shared" si="227"/>
        <v>0</v>
      </c>
      <c r="AB1827" s="25">
        <v>3.5006514060225828E-3</v>
      </c>
      <c r="AC1827" s="26">
        <v>9.3155636326542116E-4</v>
      </c>
      <c r="AD1827" s="26">
        <v>4.4322077692880036E-3</v>
      </c>
      <c r="AE1827" s="28"/>
      <c r="AF1827" s="28"/>
      <c r="AG1827" s="28"/>
      <c r="AH1827" s="29"/>
      <c r="AI1827" s="108" t="str">
        <f t="shared" si="228"/>
        <v>NO OFERTADO</v>
      </c>
      <c r="AJ1827" s="108" t="str">
        <f t="shared" si="229"/>
        <v>CORRECTO</v>
      </c>
      <c r="AK1827" s="27">
        <v>2.3337676040150555E-3</v>
      </c>
      <c r="AL1827" s="26">
        <v>3.1051878775514039E-4</v>
      </c>
      <c r="AM1827" s="26">
        <v>2.6442863917701957E-3</v>
      </c>
      <c r="AN1827" s="28"/>
      <c r="AO1827" s="28"/>
      <c r="AP1827" s="28"/>
      <c r="AQ1827" s="29"/>
      <c r="AR1827" s="108" t="str">
        <f t="shared" si="230"/>
        <v>NO OFERTADO</v>
      </c>
      <c r="AS1827" s="109" t="str">
        <f t="shared" si="231"/>
        <v>CORRECTO</v>
      </c>
    </row>
    <row r="1828" spans="1:45" ht="24" x14ac:dyDescent="0.25">
      <c r="A1828" s="134">
        <v>1828</v>
      </c>
      <c r="B1828" s="135">
        <v>603</v>
      </c>
      <c r="C1828" s="10" t="s">
        <v>1356</v>
      </c>
      <c r="D1828" s="136" t="s">
        <v>66</v>
      </c>
      <c r="E1828" s="136" t="s">
        <v>6</v>
      </c>
      <c r="F1828" s="136" t="s">
        <v>7</v>
      </c>
      <c r="G1828" s="136" t="s">
        <v>8</v>
      </c>
      <c r="H1828" s="136" t="s">
        <v>7</v>
      </c>
      <c r="I1828" s="137" t="s">
        <v>45</v>
      </c>
      <c r="J1828" s="8">
        <v>1</v>
      </c>
      <c r="K1828" s="8" t="s">
        <v>1357</v>
      </c>
      <c r="L1828" s="9">
        <v>359.72</v>
      </c>
      <c r="M1828" s="9">
        <v>18436.923076923078</v>
      </c>
      <c r="N1828" s="138">
        <f t="shared" si="224"/>
        <v>6632129.9692307701</v>
      </c>
      <c r="O1828" s="11" t="s">
        <v>3204</v>
      </c>
      <c r="P1828" s="39">
        <v>2.0150411384577311E-4</v>
      </c>
      <c r="Q1828" s="39"/>
      <c r="R1828" s="26">
        <v>5.0376028461443276E-2</v>
      </c>
      <c r="S1828" s="7"/>
      <c r="T1828" s="26">
        <v>5.0376028461443276E-2</v>
      </c>
      <c r="U1828" s="11"/>
      <c r="V1828" s="28"/>
      <c r="W1828" s="28"/>
      <c r="X1828" s="29"/>
      <c r="Y1828" s="108" t="str">
        <f t="shared" si="225"/>
        <v>NO OFERTADO</v>
      </c>
      <c r="Z1828" s="108" t="str">
        <f t="shared" si="226"/>
        <v>CORRECTO</v>
      </c>
      <c r="AA1828" s="29">
        <f t="shared" si="227"/>
        <v>0</v>
      </c>
      <c r="AB1828" s="25">
        <v>1.8135370246119581E-2</v>
      </c>
      <c r="AC1828" s="7"/>
      <c r="AD1828" s="26">
        <v>1.8135370246119581E-2</v>
      </c>
      <c r="AE1828" s="28"/>
      <c r="AF1828" s="28"/>
      <c r="AG1828" s="28"/>
      <c r="AH1828" s="29"/>
      <c r="AI1828" s="108" t="str">
        <f t="shared" si="228"/>
        <v>NO OFERTADO</v>
      </c>
      <c r="AJ1828" s="108" t="str">
        <f t="shared" si="229"/>
        <v>CORRECTO</v>
      </c>
      <c r="AK1828" s="27">
        <v>1.2090246830746387E-2</v>
      </c>
      <c r="AL1828" s="7"/>
      <c r="AM1828" s="26">
        <v>1.2090246830746387E-2</v>
      </c>
      <c r="AN1828" s="28"/>
      <c r="AO1828" s="28"/>
      <c r="AP1828" s="28"/>
      <c r="AQ1828" s="29"/>
      <c r="AR1828" s="108" t="str">
        <f t="shared" si="230"/>
        <v>NO OFERTADO</v>
      </c>
      <c r="AS1828" s="109" t="str">
        <f t="shared" si="231"/>
        <v>CORRECTO</v>
      </c>
    </row>
    <row r="1829" spans="1:45" ht="24" x14ac:dyDescent="0.25">
      <c r="A1829" s="134">
        <v>1829</v>
      </c>
      <c r="B1829" s="135">
        <v>637</v>
      </c>
      <c r="C1829" s="10" t="s">
        <v>1356</v>
      </c>
      <c r="D1829" s="136" t="s">
        <v>136</v>
      </c>
      <c r="E1829" s="136" t="s">
        <v>6</v>
      </c>
      <c r="F1829" s="136" t="s">
        <v>7</v>
      </c>
      <c r="G1829" s="136" t="s">
        <v>8</v>
      </c>
      <c r="H1829" s="136" t="s">
        <v>7</v>
      </c>
      <c r="I1829" s="137" t="s">
        <v>45</v>
      </c>
      <c r="J1829" s="8">
        <v>1</v>
      </c>
      <c r="K1829" s="8" t="s">
        <v>1357</v>
      </c>
      <c r="L1829" s="9">
        <v>1786.7</v>
      </c>
      <c r="M1829" s="9">
        <v>2390.3076923076924</v>
      </c>
      <c r="N1829" s="138">
        <f t="shared" si="224"/>
        <v>4270762.7538461536</v>
      </c>
      <c r="O1829" s="11" t="s">
        <v>3204</v>
      </c>
      <c r="P1829" s="39">
        <v>1.2975865493467057E-4</v>
      </c>
      <c r="Q1829" s="39"/>
      <c r="R1829" s="26">
        <v>3.2439663733667641E-2</v>
      </c>
      <c r="S1829" s="7"/>
      <c r="T1829" s="26">
        <v>3.2439663733667641E-2</v>
      </c>
      <c r="U1829" s="11"/>
      <c r="V1829" s="28"/>
      <c r="W1829" s="28"/>
      <c r="X1829" s="29"/>
      <c r="Y1829" s="108" t="str">
        <f t="shared" si="225"/>
        <v>NO OFERTADO</v>
      </c>
      <c r="Z1829" s="108" t="str">
        <f t="shared" si="226"/>
        <v>CORRECTO</v>
      </c>
      <c r="AA1829" s="29">
        <f t="shared" si="227"/>
        <v>0</v>
      </c>
      <c r="AB1829" s="25">
        <v>1.1678278944120352E-2</v>
      </c>
      <c r="AC1829" s="7"/>
      <c r="AD1829" s="26">
        <v>1.1678278944120352E-2</v>
      </c>
      <c r="AE1829" s="28"/>
      <c r="AF1829" s="28"/>
      <c r="AG1829" s="28"/>
      <c r="AH1829" s="29"/>
      <c r="AI1829" s="108" t="str">
        <f t="shared" si="228"/>
        <v>NO OFERTADO</v>
      </c>
      <c r="AJ1829" s="108" t="str">
        <f t="shared" si="229"/>
        <v>CORRECTO</v>
      </c>
      <c r="AK1829" s="27">
        <v>7.7855192960802344E-3</v>
      </c>
      <c r="AL1829" s="7"/>
      <c r="AM1829" s="26">
        <v>7.7855192960802344E-3</v>
      </c>
      <c r="AN1829" s="28"/>
      <c r="AO1829" s="28"/>
      <c r="AP1829" s="28"/>
      <c r="AQ1829" s="29"/>
      <c r="AR1829" s="108" t="str">
        <f t="shared" si="230"/>
        <v>NO OFERTADO</v>
      </c>
      <c r="AS1829" s="109" t="str">
        <f t="shared" si="231"/>
        <v>CORRECTO</v>
      </c>
    </row>
    <row r="1830" spans="1:45" ht="24" x14ac:dyDescent="0.25">
      <c r="A1830" s="134">
        <v>1830</v>
      </c>
      <c r="B1830" s="135">
        <v>1083</v>
      </c>
      <c r="C1830" s="10" t="s">
        <v>1356</v>
      </c>
      <c r="D1830" s="136" t="s">
        <v>5</v>
      </c>
      <c r="E1830" s="136" t="s">
        <v>6</v>
      </c>
      <c r="F1830" s="136" t="s">
        <v>101</v>
      </c>
      <c r="G1830" s="136" t="s">
        <v>8</v>
      </c>
      <c r="H1830" s="136" t="s">
        <v>7</v>
      </c>
      <c r="I1830" s="137" t="s">
        <v>45</v>
      </c>
      <c r="J1830" s="8">
        <v>1</v>
      </c>
      <c r="K1830" s="8" t="s">
        <v>1357</v>
      </c>
      <c r="L1830" s="9">
        <v>21200.77</v>
      </c>
      <c r="M1830" s="9">
        <v>106.22222222222223</v>
      </c>
      <c r="N1830" s="138">
        <f t="shared" si="224"/>
        <v>2251992.9022222222</v>
      </c>
      <c r="O1830" s="11" t="s">
        <v>3204</v>
      </c>
      <c r="P1830" s="39">
        <v>6.8422337356861566E-5</v>
      </c>
      <c r="Q1830" s="39"/>
      <c r="R1830" s="26">
        <v>1.7105584339215392E-2</v>
      </c>
      <c r="S1830" s="7"/>
      <c r="T1830" s="26">
        <v>1.7105584339215392E-2</v>
      </c>
      <c r="U1830" s="11"/>
      <c r="V1830" s="28"/>
      <c r="W1830" s="28"/>
      <c r="X1830" s="29"/>
      <c r="Y1830" s="108" t="str">
        <f t="shared" si="225"/>
        <v>NO OFERTADO</v>
      </c>
      <c r="Z1830" s="108" t="str">
        <f t="shared" si="226"/>
        <v>CORRECTO</v>
      </c>
      <c r="AA1830" s="29">
        <f t="shared" si="227"/>
        <v>0</v>
      </c>
      <c r="AB1830" s="25">
        <v>6.158010362117541E-3</v>
      </c>
      <c r="AC1830" s="7"/>
      <c r="AD1830" s="26">
        <v>6.158010362117541E-3</v>
      </c>
      <c r="AE1830" s="28"/>
      <c r="AF1830" s="28"/>
      <c r="AG1830" s="28"/>
      <c r="AH1830" s="29"/>
      <c r="AI1830" s="108" t="str">
        <f t="shared" si="228"/>
        <v>NO OFERTADO</v>
      </c>
      <c r="AJ1830" s="108" t="str">
        <f t="shared" si="229"/>
        <v>CORRECTO</v>
      </c>
      <c r="AK1830" s="27">
        <v>4.1053402414116943E-3</v>
      </c>
      <c r="AL1830" s="7"/>
      <c r="AM1830" s="26">
        <v>4.1053402414116943E-3</v>
      </c>
      <c r="AN1830" s="28"/>
      <c r="AO1830" s="28"/>
      <c r="AP1830" s="28"/>
      <c r="AQ1830" s="29"/>
      <c r="AR1830" s="108" t="str">
        <f t="shared" si="230"/>
        <v>NO OFERTADO</v>
      </c>
      <c r="AS1830" s="109" t="str">
        <f t="shared" si="231"/>
        <v>CORRECTO</v>
      </c>
    </row>
    <row r="1831" spans="1:45" ht="24" x14ac:dyDescent="0.25">
      <c r="A1831" s="134">
        <v>1831</v>
      </c>
      <c r="B1831" s="135">
        <v>2574</v>
      </c>
      <c r="C1831" s="141" t="s">
        <v>4329</v>
      </c>
      <c r="D1831" s="145" t="s">
        <v>66</v>
      </c>
      <c r="E1831" s="145" t="s">
        <v>6</v>
      </c>
      <c r="F1831" s="145" t="s">
        <v>7</v>
      </c>
      <c r="G1831" s="136" t="s">
        <v>8</v>
      </c>
      <c r="H1831" s="145" t="s">
        <v>7</v>
      </c>
      <c r="I1831" s="137" t="s">
        <v>45</v>
      </c>
      <c r="J1831" s="8">
        <v>1</v>
      </c>
      <c r="K1831" s="8" t="s">
        <v>4330</v>
      </c>
      <c r="L1831" s="9">
        <v>10836.77</v>
      </c>
      <c r="M1831" s="9">
        <v>67.666666666666671</v>
      </c>
      <c r="N1831" s="138">
        <f t="shared" si="224"/>
        <v>733288.10333333339</v>
      </c>
      <c r="O1831" s="11" t="s">
        <v>4504</v>
      </c>
      <c r="P1831" s="39">
        <v>2.2279504494235525E-5</v>
      </c>
      <c r="Q1831" s="39"/>
      <c r="R1831" s="26">
        <v>5.5698761235588815E-3</v>
      </c>
      <c r="S1831" s="7"/>
      <c r="T1831" s="26">
        <v>5.5698761235588815E-3</v>
      </c>
      <c r="U1831" s="11"/>
      <c r="V1831" s="28"/>
      <c r="W1831" s="28"/>
      <c r="X1831" s="29"/>
      <c r="Y1831" s="108" t="str">
        <f t="shared" si="225"/>
        <v>NO OFERTADO</v>
      </c>
      <c r="Z1831" s="108" t="str">
        <f t="shared" si="226"/>
        <v>CORRECTO</v>
      </c>
      <c r="AA1831" s="29">
        <f t="shared" si="227"/>
        <v>0</v>
      </c>
      <c r="AB1831" s="25">
        <v>2.0051554044811975E-3</v>
      </c>
      <c r="AC1831" s="7"/>
      <c r="AD1831" s="26">
        <v>2.0051554044811975E-3</v>
      </c>
      <c r="AE1831" s="28"/>
      <c r="AF1831" s="28"/>
      <c r="AG1831" s="28"/>
      <c r="AH1831" s="29"/>
      <c r="AI1831" s="108" t="str">
        <f t="shared" si="228"/>
        <v>NO OFERTADO</v>
      </c>
      <c r="AJ1831" s="108" t="str">
        <f t="shared" si="229"/>
        <v>CORRECTO</v>
      </c>
      <c r="AK1831" s="27">
        <v>1.3367702696541316E-3</v>
      </c>
      <c r="AL1831" s="7"/>
      <c r="AM1831" s="26">
        <v>1.3367702696541316E-3</v>
      </c>
      <c r="AN1831" s="28"/>
      <c r="AO1831" s="28"/>
      <c r="AP1831" s="28"/>
      <c r="AQ1831" s="29"/>
      <c r="AR1831" s="108" t="str">
        <f t="shared" si="230"/>
        <v>NO OFERTADO</v>
      </c>
      <c r="AS1831" s="109" t="str">
        <f t="shared" si="231"/>
        <v>CORRECTO</v>
      </c>
    </row>
    <row r="1832" spans="1:45" ht="24" x14ac:dyDescent="0.25">
      <c r="A1832" s="134">
        <v>1832</v>
      </c>
      <c r="B1832" s="135">
        <v>2602</v>
      </c>
      <c r="C1832" s="141" t="s">
        <v>4329</v>
      </c>
      <c r="D1832" s="145" t="s">
        <v>136</v>
      </c>
      <c r="E1832" s="145" t="s">
        <v>6</v>
      </c>
      <c r="F1832" s="145" t="s">
        <v>7</v>
      </c>
      <c r="G1832" s="136" t="s">
        <v>8</v>
      </c>
      <c r="H1832" s="145" t="s">
        <v>7</v>
      </c>
      <c r="I1832" s="137" t="s">
        <v>45</v>
      </c>
      <c r="J1832" s="8">
        <v>1</v>
      </c>
      <c r="K1832" s="8" t="s">
        <v>4380</v>
      </c>
      <c r="L1832" s="9">
        <v>32391.24</v>
      </c>
      <c r="M1832" s="9">
        <v>8</v>
      </c>
      <c r="N1832" s="138">
        <f t="shared" si="224"/>
        <v>259129.92</v>
      </c>
      <c r="O1832" s="11" t="s">
        <v>4504</v>
      </c>
      <c r="P1832" s="39">
        <v>7.873148617831194E-6</v>
      </c>
      <c r="Q1832" s="39"/>
      <c r="R1832" s="26">
        <v>1.9682871544577985E-3</v>
      </c>
      <c r="S1832" s="7"/>
      <c r="T1832" s="26">
        <v>1.9682871544577985E-3</v>
      </c>
      <c r="U1832" s="11"/>
      <c r="V1832" s="28"/>
      <c r="W1832" s="28"/>
      <c r="X1832" s="29"/>
      <c r="Y1832" s="108" t="str">
        <f t="shared" si="225"/>
        <v>NO OFERTADO</v>
      </c>
      <c r="Z1832" s="108" t="str">
        <f t="shared" si="226"/>
        <v>CORRECTO</v>
      </c>
      <c r="AA1832" s="29">
        <f t="shared" si="227"/>
        <v>0</v>
      </c>
      <c r="AB1832" s="25">
        <v>7.085833756048075E-4</v>
      </c>
      <c r="AC1832" s="7"/>
      <c r="AD1832" s="26">
        <v>7.085833756048075E-4</v>
      </c>
      <c r="AE1832" s="28"/>
      <c r="AF1832" s="28"/>
      <c r="AG1832" s="28"/>
      <c r="AH1832" s="29"/>
      <c r="AI1832" s="108" t="str">
        <f t="shared" si="228"/>
        <v>NO OFERTADO</v>
      </c>
      <c r="AJ1832" s="108" t="str">
        <f t="shared" si="229"/>
        <v>CORRECTO</v>
      </c>
      <c r="AK1832" s="27">
        <v>4.7238891706987167E-4</v>
      </c>
      <c r="AL1832" s="7"/>
      <c r="AM1832" s="26">
        <v>4.7238891706987167E-4</v>
      </c>
      <c r="AN1832" s="28"/>
      <c r="AO1832" s="28"/>
      <c r="AP1832" s="28"/>
      <c r="AQ1832" s="29"/>
      <c r="AR1832" s="108" t="str">
        <f t="shared" si="230"/>
        <v>NO OFERTADO</v>
      </c>
      <c r="AS1832" s="109" t="str">
        <f t="shared" si="231"/>
        <v>CORRECTO</v>
      </c>
    </row>
    <row r="1833" spans="1:45" ht="24" x14ac:dyDescent="0.25">
      <c r="A1833" s="134">
        <v>1833</v>
      </c>
      <c r="B1833" s="135">
        <v>57</v>
      </c>
      <c r="C1833" s="10" t="s">
        <v>177</v>
      </c>
      <c r="D1833" s="136" t="s">
        <v>178</v>
      </c>
      <c r="E1833" s="136" t="s">
        <v>7</v>
      </c>
      <c r="F1833" s="136" t="s">
        <v>7</v>
      </c>
      <c r="G1833" s="136" t="s">
        <v>8</v>
      </c>
      <c r="H1833" s="136" t="s">
        <v>7</v>
      </c>
      <c r="I1833" s="137">
        <v>1378000.3699999999</v>
      </c>
      <c r="J1833" s="8">
        <v>1</v>
      </c>
      <c r="K1833" s="8" t="s">
        <v>179</v>
      </c>
      <c r="L1833" s="9">
        <v>1189615.3400000001</v>
      </c>
      <c r="M1833" s="9">
        <v>92.307692307692307</v>
      </c>
      <c r="N1833" s="138">
        <f t="shared" si="224"/>
        <v>109810646.76923078</v>
      </c>
      <c r="O1833" s="11" t="s">
        <v>3204</v>
      </c>
      <c r="P1833" s="39">
        <v>3.3363786853880819E-3</v>
      </c>
      <c r="Q1833" s="39">
        <v>5.3270510556223108E-3</v>
      </c>
      <c r="R1833" s="26">
        <v>0.83409467134702042</v>
      </c>
      <c r="S1833" s="26">
        <v>0.15981153166866932</v>
      </c>
      <c r="T1833" s="26">
        <v>0.99390620301568977</v>
      </c>
      <c r="U1833" s="11"/>
      <c r="V1833" s="28"/>
      <c r="W1833" s="28"/>
      <c r="X1833" s="29"/>
      <c r="Y1833" s="108" t="str">
        <f t="shared" si="225"/>
        <v>NO OFERTADO</v>
      </c>
      <c r="Z1833" s="108" t="str">
        <f t="shared" si="226"/>
        <v>CORRECTO</v>
      </c>
      <c r="AA1833" s="29">
        <f t="shared" si="227"/>
        <v>0</v>
      </c>
      <c r="AB1833" s="25">
        <v>0.30027408168492736</v>
      </c>
      <c r="AC1833" s="26">
        <v>7.9905765834334661E-2</v>
      </c>
      <c r="AD1833" s="26">
        <v>0.38017984751926204</v>
      </c>
      <c r="AE1833" s="28"/>
      <c r="AF1833" s="28"/>
      <c r="AG1833" s="28"/>
      <c r="AH1833" s="29"/>
      <c r="AI1833" s="108" t="str">
        <f t="shared" si="228"/>
        <v>NO OFERTADO</v>
      </c>
      <c r="AJ1833" s="108" t="str">
        <f t="shared" si="229"/>
        <v>CORRECTO</v>
      </c>
      <c r="AK1833" s="27">
        <v>0.20018272112328492</v>
      </c>
      <c r="AL1833" s="26">
        <v>2.6635255278111555E-2</v>
      </c>
      <c r="AM1833" s="26">
        <v>0.22681797640139648</v>
      </c>
      <c r="AN1833" s="28"/>
      <c r="AO1833" s="28"/>
      <c r="AP1833" s="28"/>
      <c r="AQ1833" s="29"/>
      <c r="AR1833" s="108" t="str">
        <f t="shared" si="230"/>
        <v>NO OFERTADO</v>
      </c>
      <c r="AS1833" s="109" t="str">
        <f t="shared" si="231"/>
        <v>CORRECTO</v>
      </c>
    </row>
    <row r="1834" spans="1:45" ht="24" x14ac:dyDescent="0.25">
      <c r="A1834" s="134">
        <v>1834</v>
      </c>
      <c r="B1834" s="135">
        <v>1314</v>
      </c>
      <c r="C1834" s="10" t="s">
        <v>2395</v>
      </c>
      <c r="D1834" s="136" t="s">
        <v>352</v>
      </c>
      <c r="E1834" s="136" t="s">
        <v>6</v>
      </c>
      <c r="F1834" s="136" t="s">
        <v>7</v>
      </c>
      <c r="G1834" s="136" t="s">
        <v>8</v>
      </c>
      <c r="H1834" s="136" t="s">
        <v>7</v>
      </c>
      <c r="I1834" s="137" t="s">
        <v>45</v>
      </c>
      <c r="J1834" s="8">
        <v>1</v>
      </c>
      <c r="K1834" s="8" t="s">
        <v>2396</v>
      </c>
      <c r="L1834" s="9">
        <v>426</v>
      </c>
      <c r="M1834" s="9">
        <v>2992.6153846153848</v>
      </c>
      <c r="N1834" s="138">
        <f t="shared" si="224"/>
        <v>1274854.153846154</v>
      </c>
      <c r="O1834" s="11" t="s">
        <v>3204</v>
      </c>
      <c r="P1834" s="39">
        <v>3.8733914706916917E-5</v>
      </c>
      <c r="Q1834" s="39"/>
      <c r="R1834" s="26">
        <v>9.6834786767292288E-3</v>
      </c>
      <c r="S1834" s="7"/>
      <c r="T1834" s="26">
        <v>9.6834786767292288E-3</v>
      </c>
      <c r="U1834" s="11"/>
      <c r="V1834" s="28"/>
      <c r="W1834" s="28"/>
      <c r="X1834" s="29"/>
      <c r="Y1834" s="108" t="str">
        <f t="shared" si="225"/>
        <v>NO OFERTADO</v>
      </c>
      <c r="Z1834" s="108" t="str">
        <f t="shared" si="226"/>
        <v>CORRECTO</v>
      </c>
      <c r="AA1834" s="29">
        <f t="shared" si="227"/>
        <v>0</v>
      </c>
      <c r="AB1834" s="25">
        <v>3.4860523236225223E-3</v>
      </c>
      <c r="AC1834" s="7"/>
      <c r="AD1834" s="26">
        <v>3.4860523236225223E-3</v>
      </c>
      <c r="AE1834" s="28"/>
      <c r="AF1834" s="28"/>
      <c r="AG1834" s="28"/>
      <c r="AH1834" s="29"/>
      <c r="AI1834" s="108" t="str">
        <f t="shared" si="228"/>
        <v>NO OFERTADO</v>
      </c>
      <c r="AJ1834" s="108" t="str">
        <f t="shared" si="229"/>
        <v>CORRECTO</v>
      </c>
      <c r="AK1834" s="27">
        <v>2.3240348824150152E-3</v>
      </c>
      <c r="AL1834" s="7"/>
      <c r="AM1834" s="26">
        <v>2.3240348824150152E-3</v>
      </c>
      <c r="AN1834" s="28"/>
      <c r="AO1834" s="28"/>
      <c r="AP1834" s="28"/>
      <c r="AQ1834" s="29"/>
      <c r="AR1834" s="108" t="str">
        <f t="shared" si="230"/>
        <v>NO OFERTADO</v>
      </c>
      <c r="AS1834" s="109" t="str">
        <f t="shared" si="231"/>
        <v>CORRECTO</v>
      </c>
    </row>
    <row r="1835" spans="1:45" ht="24" x14ac:dyDescent="0.25">
      <c r="A1835" s="134">
        <v>1835</v>
      </c>
      <c r="B1835" s="135">
        <v>95</v>
      </c>
      <c r="C1835" s="10" t="s">
        <v>296</v>
      </c>
      <c r="D1835" s="136" t="s">
        <v>297</v>
      </c>
      <c r="E1835" s="136" t="s">
        <v>6</v>
      </c>
      <c r="F1835" s="136" t="s">
        <v>7</v>
      </c>
      <c r="G1835" s="136" t="s">
        <v>8</v>
      </c>
      <c r="H1835" s="136" t="s">
        <v>7</v>
      </c>
      <c r="I1835" s="137">
        <v>2196.5250000000001</v>
      </c>
      <c r="J1835" s="8">
        <v>1</v>
      </c>
      <c r="K1835" s="8" t="s">
        <v>298</v>
      </c>
      <c r="L1835" s="9">
        <v>1066.08</v>
      </c>
      <c r="M1835" s="9">
        <v>63076.307692307695</v>
      </c>
      <c r="N1835" s="138">
        <f t="shared" si="224"/>
        <v>67244390.10461539</v>
      </c>
      <c r="O1835" s="11" t="s">
        <v>3204</v>
      </c>
      <c r="P1835" s="39">
        <v>2.0430874096246943E-3</v>
      </c>
      <c r="Q1835" s="39">
        <v>3.2621090015457631E-3</v>
      </c>
      <c r="R1835" s="26">
        <v>0.51077185240617351</v>
      </c>
      <c r="S1835" s="26">
        <v>9.7863270046372894E-2</v>
      </c>
      <c r="T1835" s="26">
        <v>0.60863512245254636</v>
      </c>
      <c r="U1835" s="11"/>
      <c r="V1835" s="28"/>
      <c r="W1835" s="28"/>
      <c r="X1835" s="29"/>
      <c r="Y1835" s="108" t="str">
        <f t="shared" si="225"/>
        <v>NO OFERTADO</v>
      </c>
      <c r="Z1835" s="108" t="str">
        <f t="shared" si="226"/>
        <v>CORRECTO</v>
      </c>
      <c r="AA1835" s="29">
        <f t="shared" si="227"/>
        <v>0</v>
      </c>
      <c r="AB1835" s="25">
        <v>0.18387786686622248</v>
      </c>
      <c r="AC1835" s="26">
        <v>4.8931635023186447E-2</v>
      </c>
      <c r="AD1835" s="26">
        <v>0.23280950188940894</v>
      </c>
      <c r="AE1835" s="28"/>
      <c r="AF1835" s="28"/>
      <c r="AG1835" s="28"/>
      <c r="AH1835" s="29"/>
      <c r="AI1835" s="108" t="str">
        <f t="shared" si="228"/>
        <v>NO OFERTADO</v>
      </c>
      <c r="AJ1835" s="108" t="str">
        <f t="shared" si="229"/>
        <v>CORRECTO</v>
      </c>
      <c r="AK1835" s="27">
        <v>0.12258524457748166</v>
      </c>
      <c r="AL1835" s="26">
        <v>1.6310545007728817E-2</v>
      </c>
      <c r="AM1835" s="26">
        <v>0.13889578958521048</v>
      </c>
      <c r="AN1835" s="28"/>
      <c r="AO1835" s="28"/>
      <c r="AP1835" s="28"/>
      <c r="AQ1835" s="29"/>
      <c r="AR1835" s="108" t="str">
        <f t="shared" si="230"/>
        <v>NO OFERTADO</v>
      </c>
      <c r="AS1835" s="109" t="str">
        <f t="shared" si="231"/>
        <v>CORRECTO</v>
      </c>
    </row>
    <row r="1836" spans="1:45" ht="24" x14ac:dyDescent="0.25">
      <c r="A1836" s="134">
        <v>1836</v>
      </c>
      <c r="B1836" s="135">
        <v>1184</v>
      </c>
      <c r="C1836" s="10" t="s">
        <v>2210</v>
      </c>
      <c r="D1836" s="136" t="s">
        <v>2211</v>
      </c>
      <c r="E1836" s="136" t="s">
        <v>7</v>
      </c>
      <c r="F1836" s="136" t="s">
        <v>7</v>
      </c>
      <c r="G1836" s="136" t="s">
        <v>8</v>
      </c>
      <c r="H1836" s="136" t="s">
        <v>7</v>
      </c>
      <c r="I1836" s="137" t="s">
        <v>45</v>
      </c>
      <c r="J1836" s="8">
        <v>1</v>
      </c>
      <c r="K1836" s="8" t="s">
        <v>2212</v>
      </c>
      <c r="L1836" s="9">
        <v>6053.71</v>
      </c>
      <c r="M1836" s="9">
        <v>392.30769230769232</v>
      </c>
      <c r="N1836" s="138">
        <f t="shared" si="224"/>
        <v>2374917</v>
      </c>
      <c r="O1836" s="11" t="s">
        <v>3204</v>
      </c>
      <c r="P1836" s="39">
        <v>7.2157142239745244E-5</v>
      </c>
      <c r="Q1836" s="39"/>
      <c r="R1836" s="26">
        <v>1.8039285559936311E-2</v>
      </c>
      <c r="S1836" s="7"/>
      <c r="T1836" s="26">
        <v>1.8039285559936311E-2</v>
      </c>
      <c r="U1836" s="11"/>
      <c r="V1836" s="28"/>
      <c r="W1836" s="28"/>
      <c r="X1836" s="29"/>
      <c r="Y1836" s="108" t="str">
        <f t="shared" si="225"/>
        <v>NO OFERTADO</v>
      </c>
      <c r="Z1836" s="108" t="str">
        <f t="shared" si="226"/>
        <v>CORRECTO</v>
      </c>
      <c r="AA1836" s="29">
        <f t="shared" si="227"/>
        <v>0</v>
      </c>
      <c r="AB1836" s="25">
        <v>6.4941428015770717E-3</v>
      </c>
      <c r="AC1836" s="7"/>
      <c r="AD1836" s="26">
        <v>6.4941428015770717E-3</v>
      </c>
      <c r="AE1836" s="28"/>
      <c r="AF1836" s="28"/>
      <c r="AG1836" s="28"/>
      <c r="AH1836" s="29"/>
      <c r="AI1836" s="108" t="str">
        <f t="shared" si="228"/>
        <v>NO OFERTADO</v>
      </c>
      <c r="AJ1836" s="108" t="str">
        <f t="shared" si="229"/>
        <v>CORRECTO</v>
      </c>
      <c r="AK1836" s="27">
        <v>4.329428534384715E-3</v>
      </c>
      <c r="AL1836" s="7"/>
      <c r="AM1836" s="26">
        <v>4.329428534384715E-3</v>
      </c>
      <c r="AN1836" s="28"/>
      <c r="AO1836" s="28"/>
      <c r="AP1836" s="28"/>
      <c r="AQ1836" s="29"/>
      <c r="AR1836" s="108" t="str">
        <f t="shared" si="230"/>
        <v>NO OFERTADO</v>
      </c>
      <c r="AS1836" s="109" t="str">
        <f t="shared" si="231"/>
        <v>CORRECTO</v>
      </c>
    </row>
    <row r="1837" spans="1:45" ht="24" x14ac:dyDescent="0.25">
      <c r="A1837" s="134">
        <v>1837</v>
      </c>
      <c r="B1837" s="135">
        <v>109</v>
      </c>
      <c r="C1837" s="10" t="s">
        <v>326</v>
      </c>
      <c r="D1837" s="136" t="s">
        <v>327</v>
      </c>
      <c r="E1837" s="136" t="s">
        <v>6</v>
      </c>
      <c r="F1837" s="136" t="s">
        <v>7</v>
      </c>
      <c r="G1837" s="136" t="s">
        <v>8</v>
      </c>
      <c r="H1837" s="136" t="s">
        <v>7</v>
      </c>
      <c r="I1837" s="137" t="s">
        <v>45</v>
      </c>
      <c r="J1837" s="8">
        <v>1</v>
      </c>
      <c r="K1837" s="8" t="s">
        <v>328</v>
      </c>
      <c r="L1837" s="9">
        <v>433.36</v>
      </c>
      <c r="M1837" s="9">
        <v>154785.15384615384</v>
      </c>
      <c r="N1837" s="138">
        <f t="shared" si="224"/>
        <v>67077694.270769231</v>
      </c>
      <c r="O1837" s="11" t="s">
        <v>3204</v>
      </c>
      <c r="P1837" s="39">
        <v>2.0380226873655122E-3</v>
      </c>
      <c r="Q1837" s="39"/>
      <c r="R1837" s="26">
        <v>0.50950567184137807</v>
      </c>
      <c r="S1837" s="7"/>
      <c r="T1837" s="26">
        <v>0.50950567184137807</v>
      </c>
      <c r="U1837" s="11"/>
      <c r="V1837" s="28"/>
      <c r="W1837" s="28"/>
      <c r="X1837" s="29"/>
      <c r="Y1837" s="108" t="str">
        <f t="shared" si="225"/>
        <v>NO OFERTADO</v>
      </c>
      <c r="Z1837" s="108" t="str">
        <f t="shared" si="226"/>
        <v>CORRECTO</v>
      </c>
      <c r="AA1837" s="29">
        <f t="shared" si="227"/>
        <v>0</v>
      </c>
      <c r="AB1837" s="25">
        <v>0.1834220418628961</v>
      </c>
      <c r="AC1837" s="7"/>
      <c r="AD1837" s="26">
        <v>0.1834220418628961</v>
      </c>
      <c r="AE1837" s="28"/>
      <c r="AF1837" s="28"/>
      <c r="AG1837" s="28"/>
      <c r="AH1837" s="29"/>
      <c r="AI1837" s="108" t="str">
        <f t="shared" si="228"/>
        <v>NO OFERTADO</v>
      </c>
      <c r="AJ1837" s="108" t="str">
        <f t="shared" si="229"/>
        <v>CORRECTO</v>
      </c>
      <c r="AK1837" s="27">
        <v>0.12228136124193073</v>
      </c>
      <c r="AL1837" s="7"/>
      <c r="AM1837" s="26">
        <v>0.12228136124193073</v>
      </c>
      <c r="AN1837" s="28"/>
      <c r="AO1837" s="28"/>
      <c r="AP1837" s="28"/>
      <c r="AQ1837" s="29"/>
      <c r="AR1837" s="108" t="str">
        <f t="shared" si="230"/>
        <v>NO OFERTADO</v>
      </c>
      <c r="AS1837" s="109" t="str">
        <f t="shared" si="231"/>
        <v>CORRECTO</v>
      </c>
    </row>
    <row r="1838" spans="1:45" ht="36" x14ac:dyDescent="0.25">
      <c r="A1838" s="134">
        <v>1838</v>
      </c>
      <c r="B1838" s="135">
        <v>721</v>
      </c>
      <c r="C1838" s="10" t="s">
        <v>1535</v>
      </c>
      <c r="D1838" s="136" t="s">
        <v>69</v>
      </c>
      <c r="E1838" s="136" t="s">
        <v>205</v>
      </c>
      <c r="F1838" s="136" t="s">
        <v>7</v>
      </c>
      <c r="G1838" s="136" t="s">
        <v>8</v>
      </c>
      <c r="H1838" s="136" t="s">
        <v>7</v>
      </c>
      <c r="I1838" s="137">
        <v>3681</v>
      </c>
      <c r="J1838" s="8">
        <v>1</v>
      </c>
      <c r="K1838" s="8" t="s">
        <v>1536</v>
      </c>
      <c r="L1838" s="9">
        <v>3681</v>
      </c>
      <c r="M1838" s="9">
        <v>2178.6923076923076</v>
      </c>
      <c r="N1838" s="138">
        <f t="shared" si="224"/>
        <v>8019766.384615384</v>
      </c>
      <c r="O1838" s="11" t="s">
        <v>3204</v>
      </c>
      <c r="P1838" s="39">
        <v>2.436646938584463E-4</v>
      </c>
      <c r="Q1838" s="39">
        <v>3.890488421836746E-4</v>
      </c>
      <c r="R1838" s="26">
        <v>6.0916173464611575E-2</v>
      </c>
      <c r="S1838" s="26">
        <v>1.1671465265510238E-2</v>
      </c>
      <c r="T1838" s="26">
        <v>7.2587638730121806E-2</v>
      </c>
      <c r="U1838" s="11"/>
      <c r="V1838" s="28"/>
      <c r="W1838" s="28"/>
      <c r="X1838" s="29"/>
      <c r="Y1838" s="108" t="str">
        <f t="shared" si="225"/>
        <v>NO OFERTADO</v>
      </c>
      <c r="Z1838" s="108" t="str">
        <f t="shared" si="226"/>
        <v>CORRECTO</v>
      </c>
      <c r="AA1838" s="29">
        <f t="shared" si="227"/>
        <v>0</v>
      </c>
      <c r="AB1838" s="25">
        <v>2.1929822447260168E-2</v>
      </c>
      <c r="AC1838" s="26">
        <v>5.8357326327551189E-3</v>
      </c>
      <c r="AD1838" s="26">
        <v>2.7765555080015287E-2</v>
      </c>
      <c r="AE1838" s="28"/>
      <c r="AF1838" s="28"/>
      <c r="AG1838" s="28"/>
      <c r="AH1838" s="29"/>
      <c r="AI1838" s="108" t="str">
        <f t="shared" si="228"/>
        <v>NO OFERTADO</v>
      </c>
      <c r="AJ1838" s="108" t="str">
        <f t="shared" si="229"/>
        <v>CORRECTO</v>
      </c>
      <c r="AK1838" s="27">
        <v>1.4619881631506779E-2</v>
      </c>
      <c r="AL1838" s="26">
        <v>1.9452442109183731E-3</v>
      </c>
      <c r="AM1838" s="26">
        <v>1.656512584242515E-2</v>
      </c>
      <c r="AN1838" s="28"/>
      <c r="AO1838" s="28"/>
      <c r="AP1838" s="28"/>
      <c r="AQ1838" s="29"/>
      <c r="AR1838" s="108" t="str">
        <f t="shared" si="230"/>
        <v>NO OFERTADO</v>
      </c>
      <c r="AS1838" s="109" t="str">
        <f t="shared" si="231"/>
        <v>CORRECTO</v>
      </c>
    </row>
    <row r="1839" spans="1:45" ht="24" x14ac:dyDescent="0.25">
      <c r="A1839" s="134">
        <v>1839</v>
      </c>
      <c r="B1839" s="135">
        <v>947</v>
      </c>
      <c r="C1839" s="10" t="s">
        <v>1535</v>
      </c>
      <c r="D1839" s="136" t="s">
        <v>51</v>
      </c>
      <c r="E1839" s="136" t="s">
        <v>6</v>
      </c>
      <c r="F1839" s="136" t="s">
        <v>7</v>
      </c>
      <c r="G1839" s="136" t="s">
        <v>8</v>
      </c>
      <c r="H1839" s="136" t="s">
        <v>7</v>
      </c>
      <c r="I1839" s="137">
        <v>1997.5000000000002</v>
      </c>
      <c r="J1839" s="8">
        <v>1</v>
      </c>
      <c r="K1839" s="8" t="s">
        <v>1536</v>
      </c>
      <c r="L1839" s="9">
        <v>1868.57</v>
      </c>
      <c r="M1839" s="9">
        <v>2341.6923076923076</v>
      </c>
      <c r="N1839" s="138">
        <f t="shared" si="224"/>
        <v>4375615.9953846149</v>
      </c>
      <c r="O1839" s="11" t="s">
        <v>3204</v>
      </c>
      <c r="P1839" s="39">
        <v>1.3294441269546352E-4</v>
      </c>
      <c r="Q1839" s="39">
        <v>2.1226657426211206E-4</v>
      </c>
      <c r="R1839" s="26">
        <v>3.3236103173865876E-2</v>
      </c>
      <c r="S1839" s="26">
        <v>6.3679972278633621E-3</v>
      </c>
      <c r="T1839" s="26">
        <v>3.9604100401729236E-2</v>
      </c>
      <c r="U1839" s="11"/>
      <c r="V1839" s="28"/>
      <c r="W1839" s="28"/>
      <c r="X1839" s="29"/>
      <c r="Y1839" s="108" t="str">
        <f t="shared" si="225"/>
        <v>NO OFERTADO</v>
      </c>
      <c r="Z1839" s="108" t="str">
        <f t="shared" si="226"/>
        <v>CORRECTO</v>
      </c>
      <c r="AA1839" s="29">
        <f t="shared" si="227"/>
        <v>0</v>
      </c>
      <c r="AB1839" s="25">
        <v>1.1964997142591716E-2</v>
      </c>
      <c r="AC1839" s="26">
        <v>3.1839986139316811E-3</v>
      </c>
      <c r="AD1839" s="26">
        <v>1.5148995756523398E-2</v>
      </c>
      <c r="AE1839" s="28"/>
      <c r="AF1839" s="28"/>
      <c r="AG1839" s="28"/>
      <c r="AH1839" s="29"/>
      <c r="AI1839" s="108" t="str">
        <f t="shared" si="228"/>
        <v>NO OFERTADO</v>
      </c>
      <c r="AJ1839" s="108" t="str">
        <f t="shared" si="229"/>
        <v>CORRECTO</v>
      </c>
      <c r="AK1839" s="27">
        <v>7.9766647617278107E-3</v>
      </c>
      <c r="AL1839" s="26">
        <v>1.0613328713105603E-3</v>
      </c>
      <c r="AM1839" s="26">
        <v>9.0379976330383707E-3</v>
      </c>
      <c r="AN1839" s="28"/>
      <c r="AO1839" s="28"/>
      <c r="AP1839" s="28"/>
      <c r="AQ1839" s="29"/>
      <c r="AR1839" s="108" t="str">
        <f t="shared" si="230"/>
        <v>NO OFERTADO</v>
      </c>
      <c r="AS1839" s="109" t="str">
        <f t="shared" si="231"/>
        <v>CORRECTO</v>
      </c>
    </row>
    <row r="1840" spans="1:45" ht="36" x14ac:dyDescent="0.25">
      <c r="A1840" s="134">
        <v>1840</v>
      </c>
      <c r="B1840" s="135">
        <v>1121</v>
      </c>
      <c r="C1840" s="10" t="s">
        <v>1535</v>
      </c>
      <c r="D1840" s="136" t="s">
        <v>148</v>
      </c>
      <c r="E1840" s="136" t="s">
        <v>205</v>
      </c>
      <c r="F1840" s="136" t="s">
        <v>7</v>
      </c>
      <c r="G1840" s="136" t="s">
        <v>8</v>
      </c>
      <c r="H1840" s="136" t="s">
        <v>7</v>
      </c>
      <c r="I1840" s="137">
        <v>920.25</v>
      </c>
      <c r="J1840" s="8">
        <v>1</v>
      </c>
      <c r="K1840" s="8" t="s">
        <v>1536</v>
      </c>
      <c r="L1840" s="9">
        <v>920.25</v>
      </c>
      <c r="M1840" s="9">
        <v>2883.9230769230771</v>
      </c>
      <c r="N1840" s="138">
        <f t="shared" si="224"/>
        <v>2653930.2115384615</v>
      </c>
      <c r="O1840" s="11" t="s">
        <v>3204</v>
      </c>
      <c r="P1840" s="39">
        <v>8.0634405231146166E-5</v>
      </c>
      <c r="Q1840" s="39">
        <v>1.2874545548060008E-4</v>
      </c>
      <c r="R1840" s="26">
        <v>2.0158601307786541E-2</v>
      </c>
      <c r="S1840" s="26">
        <v>3.8623636644180026E-3</v>
      </c>
      <c r="T1840" s="26">
        <v>2.4020964972204545E-2</v>
      </c>
      <c r="U1840" s="11"/>
      <c r="V1840" s="28"/>
      <c r="W1840" s="28"/>
      <c r="X1840" s="29"/>
      <c r="Y1840" s="108" t="str">
        <f t="shared" si="225"/>
        <v>NO OFERTADO</v>
      </c>
      <c r="Z1840" s="108" t="str">
        <f t="shared" si="226"/>
        <v>CORRECTO</v>
      </c>
      <c r="AA1840" s="29">
        <f t="shared" si="227"/>
        <v>0</v>
      </c>
      <c r="AB1840" s="25">
        <v>7.2570964708031545E-3</v>
      </c>
      <c r="AC1840" s="26">
        <v>1.9311818322090013E-3</v>
      </c>
      <c r="AD1840" s="26">
        <v>9.1882783030121564E-3</v>
      </c>
      <c r="AE1840" s="28"/>
      <c r="AF1840" s="28"/>
      <c r="AG1840" s="28"/>
      <c r="AH1840" s="29"/>
      <c r="AI1840" s="108" t="str">
        <f t="shared" si="228"/>
        <v>NO OFERTADO</v>
      </c>
      <c r="AJ1840" s="108" t="str">
        <f t="shared" si="229"/>
        <v>CORRECTO</v>
      </c>
      <c r="AK1840" s="27">
        <v>4.8380643138687699E-3</v>
      </c>
      <c r="AL1840" s="26">
        <v>6.4372727740300039E-4</v>
      </c>
      <c r="AM1840" s="26">
        <v>5.48179159127177E-3</v>
      </c>
      <c r="AN1840" s="28"/>
      <c r="AO1840" s="28"/>
      <c r="AP1840" s="28"/>
      <c r="AQ1840" s="29"/>
      <c r="AR1840" s="108" t="str">
        <f t="shared" si="230"/>
        <v>NO OFERTADO</v>
      </c>
      <c r="AS1840" s="109" t="str">
        <f t="shared" si="231"/>
        <v>CORRECTO</v>
      </c>
    </row>
    <row r="1841" spans="1:45" ht="36" x14ac:dyDescent="0.25">
      <c r="A1841" s="134">
        <v>1841</v>
      </c>
      <c r="B1841" s="135">
        <v>1468</v>
      </c>
      <c r="C1841" s="10" t="s">
        <v>1535</v>
      </c>
      <c r="D1841" s="136" t="s">
        <v>108</v>
      </c>
      <c r="E1841" s="136" t="s">
        <v>205</v>
      </c>
      <c r="F1841" s="136" t="s">
        <v>7</v>
      </c>
      <c r="G1841" s="136" t="s">
        <v>8</v>
      </c>
      <c r="H1841" s="136" t="s">
        <v>7</v>
      </c>
      <c r="I1841" s="137">
        <v>5521.5</v>
      </c>
      <c r="J1841" s="8">
        <v>1</v>
      </c>
      <c r="K1841" s="8" t="s">
        <v>1536</v>
      </c>
      <c r="L1841" s="9">
        <v>5521.5</v>
      </c>
      <c r="M1841" s="9">
        <v>130.38461538461539</v>
      </c>
      <c r="N1841" s="138">
        <f t="shared" si="224"/>
        <v>719918.65384615387</v>
      </c>
      <c r="O1841" s="11" t="s">
        <v>3204</v>
      </c>
      <c r="P1841" s="39">
        <v>2.1873300290756622E-5</v>
      </c>
      <c r="Q1841" s="39">
        <v>3.492414932217607E-5</v>
      </c>
      <c r="R1841" s="26">
        <v>5.4683250726891555E-3</v>
      </c>
      <c r="S1841" s="26">
        <v>1.0477244796652822E-3</v>
      </c>
      <c r="T1841" s="26">
        <v>6.5160495523544377E-3</v>
      </c>
      <c r="U1841" s="11"/>
      <c r="V1841" s="28"/>
      <c r="W1841" s="28"/>
      <c r="X1841" s="29"/>
      <c r="Y1841" s="108" t="str">
        <f t="shared" si="225"/>
        <v>NO OFERTADO</v>
      </c>
      <c r="Z1841" s="108" t="str">
        <f t="shared" si="226"/>
        <v>CORRECTO</v>
      </c>
      <c r="AA1841" s="29">
        <f t="shared" si="227"/>
        <v>0</v>
      </c>
      <c r="AB1841" s="25">
        <v>1.9685970261680958E-3</v>
      </c>
      <c r="AC1841" s="26">
        <v>5.238622398326411E-4</v>
      </c>
      <c r="AD1841" s="26">
        <v>2.4924592660007369E-3</v>
      </c>
      <c r="AE1841" s="28"/>
      <c r="AF1841" s="28"/>
      <c r="AG1841" s="28"/>
      <c r="AH1841" s="29"/>
      <c r="AI1841" s="108" t="str">
        <f t="shared" si="228"/>
        <v>NO OFERTADO</v>
      </c>
      <c r="AJ1841" s="108" t="str">
        <f t="shared" si="229"/>
        <v>CORRECTO</v>
      </c>
      <c r="AK1841" s="27">
        <v>1.3123980174453973E-3</v>
      </c>
      <c r="AL1841" s="26">
        <v>1.7462074661088036E-4</v>
      </c>
      <c r="AM1841" s="26">
        <v>1.4870187640562778E-3</v>
      </c>
      <c r="AN1841" s="28"/>
      <c r="AO1841" s="28"/>
      <c r="AP1841" s="28"/>
      <c r="AQ1841" s="29"/>
      <c r="AR1841" s="108" t="str">
        <f t="shared" si="230"/>
        <v>NO OFERTADO</v>
      </c>
      <c r="AS1841" s="109" t="str">
        <f t="shared" si="231"/>
        <v>CORRECTO</v>
      </c>
    </row>
    <row r="1842" spans="1:45" ht="36" x14ac:dyDescent="0.25">
      <c r="A1842" s="134">
        <v>1842</v>
      </c>
      <c r="B1842" s="135">
        <v>830</v>
      </c>
      <c r="C1842" s="10" t="s">
        <v>1715</v>
      </c>
      <c r="D1842" s="136" t="s">
        <v>51</v>
      </c>
      <c r="E1842" s="136" t="s">
        <v>205</v>
      </c>
      <c r="F1842" s="136" t="s">
        <v>7</v>
      </c>
      <c r="G1842" s="136" t="s">
        <v>8</v>
      </c>
      <c r="H1842" s="136" t="s">
        <v>7</v>
      </c>
      <c r="I1842" s="137">
        <v>1840.5</v>
      </c>
      <c r="J1842" s="8">
        <v>1</v>
      </c>
      <c r="K1842" s="8" t="s">
        <v>1536</v>
      </c>
      <c r="L1842" s="9">
        <v>1768.83</v>
      </c>
      <c r="M1842" s="9">
        <v>2987.8461538461538</v>
      </c>
      <c r="N1842" s="138">
        <f t="shared" si="224"/>
        <v>5284991.9123076918</v>
      </c>
      <c r="O1842" s="11" t="s">
        <v>3204</v>
      </c>
      <c r="P1842" s="39">
        <v>1.6057399612377584E-4</v>
      </c>
      <c r="Q1842" s="39">
        <v>2.5638153106027168E-4</v>
      </c>
      <c r="R1842" s="26">
        <v>4.0143499030943962E-2</v>
      </c>
      <c r="S1842" s="26">
        <v>7.6914459318081505E-3</v>
      </c>
      <c r="T1842" s="26">
        <v>4.7834944962752111E-2</v>
      </c>
      <c r="U1842" s="11"/>
      <c r="V1842" s="28"/>
      <c r="W1842" s="28"/>
      <c r="X1842" s="29"/>
      <c r="Y1842" s="108" t="str">
        <f t="shared" si="225"/>
        <v>NO OFERTADO</v>
      </c>
      <c r="Z1842" s="108" t="str">
        <f t="shared" si="226"/>
        <v>CORRECTO</v>
      </c>
      <c r="AA1842" s="29">
        <f t="shared" si="227"/>
        <v>0</v>
      </c>
      <c r="AB1842" s="25">
        <v>1.4451659651139826E-2</v>
      </c>
      <c r="AC1842" s="26">
        <v>3.8457229659040752E-3</v>
      </c>
      <c r="AD1842" s="26">
        <v>1.8297382617043903E-2</v>
      </c>
      <c r="AE1842" s="28"/>
      <c r="AF1842" s="28"/>
      <c r="AG1842" s="28"/>
      <c r="AH1842" s="29"/>
      <c r="AI1842" s="108" t="str">
        <f t="shared" si="228"/>
        <v>NO OFERTADO</v>
      </c>
      <c r="AJ1842" s="108" t="str">
        <f t="shared" si="229"/>
        <v>CORRECTO</v>
      </c>
      <c r="AK1842" s="27">
        <v>9.634439767426551E-3</v>
      </c>
      <c r="AL1842" s="26">
        <v>1.2819076553013584E-3</v>
      </c>
      <c r="AM1842" s="26">
        <v>1.091634742272791E-2</v>
      </c>
      <c r="AN1842" s="28"/>
      <c r="AO1842" s="28"/>
      <c r="AP1842" s="28"/>
      <c r="AQ1842" s="29"/>
      <c r="AR1842" s="108" t="str">
        <f t="shared" si="230"/>
        <v>NO OFERTADO</v>
      </c>
      <c r="AS1842" s="109" t="str">
        <f t="shared" si="231"/>
        <v>CORRECTO</v>
      </c>
    </row>
    <row r="1843" spans="1:45" ht="24" x14ac:dyDescent="0.25">
      <c r="A1843" s="134">
        <v>1843</v>
      </c>
      <c r="B1843" s="135">
        <v>2575</v>
      </c>
      <c r="C1843" s="141" t="s">
        <v>4331</v>
      </c>
      <c r="D1843" s="145" t="s">
        <v>51</v>
      </c>
      <c r="E1843" s="145" t="s">
        <v>6</v>
      </c>
      <c r="F1843" s="145" t="s">
        <v>7</v>
      </c>
      <c r="G1843" s="136" t="s">
        <v>8</v>
      </c>
      <c r="H1843" s="145" t="s">
        <v>7</v>
      </c>
      <c r="I1843" s="137" t="s">
        <v>45</v>
      </c>
      <c r="J1843" s="8">
        <v>1</v>
      </c>
      <c r="K1843" s="8" t="s">
        <v>4332</v>
      </c>
      <c r="L1843" s="9">
        <v>11587.45</v>
      </c>
      <c r="M1843" s="9">
        <v>70.909090909090907</v>
      </c>
      <c r="N1843" s="138">
        <f t="shared" si="224"/>
        <v>821655.54545454553</v>
      </c>
      <c r="O1843" s="11" t="s">
        <v>4504</v>
      </c>
      <c r="P1843" s="39">
        <v>2.4964373940411015E-5</v>
      </c>
      <c r="Q1843" s="39"/>
      <c r="R1843" s="26">
        <v>6.2410934851027536E-3</v>
      </c>
      <c r="S1843" s="7"/>
      <c r="T1843" s="26">
        <v>6.2410934851027536E-3</v>
      </c>
      <c r="U1843" s="11"/>
      <c r="V1843" s="28"/>
      <c r="W1843" s="28"/>
      <c r="X1843" s="29"/>
      <c r="Y1843" s="108" t="str">
        <f t="shared" si="225"/>
        <v>NO OFERTADO</v>
      </c>
      <c r="Z1843" s="108" t="str">
        <f t="shared" si="226"/>
        <v>CORRECTO</v>
      </c>
      <c r="AA1843" s="29">
        <f t="shared" si="227"/>
        <v>0</v>
      </c>
      <c r="AB1843" s="25">
        <v>2.2467936546369913E-3</v>
      </c>
      <c r="AC1843" s="7"/>
      <c r="AD1843" s="26">
        <v>2.2467936546369913E-3</v>
      </c>
      <c r="AE1843" s="28"/>
      <c r="AF1843" s="28"/>
      <c r="AG1843" s="28"/>
      <c r="AH1843" s="29"/>
      <c r="AI1843" s="108" t="str">
        <f t="shared" si="228"/>
        <v>NO OFERTADO</v>
      </c>
      <c r="AJ1843" s="108" t="str">
        <f t="shared" si="229"/>
        <v>CORRECTO</v>
      </c>
      <c r="AK1843" s="27">
        <v>1.4978624364246609E-3</v>
      </c>
      <c r="AL1843" s="7"/>
      <c r="AM1843" s="26">
        <v>1.4978624364246609E-3</v>
      </c>
      <c r="AN1843" s="28"/>
      <c r="AO1843" s="28"/>
      <c r="AP1843" s="28"/>
      <c r="AQ1843" s="29"/>
      <c r="AR1843" s="108" t="str">
        <f t="shared" si="230"/>
        <v>NO OFERTADO</v>
      </c>
      <c r="AS1843" s="109" t="str">
        <f t="shared" si="231"/>
        <v>CORRECTO</v>
      </c>
    </row>
    <row r="1844" spans="1:45" ht="24" x14ac:dyDescent="0.25">
      <c r="A1844" s="134">
        <v>1844</v>
      </c>
      <c r="B1844" s="135">
        <v>470</v>
      </c>
      <c r="C1844" s="10" t="s">
        <v>1121</v>
      </c>
      <c r="D1844" s="136" t="s">
        <v>84</v>
      </c>
      <c r="E1844" s="136" t="s">
        <v>6</v>
      </c>
      <c r="F1844" s="136" t="s">
        <v>7</v>
      </c>
      <c r="G1844" s="136" t="s">
        <v>8</v>
      </c>
      <c r="H1844" s="136" t="s">
        <v>7</v>
      </c>
      <c r="I1844" s="137">
        <v>965.6</v>
      </c>
      <c r="J1844" s="8">
        <v>1</v>
      </c>
      <c r="K1844" s="8" t="s">
        <v>1122</v>
      </c>
      <c r="L1844" s="9">
        <v>520</v>
      </c>
      <c r="M1844" s="9">
        <v>18840.692307692309</v>
      </c>
      <c r="N1844" s="138">
        <f t="shared" si="224"/>
        <v>9797160</v>
      </c>
      <c r="O1844" s="11" t="s">
        <v>3204</v>
      </c>
      <c r="P1844" s="39">
        <v>2.9766727328388423E-4</v>
      </c>
      <c r="Q1844" s="39">
        <v>4.7527241716168855E-4</v>
      </c>
      <c r="R1844" s="26">
        <v>7.4416818320971065E-2</v>
      </c>
      <c r="S1844" s="26">
        <v>1.4258172514850656E-2</v>
      </c>
      <c r="T1844" s="26">
        <v>8.8674990835821726E-2</v>
      </c>
      <c r="U1844" s="11"/>
      <c r="V1844" s="28"/>
      <c r="W1844" s="28"/>
      <c r="X1844" s="29"/>
      <c r="Y1844" s="108" t="str">
        <f t="shared" si="225"/>
        <v>NO OFERTADO</v>
      </c>
      <c r="Z1844" s="108" t="str">
        <f t="shared" si="226"/>
        <v>CORRECTO</v>
      </c>
      <c r="AA1844" s="29">
        <f t="shared" si="227"/>
        <v>0</v>
      </c>
      <c r="AB1844" s="25">
        <v>2.6790054595549583E-2</v>
      </c>
      <c r="AC1844" s="26">
        <v>7.1290862574253282E-3</v>
      </c>
      <c r="AD1844" s="26">
        <v>3.3919140852974913E-2</v>
      </c>
      <c r="AE1844" s="28"/>
      <c r="AF1844" s="28"/>
      <c r="AG1844" s="28"/>
      <c r="AH1844" s="29"/>
      <c r="AI1844" s="108" t="str">
        <f t="shared" si="228"/>
        <v>NO OFERTADO</v>
      </c>
      <c r="AJ1844" s="108" t="str">
        <f t="shared" si="229"/>
        <v>CORRECTO</v>
      </c>
      <c r="AK1844" s="27">
        <v>1.7860036397033055E-2</v>
      </c>
      <c r="AL1844" s="26">
        <v>2.3763620858084427E-3</v>
      </c>
      <c r="AM1844" s="26">
        <v>2.0236398482841499E-2</v>
      </c>
      <c r="AN1844" s="28"/>
      <c r="AO1844" s="28"/>
      <c r="AP1844" s="28"/>
      <c r="AQ1844" s="29"/>
      <c r="AR1844" s="108" t="str">
        <f t="shared" si="230"/>
        <v>NO OFERTADO</v>
      </c>
      <c r="AS1844" s="109" t="str">
        <f t="shared" si="231"/>
        <v>CORRECTO</v>
      </c>
    </row>
    <row r="1845" spans="1:45" ht="24" x14ac:dyDescent="0.25">
      <c r="A1845" s="134">
        <v>1845</v>
      </c>
      <c r="B1845" s="135">
        <v>862</v>
      </c>
      <c r="C1845" s="10" t="s">
        <v>1121</v>
      </c>
      <c r="D1845" s="136" t="s">
        <v>55</v>
      </c>
      <c r="E1845" s="136" t="s">
        <v>6</v>
      </c>
      <c r="F1845" s="136" t="s">
        <v>7</v>
      </c>
      <c r="G1845" s="136" t="s">
        <v>8</v>
      </c>
      <c r="H1845" s="136" t="s">
        <v>7</v>
      </c>
      <c r="I1845" s="137">
        <v>482.8</v>
      </c>
      <c r="J1845" s="8">
        <v>1</v>
      </c>
      <c r="K1845" s="8" t="s">
        <v>1122</v>
      </c>
      <c r="L1845" s="9">
        <v>369</v>
      </c>
      <c r="M1845" s="9">
        <v>13260.23076923077</v>
      </c>
      <c r="N1845" s="138">
        <f t="shared" si="224"/>
        <v>4893025.153846154</v>
      </c>
      <c r="O1845" s="11" t="s">
        <v>3204</v>
      </c>
      <c r="P1845" s="39">
        <v>1.4866486365996298E-4</v>
      </c>
      <c r="Q1845" s="39">
        <v>2.373667360848863E-4</v>
      </c>
      <c r="R1845" s="26">
        <v>3.7166215914990745E-2</v>
      </c>
      <c r="S1845" s="26">
        <v>7.1210020825465889E-3</v>
      </c>
      <c r="T1845" s="26">
        <v>4.4287217997537334E-2</v>
      </c>
      <c r="U1845" s="11"/>
      <c r="V1845" s="28"/>
      <c r="W1845" s="28"/>
      <c r="X1845" s="29"/>
      <c r="Y1845" s="108" t="str">
        <f t="shared" si="225"/>
        <v>NO OFERTADO</v>
      </c>
      <c r="Z1845" s="108" t="str">
        <f t="shared" si="226"/>
        <v>CORRECTO</v>
      </c>
      <c r="AA1845" s="29">
        <f t="shared" si="227"/>
        <v>0</v>
      </c>
      <c r="AB1845" s="25">
        <v>1.3379837729396668E-2</v>
      </c>
      <c r="AC1845" s="26">
        <v>3.5605010412732944E-3</v>
      </c>
      <c r="AD1845" s="26">
        <v>1.6940338770669965E-2</v>
      </c>
      <c r="AE1845" s="28"/>
      <c r="AF1845" s="28"/>
      <c r="AG1845" s="28"/>
      <c r="AH1845" s="29"/>
      <c r="AI1845" s="108" t="str">
        <f t="shared" si="228"/>
        <v>NO OFERTADO</v>
      </c>
      <c r="AJ1845" s="108" t="str">
        <f t="shared" si="229"/>
        <v>CORRECTO</v>
      </c>
      <c r="AK1845" s="27">
        <v>8.9198918195977778E-3</v>
      </c>
      <c r="AL1845" s="26">
        <v>1.1868336804244314E-3</v>
      </c>
      <c r="AM1845" s="26">
        <v>1.010672550002221E-2</v>
      </c>
      <c r="AN1845" s="28"/>
      <c r="AO1845" s="28"/>
      <c r="AP1845" s="28"/>
      <c r="AQ1845" s="29"/>
      <c r="AR1845" s="108" t="str">
        <f t="shared" si="230"/>
        <v>NO OFERTADO</v>
      </c>
      <c r="AS1845" s="109" t="str">
        <f t="shared" si="231"/>
        <v>CORRECTO</v>
      </c>
    </row>
    <row r="1846" spans="1:45" ht="24" x14ac:dyDescent="0.25">
      <c r="A1846" s="134">
        <v>1846</v>
      </c>
      <c r="B1846" s="135">
        <v>2637</v>
      </c>
      <c r="C1846" s="141" t="s">
        <v>4436</v>
      </c>
      <c r="D1846" s="145" t="s">
        <v>84</v>
      </c>
      <c r="E1846" s="145" t="s">
        <v>6</v>
      </c>
      <c r="F1846" s="145" t="s">
        <v>7</v>
      </c>
      <c r="G1846" s="136" t="s">
        <v>8</v>
      </c>
      <c r="H1846" s="145" t="s">
        <v>7</v>
      </c>
      <c r="I1846" s="137">
        <v>965.6</v>
      </c>
      <c r="J1846" s="8">
        <v>1</v>
      </c>
      <c r="K1846" s="8" t="s">
        <v>4437</v>
      </c>
      <c r="L1846" s="9">
        <v>965.6</v>
      </c>
      <c r="M1846" s="9">
        <v>148.61538461538461</v>
      </c>
      <c r="N1846" s="138">
        <f t="shared" si="224"/>
        <v>143503.0153846154</v>
      </c>
      <c r="O1846" s="11" t="s">
        <v>4504</v>
      </c>
      <c r="P1846" s="39">
        <v>4.3600544747206088E-6</v>
      </c>
      <c r="Q1846" s="39">
        <v>6.9615097632208868E-6</v>
      </c>
      <c r="R1846" s="26">
        <v>1.0900136186801522E-3</v>
      </c>
      <c r="S1846" s="26">
        <v>2.0884529289662661E-4</v>
      </c>
      <c r="T1846" s="26">
        <v>1.2988589115767789E-3</v>
      </c>
      <c r="U1846" s="11"/>
      <c r="V1846" s="28"/>
      <c r="W1846" s="28"/>
      <c r="X1846" s="29"/>
      <c r="Y1846" s="108" t="str">
        <f t="shared" si="225"/>
        <v>NO OFERTADO</v>
      </c>
      <c r="Z1846" s="108" t="str">
        <f t="shared" si="226"/>
        <v>CORRECTO</v>
      </c>
      <c r="AA1846" s="29">
        <f t="shared" si="227"/>
        <v>0</v>
      </c>
      <c r="AB1846" s="25">
        <v>3.9240490272485478E-4</v>
      </c>
      <c r="AC1846" s="26">
        <v>1.0442264644831331E-4</v>
      </c>
      <c r="AD1846" s="26">
        <v>4.9682754917316813E-4</v>
      </c>
      <c r="AE1846" s="28"/>
      <c r="AF1846" s="28"/>
      <c r="AG1846" s="28"/>
      <c r="AH1846" s="29"/>
      <c r="AI1846" s="108" t="str">
        <f t="shared" si="228"/>
        <v>NO OFERTADO</v>
      </c>
      <c r="AJ1846" s="108" t="str">
        <f t="shared" si="229"/>
        <v>CORRECTO</v>
      </c>
      <c r="AK1846" s="27">
        <v>2.6160326848323652E-4</v>
      </c>
      <c r="AL1846" s="26">
        <v>3.4807548816104433E-5</v>
      </c>
      <c r="AM1846" s="26">
        <v>2.9641081729934093E-4</v>
      </c>
      <c r="AN1846" s="28"/>
      <c r="AO1846" s="28"/>
      <c r="AP1846" s="28"/>
      <c r="AQ1846" s="29"/>
      <c r="AR1846" s="108" t="str">
        <f t="shared" si="230"/>
        <v>NO OFERTADO</v>
      </c>
      <c r="AS1846" s="109" t="str">
        <f t="shared" si="231"/>
        <v>CORRECTO</v>
      </c>
    </row>
    <row r="1847" spans="1:45" ht="24" x14ac:dyDescent="0.25">
      <c r="A1847" s="134">
        <v>1847</v>
      </c>
      <c r="B1847" s="135">
        <v>536</v>
      </c>
      <c r="C1847" s="10" t="s">
        <v>1243</v>
      </c>
      <c r="D1847" s="136" t="s">
        <v>1244</v>
      </c>
      <c r="E1847" s="136" t="s">
        <v>6</v>
      </c>
      <c r="F1847" s="136" t="s">
        <v>7</v>
      </c>
      <c r="G1847" s="136" t="s">
        <v>8</v>
      </c>
      <c r="H1847" s="136" t="s">
        <v>7</v>
      </c>
      <c r="I1847" s="137">
        <v>2820.7999999999997</v>
      </c>
      <c r="J1847" s="8">
        <v>1</v>
      </c>
      <c r="K1847" s="8" t="s">
        <v>1245</v>
      </c>
      <c r="L1847" s="9">
        <v>2815</v>
      </c>
      <c r="M1847" s="9">
        <v>5662.5384615384619</v>
      </c>
      <c r="N1847" s="138">
        <f t="shared" si="224"/>
        <v>15940045.76923077</v>
      </c>
      <c r="O1847" s="11" t="s">
        <v>3204</v>
      </c>
      <c r="P1847" s="39">
        <v>4.8430667256095018E-4</v>
      </c>
      <c r="Q1847" s="39">
        <v>7.7327144625690054E-4</v>
      </c>
      <c r="R1847" s="26">
        <v>0.12107666814023754</v>
      </c>
      <c r="S1847" s="26">
        <v>2.3198143387707017E-2</v>
      </c>
      <c r="T1847" s="26">
        <v>0.14427481152794455</v>
      </c>
      <c r="U1847" s="11"/>
      <c r="V1847" s="28"/>
      <c r="W1847" s="28"/>
      <c r="X1847" s="29"/>
      <c r="Y1847" s="108" t="str">
        <f t="shared" si="225"/>
        <v>NO OFERTADO</v>
      </c>
      <c r="Z1847" s="108" t="str">
        <f t="shared" si="226"/>
        <v>CORRECTO</v>
      </c>
      <c r="AA1847" s="29">
        <f t="shared" si="227"/>
        <v>0</v>
      </c>
      <c r="AB1847" s="25">
        <v>4.3587600530485514E-2</v>
      </c>
      <c r="AC1847" s="26">
        <v>1.1599071693853508E-2</v>
      </c>
      <c r="AD1847" s="26">
        <v>5.5186672224339026E-2</v>
      </c>
      <c r="AE1847" s="28"/>
      <c r="AF1847" s="28"/>
      <c r="AG1847" s="28"/>
      <c r="AH1847" s="29"/>
      <c r="AI1847" s="108" t="str">
        <f t="shared" si="228"/>
        <v>NO OFERTADO</v>
      </c>
      <c r="AJ1847" s="108" t="str">
        <f t="shared" si="229"/>
        <v>CORRECTO</v>
      </c>
      <c r="AK1847" s="27">
        <v>2.9058400353657012E-2</v>
      </c>
      <c r="AL1847" s="26">
        <v>3.8663572312845028E-3</v>
      </c>
      <c r="AM1847" s="26">
        <v>3.2924757584941511E-2</v>
      </c>
      <c r="AN1847" s="28"/>
      <c r="AO1847" s="28"/>
      <c r="AP1847" s="28"/>
      <c r="AQ1847" s="29"/>
      <c r="AR1847" s="108" t="str">
        <f t="shared" si="230"/>
        <v>NO OFERTADO</v>
      </c>
      <c r="AS1847" s="109" t="str">
        <f t="shared" si="231"/>
        <v>CORRECTO</v>
      </c>
    </row>
    <row r="1848" spans="1:45" ht="24" x14ac:dyDescent="0.25">
      <c r="A1848" s="134">
        <v>1848</v>
      </c>
      <c r="B1848" s="135">
        <v>539</v>
      </c>
      <c r="C1848" s="10" t="s">
        <v>1243</v>
      </c>
      <c r="D1848" s="136" t="s">
        <v>1251</v>
      </c>
      <c r="E1848" s="136" t="s">
        <v>6</v>
      </c>
      <c r="F1848" s="136" t="s">
        <v>7</v>
      </c>
      <c r="G1848" s="136" t="s">
        <v>8</v>
      </c>
      <c r="H1848" s="136" t="s">
        <v>7</v>
      </c>
      <c r="I1848" s="137">
        <v>2820.7999999999997</v>
      </c>
      <c r="J1848" s="8">
        <v>1</v>
      </c>
      <c r="K1848" s="8" t="s">
        <v>1245</v>
      </c>
      <c r="L1848" s="9">
        <v>2711.58</v>
      </c>
      <c r="M1848" s="9">
        <v>5524.2307692307695</v>
      </c>
      <c r="N1848" s="138">
        <f t="shared" si="224"/>
        <v>14979393.66923077</v>
      </c>
      <c r="O1848" s="11" t="s">
        <v>3204</v>
      </c>
      <c r="P1848" s="39">
        <v>4.5511916401955275E-4</v>
      </c>
      <c r="Q1848" s="39">
        <v>7.2666901804112653E-4</v>
      </c>
      <c r="R1848" s="26">
        <v>0.11377979100488819</v>
      </c>
      <c r="S1848" s="26">
        <v>2.1800070541233795E-2</v>
      </c>
      <c r="T1848" s="26">
        <v>0.13557986154612198</v>
      </c>
      <c r="U1848" s="11"/>
      <c r="V1848" s="28"/>
      <c r="W1848" s="28"/>
      <c r="X1848" s="29"/>
      <c r="Y1848" s="108" t="str">
        <f t="shared" si="225"/>
        <v>NO OFERTADO</v>
      </c>
      <c r="Z1848" s="108" t="str">
        <f t="shared" si="226"/>
        <v>CORRECTO</v>
      </c>
      <c r="AA1848" s="29">
        <f t="shared" si="227"/>
        <v>0</v>
      </c>
      <c r="AB1848" s="25">
        <v>4.0960724761759749E-2</v>
      </c>
      <c r="AC1848" s="26">
        <v>1.0900035270616898E-2</v>
      </c>
      <c r="AD1848" s="26">
        <v>5.1860760032376649E-2</v>
      </c>
      <c r="AE1848" s="28"/>
      <c r="AF1848" s="28"/>
      <c r="AG1848" s="28"/>
      <c r="AH1848" s="29"/>
      <c r="AI1848" s="108" t="str">
        <f t="shared" si="228"/>
        <v>NO OFERTADO</v>
      </c>
      <c r="AJ1848" s="108" t="str">
        <f t="shared" si="229"/>
        <v>CORRECTO</v>
      </c>
      <c r="AK1848" s="27">
        <v>2.7307149841173165E-2</v>
      </c>
      <c r="AL1848" s="26">
        <v>3.6333450902056325E-3</v>
      </c>
      <c r="AM1848" s="26">
        <v>3.0940494931378799E-2</v>
      </c>
      <c r="AN1848" s="28"/>
      <c r="AO1848" s="28"/>
      <c r="AP1848" s="28"/>
      <c r="AQ1848" s="29"/>
      <c r="AR1848" s="108" t="str">
        <f t="shared" si="230"/>
        <v>NO OFERTADO</v>
      </c>
      <c r="AS1848" s="109" t="str">
        <f t="shared" si="231"/>
        <v>CORRECTO</v>
      </c>
    </row>
    <row r="1849" spans="1:45" ht="24" x14ac:dyDescent="0.25">
      <c r="A1849" s="134">
        <v>1849</v>
      </c>
      <c r="B1849" s="135">
        <v>800</v>
      </c>
      <c r="C1849" s="10" t="s">
        <v>1665</v>
      </c>
      <c r="D1849" s="136" t="s">
        <v>1666</v>
      </c>
      <c r="E1849" s="136" t="s">
        <v>6</v>
      </c>
      <c r="F1849" s="136" t="s">
        <v>7</v>
      </c>
      <c r="G1849" s="136" t="s">
        <v>8</v>
      </c>
      <c r="H1849" s="136" t="s">
        <v>7</v>
      </c>
      <c r="I1849" s="137">
        <v>1600</v>
      </c>
      <c r="J1849" s="8">
        <v>1</v>
      </c>
      <c r="K1849" s="8" t="s">
        <v>1667</v>
      </c>
      <c r="L1849" s="9">
        <v>1177</v>
      </c>
      <c r="M1849" s="9">
        <v>4400.2307692307695</v>
      </c>
      <c r="N1849" s="138">
        <f t="shared" si="224"/>
        <v>5179071.615384616</v>
      </c>
      <c r="O1849" s="11" t="s">
        <v>3204</v>
      </c>
      <c r="P1849" s="39">
        <v>1.5735581800169644E-4</v>
      </c>
      <c r="Q1849" s="39">
        <v>2.5124320571444554E-4</v>
      </c>
      <c r="R1849" s="26">
        <v>3.9338954500424107E-2</v>
      </c>
      <c r="S1849" s="26">
        <v>7.5372961714333664E-3</v>
      </c>
      <c r="T1849" s="26">
        <v>4.6876250671857474E-2</v>
      </c>
      <c r="U1849" s="11"/>
      <c r="V1849" s="28"/>
      <c r="W1849" s="28"/>
      <c r="X1849" s="29"/>
      <c r="Y1849" s="108" t="str">
        <f t="shared" si="225"/>
        <v>NO OFERTADO</v>
      </c>
      <c r="Z1849" s="108" t="str">
        <f t="shared" si="226"/>
        <v>CORRECTO</v>
      </c>
      <c r="AA1849" s="29">
        <f t="shared" si="227"/>
        <v>0</v>
      </c>
      <c r="AB1849" s="25">
        <v>1.4162023620152678E-2</v>
      </c>
      <c r="AC1849" s="26">
        <v>3.7686480857166832E-3</v>
      </c>
      <c r="AD1849" s="26">
        <v>1.7930671705869362E-2</v>
      </c>
      <c r="AE1849" s="28"/>
      <c r="AF1849" s="28"/>
      <c r="AG1849" s="28"/>
      <c r="AH1849" s="29"/>
      <c r="AI1849" s="108" t="str">
        <f t="shared" si="228"/>
        <v>NO OFERTADO</v>
      </c>
      <c r="AJ1849" s="108" t="str">
        <f t="shared" si="229"/>
        <v>CORRECTO</v>
      </c>
      <c r="AK1849" s="27">
        <v>9.4413490801017862E-3</v>
      </c>
      <c r="AL1849" s="26">
        <v>1.2562160285722276E-3</v>
      </c>
      <c r="AM1849" s="26">
        <v>1.0697565108674013E-2</v>
      </c>
      <c r="AN1849" s="28"/>
      <c r="AO1849" s="28"/>
      <c r="AP1849" s="28"/>
      <c r="AQ1849" s="29"/>
      <c r="AR1849" s="108" t="str">
        <f t="shared" si="230"/>
        <v>NO OFERTADO</v>
      </c>
      <c r="AS1849" s="109" t="str">
        <f t="shared" si="231"/>
        <v>CORRECTO</v>
      </c>
    </row>
    <row r="1850" spans="1:45" ht="24" x14ac:dyDescent="0.25">
      <c r="A1850" s="134">
        <v>1850</v>
      </c>
      <c r="B1850" s="135">
        <v>975</v>
      </c>
      <c r="C1850" s="10" t="s">
        <v>1665</v>
      </c>
      <c r="D1850" s="136" t="s">
        <v>1920</v>
      </c>
      <c r="E1850" s="136" t="s">
        <v>6</v>
      </c>
      <c r="F1850" s="136" t="s">
        <v>7</v>
      </c>
      <c r="G1850" s="136" t="s">
        <v>8</v>
      </c>
      <c r="H1850" s="136" t="s">
        <v>7</v>
      </c>
      <c r="I1850" s="137">
        <v>1600</v>
      </c>
      <c r="J1850" s="8">
        <v>1</v>
      </c>
      <c r="K1850" s="8" t="s">
        <v>1667</v>
      </c>
      <c r="L1850" s="9">
        <v>897</v>
      </c>
      <c r="M1850" s="9">
        <v>3012.3846153846152</v>
      </c>
      <c r="N1850" s="138">
        <f t="shared" si="224"/>
        <v>2702109</v>
      </c>
      <c r="O1850" s="11" t="s">
        <v>3204</v>
      </c>
      <c r="P1850" s="39">
        <v>8.2098222152730306E-5</v>
      </c>
      <c r="Q1850" s="39">
        <v>1.3108266843292883E-4</v>
      </c>
      <c r="R1850" s="26">
        <v>2.0524555538182575E-2</v>
      </c>
      <c r="S1850" s="26">
        <v>3.9324800529878644E-3</v>
      </c>
      <c r="T1850" s="26">
        <v>2.4457035591170441E-2</v>
      </c>
      <c r="U1850" s="11"/>
      <c r="V1850" s="28"/>
      <c r="W1850" s="28"/>
      <c r="X1850" s="29"/>
      <c r="Y1850" s="108" t="str">
        <f t="shared" si="225"/>
        <v>NO OFERTADO</v>
      </c>
      <c r="Z1850" s="108" t="str">
        <f t="shared" si="226"/>
        <v>CORRECTO</v>
      </c>
      <c r="AA1850" s="29">
        <f t="shared" si="227"/>
        <v>0</v>
      </c>
      <c r="AB1850" s="25">
        <v>7.3888399937457275E-3</v>
      </c>
      <c r="AC1850" s="26">
        <v>1.9662400264939322E-3</v>
      </c>
      <c r="AD1850" s="26">
        <v>9.3550800202396589E-3</v>
      </c>
      <c r="AE1850" s="28"/>
      <c r="AF1850" s="28"/>
      <c r="AG1850" s="28"/>
      <c r="AH1850" s="29"/>
      <c r="AI1850" s="108" t="str">
        <f t="shared" si="228"/>
        <v>NO OFERTADO</v>
      </c>
      <c r="AJ1850" s="108" t="str">
        <f t="shared" si="229"/>
        <v>CORRECTO</v>
      </c>
      <c r="AK1850" s="27">
        <v>4.9258933291638184E-3</v>
      </c>
      <c r="AL1850" s="26">
        <v>6.5541334216464415E-4</v>
      </c>
      <c r="AM1850" s="26">
        <v>5.5813066713284627E-3</v>
      </c>
      <c r="AN1850" s="28"/>
      <c r="AO1850" s="28"/>
      <c r="AP1850" s="28"/>
      <c r="AQ1850" s="29"/>
      <c r="AR1850" s="108" t="str">
        <f t="shared" si="230"/>
        <v>NO OFERTADO</v>
      </c>
      <c r="AS1850" s="109" t="str">
        <f t="shared" si="231"/>
        <v>CORRECTO</v>
      </c>
    </row>
    <row r="1851" spans="1:45" ht="24" x14ac:dyDescent="0.25">
      <c r="A1851" s="134">
        <v>1851</v>
      </c>
      <c r="B1851" s="135">
        <v>869</v>
      </c>
      <c r="C1851" s="10" t="s">
        <v>1772</v>
      </c>
      <c r="D1851" s="136" t="s">
        <v>113</v>
      </c>
      <c r="E1851" s="136" t="s">
        <v>6</v>
      </c>
      <c r="F1851" s="136" t="s">
        <v>7</v>
      </c>
      <c r="G1851" s="136" t="s">
        <v>8</v>
      </c>
      <c r="H1851" s="136" t="s">
        <v>7</v>
      </c>
      <c r="I1851" s="137">
        <v>227459.4</v>
      </c>
      <c r="J1851" s="8">
        <v>1</v>
      </c>
      <c r="K1851" s="8" t="s">
        <v>814</v>
      </c>
      <c r="L1851" s="9">
        <v>181981.59</v>
      </c>
      <c r="M1851" s="9">
        <v>17</v>
      </c>
      <c r="N1851" s="138">
        <f t="shared" si="224"/>
        <v>3093687.03</v>
      </c>
      <c r="O1851" s="11" t="s">
        <v>3204</v>
      </c>
      <c r="P1851" s="39">
        <v>9.3995543873308E-5</v>
      </c>
      <c r="Q1851" s="39">
        <v>1.5007860570715037E-4</v>
      </c>
      <c r="R1851" s="26">
        <v>2.3498885968326999E-2</v>
      </c>
      <c r="S1851" s="26">
        <v>4.502358171214511E-3</v>
      </c>
      <c r="T1851" s="26">
        <v>2.8001244139541512E-2</v>
      </c>
      <c r="U1851" s="11"/>
      <c r="V1851" s="28"/>
      <c r="W1851" s="28"/>
      <c r="X1851" s="29"/>
      <c r="Y1851" s="108" t="str">
        <f t="shared" si="225"/>
        <v>NO OFERTADO</v>
      </c>
      <c r="Z1851" s="108" t="str">
        <f t="shared" si="226"/>
        <v>CORRECTO</v>
      </c>
      <c r="AA1851" s="29">
        <f t="shared" si="227"/>
        <v>0</v>
      </c>
      <c r="AB1851" s="25">
        <v>8.4595989485977199E-3</v>
      </c>
      <c r="AC1851" s="26">
        <v>2.2511790856072555E-3</v>
      </c>
      <c r="AD1851" s="26">
        <v>1.0710778034204976E-2</v>
      </c>
      <c r="AE1851" s="28"/>
      <c r="AF1851" s="28"/>
      <c r="AG1851" s="28"/>
      <c r="AH1851" s="29"/>
      <c r="AI1851" s="108" t="str">
        <f t="shared" si="228"/>
        <v>NO OFERTADO</v>
      </c>
      <c r="AJ1851" s="108" t="str">
        <f t="shared" si="229"/>
        <v>CORRECTO</v>
      </c>
      <c r="AK1851" s="27">
        <v>5.6397326323984797E-3</v>
      </c>
      <c r="AL1851" s="26">
        <v>7.503930285357518E-4</v>
      </c>
      <c r="AM1851" s="26">
        <v>6.3901256609342318E-3</v>
      </c>
      <c r="AN1851" s="28"/>
      <c r="AO1851" s="28"/>
      <c r="AP1851" s="28"/>
      <c r="AQ1851" s="29"/>
      <c r="AR1851" s="108" t="str">
        <f t="shared" si="230"/>
        <v>NO OFERTADO</v>
      </c>
      <c r="AS1851" s="109" t="str">
        <f t="shared" si="231"/>
        <v>CORRECTO</v>
      </c>
    </row>
    <row r="1852" spans="1:45" ht="24" x14ac:dyDescent="0.25">
      <c r="A1852" s="134">
        <v>1852</v>
      </c>
      <c r="B1852" s="135">
        <v>320</v>
      </c>
      <c r="C1852" s="10" t="s">
        <v>813</v>
      </c>
      <c r="D1852" s="136" t="s">
        <v>69</v>
      </c>
      <c r="E1852" s="136" t="s">
        <v>6</v>
      </c>
      <c r="F1852" s="136" t="s">
        <v>7</v>
      </c>
      <c r="G1852" s="136" t="s">
        <v>8</v>
      </c>
      <c r="H1852" s="136" t="s">
        <v>7</v>
      </c>
      <c r="I1852" s="137">
        <v>162471</v>
      </c>
      <c r="J1852" s="8">
        <v>1</v>
      </c>
      <c r="K1852" s="8" t="s">
        <v>814</v>
      </c>
      <c r="L1852" s="9">
        <v>94797.31</v>
      </c>
      <c r="M1852" s="9">
        <v>171.53846153846155</v>
      </c>
      <c r="N1852" s="138">
        <f t="shared" si="224"/>
        <v>16261384.715384616</v>
      </c>
      <c r="O1852" s="11" t="s">
        <v>3204</v>
      </c>
      <c r="P1852" s="39">
        <v>4.9406991904274E-4</v>
      </c>
      <c r="Q1852" s="39">
        <v>7.8885999821141873E-4</v>
      </c>
      <c r="R1852" s="26">
        <v>0.123517479760685</v>
      </c>
      <c r="S1852" s="26">
        <v>2.3665799946342561E-2</v>
      </c>
      <c r="T1852" s="26">
        <v>0.14718327970702755</v>
      </c>
      <c r="U1852" s="11"/>
      <c r="V1852" s="28"/>
      <c r="W1852" s="28"/>
      <c r="X1852" s="29"/>
      <c r="Y1852" s="108" t="str">
        <f t="shared" si="225"/>
        <v>NO OFERTADO</v>
      </c>
      <c r="Z1852" s="108" t="str">
        <f t="shared" si="226"/>
        <v>CORRECTO</v>
      </c>
      <c r="AA1852" s="29">
        <f t="shared" si="227"/>
        <v>0</v>
      </c>
      <c r="AB1852" s="25">
        <v>4.4466292713846597E-2</v>
      </c>
      <c r="AC1852" s="26">
        <v>1.1832899973171281E-2</v>
      </c>
      <c r="AD1852" s="26">
        <v>5.6299192687017878E-2</v>
      </c>
      <c r="AE1852" s="28"/>
      <c r="AF1852" s="28"/>
      <c r="AG1852" s="28"/>
      <c r="AH1852" s="29"/>
      <c r="AI1852" s="108" t="str">
        <f t="shared" si="228"/>
        <v>NO OFERTADO</v>
      </c>
      <c r="AJ1852" s="108" t="str">
        <f t="shared" si="229"/>
        <v>CORRECTO</v>
      </c>
      <c r="AK1852" s="27">
        <v>2.9644195142564399E-2</v>
      </c>
      <c r="AL1852" s="26">
        <v>3.9442999910570941E-3</v>
      </c>
      <c r="AM1852" s="26">
        <v>3.3588495133621492E-2</v>
      </c>
      <c r="AN1852" s="28"/>
      <c r="AO1852" s="28"/>
      <c r="AP1852" s="28"/>
      <c r="AQ1852" s="29"/>
      <c r="AR1852" s="108" t="str">
        <f t="shared" si="230"/>
        <v>NO OFERTADO</v>
      </c>
      <c r="AS1852" s="109" t="str">
        <f t="shared" si="231"/>
        <v>CORRECTO</v>
      </c>
    </row>
    <row r="1853" spans="1:45" ht="24" x14ac:dyDescent="0.25">
      <c r="A1853" s="134">
        <v>1853</v>
      </c>
      <c r="B1853" s="135">
        <v>1181</v>
      </c>
      <c r="C1853" s="10" t="s">
        <v>813</v>
      </c>
      <c r="D1853" s="136" t="s">
        <v>136</v>
      </c>
      <c r="E1853" s="136" t="s">
        <v>6</v>
      </c>
      <c r="F1853" s="136" t="s">
        <v>7</v>
      </c>
      <c r="G1853" s="136" t="s">
        <v>8</v>
      </c>
      <c r="H1853" s="136" t="s">
        <v>7</v>
      </c>
      <c r="I1853" s="137">
        <v>32494.2</v>
      </c>
      <c r="J1853" s="8">
        <v>1</v>
      </c>
      <c r="K1853" s="8" t="s">
        <v>814</v>
      </c>
      <c r="L1853" s="9">
        <v>20683.05</v>
      </c>
      <c r="M1853" s="9">
        <v>98.461538461538467</v>
      </c>
      <c r="N1853" s="138">
        <f t="shared" si="224"/>
        <v>2036484.923076923</v>
      </c>
      <c r="O1853" s="11" t="s">
        <v>3204</v>
      </c>
      <c r="P1853" s="39">
        <v>6.1874554884889946E-5</v>
      </c>
      <c r="Q1853" s="39">
        <v>9.879241656807734E-5</v>
      </c>
      <c r="R1853" s="26">
        <v>1.5468638721222486E-2</v>
      </c>
      <c r="S1853" s="26">
        <v>2.9637724970423204E-3</v>
      </c>
      <c r="T1853" s="26">
        <v>1.8432411218264805E-2</v>
      </c>
      <c r="U1853" s="11"/>
      <c r="V1853" s="28"/>
      <c r="W1853" s="28"/>
      <c r="X1853" s="29"/>
      <c r="Y1853" s="108" t="str">
        <f t="shared" si="225"/>
        <v>NO OFERTADO</v>
      </c>
      <c r="Z1853" s="108" t="str">
        <f t="shared" si="226"/>
        <v>CORRECTO</v>
      </c>
      <c r="AA1853" s="29">
        <f t="shared" si="227"/>
        <v>0</v>
      </c>
      <c r="AB1853" s="25">
        <v>5.5687099396400947E-3</v>
      </c>
      <c r="AC1853" s="26">
        <v>1.4818862485211602E-3</v>
      </c>
      <c r="AD1853" s="26">
        <v>7.0505961881612549E-3</v>
      </c>
      <c r="AE1853" s="28"/>
      <c r="AF1853" s="28"/>
      <c r="AG1853" s="28"/>
      <c r="AH1853" s="29"/>
      <c r="AI1853" s="108" t="str">
        <f t="shared" si="228"/>
        <v>NO OFERTADO</v>
      </c>
      <c r="AJ1853" s="108" t="str">
        <f t="shared" si="229"/>
        <v>CORRECTO</v>
      </c>
      <c r="AK1853" s="27">
        <v>3.7124732930933968E-3</v>
      </c>
      <c r="AL1853" s="26">
        <v>4.939620828403867E-4</v>
      </c>
      <c r="AM1853" s="26">
        <v>4.2064353759337838E-3</v>
      </c>
      <c r="AN1853" s="28"/>
      <c r="AO1853" s="28"/>
      <c r="AP1853" s="28"/>
      <c r="AQ1853" s="29"/>
      <c r="AR1853" s="108" t="str">
        <f t="shared" si="230"/>
        <v>NO OFERTADO</v>
      </c>
      <c r="AS1853" s="109" t="str">
        <f t="shared" si="231"/>
        <v>CORRECTO</v>
      </c>
    </row>
    <row r="1854" spans="1:45" ht="24" x14ac:dyDescent="0.25">
      <c r="A1854" s="134">
        <v>1854</v>
      </c>
      <c r="B1854" s="135">
        <v>1190</v>
      </c>
      <c r="C1854" s="10" t="s">
        <v>813</v>
      </c>
      <c r="D1854" s="136" t="s">
        <v>403</v>
      </c>
      <c r="E1854" s="136" t="s">
        <v>6</v>
      </c>
      <c r="F1854" s="136" t="s">
        <v>7</v>
      </c>
      <c r="G1854" s="136" t="s">
        <v>8</v>
      </c>
      <c r="H1854" s="136" t="s">
        <v>7</v>
      </c>
      <c r="I1854" s="137">
        <v>406177.5</v>
      </c>
      <c r="J1854" s="8">
        <v>1</v>
      </c>
      <c r="K1854" s="8" t="s">
        <v>814</v>
      </c>
      <c r="L1854" s="9">
        <v>211207.88</v>
      </c>
      <c r="M1854" s="9">
        <v>7</v>
      </c>
      <c r="N1854" s="138">
        <f t="shared" si="224"/>
        <v>1478455.1600000001</v>
      </c>
      <c r="O1854" s="11" t="s">
        <v>3204</v>
      </c>
      <c r="P1854" s="39">
        <v>4.491992742281323E-5</v>
      </c>
      <c r="Q1854" s="39">
        <v>7.1721698692107818E-5</v>
      </c>
      <c r="R1854" s="26">
        <v>1.1229981855703307E-2</v>
      </c>
      <c r="S1854" s="26">
        <v>2.1516509607632343E-3</v>
      </c>
      <c r="T1854" s="26">
        <v>1.3381632816466541E-2</v>
      </c>
      <c r="U1854" s="11"/>
      <c r="V1854" s="28"/>
      <c r="W1854" s="28"/>
      <c r="X1854" s="29"/>
      <c r="Y1854" s="108" t="str">
        <f t="shared" si="225"/>
        <v>NO OFERTADO</v>
      </c>
      <c r="Z1854" s="108" t="str">
        <f t="shared" si="226"/>
        <v>CORRECTO</v>
      </c>
      <c r="AA1854" s="29">
        <f t="shared" si="227"/>
        <v>0</v>
      </c>
      <c r="AB1854" s="25">
        <v>4.0427934680531911E-3</v>
      </c>
      <c r="AC1854" s="26">
        <v>1.0758254803816172E-3</v>
      </c>
      <c r="AD1854" s="26">
        <v>5.1186189484348082E-3</v>
      </c>
      <c r="AE1854" s="28"/>
      <c r="AF1854" s="28"/>
      <c r="AG1854" s="28"/>
      <c r="AH1854" s="29"/>
      <c r="AI1854" s="108" t="str">
        <f t="shared" si="228"/>
        <v>NO OFERTADO</v>
      </c>
      <c r="AJ1854" s="108" t="str">
        <f t="shared" si="229"/>
        <v>CORRECTO</v>
      </c>
      <c r="AK1854" s="27">
        <v>2.6951956453687936E-3</v>
      </c>
      <c r="AL1854" s="26">
        <v>3.5860849346053909E-4</v>
      </c>
      <c r="AM1854" s="26">
        <v>3.0538041388293328E-3</v>
      </c>
      <c r="AN1854" s="28"/>
      <c r="AO1854" s="28"/>
      <c r="AP1854" s="28"/>
      <c r="AQ1854" s="29"/>
      <c r="AR1854" s="108" t="str">
        <f t="shared" si="230"/>
        <v>NO OFERTADO</v>
      </c>
      <c r="AS1854" s="109" t="str">
        <f t="shared" si="231"/>
        <v>CORRECTO</v>
      </c>
    </row>
    <row r="1855" spans="1:45" ht="24" x14ac:dyDescent="0.25">
      <c r="A1855" s="134">
        <v>1855</v>
      </c>
      <c r="B1855" s="135">
        <v>1638</v>
      </c>
      <c r="C1855" s="10" t="s">
        <v>2883</v>
      </c>
      <c r="D1855" s="136" t="s">
        <v>2884</v>
      </c>
      <c r="E1855" s="136" t="s">
        <v>6</v>
      </c>
      <c r="F1855" s="136" t="s">
        <v>7</v>
      </c>
      <c r="G1855" s="136" t="s">
        <v>8</v>
      </c>
      <c r="H1855" s="136" t="s">
        <v>7</v>
      </c>
      <c r="I1855" s="137">
        <v>5716</v>
      </c>
      <c r="J1855" s="8">
        <v>1</v>
      </c>
      <c r="K1855" s="8" t="s">
        <v>2885</v>
      </c>
      <c r="L1855" s="9">
        <v>2070.2199999999998</v>
      </c>
      <c r="M1855" s="9">
        <v>189.38461538461539</v>
      </c>
      <c r="N1855" s="138">
        <f t="shared" si="224"/>
        <v>392067.81846153841</v>
      </c>
      <c r="O1855" s="11" t="s">
        <v>3204</v>
      </c>
      <c r="P1855" s="39">
        <v>1.1912202971453674E-5</v>
      </c>
      <c r="Q1855" s="39">
        <v>1.9019697521682349E-5</v>
      </c>
      <c r="R1855" s="26">
        <v>2.9780507428634187E-3</v>
      </c>
      <c r="S1855" s="26">
        <v>5.705909256504705E-4</v>
      </c>
      <c r="T1855" s="26">
        <v>3.5486416685138892E-3</v>
      </c>
      <c r="U1855" s="11"/>
      <c r="V1855" s="28"/>
      <c r="W1855" s="28"/>
      <c r="X1855" s="29"/>
      <c r="Y1855" s="108" t="str">
        <f t="shared" si="225"/>
        <v>NO OFERTADO</v>
      </c>
      <c r="Z1855" s="108" t="str">
        <f t="shared" si="226"/>
        <v>CORRECTO</v>
      </c>
      <c r="AA1855" s="29">
        <f t="shared" si="227"/>
        <v>0</v>
      </c>
      <c r="AB1855" s="25">
        <v>1.0720982674308306E-3</v>
      </c>
      <c r="AC1855" s="26">
        <v>2.8529546282523525E-4</v>
      </c>
      <c r="AD1855" s="26">
        <v>1.3573937302560658E-3</v>
      </c>
      <c r="AE1855" s="28"/>
      <c r="AF1855" s="28"/>
      <c r="AG1855" s="28"/>
      <c r="AH1855" s="29"/>
      <c r="AI1855" s="108" t="str">
        <f t="shared" si="228"/>
        <v>NO OFERTADO</v>
      </c>
      <c r="AJ1855" s="108" t="str">
        <f t="shared" si="229"/>
        <v>CORRECTO</v>
      </c>
      <c r="AK1855" s="27">
        <v>7.1473217828722042E-4</v>
      </c>
      <c r="AL1855" s="26">
        <v>9.509848760841174E-5</v>
      </c>
      <c r="AM1855" s="26">
        <v>8.0983066589563214E-4</v>
      </c>
      <c r="AN1855" s="28"/>
      <c r="AO1855" s="28"/>
      <c r="AP1855" s="28"/>
      <c r="AQ1855" s="29"/>
      <c r="AR1855" s="108" t="str">
        <f t="shared" si="230"/>
        <v>NO OFERTADO</v>
      </c>
      <c r="AS1855" s="109" t="str">
        <f t="shared" si="231"/>
        <v>CORRECTO</v>
      </c>
    </row>
    <row r="1856" spans="1:45" x14ac:dyDescent="0.25">
      <c r="A1856" s="134">
        <v>1856</v>
      </c>
      <c r="B1856" s="135">
        <v>1794</v>
      </c>
      <c r="C1856" s="10" t="s">
        <v>3127</v>
      </c>
      <c r="D1856" s="136" t="s">
        <v>3128</v>
      </c>
      <c r="E1856" s="136" t="s">
        <v>165</v>
      </c>
      <c r="F1856" s="136" t="s">
        <v>166</v>
      </c>
      <c r="G1856" s="136" t="s">
        <v>8</v>
      </c>
      <c r="H1856" s="136" t="s">
        <v>81</v>
      </c>
      <c r="I1856" s="137" t="s">
        <v>45</v>
      </c>
      <c r="J1856" s="8">
        <v>240</v>
      </c>
      <c r="K1856" s="8" t="s">
        <v>3052</v>
      </c>
      <c r="L1856" s="9">
        <v>34.24</v>
      </c>
      <c r="M1856" s="9">
        <v>872.72727272727275</v>
      </c>
      <c r="N1856" s="138">
        <f t="shared" si="224"/>
        <v>29882.18181818182</v>
      </c>
      <c r="O1856" s="11" t="s">
        <v>3204</v>
      </c>
      <c r="P1856" s="39">
        <v>9.0791082125753232E-7</v>
      </c>
      <c r="Q1856" s="39"/>
      <c r="R1856" s="26">
        <v>2.2697770531438308E-4</v>
      </c>
      <c r="S1856" s="7"/>
      <c r="T1856" s="26">
        <v>2.2697770531438308E-4</v>
      </c>
      <c r="U1856" s="11"/>
      <c r="V1856" s="28"/>
      <c r="W1856" s="28"/>
      <c r="X1856" s="29"/>
      <c r="Y1856" s="108" t="str">
        <f t="shared" si="225"/>
        <v>NO OFERTADO</v>
      </c>
      <c r="Z1856" s="108" t="str">
        <f t="shared" si="226"/>
        <v>CORRECTO</v>
      </c>
      <c r="AA1856" s="29">
        <f t="shared" si="227"/>
        <v>0</v>
      </c>
      <c r="AB1856" s="25">
        <v>8.1711973913177905E-5</v>
      </c>
      <c r="AC1856" s="7"/>
      <c r="AD1856" s="26">
        <v>8.1711973913177905E-5</v>
      </c>
      <c r="AE1856" s="28"/>
      <c r="AF1856" s="28"/>
      <c r="AG1856" s="28"/>
      <c r="AH1856" s="29"/>
      <c r="AI1856" s="108" t="str">
        <f t="shared" si="228"/>
        <v>NO OFERTADO</v>
      </c>
      <c r="AJ1856" s="108" t="str">
        <f t="shared" si="229"/>
        <v>CORRECTO</v>
      </c>
      <c r="AK1856" s="27">
        <v>5.4474649275451939E-5</v>
      </c>
      <c r="AL1856" s="7"/>
      <c r="AM1856" s="26">
        <v>5.4474649275451939E-5</v>
      </c>
      <c r="AN1856" s="28"/>
      <c r="AO1856" s="28"/>
      <c r="AP1856" s="28"/>
      <c r="AQ1856" s="29"/>
      <c r="AR1856" s="108" t="str">
        <f t="shared" si="230"/>
        <v>NO OFERTADO</v>
      </c>
      <c r="AS1856" s="109" t="str">
        <f t="shared" si="231"/>
        <v>CORRECTO</v>
      </c>
    </row>
    <row r="1857" spans="1:45" ht="24" x14ac:dyDescent="0.25">
      <c r="A1857" s="134">
        <v>1857</v>
      </c>
      <c r="B1857" s="135">
        <v>1744</v>
      </c>
      <c r="C1857" s="10" t="s">
        <v>3051</v>
      </c>
      <c r="D1857" s="136" t="s">
        <v>1259</v>
      </c>
      <c r="E1857" s="136" t="s">
        <v>6</v>
      </c>
      <c r="F1857" s="136" t="s">
        <v>7</v>
      </c>
      <c r="G1857" s="136" t="s">
        <v>8</v>
      </c>
      <c r="H1857" s="136" t="s">
        <v>7</v>
      </c>
      <c r="I1857" s="137" t="s">
        <v>45</v>
      </c>
      <c r="J1857" s="8">
        <v>1</v>
      </c>
      <c r="K1857" s="8" t="s">
        <v>3052</v>
      </c>
      <c r="L1857" s="9">
        <v>172</v>
      </c>
      <c r="M1857" s="9">
        <v>554.84615384615381</v>
      </c>
      <c r="N1857" s="138">
        <f t="shared" si="224"/>
        <v>95433.538461538454</v>
      </c>
      <c r="O1857" s="11" t="s">
        <v>3204</v>
      </c>
      <c r="P1857" s="39">
        <v>2.8995587674059467E-6</v>
      </c>
      <c r="Q1857" s="39"/>
      <c r="R1857" s="26">
        <v>7.2488969185148663E-4</v>
      </c>
      <c r="S1857" s="7"/>
      <c r="T1857" s="26">
        <v>7.2488969185148663E-4</v>
      </c>
      <c r="U1857" s="11"/>
      <c r="V1857" s="28"/>
      <c r="W1857" s="28"/>
      <c r="X1857" s="29"/>
      <c r="Y1857" s="108" t="str">
        <f t="shared" si="225"/>
        <v>NO OFERTADO</v>
      </c>
      <c r="Z1857" s="108" t="str">
        <f t="shared" si="226"/>
        <v>CORRECTO</v>
      </c>
      <c r="AA1857" s="29">
        <f t="shared" si="227"/>
        <v>0</v>
      </c>
      <c r="AB1857" s="25">
        <v>2.6096028906653522E-4</v>
      </c>
      <c r="AC1857" s="7"/>
      <c r="AD1857" s="26">
        <v>2.6096028906653522E-4</v>
      </c>
      <c r="AE1857" s="28"/>
      <c r="AF1857" s="28"/>
      <c r="AG1857" s="28"/>
      <c r="AH1857" s="29"/>
      <c r="AI1857" s="108" t="str">
        <f t="shared" si="228"/>
        <v>NO OFERTADO</v>
      </c>
      <c r="AJ1857" s="108" t="str">
        <f t="shared" si="229"/>
        <v>CORRECTO</v>
      </c>
      <c r="AK1857" s="27">
        <v>1.7397352604435679E-4</v>
      </c>
      <c r="AL1857" s="7"/>
      <c r="AM1857" s="26">
        <v>1.7397352604435679E-4</v>
      </c>
      <c r="AN1857" s="28"/>
      <c r="AO1857" s="28"/>
      <c r="AP1857" s="28"/>
      <c r="AQ1857" s="29"/>
      <c r="AR1857" s="108" t="str">
        <f t="shared" si="230"/>
        <v>NO OFERTADO</v>
      </c>
      <c r="AS1857" s="109" t="str">
        <f t="shared" si="231"/>
        <v>CORRECTO</v>
      </c>
    </row>
    <row r="1858" spans="1:45" ht="24" x14ac:dyDescent="0.25">
      <c r="A1858" s="134">
        <v>1858</v>
      </c>
      <c r="B1858" s="135">
        <v>1337</v>
      </c>
      <c r="C1858" s="10" t="s">
        <v>2437</v>
      </c>
      <c r="D1858" s="136" t="s">
        <v>1462</v>
      </c>
      <c r="E1858" s="136" t="s">
        <v>6</v>
      </c>
      <c r="F1858" s="136" t="s">
        <v>7</v>
      </c>
      <c r="G1858" s="136" t="s">
        <v>8</v>
      </c>
      <c r="H1858" s="136" t="s">
        <v>7</v>
      </c>
      <c r="I1858" s="137" t="s">
        <v>45</v>
      </c>
      <c r="J1858" s="8">
        <v>1</v>
      </c>
      <c r="K1858" s="8" t="s">
        <v>2438</v>
      </c>
      <c r="L1858" s="9">
        <v>723.88</v>
      </c>
      <c r="M1858" s="9">
        <v>796.25</v>
      </c>
      <c r="N1858" s="138">
        <f t="shared" si="224"/>
        <v>576389.44999999995</v>
      </c>
      <c r="O1858" s="11" t="s">
        <v>3204</v>
      </c>
      <c r="P1858" s="39">
        <v>1.7512450131578713E-5</v>
      </c>
      <c r="Q1858" s="39"/>
      <c r="R1858" s="26">
        <v>4.378112532894678E-3</v>
      </c>
      <c r="S1858" s="7"/>
      <c r="T1858" s="26">
        <v>4.378112532894678E-3</v>
      </c>
      <c r="U1858" s="11"/>
      <c r="V1858" s="28"/>
      <c r="W1858" s="28"/>
      <c r="X1858" s="29"/>
      <c r="Y1858" s="108" t="str">
        <f t="shared" si="225"/>
        <v>NO OFERTADO</v>
      </c>
      <c r="Z1858" s="108" t="str">
        <f t="shared" si="226"/>
        <v>CORRECTO</v>
      </c>
      <c r="AA1858" s="29">
        <f t="shared" si="227"/>
        <v>0</v>
      </c>
      <c r="AB1858" s="25">
        <v>1.5761205118420842E-3</v>
      </c>
      <c r="AC1858" s="7"/>
      <c r="AD1858" s="26">
        <v>1.5761205118420842E-3</v>
      </c>
      <c r="AE1858" s="28"/>
      <c r="AF1858" s="28"/>
      <c r="AG1858" s="28"/>
      <c r="AH1858" s="29"/>
      <c r="AI1858" s="108" t="str">
        <f t="shared" si="228"/>
        <v>NO OFERTADO</v>
      </c>
      <c r="AJ1858" s="108" t="str">
        <f t="shared" si="229"/>
        <v>CORRECTO</v>
      </c>
      <c r="AK1858" s="27">
        <v>1.0507470078947227E-3</v>
      </c>
      <c r="AL1858" s="7"/>
      <c r="AM1858" s="26">
        <v>1.0507470078947227E-3</v>
      </c>
      <c r="AN1858" s="28"/>
      <c r="AO1858" s="28"/>
      <c r="AP1858" s="28"/>
      <c r="AQ1858" s="29"/>
      <c r="AR1858" s="108" t="str">
        <f t="shared" si="230"/>
        <v>NO OFERTADO</v>
      </c>
      <c r="AS1858" s="109" t="str">
        <f t="shared" si="231"/>
        <v>CORRECTO</v>
      </c>
    </row>
    <row r="1859" spans="1:45" ht="24" x14ac:dyDescent="0.25">
      <c r="A1859" s="134">
        <v>1859</v>
      </c>
      <c r="B1859" s="135">
        <v>751</v>
      </c>
      <c r="C1859" s="10" t="s">
        <v>1584</v>
      </c>
      <c r="D1859" s="136" t="s">
        <v>757</v>
      </c>
      <c r="E1859" s="136" t="s">
        <v>6</v>
      </c>
      <c r="F1859" s="136" t="s">
        <v>7</v>
      </c>
      <c r="G1859" s="136" t="s">
        <v>8</v>
      </c>
      <c r="H1859" s="136" t="s">
        <v>7</v>
      </c>
      <c r="I1859" s="137" t="s">
        <v>45</v>
      </c>
      <c r="J1859" s="8">
        <v>1</v>
      </c>
      <c r="K1859" s="8" t="s">
        <v>1585</v>
      </c>
      <c r="L1859" s="9">
        <v>1429.36</v>
      </c>
      <c r="M1859" s="9">
        <v>6767.2307692307695</v>
      </c>
      <c r="N1859" s="138">
        <f t="shared" si="224"/>
        <v>9672808.9723076914</v>
      </c>
      <c r="O1859" s="11" t="s">
        <v>3204</v>
      </c>
      <c r="P1859" s="39">
        <v>2.9388911396595758E-4</v>
      </c>
      <c r="Q1859" s="39"/>
      <c r="R1859" s="26">
        <v>7.3472278491489393E-2</v>
      </c>
      <c r="S1859" s="7"/>
      <c r="T1859" s="26">
        <v>7.3472278491489393E-2</v>
      </c>
      <c r="U1859" s="11"/>
      <c r="V1859" s="28"/>
      <c r="W1859" s="28"/>
      <c r="X1859" s="29"/>
      <c r="Y1859" s="108" t="str">
        <f t="shared" si="225"/>
        <v>NO OFERTADO</v>
      </c>
      <c r="Z1859" s="108" t="str">
        <f t="shared" si="226"/>
        <v>CORRECTO</v>
      </c>
      <c r="AA1859" s="29">
        <f t="shared" si="227"/>
        <v>0</v>
      </c>
      <c r="AB1859" s="25">
        <v>2.6450020256936182E-2</v>
      </c>
      <c r="AC1859" s="7"/>
      <c r="AD1859" s="26">
        <v>2.6450020256936182E-2</v>
      </c>
      <c r="AE1859" s="28"/>
      <c r="AF1859" s="28"/>
      <c r="AG1859" s="28"/>
      <c r="AH1859" s="29"/>
      <c r="AI1859" s="108" t="str">
        <f t="shared" si="228"/>
        <v>NO OFERTADO</v>
      </c>
      <c r="AJ1859" s="108" t="str">
        <f t="shared" si="229"/>
        <v>CORRECTO</v>
      </c>
      <c r="AK1859" s="27">
        <v>1.7633346837957455E-2</v>
      </c>
      <c r="AL1859" s="7"/>
      <c r="AM1859" s="26">
        <v>1.7633346837957455E-2</v>
      </c>
      <c r="AN1859" s="28"/>
      <c r="AO1859" s="28"/>
      <c r="AP1859" s="28"/>
      <c r="AQ1859" s="29"/>
      <c r="AR1859" s="108" t="str">
        <f t="shared" si="230"/>
        <v>NO OFERTADO</v>
      </c>
      <c r="AS1859" s="109" t="str">
        <f t="shared" si="231"/>
        <v>CORRECTO</v>
      </c>
    </row>
    <row r="1860" spans="1:45" x14ac:dyDescent="0.25">
      <c r="A1860" s="134">
        <v>1860</v>
      </c>
      <c r="B1860" s="135">
        <v>1790</v>
      </c>
      <c r="C1860" s="10" t="s">
        <v>1584</v>
      </c>
      <c r="D1860" s="159" t="s">
        <v>2797</v>
      </c>
      <c r="E1860" s="136" t="s">
        <v>536</v>
      </c>
      <c r="F1860" s="136" t="s">
        <v>241</v>
      </c>
      <c r="G1860" s="136" t="s">
        <v>242</v>
      </c>
      <c r="H1860" s="136" t="s">
        <v>243</v>
      </c>
      <c r="I1860" s="137" t="s">
        <v>45</v>
      </c>
      <c r="J1860" s="8">
        <v>20</v>
      </c>
      <c r="K1860" s="8" t="s">
        <v>1585</v>
      </c>
      <c r="L1860" s="9">
        <v>658.98</v>
      </c>
      <c r="M1860" s="9">
        <v>693.33333333333326</v>
      </c>
      <c r="N1860" s="138">
        <f t="shared" si="224"/>
        <v>456892.8</v>
      </c>
      <c r="O1860" s="11" t="s">
        <v>3204</v>
      </c>
      <c r="P1860" s="39">
        <v>1.388178145085301E-5</v>
      </c>
      <c r="Q1860" s="39"/>
      <c r="R1860" s="26">
        <v>3.4704453627132526E-3</v>
      </c>
      <c r="S1860" s="7"/>
      <c r="T1860" s="26">
        <v>3.4704453627132526E-3</v>
      </c>
      <c r="U1860" s="11"/>
      <c r="V1860" s="28"/>
      <c r="W1860" s="28"/>
      <c r="X1860" s="29"/>
      <c r="Y1860" s="108" t="str">
        <f t="shared" si="225"/>
        <v>NO OFERTADO</v>
      </c>
      <c r="Z1860" s="108" t="str">
        <f t="shared" si="226"/>
        <v>CORRECTO</v>
      </c>
      <c r="AA1860" s="29">
        <f t="shared" si="227"/>
        <v>0</v>
      </c>
      <c r="AB1860" s="25">
        <v>1.249360330576771E-3</v>
      </c>
      <c r="AC1860" s="7"/>
      <c r="AD1860" s="26">
        <v>1.249360330576771E-3</v>
      </c>
      <c r="AE1860" s="28"/>
      <c r="AF1860" s="28"/>
      <c r="AG1860" s="28"/>
      <c r="AH1860" s="29"/>
      <c r="AI1860" s="108" t="str">
        <f t="shared" si="228"/>
        <v>NO OFERTADO</v>
      </c>
      <c r="AJ1860" s="108" t="str">
        <f t="shared" si="229"/>
        <v>CORRECTO</v>
      </c>
      <c r="AK1860" s="27">
        <v>8.3290688705118057E-4</v>
      </c>
      <c r="AL1860" s="7"/>
      <c r="AM1860" s="26">
        <v>8.3290688705118057E-4</v>
      </c>
      <c r="AN1860" s="28"/>
      <c r="AO1860" s="28"/>
      <c r="AP1860" s="28"/>
      <c r="AQ1860" s="29"/>
      <c r="AR1860" s="108" t="str">
        <f t="shared" si="230"/>
        <v>NO OFERTADO</v>
      </c>
      <c r="AS1860" s="109" t="str">
        <f t="shared" si="231"/>
        <v>CORRECTO</v>
      </c>
    </row>
    <row r="1861" spans="1:45" x14ac:dyDescent="0.25">
      <c r="A1861" s="134">
        <v>1861</v>
      </c>
      <c r="B1861" s="135">
        <v>1746</v>
      </c>
      <c r="C1861" s="10" t="s">
        <v>1584</v>
      </c>
      <c r="D1861" s="159">
        <v>0.01</v>
      </c>
      <c r="E1861" s="136" t="s">
        <v>524</v>
      </c>
      <c r="F1861" s="136" t="s">
        <v>267</v>
      </c>
      <c r="G1861" s="136" t="s">
        <v>242</v>
      </c>
      <c r="H1861" s="136" t="s">
        <v>267</v>
      </c>
      <c r="I1861" s="137" t="s">
        <v>45</v>
      </c>
      <c r="J1861" s="8">
        <v>1</v>
      </c>
      <c r="K1861" s="8" t="s">
        <v>1585</v>
      </c>
      <c r="L1861" s="9">
        <v>11067</v>
      </c>
      <c r="M1861" s="9">
        <v>16.23076923076923</v>
      </c>
      <c r="N1861" s="138">
        <f t="shared" si="224"/>
        <v>179625.92307692306</v>
      </c>
      <c r="O1861" s="11" t="s">
        <v>3204</v>
      </c>
      <c r="P1861" s="39">
        <v>5.4575773727701119E-6</v>
      </c>
      <c r="Q1861" s="39"/>
      <c r="R1861" s="26">
        <v>1.3643943431925279E-3</v>
      </c>
      <c r="S1861" s="7"/>
      <c r="T1861" s="26">
        <v>1.3643943431925279E-3</v>
      </c>
      <c r="U1861" s="11"/>
      <c r="V1861" s="28"/>
      <c r="W1861" s="28"/>
      <c r="X1861" s="29"/>
      <c r="Y1861" s="108" t="str">
        <f t="shared" si="225"/>
        <v>NO OFERTADO</v>
      </c>
      <c r="Z1861" s="108" t="str">
        <f t="shared" si="226"/>
        <v>CORRECTO</v>
      </c>
      <c r="AA1861" s="29">
        <f t="shared" si="227"/>
        <v>0</v>
      </c>
      <c r="AB1861" s="25">
        <v>4.9118196354931004E-4</v>
      </c>
      <c r="AC1861" s="7"/>
      <c r="AD1861" s="26">
        <v>4.9118196354931004E-4</v>
      </c>
      <c r="AE1861" s="28"/>
      <c r="AF1861" s="28"/>
      <c r="AG1861" s="28"/>
      <c r="AH1861" s="29"/>
      <c r="AI1861" s="108" t="str">
        <f t="shared" si="228"/>
        <v>NO OFERTADO</v>
      </c>
      <c r="AJ1861" s="108" t="str">
        <f t="shared" si="229"/>
        <v>CORRECTO</v>
      </c>
      <c r="AK1861" s="27">
        <v>3.2745464236620669E-4</v>
      </c>
      <c r="AL1861" s="7"/>
      <c r="AM1861" s="26">
        <v>3.2745464236620669E-4</v>
      </c>
      <c r="AN1861" s="28"/>
      <c r="AO1861" s="28"/>
      <c r="AP1861" s="28"/>
      <c r="AQ1861" s="29"/>
      <c r="AR1861" s="108" t="str">
        <f t="shared" si="230"/>
        <v>NO OFERTADO</v>
      </c>
      <c r="AS1861" s="109" t="str">
        <f t="shared" si="231"/>
        <v>CORRECTO</v>
      </c>
    </row>
    <row r="1862" spans="1:45" ht="24" x14ac:dyDescent="0.25">
      <c r="A1862" s="134">
        <v>1862</v>
      </c>
      <c r="B1862" s="135">
        <v>775</v>
      </c>
      <c r="C1862" s="10" t="s">
        <v>1627</v>
      </c>
      <c r="D1862" s="136" t="s">
        <v>1605</v>
      </c>
      <c r="E1862" s="136" t="s">
        <v>6</v>
      </c>
      <c r="F1862" s="136" t="s">
        <v>7</v>
      </c>
      <c r="G1862" s="136" t="s">
        <v>8</v>
      </c>
      <c r="H1862" s="136" t="s">
        <v>7</v>
      </c>
      <c r="I1862" s="137">
        <v>124772.90000000001</v>
      </c>
      <c r="J1862" s="8">
        <v>1</v>
      </c>
      <c r="K1862" s="8" t="s">
        <v>1628</v>
      </c>
      <c r="L1862" s="9">
        <v>124772.9</v>
      </c>
      <c r="M1862" s="9">
        <v>55</v>
      </c>
      <c r="N1862" s="138">
        <f t="shared" ref="N1862:N1925" si="232">M1862*L1862</f>
        <v>6862509.5</v>
      </c>
      <c r="O1862" s="11" t="s">
        <v>3204</v>
      </c>
      <c r="P1862" s="39">
        <v>2.0850373891512968E-4</v>
      </c>
      <c r="Q1862" s="39">
        <v>3.3290887133210551E-4</v>
      </c>
      <c r="R1862" s="26">
        <v>5.2125934728782422E-2</v>
      </c>
      <c r="S1862" s="26">
        <v>9.9872661399631659E-3</v>
      </c>
      <c r="T1862" s="26">
        <v>6.211320086874559E-2</v>
      </c>
      <c r="U1862" s="11"/>
      <c r="V1862" s="28"/>
      <c r="W1862" s="28"/>
      <c r="X1862" s="29"/>
      <c r="Y1862" s="108" t="str">
        <f t="shared" ref="Y1862:Y1925" si="233">IF(U1862=0,"NO OFERTADO",IF(V1862=0,"NO OFERTADO",IF(W1862=0,"NO OFERTADO",IF(X1862&gt;0,"CORRECTO","NO OFERTADO"))))</f>
        <v>NO OFERTADO</v>
      </c>
      <c r="Z1862" s="108" t="str">
        <f t="shared" ref="Z1862:Z1925" si="234">IF(X1862=0,"CORRECTO",IF(X1862&gt;I1862,"SOBREPASA TECHO REGULADO","CORRECTO"))</f>
        <v>CORRECTO</v>
      </c>
      <c r="AA1862" s="29">
        <f t="shared" ref="AA1862:AA1925" si="235">IF(AND(Y1862="CORRECTO", Z1862="CORRECTO"), X1862*M1862, 0)</f>
        <v>0</v>
      </c>
      <c r="AB1862" s="25">
        <v>1.876533650236167E-2</v>
      </c>
      <c r="AC1862" s="26">
        <v>4.993633069981583E-3</v>
      </c>
      <c r="AD1862" s="26">
        <v>2.3758969572343254E-2</v>
      </c>
      <c r="AE1862" s="28"/>
      <c r="AF1862" s="28"/>
      <c r="AG1862" s="28"/>
      <c r="AH1862" s="29"/>
      <c r="AI1862" s="108" t="str">
        <f t="shared" ref="AI1862:AI1925" si="236">IF(AE1862=0,"NO OFERTADO",IF(AF1862=0,"NO OFERTADO",IF(AG1862=0,"NO OFERTADO",IF(AH1862&gt;0,"CORRECTO","NO OFERTADO"))))</f>
        <v>NO OFERTADO</v>
      </c>
      <c r="AJ1862" s="108" t="str">
        <f t="shared" ref="AJ1862:AJ1925" si="237">IF(AH1862=0,"CORRECTO",IF(AH1862&lt;X1862,"PRECIO OPCION 1 MAYOR QUE OPCION 2",IF(AH1862&gt;I1862,"SOBREPASA TECHO REGULADO","CORRECTO")))</f>
        <v>CORRECTO</v>
      </c>
      <c r="AK1862" s="27">
        <v>1.2510224334907781E-2</v>
      </c>
      <c r="AL1862" s="26">
        <v>1.6645443566605275E-3</v>
      </c>
      <c r="AM1862" s="26">
        <v>1.4174768691568309E-2</v>
      </c>
      <c r="AN1862" s="28"/>
      <c r="AO1862" s="28"/>
      <c r="AP1862" s="28"/>
      <c r="AQ1862" s="29"/>
      <c r="AR1862" s="108" t="str">
        <f t="shared" ref="AR1862:AR1925" si="238">IF(AN1862=0,"NO OFERTADO",IF(AO1862=0,"NO OFERTADO",IF(AP1862=0,"NO OFERTADO",IF(AQ1862&gt;0,"CORRECTO","NO OFERTADO"))))</f>
        <v>NO OFERTADO</v>
      </c>
      <c r="AS1862" s="109" t="str">
        <f t="shared" ref="AS1862:AS1925" si="239">IF(AQ1862=0,"CORRECTO",IF(AQ1862&lt;AH1862,"PRECIO OPCION 2 MAYOR QUE OPCION 3",IF(AQ1862&gt;I1862,"SOBREPASA TECHO REGULADO","CORRECTO")))</f>
        <v>CORRECTO</v>
      </c>
    </row>
    <row r="1863" spans="1:45" x14ac:dyDescent="0.25">
      <c r="A1863" s="134">
        <v>1863</v>
      </c>
      <c r="B1863" s="135">
        <v>44</v>
      </c>
      <c r="C1863" s="10" t="s">
        <v>142</v>
      </c>
      <c r="D1863" s="136" t="s">
        <v>143</v>
      </c>
      <c r="E1863" s="136" t="s">
        <v>36</v>
      </c>
      <c r="F1863" s="136" t="s">
        <v>144</v>
      </c>
      <c r="G1863" s="136" t="s">
        <v>17</v>
      </c>
      <c r="H1863" s="136" t="s">
        <v>18</v>
      </c>
      <c r="I1863" s="137">
        <v>39690.6</v>
      </c>
      <c r="J1863" s="8">
        <v>30</v>
      </c>
      <c r="K1863" s="8" t="s">
        <v>145</v>
      </c>
      <c r="L1863" s="9">
        <v>25749.5</v>
      </c>
      <c r="M1863" s="9">
        <v>4938.4615384615381</v>
      </c>
      <c r="N1863" s="138">
        <f t="shared" si="232"/>
        <v>127162915.38461538</v>
      </c>
      <c r="O1863" s="11" t="s">
        <v>3204</v>
      </c>
      <c r="P1863" s="39">
        <v>3.8635929478918131E-3</v>
      </c>
      <c r="Q1863" s="39">
        <v>6.1688311886478756E-3</v>
      </c>
      <c r="R1863" s="26">
        <v>0.96589823697295329</v>
      </c>
      <c r="S1863" s="26">
        <v>0.18506493565943627</v>
      </c>
      <c r="T1863" s="26">
        <v>1.1509631726323897</v>
      </c>
      <c r="U1863" s="11"/>
      <c r="V1863" s="28"/>
      <c r="W1863" s="28"/>
      <c r="X1863" s="29"/>
      <c r="Y1863" s="108" t="str">
        <f t="shared" si="233"/>
        <v>NO OFERTADO</v>
      </c>
      <c r="Z1863" s="108" t="str">
        <f t="shared" si="234"/>
        <v>CORRECTO</v>
      </c>
      <c r="AA1863" s="29">
        <f t="shared" si="235"/>
        <v>0</v>
      </c>
      <c r="AB1863" s="25">
        <v>0.34772336531026315</v>
      </c>
      <c r="AC1863" s="26">
        <v>9.2532467829718135E-2</v>
      </c>
      <c r="AD1863" s="26">
        <v>0.44025583313998129</v>
      </c>
      <c r="AE1863" s="28"/>
      <c r="AF1863" s="28"/>
      <c r="AG1863" s="28"/>
      <c r="AH1863" s="29"/>
      <c r="AI1863" s="108" t="str">
        <f t="shared" si="236"/>
        <v>NO OFERTADO</v>
      </c>
      <c r="AJ1863" s="108" t="str">
        <f t="shared" si="237"/>
        <v>CORRECTO</v>
      </c>
      <c r="AK1863" s="27">
        <v>0.23181557687350879</v>
      </c>
      <c r="AL1863" s="26">
        <v>3.0844155943239377E-2</v>
      </c>
      <c r="AM1863" s="26">
        <v>0.26265973281674815</v>
      </c>
      <c r="AN1863" s="28"/>
      <c r="AO1863" s="28"/>
      <c r="AP1863" s="28"/>
      <c r="AQ1863" s="29"/>
      <c r="AR1863" s="108" t="str">
        <f t="shared" si="238"/>
        <v>NO OFERTADO</v>
      </c>
      <c r="AS1863" s="109" t="str">
        <f t="shared" si="239"/>
        <v>CORRECTO</v>
      </c>
    </row>
    <row r="1864" spans="1:45" x14ac:dyDescent="0.25">
      <c r="A1864" s="134">
        <v>1864</v>
      </c>
      <c r="B1864" s="135">
        <v>756</v>
      </c>
      <c r="C1864" s="10" t="s">
        <v>1594</v>
      </c>
      <c r="D1864" s="136" t="s">
        <v>1137</v>
      </c>
      <c r="E1864" s="136" t="s">
        <v>36</v>
      </c>
      <c r="F1864" s="136" t="s">
        <v>16</v>
      </c>
      <c r="G1864" s="136" t="s">
        <v>17</v>
      </c>
      <c r="H1864" s="136" t="s">
        <v>18</v>
      </c>
      <c r="I1864" s="137">
        <v>150556.85</v>
      </c>
      <c r="J1864" s="8">
        <v>1</v>
      </c>
      <c r="K1864" s="8" t="s">
        <v>1595</v>
      </c>
      <c r="L1864" s="9">
        <v>150556.85</v>
      </c>
      <c r="M1864" s="9">
        <v>38.375</v>
      </c>
      <c r="N1864" s="138">
        <f t="shared" si="232"/>
        <v>5777619.1187500004</v>
      </c>
      <c r="O1864" s="11" t="s">
        <v>3204</v>
      </c>
      <c r="P1864" s="39">
        <v>1.7554149663281512E-4</v>
      </c>
      <c r="Q1864" s="39">
        <v>2.8027948956717025E-4</v>
      </c>
      <c r="R1864" s="26">
        <v>4.3885374158203781E-2</v>
      </c>
      <c r="S1864" s="26">
        <v>8.4083846870151076E-3</v>
      </c>
      <c r="T1864" s="26">
        <v>5.2293758845218891E-2</v>
      </c>
      <c r="U1864" s="11"/>
      <c r="V1864" s="28"/>
      <c r="W1864" s="28"/>
      <c r="X1864" s="29"/>
      <c r="Y1864" s="108" t="str">
        <f t="shared" si="233"/>
        <v>NO OFERTADO</v>
      </c>
      <c r="Z1864" s="108" t="str">
        <f t="shared" si="234"/>
        <v>CORRECTO</v>
      </c>
      <c r="AA1864" s="29">
        <f t="shared" si="235"/>
        <v>0</v>
      </c>
      <c r="AB1864" s="25">
        <v>1.5798734696953361E-2</v>
      </c>
      <c r="AC1864" s="26">
        <v>4.2041923435075538E-3</v>
      </c>
      <c r="AD1864" s="26">
        <v>2.0002927040460916E-2</v>
      </c>
      <c r="AE1864" s="28"/>
      <c r="AF1864" s="28"/>
      <c r="AG1864" s="28"/>
      <c r="AH1864" s="29"/>
      <c r="AI1864" s="108" t="str">
        <f t="shared" si="236"/>
        <v>NO OFERTADO</v>
      </c>
      <c r="AJ1864" s="108" t="str">
        <f t="shared" si="237"/>
        <v>CORRECTO</v>
      </c>
      <c r="AK1864" s="27">
        <v>1.0532489797968907E-2</v>
      </c>
      <c r="AL1864" s="26">
        <v>1.4013974478358513E-3</v>
      </c>
      <c r="AM1864" s="26">
        <v>1.1933887245804759E-2</v>
      </c>
      <c r="AN1864" s="28"/>
      <c r="AO1864" s="28"/>
      <c r="AP1864" s="28"/>
      <c r="AQ1864" s="29"/>
      <c r="AR1864" s="108" t="str">
        <f t="shared" si="238"/>
        <v>NO OFERTADO</v>
      </c>
      <c r="AS1864" s="109" t="str">
        <f t="shared" si="239"/>
        <v>CORRECTO</v>
      </c>
    </row>
    <row r="1865" spans="1:45" x14ac:dyDescent="0.25">
      <c r="A1865" s="134">
        <v>1865</v>
      </c>
      <c r="B1865" s="135">
        <v>1671</v>
      </c>
      <c r="C1865" s="10" t="s">
        <v>2934</v>
      </c>
      <c r="D1865" s="136" t="s">
        <v>2935</v>
      </c>
      <c r="E1865" s="136" t="s">
        <v>36</v>
      </c>
      <c r="F1865" s="136" t="s">
        <v>16</v>
      </c>
      <c r="G1865" s="136" t="s">
        <v>580</v>
      </c>
      <c r="H1865" s="136" t="s">
        <v>16</v>
      </c>
      <c r="I1865" s="137" t="s">
        <v>45</v>
      </c>
      <c r="J1865" s="8">
        <v>1</v>
      </c>
      <c r="K1865" s="8" t="s">
        <v>798</v>
      </c>
      <c r="L1865" s="9">
        <v>19841.830000000002</v>
      </c>
      <c r="M1865" s="9">
        <v>12.333333333333334</v>
      </c>
      <c r="N1865" s="138">
        <f t="shared" si="232"/>
        <v>244715.90333333338</v>
      </c>
      <c r="O1865" s="11" t="s">
        <v>3204</v>
      </c>
      <c r="P1865" s="39">
        <v>7.4352073125718013E-6</v>
      </c>
      <c r="Q1865" s="39"/>
      <c r="R1865" s="26">
        <v>1.8588018281429503E-3</v>
      </c>
      <c r="S1865" s="7"/>
      <c r="T1865" s="26">
        <v>1.8588018281429503E-3</v>
      </c>
      <c r="U1865" s="11"/>
      <c r="V1865" s="28"/>
      <c r="W1865" s="28"/>
      <c r="X1865" s="29"/>
      <c r="Y1865" s="108" t="str">
        <f t="shared" si="233"/>
        <v>NO OFERTADO</v>
      </c>
      <c r="Z1865" s="108" t="str">
        <f t="shared" si="234"/>
        <v>CORRECTO</v>
      </c>
      <c r="AA1865" s="29">
        <f t="shared" si="235"/>
        <v>0</v>
      </c>
      <c r="AB1865" s="25">
        <v>6.6916865813146213E-4</v>
      </c>
      <c r="AC1865" s="7"/>
      <c r="AD1865" s="26">
        <v>6.6916865813146213E-4</v>
      </c>
      <c r="AE1865" s="28"/>
      <c r="AF1865" s="28"/>
      <c r="AG1865" s="28"/>
      <c r="AH1865" s="29"/>
      <c r="AI1865" s="108" t="str">
        <f t="shared" si="236"/>
        <v>NO OFERTADO</v>
      </c>
      <c r="AJ1865" s="108" t="str">
        <f t="shared" si="237"/>
        <v>CORRECTO</v>
      </c>
      <c r="AK1865" s="27">
        <v>4.4611243875430809E-4</v>
      </c>
      <c r="AL1865" s="7"/>
      <c r="AM1865" s="26">
        <v>4.4611243875430809E-4</v>
      </c>
      <c r="AN1865" s="28"/>
      <c r="AO1865" s="28"/>
      <c r="AP1865" s="28"/>
      <c r="AQ1865" s="29"/>
      <c r="AR1865" s="108" t="str">
        <f t="shared" si="238"/>
        <v>NO OFERTADO</v>
      </c>
      <c r="AS1865" s="109" t="str">
        <f t="shared" si="239"/>
        <v>CORRECTO</v>
      </c>
    </row>
    <row r="1866" spans="1:45" x14ac:dyDescent="0.25">
      <c r="A1866" s="134">
        <v>1866</v>
      </c>
      <c r="B1866" s="135">
        <v>1527</v>
      </c>
      <c r="C1866" s="10" t="s">
        <v>2721</v>
      </c>
      <c r="D1866" s="136" t="s">
        <v>403</v>
      </c>
      <c r="E1866" s="136" t="s">
        <v>36</v>
      </c>
      <c r="F1866" s="136" t="s">
        <v>16</v>
      </c>
      <c r="G1866" s="136" t="s">
        <v>580</v>
      </c>
      <c r="H1866" s="136" t="s">
        <v>16</v>
      </c>
      <c r="I1866" s="137" t="s">
        <v>45</v>
      </c>
      <c r="J1866" s="8">
        <v>1</v>
      </c>
      <c r="K1866" s="8" t="s">
        <v>798</v>
      </c>
      <c r="L1866" s="9">
        <v>31908.36</v>
      </c>
      <c r="M1866" s="9">
        <v>13</v>
      </c>
      <c r="N1866" s="138">
        <f t="shared" si="232"/>
        <v>414808.68</v>
      </c>
      <c r="O1866" s="11" t="s">
        <v>3204</v>
      </c>
      <c r="P1866" s="39">
        <v>1.2603138941293935E-5</v>
      </c>
      <c r="Q1866" s="39"/>
      <c r="R1866" s="26">
        <v>3.1507847353234837E-3</v>
      </c>
      <c r="S1866" s="7"/>
      <c r="T1866" s="26">
        <v>3.1507847353234837E-3</v>
      </c>
      <c r="U1866" s="11"/>
      <c r="V1866" s="28"/>
      <c r="W1866" s="28"/>
      <c r="X1866" s="29"/>
      <c r="Y1866" s="108" t="str">
        <f t="shared" si="233"/>
        <v>NO OFERTADO</v>
      </c>
      <c r="Z1866" s="108" t="str">
        <f t="shared" si="234"/>
        <v>CORRECTO</v>
      </c>
      <c r="AA1866" s="29">
        <f t="shared" si="235"/>
        <v>0</v>
      </c>
      <c r="AB1866" s="25">
        <v>1.1342825047164541E-3</v>
      </c>
      <c r="AC1866" s="7"/>
      <c r="AD1866" s="26">
        <v>1.1342825047164541E-3</v>
      </c>
      <c r="AE1866" s="28"/>
      <c r="AF1866" s="28"/>
      <c r="AG1866" s="28"/>
      <c r="AH1866" s="29"/>
      <c r="AI1866" s="108" t="str">
        <f t="shared" si="236"/>
        <v>NO OFERTADO</v>
      </c>
      <c r="AJ1866" s="108" t="str">
        <f t="shared" si="237"/>
        <v>CORRECTO</v>
      </c>
      <c r="AK1866" s="27">
        <v>7.561883364776361E-4</v>
      </c>
      <c r="AL1866" s="7"/>
      <c r="AM1866" s="26">
        <v>7.561883364776361E-4</v>
      </c>
      <c r="AN1866" s="28"/>
      <c r="AO1866" s="28"/>
      <c r="AP1866" s="28"/>
      <c r="AQ1866" s="29"/>
      <c r="AR1866" s="108" t="str">
        <f t="shared" si="238"/>
        <v>NO OFERTADO</v>
      </c>
      <c r="AS1866" s="109" t="str">
        <f t="shared" si="239"/>
        <v>CORRECTO</v>
      </c>
    </row>
    <row r="1867" spans="1:45" x14ac:dyDescent="0.25">
      <c r="A1867" s="134">
        <v>1867</v>
      </c>
      <c r="B1867" s="135">
        <v>311</v>
      </c>
      <c r="C1867" s="10" t="s">
        <v>796</v>
      </c>
      <c r="D1867" s="136" t="s">
        <v>797</v>
      </c>
      <c r="E1867" s="136" t="s">
        <v>36</v>
      </c>
      <c r="F1867" s="136" t="s">
        <v>16</v>
      </c>
      <c r="G1867" s="136" t="s">
        <v>17</v>
      </c>
      <c r="H1867" s="136" t="s">
        <v>36</v>
      </c>
      <c r="I1867" s="137" t="s">
        <v>45</v>
      </c>
      <c r="J1867" s="8">
        <v>1</v>
      </c>
      <c r="K1867" s="8" t="s">
        <v>798</v>
      </c>
      <c r="L1867" s="9">
        <v>310595.71999999997</v>
      </c>
      <c r="M1867" s="9">
        <v>83.15384615384616</v>
      </c>
      <c r="N1867" s="138">
        <f t="shared" si="232"/>
        <v>25827228.716923077</v>
      </c>
      <c r="O1867" s="11" t="s">
        <v>3204</v>
      </c>
      <c r="P1867" s="39">
        <v>7.8470911454398256E-4</v>
      </c>
      <c r="Q1867" s="39"/>
      <c r="R1867" s="26">
        <v>0.19617727863599563</v>
      </c>
      <c r="S1867" s="7"/>
      <c r="T1867" s="26">
        <v>0.19617727863599563</v>
      </c>
      <c r="U1867" s="11"/>
      <c r="V1867" s="28"/>
      <c r="W1867" s="28"/>
      <c r="X1867" s="29"/>
      <c r="Y1867" s="108" t="str">
        <f t="shared" si="233"/>
        <v>NO OFERTADO</v>
      </c>
      <c r="Z1867" s="108" t="str">
        <f t="shared" si="234"/>
        <v>CORRECTO</v>
      </c>
      <c r="AA1867" s="29">
        <f t="shared" si="235"/>
        <v>0</v>
      </c>
      <c r="AB1867" s="25">
        <v>7.0623820308958432E-2</v>
      </c>
      <c r="AC1867" s="7"/>
      <c r="AD1867" s="26">
        <v>7.0623820308958432E-2</v>
      </c>
      <c r="AE1867" s="28"/>
      <c r="AF1867" s="28"/>
      <c r="AG1867" s="28"/>
      <c r="AH1867" s="29"/>
      <c r="AI1867" s="108" t="str">
        <f t="shared" si="236"/>
        <v>NO OFERTADO</v>
      </c>
      <c r="AJ1867" s="108" t="str">
        <f t="shared" si="237"/>
        <v>CORRECTO</v>
      </c>
      <c r="AK1867" s="27">
        <v>4.708254687263895E-2</v>
      </c>
      <c r="AL1867" s="7"/>
      <c r="AM1867" s="26">
        <v>4.708254687263895E-2</v>
      </c>
      <c r="AN1867" s="28"/>
      <c r="AO1867" s="28"/>
      <c r="AP1867" s="28"/>
      <c r="AQ1867" s="29"/>
      <c r="AR1867" s="108" t="str">
        <f t="shared" si="238"/>
        <v>NO OFERTADO</v>
      </c>
      <c r="AS1867" s="109" t="str">
        <f t="shared" si="239"/>
        <v>CORRECTO</v>
      </c>
    </row>
    <row r="1868" spans="1:45" ht="24" x14ac:dyDescent="0.25">
      <c r="A1868" s="134">
        <v>1868</v>
      </c>
      <c r="B1868" s="135">
        <v>636</v>
      </c>
      <c r="C1868" s="10" t="s">
        <v>1397</v>
      </c>
      <c r="D1868" s="136" t="s">
        <v>148</v>
      </c>
      <c r="E1868" s="136" t="s">
        <v>6</v>
      </c>
      <c r="F1868" s="136" t="s">
        <v>7</v>
      </c>
      <c r="G1868" s="136" t="s">
        <v>8</v>
      </c>
      <c r="H1868" s="136" t="s">
        <v>7</v>
      </c>
      <c r="I1868" s="137">
        <v>10925</v>
      </c>
      <c r="J1868" s="8">
        <v>1</v>
      </c>
      <c r="K1868" s="8" t="s">
        <v>1398</v>
      </c>
      <c r="L1868" s="9">
        <v>10925</v>
      </c>
      <c r="M1868" s="9">
        <v>835.69230769230774</v>
      </c>
      <c r="N1868" s="138">
        <f t="shared" si="232"/>
        <v>9129938.461538462</v>
      </c>
      <c r="O1868" s="11" t="s">
        <v>3204</v>
      </c>
      <c r="P1868" s="39">
        <v>2.7739507031586858E-4</v>
      </c>
      <c r="Q1868" s="39">
        <v>4.4290467045070747E-4</v>
      </c>
      <c r="R1868" s="26">
        <v>6.9348767578967144E-2</v>
      </c>
      <c r="S1868" s="26">
        <v>1.3287140113521225E-2</v>
      </c>
      <c r="T1868" s="26">
        <v>8.2635907692488367E-2</v>
      </c>
      <c r="U1868" s="11"/>
      <c r="V1868" s="28"/>
      <c r="W1868" s="28"/>
      <c r="X1868" s="29"/>
      <c r="Y1868" s="108" t="str">
        <f t="shared" si="233"/>
        <v>NO OFERTADO</v>
      </c>
      <c r="Z1868" s="108" t="str">
        <f t="shared" si="234"/>
        <v>CORRECTO</v>
      </c>
      <c r="AA1868" s="29">
        <f t="shared" si="235"/>
        <v>0</v>
      </c>
      <c r="AB1868" s="25">
        <v>2.4965556328428173E-2</v>
      </c>
      <c r="AC1868" s="26">
        <v>6.6435700567606124E-3</v>
      </c>
      <c r="AD1868" s="26">
        <v>3.1609126385188785E-2</v>
      </c>
      <c r="AE1868" s="28"/>
      <c r="AF1868" s="28"/>
      <c r="AG1868" s="28"/>
      <c r="AH1868" s="29"/>
      <c r="AI1868" s="108" t="str">
        <f t="shared" si="236"/>
        <v>NO OFERTADO</v>
      </c>
      <c r="AJ1868" s="108" t="str">
        <f t="shared" si="237"/>
        <v>CORRECTO</v>
      </c>
      <c r="AK1868" s="27">
        <v>1.6643704218952116E-2</v>
      </c>
      <c r="AL1868" s="26">
        <v>2.2145233522535375E-3</v>
      </c>
      <c r="AM1868" s="26">
        <v>1.8858227571205654E-2</v>
      </c>
      <c r="AN1868" s="28"/>
      <c r="AO1868" s="28"/>
      <c r="AP1868" s="28"/>
      <c r="AQ1868" s="29"/>
      <c r="AR1868" s="108" t="str">
        <f t="shared" si="238"/>
        <v>NO OFERTADO</v>
      </c>
      <c r="AS1868" s="109" t="str">
        <f t="shared" si="239"/>
        <v>CORRECTO</v>
      </c>
    </row>
    <row r="1869" spans="1:45" ht="24" x14ac:dyDescent="0.25">
      <c r="A1869" s="134">
        <v>1869</v>
      </c>
      <c r="B1869" s="135">
        <v>668</v>
      </c>
      <c r="C1869" s="10" t="s">
        <v>1455</v>
      </c>
      <c r="D1869" s="136" t="s">
        <v>24</v>
      </c>
      <c r="E1869" s="136" t="s">
        <v>6</v>
      </c>
      <c r="F1869" s="136" t="s">
        <v>7</v>
      </c>
      <c r="G1869" s="136" t="s">
        <v>8</v>
      </c>
      <c r="H1869" s="136" t="s">
        <v>7</v>
      </c>
      <c r="I1869" s="137" t="s">
        <v>45</v>
      </c>
      <c r="J1869" s="8">
        <v>1</v>
      </c>
      <c r="K1869" s="8" t="s">
        <v>1456</v>
      </c>
      <c r="L1869" s="9">
        <v>170.68</v>
      </c>
      <c r="M1869" s="9">
        <v>34401.846153846156</v>
      </c>
      <c r="N1869" s="138">
        <f t="shared" si="232"/>
        <v>5871707.1015384626</v>
      </c>
      <c r="O1869" s="11" t="s">
        <v>3204</v>
      </c>
      <c r="P1869" s="39">
        <v>1.7840017336009348E-4</v>
      </c>
      <c r="Q1869" s="39"/>
      <c r="R1869" s="26">
        <v>4.460004334002337E-2</v>
      </c>
      <c r="S1869" s="7"/>
      <c r="T1869" s="26">
        <v>4.460004334002337E-2</v>
      </c>
      <c r="U1869" s="11"/>
      <c r="V1869" s="28"/>
      <c r="W1869" s="28"/>
      <c r="X1869" s="29"/>
      <c r="Y1869" s="108" t="str">
        <f t="shared" si="233"/>
        <v>NO OFERTADO</v>
      </c>
      <c r="Z1869" s="108" t="str">
        <f t="shared" si="234"/>
        <v>CORRECTO</v>
      </c>
      <c r="AA1869" s="29">
        <f t="shared" si="235"/>
        <v>0</v>
      </c>
      <c r="AB1869" s="25">
        <v>1.6056015602408415E-2</v>
      </c>
      <c r="AC1869" s="7"/>
      <c r="AD1869" s="26">
        <v>1.6056015602408415E-2</v>
      </c>
      <c r="AE1869" s="28"/>
      <c r="AF1869" s="28"/>
      <c r="AG1869" s="28"/>
      <c r="AH1869" s="29"/>
      <c r="AI1869" s="108" t="str">
        <f t="shared" si="236"/>
        <v>NO OFERTADO</v>
      </c>
      <c r="AJ1869" s="108" t="str">
        <f t="shared" si="237"/>
        <v>CORRECTO</v>
      </c>
      <c r="AK1869" s="27">
        <v>1.0704010401605608E-2</v>
      </c>
      <c r="AL1869" s="7"/>
      <c r="AM1869" s="26">
        <v>1.0704010401605608E-2</v>
      </c>
      <c r="AN1869" s="28"/>
      <c r="AO1869" s="28"/>
      <c r="AP1869" s="28"/>
      <c r="AQ1869" s="29"/>
      <c r="AR1869" s="108" t="str">
        <f t="shared" si="238"/>
        <v>NO OFERTADO</v>
      </c>
      <c r="AS1869" s="109" t="str">
        <f t="shared" si="239"/>
        <v>CORRECTO</v>
      </c>
    </row>
    <row r="1870" spans="1:45" x14ac:dyDescent="0.25">
      <c r="A1870" s="134">
        <v>1870</v>
      </c>
      <c r="B1870" s="135">
        <v>1270</v>
      </c>
      <c r="C1870" s="10" t="s">
        <v>1455</v>
      </c>
      <c r="D1870" s="136" t="s">
        <v>1168</v>
      </c>
      <c r="E1870" s="136" t="s">
        <v>36</v>
      </c>
      <c r="F1870" s="136" t="s">
        <v>16</v>
      </c>
      <c r="G1870" s="136" t="s">
        <v>17</v>
      </c>
      <c r="H1870" s="136" t="s">
        <v>36</v>
      </c>
      <c r="I1870" s="137" t="s">
        <v>45</v>
      </c>
      <c r="J1870" s="8">
        <v>1</v>
      </c>
      <c r="K1870" s="8" t="s">
        <v>1456</v>
      </c>
      <c r="L1870" s="9">
        <v>7639.56</v>
      </c>
      <c r="M1870" s="9">
        <v>160.07692307692307</v>
      </c>
      <c r="N1870" s="138">
        <f t="shared" si="232"/>
        <v>1222917.2584615385</v>
      </c>
      <c r="O1870" s="11" t="s">
        <v>3204</v>
      </c>
      <c r="P1870" s="39">
        <v>3.7155915160929215E-5</v>
      </c>
      <c r="Q1870" s="39"/>
      <c r="R1870" s="26">
        <v>9.288978790232303E-3</v>
      </c>
      <c r="S1870" s="7"/>
      <c r="T1870" s="26">
        <v>9.288978790232303E-3</v>
      </c>
      <c r="U1870" s="11"/>
      <c r="V1870" s="28"/>
      <c r="W1870" s="28"/>
      <c r="X1870" s="29"/>
      <c r="Y1870" s="108" t="str">
        <f t="shared" si="233"/>
        <v>NO OFERTADO</v>
      </c>
      <c r="Z1870" s="108" t="str">
        <f t="shared" si="234"/>
        <v>CORRECTO</v>
      </c>
      <c r="AA1870" s="29">
        <f t="shared" si="235"/>
        <v>0</v>
      </c>
      <c r="AB1870" s="25">
        <v>3.3440323644836293E-3</v>
      </c>
      <c r="AC1870" s="7"/>
      <c r="AD1870" s="26">
        <v>3.3440323644836293E-3</v>
      </c>
      <c r="AE1870" s="28"/>
      <c r="AF1870" s="28"/>
      <c r="AG1870" s="28"/>
      <c r="AH1870" s="29"/>
      <c r="AI1870" s="108" t="str">
        <f t="shared" si="236"/>
        <v>NO OFERTADO</v>
      </c>
      <c r="AJ1870" s="108" t="str">
        <f t="shared" si="237"/>
        <v>CORRECTO</v>
      </c>
      <c r="AK1870" s="27">
        <v>2.2293549096557529E-3</v>
      </c>
      <c r="AL1870" s="7"/>
      <c r="AM1870" s="26">
        <v>2.2293549096557529E-3</v>
      </c>
      <c r="AN1870" s="28"/>
      <c r="AO1870" s="28"/>
      <c r="AP1870" s="28"/>
      <c r="AQ1870" s="29"/>
      <c r="AR1870" s="108" t="str">
        <f t="shared" si="238"/>
        <v>NO OFERTADO</v>
      </c>
      <c r="AS1870" s="109" t="str">
        <f t="shared" si="239"/>
        <v>CORRECTO</v>
      </c>
    </row>
    <row r="1871" spans="1:45" x14ac:dyDescent="0.25">
      <c r="A1871" s="134">
        <v>1871</v>
      </c>
      <c r="B1871" s="135">
        <v>73</v>
      </c>
      <c r="C1871" s="10" t="s">
        <v>225</v>
      </c>
      <c r="D1871" s="136" t="s">
        <v>226</v>
      </c>
      <c r="E1871" s="136" t="s">
        <v>36</v>
      </c>
      <c r="F1871" s="136" t="s">
        <v>16</v>
      </c>
      <c r="G1871" s="136" t="s">
        <v>17</v>
      </c>
      <c r="H1871" s="136" t="s">
        <v>18</v>
      </c>
      <c r="I1871" s="137" t="s">
        <v>45</v>
      </c>
      <c r="J1871" s="8">
        <v>1</v>
      </c>
      <c r="K1871" s="8" t="s">
        <v>227</v>
      </c>
      <c r="L1871" s="9">
        <v>47355.07</v>
      </c>
      <c r="M1871" s="9">
        <v>2387.0769230769229</v>
      </c>
      <c r="N1871" s="138">
        <f t="shared" si="232"/>
        <v>113040194.78769229</v>
      </c>
      <c r="O1871" s="11" t="s">
        <v>3204</v>
      </c>
      <c r="P1871" s="39">
        <v>3.4345020959065187E-3</v>
      </c>
      <c r="Q1871" s="39"/>
      <c r="R1871" s="26">
        <v>0.85862552397662972</v>
      </c>
      <c r="S1871" s="7"/>
      <c r="T1871" s="26">
        <v>0.85862552397662972</v>
      </c>
      <c r="U1871" s="11"/>
      <c r="V1871" s="28"/>
      <c r="W1871" s="28"/>
      <c r="X1871" s="29"/>
      <c r="Y1871" s="108" t="str">
        <f t="shared" si="233"/>
        <v>NO OFERTADO</v>
      </c>
      <c r="Z1871" s="108" t="str">
        <f t="shared" si="234"/>
        <v>CORRECTO</v>
      </c>
      <c r="AA1871" s="29">
        <f t="shared" si="235"/>
        <v>0</v>
      </c>
      <c r="AB1871" s="25">
        <v>0.3091051886315867</v>
      </c>
      <c r="AC1871" s="7"/>
      <c r="AD1871" s="26">
        <v>0.3091051886315867</v>
      </c>
      <c r="AE1871" s="28"/>
      <c r="AF1871" s="28"/>
      <c r="AG1871" s="28"/>
      <c r="AH1871" s="29"/>
      <c r="AI1871" s="108" t="str">
        <f t="shared" si="236"/>
        <v>NO OFERTADO</v>
      </c>
      <c r="AJ1871" s="108" t="str">
        <f t="shared" si="237"/>
        <v>CORRECTO</v>
      </c>
      <c r="AK1871" s="27">
        <v>0.20607012575439113</v>
      </c>
      <c r="AL1871" s="7"/>
      <c r="AM1871" s="26">
        <v>0.20607012575439113</v>
      </c>
      <c r="AN1871" s="28"/>
      <c r="AO1871" s="28"/>
      <c r="AP1871" s="28"/>
      <c r="AQ1871" s="29"/>
      <c r="AR1871" s="108" t="str">
        <f t="shared" si="238"/>
        <v>NO OFERTADO</v>
      </c>
      <c r="AS1871" s="109" t="str">
        <f t="shared" si="239"/>
        <v>CORRECTO</v>
      </c>
    </row>
    <row r="1872" spans="1:45" ht="24" x14ac:dyDescent="0.25">
      <c r="A1872" s="134">
        <v>1872</v>
      </c>
      <c r="B1872" s="135">
        <v>2614</v>
      </c>
      <c r="C1872" s="11" t="s">
        <v>4399</v>
      </c>
      <c r="D1872" s="145" t="s">
        <v>4400</v>
      </c>
      <c r="E1872" s="145" t="s">
        <v>6</v>
      </c>
      <c r="F1872" s="145" t="s">
        <v>7</v>
      </c>
      <c r="G1872" s="136" t="s">
        <v>8</v>
      </c>
      <c r="H1872" s="145" t="s">
        <v>7</v>
      </c>
      <c r="I1872" s="137" t="s">
        <v>45</v>
      </c>
      <c r="J1872" s="8">
        <v>1</v>
      </c>
      <c r="K1872" s="8" t="s">
        <v>4401</v>
      </c>
      <c r="L1872" s="9">
        <v>1449.93</v>
      </c>
      <c r="M1872" s="9">
        <v>225</v>
      </c>
      <c r="N1872" s="138">
        <f t="shared" si="232"/>
        <v>326234.25</v>
      </c>
      <c r="O1872" s="11" t="s">
        <v>4504</v>
      </c>
      <c r="P1872" s="39">
        <v>9.9119805789956489E-6</v>
      </c>
      <c r="Q1872" s="39"/>
      <c r="R1872" s="26">
        <v>2.4779951447489123E-3</v>
      </c>
      <c r="S1872" s="7"/>
      <c r="T1872" s="26">
        <v>2.4779951447489123E-3</v>
      </c>
      <c r="U1872" s="11"/>
      <c r="V1872" s="28"/>
      <c r="W1872" s="28"/>
      <c r="X1872" s="29"/>
      <c r="Y1872" s="108" t="str">
        <f t="shared" si="233"/>
        <v>NO OFERTADO</v>
      </c>
      <c r="Z1872" s="108" t="str">
        <f t="shared" si="234"/>
        <v>CORRECTO</v>
      </c>
      <c r="AA1872" s="29">
        <f t="shared" si="235"/>
        <v>0</v>
      </c>
      <c r="AB1872" s="25">
        <v>8.920782521096084E-4</v>
      </c>
      <c r="AC1872" s="7"/>
      <c r="AD1872" s="26">
        <v>8.920782521096084E-4</v>
      </c>
      <c r="AE1872" s="28"/>
      <c r="AF1872" s="28"/>
      <c r="AG1872" s="28"/>
      <c r="AH1872" s="29"/>
      <c r="AI1872" s="108" t="str">
        <f t="shared" si="236"/>
        <v>NO OFERTADO</v>
      </c>
      <c r="AJ1872" s="108" t="str">
        <f t="shared" si="237"/>
        <v>CORRECTO</v>
      </c>
      <c r="AK1872" s="27">
        <v>5.9471883473973897E-4</v>
      </c>
      <c r="AL1872" s="7"/>
      <c r="AM1872" s="26">
        <v>5.9471883473973897E-4</v>
      </c>
      <c r="AN1872" s="28"/>
      <c r="AO1872" s="28"/>
      <c r="AP1872" s="28"/>
      <c r="AQ1872" s="29"/>
      <c r="AR1872" s="108" t="str">
        <f t="shared" si="238"/>
        <v>NO OFERTADO</v>
      </c>
      <c r="AS1872" s="109" t="str">
        <f t="shared" si="239"/>
        <v>CORRECTO</v>
      </c>
    </row>
    <row r="1873" spans="1:45" ht="24" x14ac:dyDescent="0.25">
      <c r="A1873" s="134">
        <v>1873</v>
      </c>
      <c r="B1873" s="135">
        <v>483</v>
      </c>
      <c r="C1873" s="10" t="s">
        <v>1143</v>
      </c>
      <c r="D1873" s="136" t="s">
        <v>130</v>
      </c>
      <c r="E1873" s="136" t="s">
        <v>6</v>
      </c>
      <c r="F1873" s="136" t="s">
        <v>7</v>
      </c>
      <c r="G1873" s="136" t="s">
        <v>8</v>
      </c>
      <c r="H1873" s="136" t="s">
        <v>7</v>
      </c>
      <c r="I1873" s="137">
        <v>1094.83</v>
      </c>
      <c r="J1873" s="8">
        <v>1</v>
      </c>
      <c r="K1873" s="8" t="s">
        <v>1144</v>
      </c>
      <c r="L1873" s="9">
        <v>1094.83</v>
      </c>
      <c r="M1873" s="9">
        <v>14242</v>
      </c>
      <c r="N1873" s="138">
        <f t="shared" si="232"/>
        <v>15592568.859999999</v>
      </c>
      <c r="O1873" s="11" t="s">
        <v>3204</v>
      </c>
      <c r="P1873" s="39">
        <v>4.7374927591744989E-4</v>
      </c>
      <c r="Q1873" s="39">
        <v>7.5641490920351148E-4</v>
      </c>
      <c r="R1873" s="26">
        <v>0.11843731897936248</v>
      </c>
      <c r="S1873" s="26">
        <v>2.2692447276105344E-2</v>
      </c>
      <c r="T1873" s="26">
        <v>0.14112976625546783</v>
      </c>
      <c r="U1873" s="11"/>
      <c r="V1873" s="28"/>
      <c r="W1873" s="28"/>
      <c r="X1873" s="29"/>
      <c r="Y1873" s="108" t="str">
        <f t="shared" si="233"/>
        <v>NO OFERTADO</v>
      </c>
      <c r="Z1873" s="108" t="str">
        <f t="shared" si="234"/>
        <v>CORRECTO</v>
      </c>
      <c r="AA1873" s="29">
        <f t="shared" si="235"/>
        <v>0</v>
      </c>
      <c r="AB1873" s="25">
        <v>4.2637434832570494E-2</v>
      </c>
      <c r="AC1873" s="26">
        <v>1.1346223638052672E-2</v>
      </c>
      <c r="AD1873" s="26">
        <v>5.3983658470623169E-2</v>
      </c>
      <c r="AE1873" s="28"/>
      <c r="AF1873" s="28"/>
      <c r="AG1873" s="28"/>
      <c r="AH1873" s="29"/>
      <c r="AI1873" s="108" t="str">
        <f t="shared" si="236"/>
        <v>NO OFERTADO</v>
      </c>
      <c r="AJ1873" s="108" t="str">
        <f t="shared" si="237"/>
        <v>CORRECTO</v>
      </c>
      <c r="AK1873" s="27">
        <v>2.8424956555046992E-2</v>
      </c>
      <c r="AL1873" s="26">
        <v>3.7820745460175574E-3</v>
      </c>
      <c r="AM1873" s="26">
        <v>3.220703110106455E-2</v>
      </c>
      <c r="AN1873" s="28"/>
      <c r="AO1873" s="28"/>
      <c r="AP1873" s="28"/>
      <c r="AQ1873" s="29"/>
      <c r="AR1873" s="108" t="str">
        <f t="shared" si="238"/>
        <v>NO OFERTADO</v>
      </c>
      <c r="AS1873" s="109" t="str">
        <f t="shared" si="239"/>
        <v>CORRECTO</v>
      </c>
    </row>
    <row r="1874" spans="1:45" ht="24" x14ac:dyDescent="0.25">
      <c r="A1874" s="134">
        <v>1874</v>
      </c>
      <c r="B1874" s="135">
        <v>487</v>
      </c>
      <c r="C1874" s="10" t="s">
        <v>1150</v>
      </c>
      <c r="D1874" s="136" t="s">
        <v>1151</v>
      </c>
      <c r="E1874" s="136" t="s">
        <v>6</v>
      </c>
      <c r="F1874" s="136" t="s">
        <v>7</v>
      </c>
      <c r="G1874" s="136" t="s">
        <v>8</v>
      </c>
      <c r="H1874" s="136" t="s">
        <v>7</v>
      </c>
      <c r="I1874" s="137">
        <v>3847.5</v>
      </c>
      <c r="J1874" s="8">
        <v>1</v>
      </c>
      <c r="K1874" s="8" t="s">
        <v>1152</v>
      </c>
      <c r="L1874" s="9">
        <v>1702.62</v>
      </c>
      <c r="M1874" s="9">
        <v>4626.0769230769229</v>
      </c>
      <c r="N1874" s="138">
        <f t="shared" si="232"/>
        <v>7876451.0907692295</v>
      </c>
      <c r="O1874" s="11" t="s">
        <v>3204</v>
      </c>
      <c r="P1874" s="39">
        <v>2.3931034293031371E-4</v>
      </c>
      <c r="Q1874" s="39">
        <v>3.8209643902576974E-4</v>
      </c>
      <c r="R1874" s="26">
        <v>5.9827585732578431E-2</v>
      </c>
      <c r="S1874" s="26">
        <v>1.1462893170773092E-2</v>
      </c>
      <c r="T1874" s="26">
        <v>7.1290478903351523E-2</v>
      </c>
      <c r="U1874" s="11"/>
      <c r="V1874" s="28"/>
      <c r="W1874" s="28"/>
      <c r="X1874" s="29"/>
      <c r="Y1874" s="108" t="str">
        <f t="shared" si="233"/>
        <v>NO OFERTADO</v>
      </c>
      <c r="Z1874" s="108" t="str">
        <f t="shared" si="234"/>
        <v>CORRECTO</v>
      </c>
      <c r="AA1874" s="29">
        <f t="shared" si="235"/>
        <v>0</v>
      </c>
      <c r="AB1874" s="25">
        <v>2.1537930863728235E-2</v>
      </c>
      <c r="AC1874" s="26">
        <v>5.7314465853865459E-3</v>
      </c>
      <c r="AD1874" s="26">
        <v>2.7269377449114781E-2</v>
      </c>
      <c r="AE1874" s="28"/>
      <c r="AF1874" s="28"/>
      <c r="AG1874" s="28"/>
      <c r="AH1874" s="29"/>
      <c r="AI1874" s="108" t="str">
        <f t="shared" si="236"/>
        <v>NO OFERTADO</v>
      </c>
      <c r="AJ1874" s="108" t="str">
        <f t="shared" si="237"/>
        <v>CORRECTO</v>
      </c>
      <c r="AK1874" s="27">
        <v>1.4358620575818822E-2</v>
      </c>
      <c r="AL1874" s="26">
        <v>1.9104821951288486E-3</v>
      </c>
      <c r="AM1874" s="26">
        <v>1.6269102770947671E-2</v>
      </c>
      <c r="AN1874" s="28"/>
      <c r="AO1874" s="28"/>
      <c r="AP1874" s="28"/>
      <c r="AQ1874" s="29"/>
      <c r="AR1874" s="108" t="str">
        <f t="shared" si="238"/>
        <v>NO OFERTADO</v>
      </c>
      <c r="AS1874" s="109" t="str">
        <f t="shared" si="239"/>
        <v>CORRECTO</v>
      </c>
    </row>
    <row r="1875" spans="1:45" ht="24" x14ac:dyDescent="0.25">
      <c r="A1875" s="134">
        <v>1875</v>
      </c>
      <c r="B1875" s="135">
        <v>1455</v>
      </c>
      <c r="C1875" s="10" t="s">
        <v>1150</v>
      </c>
      <c r="D1875" s="136" t="s">
        <v>32</v>
      </c>
      <c r="E1875" s="136" t="s">
        <v>6</v>
      </c>
      <c r="F1875" s="136" t="s">
        <v>7</v>
      </c>
      <c r="G1875" s="136" t="s">
        <v>8</v>
      </c>
      <c r="H1875" s="136" t="s">
        <v>7</v>
      </c>
      <c r="I1875" s="137">
        <v>2565</v>
      </c>
      <c r="J1875" s="8">
        <v>1</v>
      </c>
      <c r="K1875" s="8" t="s">
        <v>1152</v>
      </c>
      <c r="L1875" s="9">
        <v>1705</v>
      </c>
      <c r="M1875" s="9">
        <v>274.92307692307691</v>
      </c>
      <c r="N1875" s="138">
        <f t="shared" si="232"/>
        <v>468743.84615384613</v>
      </c>
      <c r="O1875" s="11" t="s">
        <v>3204</v>
      </c>
      <c r="P1875" s="39">
        <v>1.4241851980902211E-5</v>
      </c>
      <c r="Q1875" s="39">
        <v>2.2739346993537426E-5</v>
      </c>
      <c r="R1875" s="26">
        <v>3.5604629952255529E-3</v>
      </c>
      <c r="S1875" s="26">
        <v>6.8218040980612274E-4</v>
      </c>
      <c r="T1875" s="26">
        <v>4.2426434050316757E-3</v>
      </c>
      <c r="U1875" s="11"/>
      <c r="V1875" s="28"/>
      <c r="W1875" s="28"/>
      <c r="X1875" s="29"/>
      <c r="Y1875" s="108" t="str">
        <f t="shared" si="233"/>
        <v>NO OFERTADO</v>
      </c>
      <c r="Z1875" s="108" t="str">
        <f t="shared" si="234"/>
        <v>CORRECTO</v>
      </c>
      <c r="AA1875" s="29">
        <f t="shared" si="235"/>
        <v>0</v>
      </c>
      <c r="AB1875" s="25">
        <v>1.2817666782811989E-3</v>
      </c>
      <c r="AC1875" s="26">
        <v>3.4109020490306137E-4</v>
      </c>
      <c r="AD1875" s="26">
        <v>1.6228568831842603E-3</v>
      </c>
      <c r="AE1875" s="28"/>
      <c r="AF1875" s="28"/>
      <c r="AG1875" s="28"/>
      <c r="AH1875" s="29"/>
      <c r="AI1875" s="108" t="str">
        <f t="shared" si="236"/>
        <v>NO OFERTADO</v>
      </c>
      <c r="AJ1875" s="108" t="str">
        <f t="shared" si="237"/>
        <v>CORRECTO</v>
      </c>
      <c r="AK1875" s="27">
        <v>8.5451111885413266E-4</v>
      </c>
      <c r="AL1875" s="26">
        <v>1.1369673496768712E-4</v>
      </c>
      <c r="AM1875" s="26">
        <v>9.6820785382181979E-4</v>
      </c>
      <c r="AN1875" s="28"/>
      <c r="AO1875" s="28"/>
      <c r="AP1875" s="28"/>
      <c r="AQ1875" s="29"/>
      <c r="AR1875" s="108" t="str">
        <f t="shared" si="238"/>
        <v>NO OFERTADO</v>
      </c>
      <c r="AS1875" s="109" t="str">
        <f t="shared" si="239"/>
        <v>CORRECTO</v>
      </c>
    </row>
    <row r="1876" spans="1:45" x14ac:dyDescent="0.25">
      <c r="A1876" s="134">
        <v>1876</v>
      </c>
      <c r="B1876" s="135">
        <v>460</v>
      </c>
      <c r="C1876" s="10" t="s">
        <v>1104</v>
      </c>
      <c r="D1876" s="136" t="s">
        <v>51</v>
      </c>
      <c r="E1876" s="136" t="s">
        <v>36</v>
      </c>
      <c r="F1876" s="136" t="s">
        <v>16</v>
      </c>
      <c r="G1876" s="136" t="s">
        <v>17</v>
      </c>
      <c r="H1876" s="136" t="s">
        <v>18</v>
      </c>
      <c r="I1876" s="137">
        <v>156592.5</v>
      </c>
      <c r="J1876" s="8">
        <v>1</v>
      </c>
      <c r="K1876" s="8" t="s">
        <v>1105</v>
      </c>
      <c r="L1876" s="9">
        <v>71665</v>
      </c>
      <c r="M1876" s="9">
        <v>142.15384615384616</v>
      </c>
      <c r="N1876" s="138">
        <f t="shared" si="232"/>
        <v>10187455.384615386</v>
      </c>
      <c r="O1876" s="11" t="s">
        <v>3204</v>
      </c>
      <c r="P1876" s="39">
        <v>3.0952562436866257E-4</v>
      </c>
      <c r="Q1876" s="39">
        <v>4.9420613171296721E-4</v>
      </c>
      <c r="R1876" s="26">
        <v>7.7381406092165636E-2</v>
      </c>
      <c r="S1876" s="26">
        <v>1.4826183951389016E-2</v>
      </c>
      <c r="T1876" s="26">
        <v>9.2207590043554652E-2</v>
      </c>
      <c r="U1876" s="11"/>
      <c r="V1876" s="28"/>
      <c r="W1876" s="28"/>
      <c r="X1876" s="29"/>
      <c r="Y1876" s="108" t="str">
        <f t="shared" si="233"/>
        <v>NO OFERTADO</v>
      </c>
      <c r="Z1876" s="108" t="str">
        <f t="shared" si="234"/>
        <v>CORRECTO</v>
      </c>
      <c r="AA1876" s="29">
        <f t="shared" si="235"/>
        <v>0</v>
      </c>
      <c r="AB1876" s="25">
        <v>2.785730619317963E-2</v>
      </c>
      <c r="AC1876" s="26">
        <v>7.413091975694508E-3</v>
      </c>
      <c r="AD1876" s="26">
        <v>3.5270398168874138E-2</v>
      </c>
      <c r="AE1876" s="28"/>
      <c r="AF1876" s="28"/>
      <c r="AG1876" s="28"/>
      <c r="AH1876" s="29"/>
      <c r="AI1876" s="108" t="str">
        <f t="shared" si="236"/>
        <v>NO OFERTADO</v>
      </c>
      <c r="AJ1876" s="108" t="str">
        <f t="shared" si="237"/>
        <v>CORRECTO</v>
      </c>
      <c r="AK1876" s="27">
        <v>1.8571537462119755E-2</v>
      </c>
      <c r="AL1876" s="26">
        <v>2.4710306585648363E-3</v>
      </c>
      <c r="AM1876" s="26">
        <v>2.1042568120684592E-2</v>
      </c>
      <c r="AN1876" s="28"/>
      <c r="AO1876" s="28"/>
      <c r="AP1876" s="28"/>
      <c r="AQ1876" s="29"/>
      <c r="AR1876" s="108" t="str">
        <f t="shared" si="238"/>
        <v>NO OFERTADO</v>
      </c>
      <c r="AS1876" s="109" t="str">
        <f t="shared" si="239"/>
        <v>CORRECTO</v>
      </c>
    </row>
    <row r="1877" spans="1:45" x14ac:dyDescent="0.25">
      <c r="A1877" s="134">
        <v>1877</v>
      </c>
      <c r="B1877" s="135">
        <v>1259</v>
      </c>
      <c r="C1877" s="10" t="s">
        <v>2311</v>
      </c>
      <c r="D1877" s="136" t="s">
        <v>2312</v>
      </c>
      <c r="E1877" s="136" t="s">
        <v>165</v>
      </c>
      <c r="F1877" s="136" t="s">
        <v>166</v>
      </c>
      <c r="G1877" s="136" t="s">
        <v>167</v>
      </c>
      <c r="H1877" s="136" t="s">
        <v>81</v>
      </c>
      <c r="I1877" s="137">
        <v>12296.099999999999</v>
      </c>
      <c r="J1877" s="8">
        <v>3</v>
      </c>
      <c r="K1877" s="8" t="s">
        <v>507</v>
      </c>
      <c r="L1877" s="9">
        <v>8855</v>
      </c>
      <c r="M1877" s="9">
        <v>124.38461538461539</v>
      </c>
      <c r="N1877" s="138">
        <f t="shared" si="232"/>
        <v>1101425.7692307692</v>
      </c>
      <c r="O1877" s="11" t="s">
        <v>3204</v>
      </c>
      <c r="P1877" s="39">
        <v>3.3464637247072402E-5</v>
      </c>
      <c r="Q1877" s="39">
        <v>5.3431534002351687E-5</v>
      </c>
      <c r="R1877" s="26">
        <v>8.3661593117681007E-3</v>
      </c>
      <c r="S1877" s="26">
        <v>1.6029460200705505E-3</v>
      </c>
      <c r="T1877" s="26">
        <v>9.969105331838651E-3</v>
      </c>
      <c r="U1877" s="11"/>
      <c r="V1877" s="28"/>
      <c r="W1877" s="28"/>
      <c r="X1877" s="29"/>
      <c r="Y1877" s="108" t="str">
        <f t="shared" si="233"/>
        <v>NO OFERTADO</v>
      </c>
      <c r="Z1877" s="108" t="str">
        <f t="shared" si="234"/>
        <v>CORRECTO</v>
      </c>
      <c r="AA1877" s="29">
        <f t="shared" si="235"/>
        <v>0</v>
      </c>
      <c r="AB1877" s="25">
        <v>3.011817352236516E-3</v>
      </c>
      <c r="AC1877" s="26">
        <v>8.0147301003527527E-4</v>
      </c>
      <c r="AD1877" s="26">
        <v>3.8132903622717911E-3</v>
      </c>
      <c r="AE1877" s="28"/>
      <c r="AF1877" s="28"/>
      <c r="AG1877" s="28"/>
      <c r="AH1877" s="29"/>
      <c r="AI1877" s="108" t="str">
        <f t="shared" si="236"/>
        <v>NO OFERTADO</v>
      </c>
      <c r="AJ1877" s="108" t="str">
        <f t="shared" si="237"/>
        <v>CORRECTO</v>
      </c>
      <c r="AK1877" s="27">
        <v>2.0078782348243443E-3</v>
      </c>
      <c r="AL1877" s="26">
        <v>2.6715767001175844E-4</v>
      </c>
      <c r="AM1877" s="26">
        <v>2.2750359048361027E-3</v>
      </c>
      <c r="AN1877" s="28"/>
      <c r="AO1877" s="28"/>
      <c r="AP1877" s="28"/>
      <c r="AQ1877" s="29"/>
      <c r="AR1877" s="108" t="str">
        <f t="shared" si="238"/>
        <v>NO OFERTADO</v>
      </c>
      <c r="AS1877" s="109" t="str">
        <f t="shared" si="239"/>
        <v>CORRECTO</v>
      </c>
    </row>
    <row r="1878" spans="1:45" ht="24" x14ac:dyDescent="0.25">
      <c r="A1878" s="134">
        <v>1878</v>
      </c>
      <c r="B1878" s="135">
        <v>1238</v>
      </c>
      <c r="C1878" s="10" t="s">
        <v>2275</v>
      </c>
      <c r="D1878" s="136" t="s">
        <v>2276</v>
      </c>
      <c r="E1878" s="136" t="s">
        <v>165</v>
      </c>
      <c r="F1878" s="136" t="s">
        <v>166</v>
      </c>
      <c r="G1878" s="136" t="s">
        <v>167</v>
      </c>
      <c r="H1878" s="136" t="s">
        <v>552</v>
      </c>
      <c r="I1878" s="137">
        <v>12296.099999999999</v>
      </c>
      <c r="J1878" s="8">
        <v>5</v>
      </c>
      <c r="K1878" s="8" t="s">
        <v>507</v>
      </c>
      <c r="L1878" s="9">
        <v>8743.73</v>
      </c>
      <c r="M1878" s="9">
        <v>250</v>
      </c>
      <c r="N1878" s="138">
        <f t="shared" si="232"/>
        <v>2185932.5</v>
      </c>
      <c r="O1878" s="11" t="s">
        <v>3204</v>
      </c>
      <c r="P1878" s="39">
        <v>6.6415223070524963E-5</v>
      </c>
      <c r="Q1878" s="39">
        <v>1.0604230440528611E-4</v>
      </c>
      <c r="R1878" s="26">
        <v>1.6603805767631239E-2</v>
      </c>
      <c r="S1878" s="26">
        <v>3.1812691321585831E-3</v>
      </c>
      <c r="T1878" s="26">
        <v>1.9785074899789822E-2</v>
      </c>
      <c r="U1878" s="11"/>
      <c r="V1878" s="28"/>
      <c r="W1878" s="28"/>
      <c r="X1878" s="29"/>
      <c r="Y1878" s="108" t="str">
        <f t="shared" si="233"/>
        <v>NO OFERTADO</v>
      </c>
      <c r="Z1878" s="108" t="str">
        <f t="shared" si="234"/>
        <v>CORRECTO</v>
      </c>
      <c r="AA1878" s="29">
        <f t="shared" si="235"/>
        <v>0</v>
      </c>
      <c r="AB1878" s="25">
        <v>5.9773700763472463E-3</v>
      </c>
      <c r="AC1878" s="26">
        <v>1.5906345660792916E-3</v>
      </c>
      <c r="AD1878" s="26">
        <v>7.5680046424265379E-3</v>
      </c>
      <c r="AE1878" s="28"/>
      <c r="AF1878" s="28"/>
      <c r="AG1878" s="28"/>
      <c r="AH1878" s="29"/>
      <c r="AI1878" s="108" t="str">
        <f t="shared" si="236"/>
        <v>NO OFERTADO</v>
      </c>
      <c r="AJ1878" s="108" t="str">
        <f t="shared" si="237"/>
        <v>CORRECTO</v>
      </c>
      <c r="AK1878" s="27">
        <v>3.9849133842314978E-3</v>
      </c>
      <c r="AL1878" s="26">
        <v>5.3021152202643049E-4</v>
      </c>
      <c r="AM1878" s="26">
        <v>4.5151249062579286E-3</v>
      </c>
      <c r="AN1878" s="28"/>
      <c r="AO1878" s="28"/>
      <c r="AP1878" s="28"/>
      <c r="AQ1878" s="29"/>
      <c r="AR1878" s="108" t="str">
        <f t="shared" si="238"/>
        <v>NO OFERTADO</v>
      </c>
      <c r="AS1878" s="109" t="str">
        <f t="shared" si="239"/>
        <v>CORRECTO</v>
      </c>
    </row>
    <row r="1879" spans="1:45" ht="24" x14ac:dyDescent="0.25">
      <c r="A1879" s="134">
        <v>1879</v>
      </c>
      <c r="B1879" s="135">
        <v>1298</v>
      </c>
      <c r="C1879" s="10" t="s">
        <v>2368</v>
      </c>
      <c r="D1879" s="136" t="s">
        <v>2369</v>
      </c>
      <c r="E1879" s="136" t="s">
        <v>165</v>
      </c>
      <c r="F1879" s="136" t="s">
        <v>166</v>
      </c>
      <c r="G1879" s="136" t="s">
        <v>167</v>
      </c>
      <c r="H1879" s="136" t="s">
        <v>552</v>
      </c>
      <c r="I1879" s="137">
        <v>12296.099999999999</v>
      </c>
      <c r="J1879" s="8">
        <v>5</v>
      </c>
      <c r="K1879" s="8" t="s">
        <v>507</v>
      </c>
      <c r="L1879" s="9">
        <v>8722.01</v>
      </c>
      <c r="M1879" s="9">
        <v>96.92307692307692</v>
      </c>
      <c r="N1879" s="138">
        <f t="shared" si="232"/>
        <v>845364.0461538462</v>
      </c>
      <c r="O1879" s="11" t="s">
        <v>3204</v>
      </c>
      <c r="P1879" s="39">
        <v>2.5684709706776972E-5</v>
      </c>
      <c r="Q1879" s="39">
        <v>4.1009661330132787E-5</v>
      </c>
      <c r="R1879" s="26">
        <v>6.4211774266942434E-3</v>
      </c>
      <c r="S1879" s="26">
        <v>1.2302898399039837E-3</v>
      </c>
      <c r="T1879" s="26">
        <v>7.6514672665982273E-3</v>
      </c>
      <c r="U1879" s="11"/>
      <c r="V1879" s="28"/>
      <c r="W1879" s="28"/>
      <c r="X1879" s="29"/>
      <c r="Y1879" s="108" t="str">
        <f t="shared" si="233"/>
        <v>NO OFERTADO</v>
      </c>
      <c r="Z1879" s="108" t="str">
        <f t="shared" si="234"/>
        <v>CORRECTO</v>
      </c>
      <c r="AA1879" s="29">
        <f t="shared" si="235"/>
        <v>0</v>
      </c>
      <c r="AB1879" s="25">
        <v>2.3116238736099275E-3</v>
      </c>
      <c r="AC1879" s="26">
        <v>6.1514491995199184E-4</v>
      </c>
      <c r="AD1879" s="26">
        <v>2.9267687935619195E-3</v>
      </c>
      <c r="AE1879" s="28"/>
      <c r="AF1879" s="28"/>
      <c r="AG1879" s="28"/>
      <c r="AH1879" s="29"/>
      <c r="AI1879" s="108" t="str">
        <f t="shared" si="236"/>
        <v>NO OFERTADO</v>
      </c>
      <c r="AJ1879" s="108" t="str">
        <f t="shared" si="237"/>
        <v>CORRECTO</v>
      </c>
      <c r="AK1879" s="27">
        <v>1.5410825824066184E-3</v>
      </c>
      <c r="AL1879" s="26">
        <v>2.0504830665066395E-4</v>
      </c>
      <c r="AM1879" s="26">
        <v>1.7461308890572825E-3</v>
      </c>
      <c r="AN1879" s="28"/>
      <c r="AO1879" s="28"/>
      <c r="AP1879" s="28"/>
      <c r="AQ1879" s="29"/>
      <c r="AR1879" s="108" t="str">
        <f t="shared" si="238"/>
        <v>NO OFERTADO</v>
      </c>
      <c r="AS1879" s="109" t="str">
        <f t="shared" si="239"/>
        <v>CORRECTO</v>
      </c>
    </row>
    <row r="1880" spans="1:45" ht="24" x14ac:dyDescent="0.25">
      <c r="A1880" s="134">
        <v>1880</v>
      </c>
      <c r="B1880" s="135">
        <v>579</v>
      </c>
      <c r="C1880" s="10" t="s">
        <v>1320</v>
      </c>
      <c r="D1880" s="136" t="s">
        <v>1321</v>
      </c>
      <c r="E1880" s="136" t="s">
        <v>165</v>
      </c>
      <c r="F1880" s="136" t="s">
        <v>166</v>
      </c>
      <c r="G1880" s="136" t="s">
        <v>167</v>
      </c>
      <c r="H1880" s="136" t="s">
        <v>81</v>
      </c>
      <c r="I1880" s="137">
        <v>12296.099999999999</v>
      </c>
      <c r="J1880" s="8">
        <v>5</v>
      </c>
      <c r="K1880" s="8" t="s">
        <v>1322</v>
      </c>
      <c r="L1880" s="9">
        <v>12296.1</v>
      </c>
      <c r="M1880" s="9">
        <v>741.92307692307691</v>
      </c>
      <c r="N1880" s="138">
        <f t="shared" si="232"/>
        <v>9122760.346153846</v>
      </c>
      <c r="O1880" s="11" t="s">
        <v>3204</v>
      </c>
      <c r="P1880" s="39">
        <v>2.771769775181746E-4</v>
      </c>
      <c r="Q1880" s="39">
        <v>4.4255645114536671E-4</v>
      </c>
      <c r="R1880" s="26">
        <v>6.9294244379543651E-2</v>
      </c>
      <c r="S1880" s="26">
        <v>1.3276693534361001E-2</v>
      </c>
      <c r="T1880" s="26">
        <v>8.2570937913904657E-2</v>
      </c>
      <c r="U1880" s="11"/>
      <c r="V1880" s="28"/>
      <c r="W1880" s="28"/>
      <c r="X1880" s="29"/>
      <c r="Y1880" s="108" t="str">
        <f t="shared" si="233"/>
        <v>NO OFERTADO</v>
      </c>
      <c r="Z1880" s="108" t="str">
        <f t="shared" si="234"/>
        <v>CORRECTO</v>
      </c>
      <c r="AA1880" s="29">
        <f t="shared" si="235"/>
        <v>0</v>
      </c>
      <c r="AB1880" s="25">
        <v>2.4945927976635713E-2</v>
      </c>
      <c r="AC1880" s="26">
        <v>6.6383467671805004E-3</v>
      </c>
      <c r="AD1880" s="26">
        <v>3.1584274743816212E-2</v>
      </c>
      <c r="AE1880" s="28"/>
      <c r="AF1880" s="28"/>
      <c r="AG1880" s="28"/>
      <c r="AH1880" s="29"/>
      <c r="AI1880" s="108" t="str">
        <f t="shared" si="236"/>
        <v>NO OFERTADO</v>
      </c>
      <c r="AJ1880" s="108" t="str">
        <f t="shared" si="237"/>
        <v>CORRECTO</v>
      </c>
      <c r="AK1880" s="27">
        <v>1.6630618651090476E-2</v>
      </c>
      <c r="AL1880" s="26">
        <v>2.2127822557268337E-3</v>
      </c>
      <c r="AM1880" s="26">
        <v>1.8843400906817312E-2</v>
      </c>
      <c r="AN1880" s="28"/>
      <c r="AO1880" s="28"/>
      <c r="AP1880" s="28"/>
      <c r="AQ1880" s="29"/>
      <c r="AR1880" s="108" t="str">
        <f t="shared" si="238"/>
        <v>NO OFERTADO</v>
      </c>
      <c r="AS1880" s="109" t="str">
        <f t="shared" si="239"/>
        <v>CORRECTO</v>
      </c>
    </row>
    <row r="1881" spans="1:45" x14ac:dyDescent="0.25">
      <c r="A1881" s="134">
        <v>1881</v>
      </c>
      <c r="B1881" s="135">
        <v>1269</v>
      </c>
      <c r="C1881" s="10" t="s">
        <v>2324</v>
      </c>
      <c r="D1881" s="136" t="s">
        <v>2325</v>
      </c>
      <c r="E1881" s="136" t="s">
        <v>165</v>
      </c>
      <c r="F1881" s="136" t="s">
        <v>166</v>
      </c>
      <c r="G1881" s="136" t="s">
        <v>167</v>
      </c>
      <c r="H1881" s="136" t="s">
        <v>81</v>
      </c>
      <c r="I1881" s="137">
        <v>12296.099999999999</v>
      </c>
      <c r="J1881" s="8">
        <v>2.5</v>
      </c>
      <c r="K1881" s="8" t="s">
        <v>824</v>
      </c>
      <c r="L1881" s="9">
        <v>11821.65</v>
      </c>
      <c r="M1881" s="9">
        <v>125.41666666666666</v>
      </c>
      <c r="N1881" s="138">
        <f t="shared" si="232"/>
        <v>1482631.9374999998</v>
      </c>
      <c r="O1881" s="11" t="s">
        <v>3204</v>
      </c>
      <c r="P1881" s="39">
        <v>4.504683052223575E-5</v>
      </c>
      <c r="Q1881" s="39">
        <v>7.1924319363646447E-5</v>
      </c>
      <c r="R1881" s="26">
        <v>1.1261707630558938E-2</v>
      </c>
      <c r="S1881" s="26">
        <v>2.1577295809093932E-3</v>
      </c>
      <c r="T1881" s="26">
        <v>1.3419437211468332E-2</v>
      </c>
      <c r="U1881" s="11"/>
      <c r="V1881" s="28"/>
      <c r="W1881" s="28"/>
      <c r="X1881" s="29"/>
      <c r="Y1881" s="108" t="str">
        <f t="shared" si="233"/>
        <v>NO OFERTADO</v>
      </c>
      <c r="Z1881" s="108" t="str">
        <f t="shared" si="234"/>
        <v>CORRECTO</v>
      </c>
      <c r="AA1881" s="29">
        <f t="shared" si="235"/>
        <v>0</v>
      </c>
      <c r="AB1881" s="25">
        <v>4.0542147470012174E-3</v>
      </c>
      <c r="AC1881" s="26">
        <v>1.0788647904546966E-3</v>
      </c>
      <c r="AD1881" s="26">
        <v>5.1330795374559136E-3</v>
      </c>
      <c r="AE1881" s="28"/>
      <c r="AF1881" s="28"/>
      <c r="AG1881" s="28"/>
      <c r="AH1881" s="29"/>
      <c r="AI1881" s="108" t="str">
        <f t="shared" si="236"/>
        <v>NO OFERTADO</v>
      </c>
      <c r="AJ1881" s="108" t="str">
        <f t="shared" si="237"/>
        <v>CORRECTO</v>
      </c>
      <c r="AK1881" s="27">
        <v>2.7028098313341452E-3</v>
      </c>
      <c r="AL1881" s="26">
        <v>3.5962159681823222E-4</v>
      </c>
      <c r="AM1881" s="26">
        <v>3.0624314281523773E-3</v>
      </c>
      <c r="AN1881" s="28"/>
      <c r="AO1881" s="28"/>
      <c r="AP1881" s="28"/>
      <c r="AQ1881" s="29"/>
      <c r="AR1881" s="108" t="str">
        <f t="shared" si="238"/>
        <v>NO OFERTADO</v>
      </c>
      <c r="AS1881" s="109" t="str">
        <f t="shared" si="239"/>
        <v>CORRECTO</v>
      </c>
    </row>
    <row r="1882" spans="1:45" x14ac:dyDescent="0.25">
      <c r="A1882" s="134">
        <v>1882</v>
      </c>
      <c r="B1882" s="135">
        <v>1542</v>
      </c>
      <c r="C1882" s="10" t="s">
        <v>2740</v>
      </c>
      <c r="D1882" s="136" t="s">
        <v>2741</v>
      </c>
      <c r="E1882" s="136" t="s">
        <v>165</v>
      </c>
      <c r="F1882" s="136" t="s">
        <v>166</v>
      </c>
      <c r="G1882" s="136" t="s">
        <v>167</v>
      </c>
      <c r="H1882" s="136" t="s">
        <v>81</v>
      </c>
      <c r="I1882" s="137">
        <v>12296.099999999999</v>
      </c>
      <c r="J1882" s="8">
        <v>2.5</v>
      </c>
      <c r="K1882" s="8" t="s">
        <v>1656</v>
      </c>
      <c r="L1882" s="9">
        <v>12296.1</v>
      </c>
      <c r="M1882" s="9">
        <v>39.807692307692307</v>
      </c>
      <c r="N1882" s="138">
        <f t="shared" si="232"/>
        <v>489479.36538461538</v>
      </c>
      <c r="O1882" s="11" t="s">
        <v>3204</v>
      </c>
      <c r="P1882" s="39">
        <v>1.4871859602452602E-5</v>
      </c>
      <c r="Q1882" s="39">
        <v>2.3745252821952024E-5</v>
      </c>
      <c r="R1882" s="26">
        <v>3.7179649006131507E-3</v>
      </c>
      <c r="S1882" s="26">
        <v>7.1235758465856077E-4</v>
      </c>
      <c r="T1882" s="26">
        <v>4.4303224852717113E-3</v>
      </c>
      <c r="U1882" s="11"/>
      <c r="V1882" s="28"/>
      <c r="W1882" s="28"/>
      <c r="X1882" s="29"/>
      <c r="Y1882" s="108" t="str">
        <f t="shared" si="233"/>
        <v>NO OFERTADO</v>
      </c>
      <c r="Z1882" s="108" t="str">
        <f t="shared" si="234"/>
        <v>CORRECTO</v>
      </c>
      <c r="AA1882" s="29">
        <f t="shared" si="235"/>
        <v>0</v>
      </c>
      <c r="AB1882" s="25">
        <v>1.3384673642207342E-3</v>
      </c>
      <c r="AC1882" s="26">
        <v>3.5617879232928038E-4</v>
      </c>
      <c r="AD1882" s="26">
        <v>1.6946461565500144E-3</v>
      </c>
      <c r="AE1882" s="28"/>
      <c r="AF1882" s="28"/>
      <c r="AG1882" s="28"/>
      <c r="AH1882" s="29"/>
      <c r="AI1882" s="108" t="str">
        <f t="shared" si="236"/>
        <v>NO OFERTADO</v>
      </c>
      <c r="AJ1882" s="108" t="str">
        <f t="shared" si="237"/>
        <v>CORRECTO</v>
      </c>
      <c r="AK1882" s="27">
        <v>8.9231157614715615E-4</v>
      </c>
      <c r="AL1882" s="26">
        <v>1.1872626410976012E-4</v>
      </c>
      <c r="AM1882" s="26">
        <v>1.0110378402569163E-3</v>
      </c>
      <c r="AN1882" s="28"/>
      <c r="AO1882" s="28"/>
      <c r="AP1882" s="28"/>
      <c r="AQ1882" s="29"/>
      <c r="AR1882" s="108" t="str">
        <f t="shared" si="238"/>
        <v>NO OFERTADO</v>
      </c>
      <c r="AS1882" s="109" t="str">
        <f t="shared" si="239"/>
        <v>CORRECTO</v>
      </c>
    </row>
    <row r="1883" spans="1:45" x14ac:dyDescent="0.25">
      <c r="A1883" s="134">
        <v>1883</v>
      </c>
      <c r="B1883" s="135">
        <v>1054</v>
      </c>
      <c r="C1883" s="10" t="s">
        <v>2029</v>
      </c>
      <c r="D1883" s="136" t="s">
        <v>2030</v>
      </c>
      <c r="E1883" s="136" t="s">
        <v>165</v>
      </c>
      <c r="F1883" s="136" t="s">
        <v>166</v>
      </c>
      <c r="G1883" s="136" t="s">
        <v>167</v>
      </c>
      <c r="H1883" s="136" t="s">
        <v>81</v>
      </c>
      <c r="I1883" s="137">
        <v>2161</v>
      </c>
      <c r="J1883" s="8">
        <v>5</v>
      </c>
      <c r="K1883" s="8" t="s">
        <v>2031</v>
      </c>
      <c r="L1883" s="9">
        <v>856</v>
      </c>
      <c r="M1883" s="9">
        <v>2124.6153846153848</v>
      </c>
      <c r="N1883" s="138">
        <f t="shared" si="232"/>
        <v>1818670.7692307692</v>
      </c>
      <c r="O1883" s="11" t="s">
        <v>3204</v>
      </c>
      <c r="P1883" s="39">
        <v>5.5256703869083225E-5</v>
      </c>
      <c r="Q1883" s="39">
        <v>8.8225981051000003E-5</v>
      </c>
      <c r="R1883" s="26">
        <v>1.3814175967270807E-2</v>
      </c>
      <c r="S1883" s="26">
        <v>2.6467794315300002E-3</v>
      </c>
      <c r="T1883" s="26">
        <v>1.6460955398800808E-2</v>
      </c>
      <c r="U1883" s="11"/>
      <c r="V1883" s="28"/>
      <c r="W1883" s="28"/>
      <c r="X1883" s="29"/>
      <c r="Y1883" s="108" t="str">
        <f t="shared" si="233"/>
        <v>NO OFERTADO</v>
      </c>
      <c r="Z1883" s="108" t="str">
        <f t="shared" si="234"/>
        <v>CORRECTO</v>
      </c>
      <c r="AA1883" s="29">
        <f t="shared" si="235"/>
        <v>0</v>
      </c>
      <c r="AB1883" s="25">
        <v>4.97310334821749E-3</v>
      </c>
      <c r="AC1883" s="26">
        <v>1.3233897157650001E-3</v>
      </c>
      <c r="AD1883" s="26">
        <v>6.2964930639824897E-3</v>
      </c>
      <c r="AE1883" s="28"/>
      <c r="AF1883" s="28"/>
      <c r="AG1883" s="28"/>
      <c r="AH1883" s="29"/>
      <c r="AI1883" s="108" t="str">
        <f t="shared" si="236"/>
        <v>NO OFERTADO</v>
      </c>
      <c r="AJ1883" s="108" t="str">
        <f t="shared" si="237"/>
        <v>CORRECTO</v>
      </c>
      <c r="AK1883" s="27">
        <v>3.3154022321449936E-3</v>
      </c>
      <c r="AL1883" s="26">
        <v>4.4112990525500004E-4</v>
      </c>
      <c r="AM1883" s="26">
        <v>3.7565321373999937E-3</v>
      </c>
      <c r="AN1883" s="28"/>
      <c r="AO1883" s="28"/>
      <c r="AP1883" s="28"/>
      <c r="AQ1883" s="29"/>
      <c r="AR1883" s="108" t="str">
        <f t="shared" si="238"/>
        <v>NO OFERTADO</v>
      </c>
      <c r="AS1883" s="109" t="str">
        <f t="shared" si="239"/>
        <v>CORRECTO</v>
      </c>
    </row>
    <row r="1884" spans="1:45" x14ac:dyDescent="0.25">
      <c r="A1884" s="134">
        <v>1884</v>
      </c>
      <c r="B1884" s="135">
        <v>521</v>
      </c>
      <c r="C1884" s="10" t="s">
        <v>1209</v>
      </c>
      <c r="D1884" s="136" t="s">
        <v>1210</v>
      </c>
      <c r="E1884" s="136" t="s">
        <v>165</v>
      </c>
      <c r="F1884" s="136" t="s">
        <v>166</v>
      </c>
      <c r="G1884" s="136" t="s">
        <v>167</v>
      </c>
      <c r="H1884" s="136" t="s">
        <v>81</v>
      </c>
      <c r="I1884" s="137">
        <v>12296.099999999999</v>
      </c>
      <c r="J1884" s="8">
        <v>5</v>
      </c>
      <c r="K1884" s="8" t="s">
        <v>507</v>
      </c>
      <c r="L1884" s="9">
        <v>4067.75</v>
      </c>
      <c r="M1884" s="9">
        <v>1909.2307692307693</v>
      </c>
      <c r="N1884" s="138">
        <f t="shared" si="232"/>
        <v>7766273.461538462</v>
      </c>
      <c r="O1884" s="11" t="s">
        <v>3204</v>
      </c>
      <c r="P1884" s="39">
        <v>2.3596281421076588E-4</v>
      </c>
      <c r="Q1884" s="39">
        <v>3.7675158519449094E-4</v>
      </c>
      <c r="R1884" s="26">
        <v>5.8990703552691467E-2</v>
      </c>
      <c r="S1884" s="26">
        <v>1.1302547555834729E-2</v>
      </c>
      <c r="T1884" s="26">
        <v>7.0293251108526189E-2</v>
      </c>
      <c r="U1884" s="11"/>
      <c r="V1884" s="28"/>
      <c r="W1884" s="28"/>
      <c r="X1884" s="29"/>
      <c r="Y1884" s="108" t="str">
        <f t="shared" si="233"/>
        <v>NO OFERTADO</v>
      </c>
      <c r="Z1884" s="108" t="str">
        <f t="shared" si="234"/>
        <v>CORRECTO</v>
      </c>
      <c r="AA1884" s="29">
        <f t="shared" si="235"/>
        <v>0</v>
      </c>
      <c r="AB1884" s="25">
        <v>2.1236653278968929E-2</v>
      </c>
      <c r="AC1884" s="26">
        <v>5.6512737779173643E-3</v>
      </c>
      <c r="AD1884" s="26">
        <v>2.6887927056886293E-2</v>
      </c>
      <c r="AE1884" s="28"/>
      <c r="AF1884" s="28"/>
      <c r="AG1884" s="28"/>
      <c r="AH1884" s="29"/>
      <c r="AI1884" s="108" t="str">
        <f t="shared" si="236"/>
        <v>NO OFERTADO</v>
      </c>
      <c r="AJ1884" s="108" t="str">
        <f t="shared" si="237"/>
        <v>CORRECTO</v>
      </c>
      <c r="AK1884" s="27">
        <v>1.4157768852645953E-2</v>
      </c>
      <c r="AL1884" s="26">
        <v>1.8837579259724548E-3</v>
      </c>
      <c r="AM1884" s="26">
        <v>1.6041526778618406E-2</v>
      </c>
      <c r="AN1884" s="28"/>
      <c r="AO1884" s="28"/>
      <c r="AP1884" s="28"/>
      <c r="AQ1884" s="29"/>
      <c r="AR1884" s="108" t="str">
        <f t="shared" si="238"/>
        <v>NO OFERTADO</v>
      </c>
      <c r="AS1884" s="109" t="str">
        <f t="shared" si="239"/>
        <v>CORRECTO</v>
      </c>
    </row>
    <row r="1885" spans="1:45" x14ac:dyDescent="0.25">
      <c r="A1885" s="134">
        <v>1885</v>
      </c>
      <c r="B1885" s="135">
        <v>2651</v>
      </c>
      <c r="C1885" s="141" t="s">
        <v>4459</v>
      </c>
      <c r="D1885" s="145" t="s">
        <v>1210</v>
      </c>
      <c r="E1885" s="145" t="s">
        <v>165</v>
      </c>
      <c r="F1885" s="145" t="s">
        <v>166</v>
      </c>
      <c r="G1885" s="136" t="s">
        <v>167</v>
      </c>
      <c r="H1885" s="145" t="s">
        <v>81</v>
      </c>
      <c r="I1885" s="137">
        <v>12296.099999999999</v>
      </c>
      <c r="J1885" s="8">
        <v>5</v>
      </c>
      <c r="K1885" s="8" t="s">
        <v>4460</v>
      </c>
      <c r="L1885" s="9">
        <v>12296.1</v>
      </c>
      <c r="M1885" s="9">
        <v>10.454545454545453</v>
      </c>
      <c r="N1885" s="138">
        <f t="shared" si="232"/>
        <v>128550.13636363635</v>
      </c>
      <c r="O1885" s="11" t="s">
        <v>4504</v>
      </c>
      <c r="P1885" s="39">
        <v>3.9057409056946223E-6</v>
      </c>
      <c r="Q1885" s="39">
        <v>6.2361270037449758E-6</v>
      </c>
      <c r="R1885" s="26">
        <v>9.7643522642365554E-4</v>
      </c>
      <c r="S1885" s="26">
        <v>1.8708381011234927E-4</v>
      </c>
      <c r="T1885" s="26">
        <v>1.1635190365360047E-3</v>
      </c>
      <c r="U1885" s="11"/>
      <c r="V1885" s="28"/>
      <c r="W1885" s="28"/>
      <c r="X1885" s="29"/>
      <c r="Y1885" s="108" t="str">
        <f t="shared" si="233"/>
        <v>NO OFERTADO</v>
      </c>
      <c r="Z1885" s="108" t="str">
        <f t="shared" si="234"/>
        <v>CORRECTO</v>
      </c>
      <c r="AA1885" s="29">
        <f t="shared" si="235"/>
        <v>0</v>
      </c>
      <c r="AB1885" s="25">
        <v>3.5151668151251598E-4</v>
      </c>
      <c r="AC1885" s="26">
        <v>9.3541905056174636E-5</v>
      </c>
      <c r="AD1885" s="26">
        <v>4.4505858656869061E-4</v>
      </c>
      <c r="AE1885" s="28"/>
      <c r="AF1885" s="28"/>
      <c r="AG1885" s="28"/>
      <c r="AH1885" s="29"/>
      <c r="AI1885" s="108" t="str">
        <f t="shared" si="236"/>
        <v>NO OFERTADO</v>
      </c>
      <c r="AJ1885" s="108" t="str">
        <f t="shared" si="237"/>
        <v>CORRECTO</v>
      </c>
      <c r="AK1885" s="27">
        <v>2.3434445434167734E-4</v>
      </c>
      <c r="AL1885" s="26">
        <v>3.1180635018724876E-5</v>
      </c>
      <c r="AM1885" s="26">
        <v>2.6552508936040223E-4</v>
      </c>
      <c r="AN1885" s="28"/>
      <c r="AO1885" s="28"/>
      <c r="AP1885" s="28"/>
      <c r="AQ1885" s="29"/>
      <c r="AR1885" s="108" t="str">
        <f t="shared" si="238"/>
        <v>NO OFERTADO</v>
      </c>
      <c r="AS1885" s="109" t="str">
        <f t="shared" si="239"/>
        <v>CORRECTO</v>
      </c>
    </row>
    <row r="1886" spans="1:45" x14ac:dyDescent="0.25">
      <c r="A1886" s="134">
        <v>1886</v>
      </c>
      <c r="B1886" s="135">
        <v>2821</v>
      </c>
      <c r="C1886" s="10" t="s">
        <v>4459</v>
      </c>
      <c r="D1886" s="136" t="s">
        <v>1210</v>
      </c>
      <c r="E1886" s="136" t="s">
        <v>165</v>
      </c>
      <c r="F1886" s="136" t="s">
        <v>81</v>
      </c>
      <c r="G1886" s="136" t="s">
        <v>167</v>
      </c>
      <c r="H1886" s="136" t="s">
        <v>552</v>
      </c>
      <c r="I1886" s="142">
        <v>61480.499999999993</v>
      </c>
      <c r="J1886" s="8">
        <v>1</v>
      </c>
      <c r="K1886" s="9"/>
      <c r="L1886" s="9">
        <v>58277</v>
      </c>
      <c r="M1886" s="9">
        <v>2.1</v>
      </c>
      <c r="N1886" s="138">
        <f t="shared" si="232"/>
        <v>122381.70000000001</v>
      </c>
      <c r="O1886" s="11" t="s">
        <v>3204</v>
      </c>
      <c r="P1886" s="39">
        <v>3.7183252022878406E-6</v>
      </c>
      <c r="Q1886" s="39">
        <v>5.9368884835357006E-6</v>
      </c>
      <c r="R1886" s="26">
        <v>9.2958130057196019E-4</v>
      </c>
      <c r="S1886" s="26">
        <v>1.7810665450607101E-4</v>
      </c>
      <c r="T1886" s="26">
        <v>1.1076879550780312E-3</v>
      </c>
      <c r="U1886" s="11"/>
      <c r="V1886" s="28"/>
      <c r="W1886" s="28"/>
      <c r="X1886" s="29"/>
      <c r="Y1886" s="108" t="str">
        <f t="shared" si="233"/>
        <v>NO OFERTADO</v>
      </c>
      <c r="Z1886" s="108" t="str">
        <f t="shared" si="234"/>
        <v>CORRECTO</v>
      </c>
      <c r="AA1886" s="29">
        <f t="shared" si="235"/>
        <v>0</v>
      </c>
      <c r="AB1886" s="25">
        <v>3.3464926820590563E-4</v>
      </c>
      <c r="AC1886" s="26">
        <v>8.9053327253035505E-5</v>
      </c>
      <c r="AD1886" s="26">
        <v>4.2370259545894114E-4</v>
      </c>
      <c r="AE1886" s="28"/>
      <c r="AF1886" s="28"/>
      <c r="AG1886" s="28"/>
      <c r="AH1886" s="29"/>
      <c r="AI1886" s="108" t="str">
        <f t="shared" si="236"/>
        <v>NO OFERTADO</v>
      </c>
      <c r="AJ1886" s="108" t="str">
        <f t="shared" si="237"/>
        <v>CORRECTO</v>
      </c>
      <c r="AK1886" s="27">
        <v>2.2309951213727043E-4</v>
      </c>
      <c r="AL1886" s="26">
        <v>2.9684442417678504E-5</v>
      </c>
      <c r="AM1886" s="26">
        <v>2.5278395455494894E-4</v>
      </c>
      <c r="AN1886" s="28"/>
      <c r="AO1886" s="28"/>
      <c r="AP1886" s="28"/>
      <c r="AQ1886" s="29"/>
      <c r="AR1886" s="108" t="str">
        <f t="shared" si="238"/>
        <v>NO OFERTADO</v>
      </c>
      <c r="AS1886" s="109" t="str">
        <f t="shared" si="239"/>
        <v>CORRECTO</v>
      </c>
    </row>
    <row r="1887" spans="1:45" ht="24" x14ac:dyDescent="0.25">
      <c r="A1887" s="134">
        <v>1887</v>
      </c>
      <c r="B1887" s="135">
        <v>1380</v>
      </c>
      <c r="C1887" s="10" t="s">
        <v>2498</v>
      </c>
      <c r="D1887" s="136" t="s">
        <v>494</v>
      </c>
      <c r="E1887" s="136" t="s">
        <v>6</v>
      </c>
      <c r="F1887" s="136" t="s">
        <v>7</v>
      </c>
      <c r="G1887" s="136" t="s">
        <v>8</v>
      </c>
      <c r="H1887" s="136" t="s">
        <v>7</v>
      </c>
      <c r="I1887" s="137" t="s">
        <v>45</v>
      </c>
      <c r="J1887" s="8">
        <v>1</v>
      </c>
      <c r="K1887" s="8" t="s">
        <v>2499</v>
      </c>
      <c r="L1887" s="9">
        <v>186</v>
      </c>
      <c r="M1887" s="9">
        <v>4860.3076923076924</v>
      </c>
      <c r="N1887" s="138">
        <f t="shared" si="232"/>
        <v>904017.23076923075</v>
      </c>
      <c r="O1887" s="11" t="s">
        <v>3204</v>
      </c>
      <c r="P1887" s="39">
        <v>2.7466770378836811E-5</v>
      </c>
      <c r="Q1887" s="39"/>
      <c r="R1887" s="26">
        <v>6.8666925947092027E-3</v>
      </c>
      <c r="S1887" s="7"/>
      <c r="T1887" s="26">
        <v>6.8666925947092027E-3</v>
      </c>
      <c r="U1887" s="11"/>
      <c r="V1887" s="28"/>
      <c r="W1887" s="28"/>
      <c r="X1887" s="29"/>
      <c r="Y1887" s="108" t="str">
        <f t="shared" si="233"/>
        <v>NO OFERTADO</v>
      </c>
      <c r="Z1887" s="108" t="str">
        <f t="shared" si="234"/>
        <v>CORRECTO</v>
      </c>
      <c r="AA1887" s="29">
        <f t="shared" si="235"/>
        <v>0</v>
      </c>
      <c r="AB1887" s="25">
        <v>2.4720093340953129E-3</v>
      </c>
      <c r="AC1887" s="7"/>
      <c r="AD1887" s="26">
        <v>2.4720093340953129E-3</v>
      </c>
      <c r="AE1887" s="28"/>
      <c r="AF1887" s="28"/>
      <c r="AG1887" s="28"/>
      <c r="AH1887" s="29"/>
      <c r="AI1887" s="108" t="str">
        <f t="shared" si="236"/>
        <v>NO OFERTADO</v>
      </c>
      <c r="AJ1887" s="108" t="str">
        <f t="shared" si="237"/>
        <v>CORRECTO</v>
      </c>
      <c r="AK1887" s="27">
        <v>1.6480062227302087E-3</v>
      </c>
      <c r="AL1887" s="7"/>
      <c r="AM1887" s="26">
        <v>1.6480062227302087E-3</v>
      </c>
      <c r="AN1887" s="28"/>
      <c r="AO1887" s="28"/>
      <c r="AP1887" s="28"/>
      <c r="AQ1887" s="29"/>
      <c r="AR1887" s="108" t="str">
        <f t="shared" si="238"/>
        <v>NO OFERTADO</v>
      </c>
      <c r="AS1887" s="109" t="str">
        <f t="shared" si="239"/>
        <v>CORRECTO</v>
      </c>
    </row>
    <row r="1888" spans="1:45" x14ac:dyDescent="0.25">
      <c r="A1888" s="134">
        <v>1888</v>
      </c>
      <c r="B1888" s="135">
        <v>1686</v>
      </c>
      <c r="C1888" s="10" t="s">
        <v>2498</v>
      </c>
      <c r="D1888" s="136" t="s">
        <v>558</v>
      </c>
      <c r="E1888" s="136" t="s">
        <v>559</v>
      </c>
      <c r="F1888" s="136" t="s">
        <v>166</v>
      </c>
      <c r="G1888" s="136" t="s">
        <v>8</v>
      </c>
      <c r="H1888" s="136" t="s">
        <v>81</v>
      </c>
      <c r="I1888" s="137" t="s">
        <v>45</v>
      </c>
      <c r="J1888" s="8">
        <v>15</v>
      </c>
      <c r="K1888" s="8" t="s">
        <v>2499</v>
      </c>
      <c r="L1888" s="9">
        <v>234.99</v>
      </c>
      <c r="M1888" s="9">
        <v>805.5</v>
      </c>
      <c r="N1888" s="138">
        <f t="shared" si="232"/>
        <v>189284.44500000001</v>
      </c>
      <c r="O1888" s="11" t="s">
        <v>3204</v>
      </c>
      <c r="P1888" s="39">
        <v>5.7510324030845021E-6</v>
      </c>
      <c r="Q1888" s="39"/>
      <c r="R1888" s="26">
        <v>1.4377581007711255E-3</v>
      </c>
      <c r="S1888" s="7"/>
      <c r="T1888" s="26">
        <v>1.4377581007711255E-3</v>
      </c>
      <c r="U1888" s="11"/>
      <c r="V1888" s="28"/>
      <c r="W1888" s="28"/>
      <c r="X1888" s="29"/>
      <c r="Y1888" s="108" t="str">
        <f t="shared" si="233"/>
        <v>NO OFERTADO</v>
      </c>
      <c r="Z1888" s="108" t="str">
        <f t="shared" si="234"/>
        <v>CORRECTO</v>
      </c>
      <c r="AA1888" s="29">
        <f t="shared" si="235"/>
        <v>0</v>
      </c>
      <c r="AB1888" s="25">
        <v>5.1759291627760521E-4</v>
      </c>
      <c r="AC1888" s="7"/>
      <c r="AD1888" s="26">
        <v>5.1759291627760521E-4</v>
      </c>
      <c r="AE1888" s="28"/>
      <c r="AF1888" s="28"/>
      <c r="AG1888" s="28"/>
      <c r="AH1888" s="29"/>
      <c r="AI1888" s="108" t="str">
        <f t="shared" si="236"/>
        <v>NO OFERTADO</v>
      </c>
      <c r="AJ1888" s="108" t="str">
        <f t="shared" si="237"/>
        <v>CORRECTO</v>
      </c>
      <c r="AK1888" s="27">
        <v>3.450619441850701E-4</v>
      </c>
      <c r="AL1888" s="7"/>
      <c r="AM1888" s="26">
        <v>3.450619441850701E-4</v>
      </c>
      <c r="AN1888" s="28"/>
      <c r="AO1888" s="28"/>
      <c r="AP1888" s="28"/>
      <c r="AQ1888" s="29"/>
      <c r="AR1888" s="108" t="str">
        <f t="shared" si="238"/>
        <v>NO OFERTADO</v>
      </c>
      <c r="AS1888" s="109" t="str">
        <f t="shared" si="239"/>
        <v>CORRECTO</v>
      </c>
    </row>
    <row r="1889" spans="1:45" ht="24" x14ac:dyDescent="0.25">
      <c r="A1889" s="134">
        <v>1889</v>
      </c>
      <c r="B1889" s="135">
        <v>1071</v>
      </c>
      <c r="C1889" s="10" t="s">
        <v>2055</v>
      </c>
      <c r="D1889" s="136" t="s">
        <v>465</v>
      </c>
      <c r="E1889" s="136" t="s">
        <v>6</v>
      </c>
      <c r="F1889" s="136" t="s">
        <v>101</v>
      </c>
      <c r="G1889" s="136" t="s">
        <v>8</v>
      </c>
      <c r="H1889" s="136" t="s">
        <v>7</v>
      </c>
      <c r="I1889" s="137" t="s">
        <v>45</v>
      </c>
      <c r="J1889" s="8">
        <v>1</v>
      </c>
      <c r="K1889" s="8" t="s">
        <v>2056</v>
      </c>
      <c r="L1889" s="9">
        <v>3234</v>
      </c>
      <c r="M1889" s="9">
        <v>810.07692307692309</v>
      </c>
      <c r="N1889" s="138">
        <f t="shared" si="232"/>
        <v>2619788.7692307695</v>
      </c>
      <c r="O1889" s="11" t="s">
        <v>3204</v>
      </c>
      <c r="P1889" s="39">
        <v>7.9597085228440303E-5</v>
      </c>
      <c r="Q1889" s="39"/>
      <c r="R1889" s="26">
        <v>1.9899271307110077E-2</v>
      </c>
      <c r="S1889" s="7"/>
      <c r="T1889" s="26">
        <v>1.9899271307110077E-2</v>
      </c>
      <c r="U1889" s="11"/>
      <c r="V1889" s="28"/>
      <c r="W1889" s="28"/>
      <c r="X1889" s="29"/>
      <c r="Y1889" s="108" t="str">
        <f t="shared" si="233"/>
        <v>NO OFERTADO</v>
      </c>
      <c r="Z1889" s="108" t="str">
        <f t="shared" si="234"/>
        <v>CORRECTO</v>
      </c>
      <c r="AA1889" s="29">
        <f t="shared" si="235"/>
        <v>0</v>
      </c>
      <c r="AB1889" s="25">
        <v>7.1637376705596277E-3</v>
      </c>
      <c r="AC1889" s="7"/>
      <c r="AD1889" s="26">
        <v>7.1637376705596277E-3</v>
      </c>
      <c r="AE1889" s="28"/>
      <c r="AF1889" s="28"/>
      <c r="AG1889" s="28"/>
      <c r="AH1889" s="29"/>
      <c r="AI1889" s="108" t="str">
        <f t="shared" si="236"/>
        <v>NO OFERTADO</v>
      </c>
      <c r="AJ1889" s="108" t="str">
        <f t="shared" si="237"/>
        <v>CORRECTO</v>
      </c>
      <c r="AK1889" s="27">
        <v>4.7758251137064184E-3</v>
      </c>
      <c r="AL1889" s="7"/>
      <c r="AM1889" s="26">
        <v>4.7758251137064184E-3</v>
      </c>
      <c r="AN1889" s="28"/>
      <c r="AO1889" s="28"/>
      <c r="AP1889" s="28"/>
      <c r="AQ1889" s="29"/>
      <c r="AR1889" s="108" t="str">
        <f t="shared" si="238"/>
        <v>NO OFERTADO</v>
      </c>
      <c r="AS1889" s="109" t="str">
        <f t="shared" si="239"/>
        <v>CORRECTO</v>
      </c>
    </row>
    <row r="1890" spans="1:45" ht="24" x14ac:dyDescent="0.25">
      <c r="A1890" s="134">
        <v>1890</v>
      </c>
      <c r="B1890" s="135">
        <v>1398</v>
      </c>
      <c r="C1890" s="10" t="s">
        <v>2055</v>
      </c>
      <c r="D1890" s="136" t="s">
        <v>933</v>
      </c>
      <c r="E1890" s="136" t="s">
        <v>6</v>
      </c>
      <c r="F1890" s="136" t="s">
        <v>7</v>
      </c>
      <c r="G1890" s="136" t="s">
        <v>8</v>
      </c>
      <c r="H1890" s="136" t="s">
        <v>7</v>
      </c>
      <c r="I1890" s="137" t="s">
        <v>45</v>
      </c>
      <c r="J1890" s="8">
        <v>1</v>
      </c>
      <c r="K1890" s="8" t="s">
        <v>2056</v>
      </c>
      <c r="L1890" s="9">
        <v>2086</v>
      </c>
      <c r="M1890" s="9">
        <v>311.53846153846155</v>
      </c>
      <c r="N1890" s="138">
        <f t="shared" si="232"/>
        <v>649869.23076923075</v>
      </c>
      <c r="O1890" s="11" t="s">
        <v>3204</v>
      </c>
      <c r="P1890" s="39">
        <v>1.9744987518237149E-5</v>
      </c>
      <c r="Q1890" s="39"/>
      <c r="R1890" s="26">
        <v>4.9362468795592874E-3</v>
      </c>
      <c r="S1890" s="7"/>
      <c r="T1890" s="26">
        <v>4.9362468795592874E-3</v>
      </c>
      <c r="U1890" s="11"/>
      <c r="V1890" s="28"/>
      <c r="W1890" s="28"/>
      <c r="X1890" s="29"/>
      <c r="Y1890" s="108" t="str">
        <f t="shared" si="233"/>
        <v>NO OFERTADO</v>
      </c>
      <c r="Z1890" s="108" t="str">
        <f t="shared" si="234"/>
        <v>CORRECTO</v>
      </c>
      <c r="AA1890" s="29">
        <f t="shared" si="235"/>
        <v>0</v>
      </c>
      <c r="AB1890" s="25">
        <v>1.7770488766413433E-3</v>
      </c>
      <c r="AC1890" s="7"/>
      <c r="AD1890" s="26">
        <v>1.7770488766413433E-3</v>
      </c>
      <c r="AE1890" s="28"/>
      <c r="AF1890" s="28"/>
      <c r="AG1890" s="28"/>
      <c r="AH1890" s="29"/>
      <c r="AI1890" s="108" t="str">
        <f t="shared" si="236"/>
        <v>NO OFERTADO</v>
      </c>
      <c r="AJ1890" s="108" t="str">
        <f t="shared" si="237"/>
        <v>CORRECTO</v>
      </c>
      <c r="AK1890" s="27">
        <v>1.184699251094229E-3</v>
      </c>
      <c r="AL1890" s="7"/>
      <c r="AM1890" s="26">
        <v>1.184699251094229E-3</v>
      </c>
      <c r="AN1890" s="28"/>
      <c r="AO1890" s="28"/>
      <c r="AP1890" s="28"/>
      <c r="AQ1890" s="29"/>
      <c r="AR1890" s="108" t="str">
        <f t="shared" si="238"/>
        <v>NO OFERTADO</v>
      </c>
      <c r="AS1890" s="109" t="str">
        <f t="shared" si="239"/>
        <v>CORRECTO</v>
      </c>
    </row>
    <row r="1891" spans="1:45" ht="24" x14ac:dyDescent="0.25">
      <c r="A1891" s="134">
        <v>1891</v>
      </c>
      <c r="B1891" s="135">
        <v>286</v>
      </c>
      <c r="C1891" s="10" t="s">
        <v>739</v>
      </c>
      <c r="D1891" s="136" t="s">
        <v>644</v>
      </c>
      <c r="E1891" s="136" t="s">
        <v>6</v>
      </c>
      <c r="F1891" s="136" t="s">
        <v>7</v>
      </c>
      <c r="G1891" s="136" t="s">
        <v>8</v>
      </c>
      <c r="H1891" s="136" t="s">
        <v>7</v>
      </c>
      <c r="I1891" s="137">
        <v>4140</v>
      </c>
      <c r="J1891" s="8">
        <v>1</v>
      </c>
      <c r="K1891" s="8" t="s">
        <v>740</v>
      </c>
      <c r="L1891" s="9">
        <v>2338</v>
      </c>
      <c r="M1891" s="9">
        <v>8545.8461538461543</v>
      </c>
      <c r="N1891" s="138">
        <f t="shared" si="232"/>
        <v>19980188.307692308</v>
      </c>
      <c r="O1891" s="11" t="s">
        <v>3204</v>
      </c>
      <c r="P1891" s="39">
        <v>6.0705838970163961E-4</v>
      </c>
      <c r="Q1891" s="39">
        <v>9.6926378586678489E-4</v>
      </c>
      <c r="R1891" s="26">
        <v>0.1517645974254099</v>
      </c>
      <c r="S1891" s="26">
        <v>2.9077913576003547E-2</v>
      </c>
      <c r="T1891" s="26">
        <v>0.18084251100141346</v>
      </c>
      <c r="U1891" s="11"/>
      <c r="V1891" s="28"/>
      <c r="W1891" s="28"/>
      <c r="X1891" s="29"/>
      <c r="Y1891" s="108" t="str">
        <f t="shared" si="233"/>
        <v>NO OFERTADO</v>
      </c>
      <c r="Z1891" s="108" t="str">
        <f t="shared" si="234"/>
        <v>CORRECTO</v>
      </c>
      <c r="AA1891" s="29">
        <f t="shared" si="235"/>
        <v>0</v>
      </c>
      <c r="AB1891" s="25">
        <v>5.4635255073147565E-2</v>
      </c>
      <c r="AC1891" s="26">
        <v>1.4538956788001774E-2</v>
      </c>
      <c r="AD1891" s="26">
        <v>6.9174211861149332E-2</v>
      </c>
      <c r="AE1891" s="28"/>
      <c r="AF1891" s="28"/>
      <c r="AG1891" s="28"/>
      <c r="AH1891" s="29"/>
      <c r="AI1891" s="108" t="str">
        <f t="shared" si="236"/>
        <v>NO OFERTADO</v>
      </c>
      <c r="AJ1891" s="108" t="str">
        <f t="shared" si="237"/>
        <v>CORRECTO</v>
      </c>
      <c r="AK1891" s="27">
        <v>3.6423503382098377E-2</v>
      </c>
      <c r="AL1891" s="26">
        <v>4.8463189293339246E-3</v>
      </c>
      <c r="AM1891" s="26">
        <v>4.1269822311432301E-2</v>
      </c>
      <c r="AN1891" s="28"/>
      <c r="AO1891" s="28"/>
      <c r="AP1891" s="28"/>
      <c r="AQ1891" s="29"/>
      <c r="AR1891" s="108" t="str">
        <f t="shared" si="238"/>
        <v>NO OFERTADO</v>
      </c>
      <c r="AS1891" s="109" t="str">
        <f t="shared" si="239"/>
        <v>CORRECTO</v>
      </c>
    </row>
    <row r="1892" spans="1:45" ht="24" x14ac:dyDescent="0.25">
      <c r="A1892" s="134">
        <v>1892</v>
      </c>
      <c r="B1892" s="135">
        <v>1127</v>
      </c>
      <c r="C1892" s="10" t="s">
        <v>2122</v>
      </c>
      <c r="D1892" s="136" t="s">
        <v>55</v>
      </c>
      <c r="E1892" s="136" t="s">
        <v>6</v>
      </c>
      <c r="F1892" s="136" t="s">
        <v>7</v>
      </c>
      <c r="G1892" s="136" t="s">
        <v>8</v>
      </c>
      <c r="H1892" s="136" t="s">
        <v>7</v>
      </c>
      <c r="I1892" s="137" t="s">
        <v>45</v>
      </c>
      <c r="J1892" s="8">
        <v>1</v>
      </c>
      <c r="K1892" s="8" t="s">
        <v>2123</v>
      </c>
      <c r="L1892" s="9">
        <v>45957</v>
      </c>
      <c r="M1892" s="9">
        <v>50</v>
      </c>
      <c r="N1892" s="138">
        <f t="shared" si="232"/>
        <v>2297850</v>
      </c>
      <c r="O1892" s="11" t="s">
        <v>3204</v>
      </c>
      <c r="P1892" s="39">
        <v>6.9815614312246954E-5</v>
      </c>
      <c r="Q1892" s="39"/>
      <c r="R1892" s="26">
        <v>1.7453903578061737E-2</v>
      </c>
      <c r="S1892" s="7"/>
      <c r="T1892" s="26">
        <v>1.7453903578061737E-2</v>
      </c>
      <c r="U1892" s="11"/>
      <c r="V1892" s="28"/>
      <c r="W1892" s="28"/>
      <c r="X1892" s="29"/>
      <c r="Y1892" s="108" t="str">
        <f t="shared" si="233"/>
        <v>NO OFERTADO</v>
      </c>
      <c r="Z1892" s="108" t="str">
        <f t="shared" si="234"/>
        <v>CORRECTO</v>
      </c>
      <c r="AA1892" s="29">
        <f t="shared" si="235"/>
        <v>0</v>
      </c>
      <c r="AB1892" s="25">
        <v>6.2834052881022258E-3</v>
      </c>
      <c r="AC1892" s="7"/>
      <c r="AD1892" s="26">
        <v>6.2834052881022258E-3</v>
      </c>
      <c r="AE1892" s="28"/>
      <c r="AF1892" s="28"/>
      <c r="AG1892" s="28"/>
      <c r="AH1892" s="29"/>
      <c r="AI1892" s="108" t="str">
        <f t="shared" si="236"/>
        <v>NO OFERTADO</v>
      </c>
      <c r="AJ1892" s="108" t="str">
        <f t="shared" si="237"/>
        <v>CORRECTO</v>
      </c>
      <c r="AK1892" s="27">
        <v>4.1889368587348175E-3</v>
      </c>
      <c r="AL1892" s="7"/>
      <c r="AM1892" s="26">
        <v>4.1889368587348175E-3</v>
      </c>
      <c r="AN1892" s="28"/>
      <c r="AO1892" s="28"/>
      <c r="AP1892" s="28"/>
      <c r="AQ1892" s="29"/>
      <c r="AR1892" s="108" t="str">
        <f t="shared" si="238"/>
        <v>NO OFERTADO</v>
      </c>
      <c r="AS1892" s="109" t="str">
        <f t="shared" si="239"/>
        <v>CORRECTO</v>
      </c>
    </row>
    <row r="1893" spans="1:45" x14ac:dyDescent="0.25">
      <c r="A1893" s="134">
        <v>1893</v>
      </c>
      <c r="B1893" s="135">
        <v>232</v>
      </c>
      <c r="C1893" s="10" t="s">
        <v>635</v>
      </c>
      <c r="D1893" s="136" t="s">
        <v>636</v>
      </c>
      <c r="E1893" s="136" t="s">
        <v>456</v>
      </c>
      <c r="F1893" s="136" t="s">
        <v>79</v>
      </c>
      <c r="G1893" s="136" t="s">
        <v>80</v>
      </c>
      <c r="H1893" s="136" t="s">
        <v>598</v>
      </c>
      <c r="I1893" s="137">
        <v>2503.8999999999996</v>
      </c>
      <c r="J1893" s="8">
        <v>60</v>
      </c>
      <c r="K1893" s="8" t="s">
        <v>637</v>
      </c>
      <c r="L1893" s="9">
        <v>2503.9</v>
      </c>
      <c r="M1893" s="9">
        <v>18618.461538461539</v>
      </c>
      <c r="N1893" s="138">
        <f t="shared" si="232"/>
        <v>46618765.846153848</v>
      </c>
      <c r="O1893" s="11" t="s">
        <v>3204</v>
      </c>
      <c r="P1893" s="39">
        <v>1.4164187288239129E-3</v>
      </c>
      <c r="Q1893" s="39">
        <v>2.2615343149235403E-3</v>
      </c>
      <c r="R1893" s="26">
        <v>0.35410468220597824</v>
      </c>
      <c r="S1893" s="26">
        <v>6.7846029447706208E-2</v>
      </c>
      <c r="T1893" s="26">
        <v>0.42195071165368447</v>
      </c>
      <c r="U1893" s="11"/>
      <c r="V1893" s="28"/>
      <c r="W1893" s="28"/>
      <c r="X1893" s="29"/>
      <c r="Y1893" s="108" t="str">
        <f t="shared" si="233"/>
        <v>NO OFERTADO</v>
      </c>
      <c r="Z1893" s="108" t="str">
        <f t="shared" si="234"/>
        <v>CORRECTO</v>
      </c>
      <c r="AA1893" s="29">
        <f t="shared" si="235"/>
        <v>0</v>
      </c>
      <c r="AB1893" s="25">
        <v>0.12747768559415215</v>
      </c>
      <c r="AC1893" s="26">
        <v>3.3923014723853104E-2</v>
      </c>
      <c r="AD1893" s="26">
        <v>0.16140070031800524</v>
      </c>
      <c r="AE1893" s="28"/>
      <c r="AF1893" s="28"/>
      <c r="AG1893" s="28"/>
      <c r="AH1893" s="29"/>
      <c r="AI1893" s="108" t="str">
        <f t="shared" si="236"/>
        <v>NO OFERTADO</v>
      </c>
      <c r="AJ1893" s="108" t="str">
        <f t="shared" si="237"/>
        <v>CORRECTO</v>
      </c>
      <c r="AK1893" s="27">
        <v>8.4985123729434772E-2</v>
      </c>
      <c r="AL1893" s="26">
        <v>1.1307671574617702E-2</v>
      </c>
      <c r="AM1893" s="26">
        <v>9.6292795304052478E-2</v>
      </c>
      <c r="AN1893" s="28"/>
      <c r="AO1893" s="28"/>
      <c r="AP1893" s="28"/>
      <c r="AQ1893" s="29"/>
      <c r="AR1893" s="108" t="str">
        <f t="shared" si="238"/>
        <v>NO OFERTADO</v>
      </c>
      <c r="AS1893" s="109" t="str">
        <f t="shared" si="239"/>
        <v>CORRECTO</v>
      </c>
    </row>
    <row r="1894" spans="1:45" x14ac:dyDescent="0.25">
      <c r="A1894" s="134">
        <v>1894</v>
      </c>
      <c r="B1894" s="135">
        <v>622</v>
      </c>
      <c r="C1894" s="10" t="s">
        <v>1374</v>
      </c>
      <c r="D1894" s="136" t="s">
        <v>1375</v>
      </c>
      <c r="E1894" s="136" t="s">
        <v>456</v>
      </c>
      <c r="F1894" s="136" t="s">
        <v>4843</v>
      </c>
      <c r="G1894" s="136" t="s">
        <v>80</v>
      </c>
      <c r="H1894" s="136" t="s">
        <v>598</v>
      </c>
      <c r="I1894" s="137">
        <v>1655.65</v>
      </c>
      <c r="J1894" s="8">
        <v>30</v>
      </c>
      <c r="K1894" s="8" t="s">
        <v>1376</v>
      </c>
      <c r="L1894" s="9">
        <v>1655.65</v>
      </c>
      <c r="M1894" s="9">
        <v>6939.2307692307695</v>
      </c>
      <c r="N1894" s="138">
        <f t="shared" si="232"/>
        <v>11488937.423076924</v>
      </c>
      <c r="O1894" s="11" t="s">
        <v>3204</v>
      </c>
      <c r="P1894" s="39">
        <v>3.4906857453144419E-4</v>
      </c>
      <c r="Q1894" s="39">
        <v>5.5734264416271151E-4</v>
      </c>
      <c r="R1894" s="26">
        <v>8.7267143632861047E-2</v>
      </c>
      <c r="S1894" s="26">
        <v>1.6720279324881345E-2</v>
      </c>
      <c r="T1894" s="26">
        <v>0.1039874229577424</v>
      </c>
      <c r="U1894" s="11"/>
      <c r="V1894" s="28"/>
      <c r="W1894" s="28"/>
      <c r="X1894" s="29"/>
      <c r="Y1894" s="108" t="str">
        <f t="shared" si="233"/>
        <v>NO OFERTADO</v>
      </c>
      <c r="Z1894" s="108" t="str">
        <f t="shared" si="234"/>
        <v>CORRECTO</v>
      </c>
      <c r="AA1894" s="29">
        <f t="shared" si="235"/>
        <v>0</v>
      </c>
      <c r="AB1894" s="25">
        <v>3.1416171707829975E-2</v>
      </c>
      <c r="AC1894" s="26">
        <v>8.3601396624406726E-3</v>
      </c>
      <c r="AD1894" s="26">
        <v>3.9776311370270649E-2</v>
      </c>
      <c r="AE1894" s="28"/>
      <c r="AF1894" s="28"/>
      <c r="AG1894" s="28"/>
      <c r="AH1894" s="29"/>
      <c r="AI1894" s="108" t="str">
        <f t="shared" si="236"/>
        <v>NO OFERTADO</v>
      </c>
      <c r="AJ1894" s="108" t="str">
        <f t="shared" si="237"/>
        <v>CORRECTO</v>
      </c>
      <c r="AK1894" s="27">
        <v>2.0944114471886651E-2</v>
      </c>
      <c r="AL1894" s="26">
        <v>2.7867132208135577E-3</v>
      </c>
      <c r="AM1894" s="26">
        <v>2.3730827692700209E-2</v>
      </c>
      <c r="AN1894" s="28"/>
      <c r="AO1894" s="28"/>
      <c r="AP1894" s="28"/>
      <c r="AQ1894" s="29"/>
      <c r="AR1894" s="108" t="str">
        <f t="shared" si="238"/>
        <v>NO OFERTADO</v>
      </c>
      <c r="AS1894" s="109" t="str">
        <f t="shared" si="239"/>
        <v>CORRECTO</v>
      </c>
    </row>
    <row r="1895" spans="1:45" x14ac:dyDescent="0.25">
      <c r="A1895" s="134">
        <v>1895</v>
      </c>
      <c r="B1895" s="135">
        <v>817</v>
      </c>
      <c r="C1895" s="10" t="s">
        <v>1374</v>
      </c>
      <c r="D1895" s="136" t="s">
        <v>1695</v>
      </c>
      <c r="E1895" s="136" t="s">
        <v>1696</v>
      </c>
      <c r="F1895" s="136" t="s">
        <v>210</v>
      </c>
      <c r="G1895" s="136" t="s">
        <v>80</v>
      </c>
      <c r="H1895" s="136" t="s">
        <v>598</v>
      </c>
      <c r="I1895" s="137">
        <v>1614.0600000000002</v>
      </c>
      <c r="J1895" s="8">
        <v>30</v>
      </c>
      <c r="K1895" s="8" t="s">
        <v>1376</v>
      </c>
      <c r="L1895" s="9">
        <v>1614.06</v>
      </c>
      <c r="M1895" s="9">
        <v>4236.9230769230771</v>
      </c>
      <c r="N1895" s="138">
        <f t="shared" si="232"/>
        <v>6838648.0615384616</v>
      </c>
      <c r="O1895" s="11" t="s">
        <v>3204</v>
      </c>
      <c r="P1895" s="39">
        <v>2.0777875643822032E-4</v>
      </c>
      <c r="Q1895" s="39">
        <v>3.3175132327383449E-4</v>
      </c>
      <c r="R1895" s="26">
        <v>5.1944689109555083E-2</v>
      </c>
      <c r="S1895" s="26">
        <v>9.9525396982150342E-3</v>
      </c>
      <c r="T1895" s="26">
        <v>6.1897228807770113E-2</v>
      </c>
      <c r="U1895" s="11"/>
      <c r="V1895" s="28"/>
      <c r="W1895" s="28"/>
      <c r="X1895" s="29"/>
      <c r="Y1895" s="108" t="str">
        <f t="shared" si="233"/>
        <v>NO OFERTADO</v>
      </c>
      <c r="Z1895" s="108" t="str">
        <f t="shared" si="234"/>
        <v>CORRECTO</v>
      </c>
      <c r="AA1895" s="29">
        <f t="shared" si="235"/>
        <v>0</v>
      </c>
      <c r="AB1895" s="25">
        <v>1.870008807943983E-2</v>
      </c>
      <c r="AC1895" s="26">
        <v>4.9762698491075171E-3</v>
      </c>
      <c r="AD1895" s="26">
        <v>2.3676357928547345E-2</v>
      </c>
      <c r="AE1895" s="28"/>
      <c r="AF1895" s="28"/>
      <c r="AG1895" s="28"/>
      <c r="AH1895" s="29"/>
      <c r="AI1895" s="108" t="str">
        <f t="shared" si="236"/>
        <v>NO OFERTADO</v>
      </c>
      <c r="AJ1895" s="108" t="str">
        <f t="shared" si="237"/>
        <v>CORRECTO</v>
      </c>
      <c r="AK1895" s="27">
        <v>1.2466725386293219E-2</v>
      </c>
      <c r="AL1895" s="26">
        <v>1.6587566163691724E-3</v>
      </c>
      <c r="AM1895" s="26">
        <v>1.4125482002662391E-2</v>
      </c>
      <c r="AN1895" s="28"/>
      <c r="AO1895" s="28"/>
      <c r="AP1895" s="28"/>
      <c r="AQ1895" s="29"/>
      <c r="AR1895" s="108" t="str">
        <f t="shared" si="238"/>
        <v>NO OFERTADO</v>
      </c>
      <c r="AS1895" s="109" t="str">
        <f t="shared" si="239"/>
        <v>CORRECTO</v>
      </c>
    </row>
    <row r="1896" spans="1:45" x14ac:dyDescent="0.25">
      <c r="A1896" s="134">
        <v>1896</v>
      </c>
      <c r="B1896" s="135">
        <v>998</v>
      </c>
      <c r="C1896" s="10" t="s">
        <v>1949</v>
      </c>
      <c r="D1896" s="136" t="s">
        <v>1950</v>
      </c>
      <c r="E1896" s="136" t="s">
        <v>36</v>
      </c>
      <c r="F1896" s="136" t="s">
        <v>16</v>
      </c>
      <c r="G1896" s="136" t="s">
        <v>17</v>
      </c>
      <c r="H1896" s="136" t="s">
        <v>36</v>
      </c>
      <c r="I1896" s="137">
        <v>562593.75</v>
      </c>
      <c r="J1896" s="8">
        <v>1</v>
      </c>
      <c r="K1896" s="8" t="s">
        <v>1951</v>
      </c>
      <c r="L1896" s="9">
        <v>505434.37</v>
      </c>
      <c r="M1896" s="9">
        <v>7.333333333333333</v>
      </c>
      <c r="N1896" s="138">
        <f t="shared" si="232"/>
        <v>3706518.7133333334</v>
      </c>
      <c r="O1896" s="11" t="s">
        <v>3204</v>
      </c>
      <c r="P1896" s="39">
        <v>1.1261521897913522E-4</v>
      </c>
      <c r="Q1896" s="39">
        <v>1.7980783289657054E-4</v>
      </c>
      <c r="R1896" s="26">
        <v>2.8153804744783805E-2</v>
      </c>
      <c r="S1896" s="26">
        <v>5.3942349868971165E-3</v>
      </c>
      <c r="T1896" s="26">
        <v>3.3548039731680919E-2</v>
      </c>
      <c r="U1896" s="11"/>
      <c r="V1896" s="28"/>
      <c r="W1896" s="28"/>
      <c r="X1896" s="29"/>
      <c r="Y1896" s="108" t="str">
        <f t="shared" si="233"/>
        <v>NO OFERTADO</v>
      </c>
      <c r="Z1896" s="108" t="str">
        <f t="shared" si="234"/>
        <v>CORRECTO</v>
      </c>
      <c r="AA1896" s="29">
        <f t="shared" si="235"/>
        <v>0</v>
      </c>
      <c r="AB1896" s="25">
        <v>1.013536970812217E-2</v>
      </c>
      <c r="AC1896" s="26">
        <v>2.6971174934485582E-3</v>
      </c>
      <c r="AD1896" s="26">
        <v>1.2832487201570729E-2</v>
      </c>
      <c r="AE1896" s="28"/>
      <c r="AF1896" s="28"/>
      <c r="AG1896" s="28"/>
      <c r="AH1896" s="29"/>
      <c r="AI1896" s="108" t="str">
        <f t="shared" si="236"/>
        <v>NO OFERTADO</v>
      </c>
      <c r="AJ1896" s="108" t="str">
        <f t="shared" si="237"/>
        <v>CORRECTO</v>
      </c>
      <c r="AK1896" s="27">
        <v>6.7569131387481135E-3</v>
      </c>
      <c r="AL1896" s="26">
        <v>8.9903916448285271E-4</v>
      </c>
      <c r="AM1896" s="26">
        <v>7.6559523032309661E-3</v>
      </c>
      <c r="AN1896" s="28"/>
      <c r="AO1896" s="28"/>
      <c r="AP1896" s="28"/>
      <c r="AQ1896" s="29"/>
      <c r="AR1896" s="108" t="str">
        <f t="shared" si="238"/>
        <v>NO OFERTADO</v>
      </c>
      <c r="AS1896" s="109" t="str">
        <f t="shared" si="239"/>
        <v>CORRECTO</v>
      </c>
    </row>
    <row r="1897" spans="1:45" ht="24" x14ac:dyDescent="0.25">
      <c r="A1897" s="134">
        <v>1897</v>
      </c>
      <c r="B1897" s="135">
        <v>694</v>
      </c>
      <c r="C1897" s="10" t="s">
        <v>1497</v>
      </c>
      <c r="D1897" s="136" t="s">
        <v>1498</v>
      </c>
      <c r="E1897" s="136" t="s">
        <v>1499</v>
      </c>
      <c r="F1897" s="136" t="s">
        <v>16</v>
      </c>
      <c r="G1897" s="136" t="s">
        <v>17</v>
      </c>
      <c r="H1897" s="136" t="s">
        <v>18</v>
      </c>
      <c r="I1897" s="137">
        <v>1699862.0100000002</v>
      </c>
      <c r="J1897" s="8">
        <v>1</v>
      </c>
      <c r="K1897" s="8" t="s">
        <v>1500</v>
      </c>
      <c r="L1897" s="9">
        <v>1699862.01</v>
      </c>
      <c r="M1897" s="9">
        <v>3.4</v>
      </c>
      <c r="N1897" s="138">
        <f t="shared" si="232"/>
        <v>5779530.8339999998</v>
      </c>
      <c r="O1897" s="11" t="s">
        <v>3204</v>
      </c>
      <c r="P1897" s="39">
        <v>1.7559958030867245E-4</v>
      </c>
      <c r="Q1897" s="39">
        <v>2.8037222925171069E-4</v>
      </c>
      <c r="R1897" s="26">
        <v>4.3899895077168113E-2</v>
      </c>
      <c r="S1897" s="26">
        <v>8.411166877551321E-3</v>
      </c>
      <c r="T1897" s="26">
        <v>5.2311061954719434E-2</v>
      </c>
      <c r="U1897" s="11"/>
      <c r="V1897" s="28"/>
      <c r="W1897" s="28"/>
      <c r="X1897" s="29"/>
      <c r="Y1897" s="108" t="str">
        <f t="shared" si="233"/>
        <v>NO OFERTADO</v>
      </c>
      <c r="Z1897" s="108" t="str">
        <f t="shared" si="234"/>
        <v>CORRECTO</v>
      </c>
      <c r="AA1897" s="29">
        <f t="shared" si="235"/>
        <v>0</v>
      </c>
      <c r="AB1897" s="25">
        <v>1.5803962227780521E-2</v>
      </c>
      <c r="AC1897" s="26">
        <v>4.2055834387756605E-3</v>
      </c>
      <c r="AD1897" s="26">
        <v>2.0009545666556182E-2</v>
      </c>
      <c r="AE1897" s="28"/>
      <c r="AF1897" s="28"/>
      <c r="AG1897" s="28"/>
      <c r="AH1897" s="29"/>
      <c r="AI1897" s="108" t="str">
        <f t="shared" si="236"/>
        <v>NO OFERTADO</v>
      </c>
      <c r="AJ1897" s="108" t="str">
        <f t="shared" si="237"/>
        <v>CORRECTO</v>
      </c>
      <c r="AK1897" s="27">
        <v>1.0535974818520347E-2</v>
      </c>
      <c r="AL1897" s="26">
        <v>1.4018611462585534E-3</v>
      </c>
      <c r="AM1897" s="26">
        <v>1.19378359647789E-2</v>
      </c>
      <c r="AN1897" s="28"/>
      <c r="AO1897" s="28"/>
      <c r="AP1897" s="28"/>
      <c r="AQ1897" s="29"/>
      <c r="AR1897" s="108" t="str">
        <f t="shared" si="238"/>
        <v>NO OFERTADO</v>
      </c>
      <c r="AS1897" s="109" t="str">
        <f t="shared" si="239"/>
        <v>CORRECTO</v>
      </c>
    </row>
    <row r="1898" spans="1:45" ht="24" x14ac:dyDescent="0.25">
      <c r="A1898" s="134">
        <v>1898</v>
      </c>
      <c r="B1898" s="135">
        <v>162</v>
      </c>
      <c r="C1898" s="10" t="s">
        <v>458</v>
      </c>
      <c r="D1898" s="136" t="s">
        <v>459</v>
      </c>
      <c r="E1898" s="136" t="s">
        <v>6</v>
      </c>
      <c r="F1898" s="136" t="s">
        <v>7</v>
      </c>
      <c r="G1898" s="136" t="s">
        <v>8</v>
      </c>
      <c r="H1898" s="136" t="s">
        <v>7</v>
      </c>
      <c r="I1898" s="137" t="s">
        <v>45</v>
      </c>
      <c r="J1898" s="8">
        <v>1</v>
      </c>
      <c r="K1898" s="8" t="s">
        <v>460</v>
      </c>
      <c r="L1898" s="9">
        <v>464.54</v>
      </c>
      <c r="M1898" s="9">
        <v>28166.692307692309</v>
      </c>
      <c r="N1898" s="138">
        <f t="shared" si="232"/>
        <v>13084555.244615385</v>
      </c>
      <c r="O1898" s="11" t="s">
        <v>3204</v>
      </c>
      <c r="P1898" s="39">
        <v>3.9754825702520002E-4</v>
      </c>
      <c r="Q1898" s="39"/>
      <c r="R1898" s="26">
        <v>9.9387064256300006E-2</v>
      </c>
      <c r="S1898" s="7"/>
      <c r="T1898" s="26">
        <v>9.9387064256300006E-2</v>
      </c>
      <c r="U1898" s="11"/>
      <c r="V1898" s="28"/>
      <c r="W1898" s="28"/>
      <c r="X1898" s="29"/>
      <c r="Y1898" s="108" t="str">
        <f t="shared" si="233"/>
        <v>NO OFERTADO</v>
      </c>
      <c r="Z1898" s="108" t="str">
        <f t="shared" si="234"/>
        <v>CORRECTO</v>
      </c>
      <c r="AA1898" s="29">
        <f t="shared" si="235"/>
        <v>0</v>
      </c>
      <c r="AB1898" s="25">
        <v>3.5779343132268E-2</v>
      </c>
      <c r="AC1898" s="7"/>
      <c r="AD1898" s="26">
        <v>3.5779343132268E-2</v>
      </c>
      <c r="AE1898" s="28"/>
      <c r="AF1898" s="28"/>
      <c r="AG1898" s="28"/>
      <c r="AH1898" s="29"/>
      <c r="AI1898" s="108" t="str">
        <f t="shared" si="236"/>
        <v>NO OFERTADO</v>
      </c>
      <c r="AJ1898" s="108" t="str">
        <f t="shared" si="237"/>
        <v>CORRECTO</v>
      </c>
      <c r="AK1898" s="27">
        <v>2.3852895421512001E-2</v>
      </c>
      <c r="AL1898" s="7"/>
      <c r="AM1898" s="26">
        <v>2.3852895421512001E-2</v>
      </c>
      <c r="AN1898" s="28"/>
      <c r="AO1898" s="28"/>
      <c r="AP1898" s="28"/>
      <c r="AQ1898" s="29"/>
      <c r="AR1898" s="108" t="str">
        <f t="shared" si="238"/>
        <v>NO OFERTADO</v>
      </c>
      <c r="AS1898" s="109" t="str">
        <f t="shared" si="239"/>
        <v>CORRECTO</v>
      </c>
    </row>
    <row r="1899" spans="1:45" ht="24" x14ac:dyDescent="0.25">
      <c r="A1899" s="134">
        <v>1899</v>
      </c>
      <c r="B1899" s="135">
        <v>698</v>
      </c>
      <c r="C1899" s="10" t="s">
        <v>458</v>
      </c>
      <c r="D1899" s="136" t="s">
        <v>1505</v>
      </c>
      <c r="E1899" s="136" t="s">
        <v>6</v>
      </c>
      <c r="F1899" s="136" t="s">
        <v>7</v>
      </c>
      <c r="G1899" s="136" t="s">
        <v>8</v>
      </c>
      <c r="H1899" s="136" t="s">
        <v>7</v>
      </c>
      <c r="I1899" s="137" t="s">
        <v>45</v>
      </c>
      <c r="J1899" s="8">
        <v>1</v>
      </c>
      <c r="K1899" s="8" t="s">
        <v>460</v>
      </c>
      <c r="L1899" s="9">
        <v>340</v>
      </c>
      <c r="M1899" s="9">
        <v>13035.538461538461</v>
      </c>
      <c r="N1899" s="138">
        <f t="shared" si="232"/>
        <v>4432083.076923077</v>
      </c>
      <c r="O1899" s="11" t="s">
        <v>3204</v>
      </c>
      <c r="P1899" s="39">
        <v>1.3466005296181138E-4</v>
      </c>
      <c r="Q1899" s="39"/>
      <c r="R1899" s="26">
        <v>3.3665013240452846E-2</v>
      </c>
      <c r="S1899" s="7"/>
      <c r="T1899" s="26">
        <v>3.3665013240452846E-2</v>
      </c>
      <c r="U1899" s="11"/>
      <c r="V1899" s="28"/>
      <c r="W1899" s="28"/>
      <c r="X1899" s="29"/>
      <c r="Y1899" s="108" t="str">
        <f t="shared" si="233"/>
        <v>NO OFERTADO</v>
      </c>
      <c r="Z1899" s="108" t="str">
        <f t="shared" si="234"/>
        <v>CORRECTO</v>
      </c>
      <c r="AA1899" s="29">
        <f t="shared" si="235"/>
        <v>0</v>
      </c>
      <c r="AB1899" s="25">
        <v>1.2119404766563025E-2</v>
      </c>
      <c r="AC1899" s="7"/>
      <c r="AD1899" s="26">
        <v>1.2119404766563025E-2</v>
      </c>
      <c r="AE1899" s="28"/>
      <c r="AF1899" s="28"/>
      <c r="AG1899" s="28"/>
      <c r="AH1899" s="29"/>
      <c r="AI1899" s="108" t="str">
        <f t="shared" si="236"/>
        <v>NO OFERTADO</v>
      </c>
      <c r="AJ1899" s="108" t="str">
        <f t="shared" si="237"/>
        <v>CORRECTO</v>
      </c>
      <c r="AK1899" s="27">
        <v>8.0796031777086823E-3</v>
      </c>
      <c r="AL1899" s="7"/>
      <c r="AM1899" s="26">
        <v>8.0796031777086823E-3</v>
      </c>
      <c r="AN1899" s="28"/>
      <c r="AO1899" s="28"/>
      <c r="AP1899" s="28"/>
      <c r="AQ1899" s="29"/>
      <c r="AR1899" s="108" t="str">
        <f t="shared" si="238"/>
        <v>NO OFERTADO</v>
      </c>
      <c r="AS1899" s="109" t="str">
        <f t="shared" si="239"/>
        <v>CORRECTO</v>
      </c>
    </row>
    <row r="1900" spans="1:45" ht="24" x14ac:dyDescent="0.25">
      <c r="A1900" s="134">
        <v>1900</v>
      </c>
      <c r="B1900" s="135">
        <v>940</v>
      </c>
      <c r="C1900" s="10" t="s">
        <v>458</v>
      </c>
      <c r="D1900" s="136" t="s">
        <v>1878</v>
      </c>
      <c r="E1900" s="136" t="s">
        <v>6</v>
      </c>
      <c r="F1900" s="136" t="s">
        <v>7</v>
      </c>
      <c r="G1900" s="136" t="s">
        <v>8</v>
      </c>
      <c r="H1900" s="136" t="s">
        <v>7</v>
      </c>
      <c r="I1900" s="137" t="s">
        <v>45</v>
      </c>
      <c r="J1900" s="8">
        <v>1</v>
      </c>
      <c r="K1900" s="8" t="s">
        <v>460</v>
      </c>
      <c r="L1900" s="9">
        <v>11815</v>
      </c>
      <c r="M1900" s="9">
        <v>235.25</v>
      </c>
      <c r="N1900" s="138">
        <f t="shared" si="232"/>
        <v>2779478.75</v>
      </c>
      <c r="O1900" s="11" t="s">
        <v>3204</v>
      </c>
      <c r="P1900" s="39">
        <v>8.4448948538453893E-5</v>
      </c>
      <c r="Q1900" s="39"/>
      <c r="R1900" s="26">
        <v>2.1112237134613472E-2</v>
      </c>
      <c r="S1900" s="7"/>
      <c r="T1900" s="26">
        <v>2.1112237134613472E-2</v>
      </c>
      <c r="U1900" s="11"/>
      <c r="V1900" s="28"/>
      <c r="W1900" s="28"/>
      <c r="X1900" s="29"/>
      <c r="Y1900" s="108" t="str">
        <f t="shared" si="233"/>
        <v>NO OFERTADO</v>
      </c>
      <c r="Z1900" s="108" t="str">
        <f t="shared" si="234"/>
        <v>CORRECTO</v>
      </c>
      <c r="AA1900" s="29">
        <f t="shared" si="235"/>
        <v>0</v>
      </c>
      <c r="AB1900" s="25">
        <v>7.6004053684608506E-3</v>
      </c>
      <c r="AC1900" s="7"/>
      <c r="AD1900" s="26">
        <v>7.6004053684608506E-3</v>
      </c>
      <c r="AE1900" s="28"/>
      <c r="AF1900" s="28"/>
      <c r="AG1900" s="28"/>
      <c r="AH1900" s="29"/>
      <c r="AI1900" s="108" t="str">
        <f t="shared" si="236"/>
        <v>NO OFERTADO</v>
      </c>
      <c r="AJ1900" s="108" t="str">
        <f t="shared" si="237"/>
        <v>CORRECTO</v>
      </c>
      <c r="AK1900" s="27">
        <v>5.0669369123072334E-3</v>
      </c>
      <c r="AL1900" s="7"/>
      <c r="AM1900" s="26">
        <v>5.0669369123072334E-3</v>
      </c>
      <c r="AN1900" s="28"/>
      <c r="AO1900" s="28"/>
      <c r="AP1900" s="28"/>
      <c r="AQ1900" s="29"/>
      <c r="AR1900" s="108" t="str">
        <f t="shared" si="238"/>
        <v>NO OFERTADO</v>
      </c>
      <c r="AS1900" s="109" t="str">
        <f t="shared" si="239"/>
        <v>CORRECTO</v>
      </c>
    </row>
    <row r="1901" spans="1:45" x14ac:dyDescent="0.25">
      <c r="A1901" s="134">
        <v>1901</v>
      </c>
      <c r="B1901" s="135">
        <v>657</v>
      </c>
      <c r="C1901" s="10" t="s">
        <v>1427</v>
      </c>
      <c r="D1901" s="136" t="s">
        <v>24</v>
      </c>
      <c r="E1901" s="136" t="s">
        <v>258</v>
      </c>
      <c r="F1901" s="136" t="s">
        <v>16</v>
      </c>
      <c r="G1901" s="136" t="s">
        <v>80</v>
      </c>
      <c r="H1901" s="136" t="s">
        <v>16</v>
      </c>
      <c r="I1901" s="137">
        <v>87411</v>
      </c>
      <c r="J1901" s="8">
        <v>1</v>
      </c>
      <c r="K1901" s="8" t="s">
        <v>1428</v>
      </c>
      <c r="L1901" s="9">
        <v>87411</v>
      </c>
      <c r="M1901" s="9">
        <v>92.625</v>
      </c>
      <c r="N1901" s="138">
        <f t="shared" si="232"/>
        <v>8096443.875</v>
      </c>
      <c r="O1901" s="11" t="s">
        <v>3204</v>
      </c>
      <c r="P1901" s="39">
        <v>2.4599438730889928E-4</v>
      </c>
      <c r="Q1901" s="39">
        <v>3.9276856261255284E-4</v>
      </c>
      <c r="R1901" s="26">
        <v>6.1498596827224819E-2</v>
      </c>
      <c r="S1901" s="26">
        <v>1.1783056878376585E-2</v>
      </c>
      <c r="T1901" s="26">
        <v>7.3281653705601399E-2</v>
      </c>
      <c r="U1901" s="11"/>
      <c r="V1901" s="28"/>
      <c r="W1901" s="28"/>
      <c r="X1901" s="29"/>
      <c r="Y1901" s="108" t="str">
        <f t="shared" si="233"/>
        <v>NO OFERTADO</v>
      </c>
      <c r="Z1901" s="108" t="str">
        <f t="shared" si="234"/>
        <v>CORRECTO</v>
      </c>
      <c r="AA1901" s="29">
        <f t="shared" si="235"/>
        <v>0</v>
      </c>
      <c r="AB1901" s="25">
        <v>2.2139494857800937E-2</v>
      </c>
      <c r="AC1901" s="26">
        <v>5.8915284391882925E-3</v>
      </c>
      <c r="AD1901" s="26">
        <v>2.803102329698923E-2</v>
      </c>
      <c r="AE1901" s="28"/>
      <c r="AF1901" s="28"/>
      <c r="AG1901" s="28"/>
      <c r="AH1901" s="29"/>
      <c r="AI1901" s="108" t="str">
        <f t="shared" si="236"/>
        <v>NO OFERTADO</v>
      </c>
      <c r="AJ1901" s="108" t="str">
        <f t="shared" si="237"/>
        <v>CORRECTO</v>
      </c>
      <c r="AK1901" s="27">
        <v>1.4759663238533957E-2</v>
      </c>
      <c r="AL1901" s="26">
        <v>1.9638428130627642E-3</v>
      </c>
      <c r="AM1901" s="26">
        <v>1.6723506051596723E-2</v>
      </c>
      <c r="AN1901" s="28"/>
      <c r="AO1901" s="28"/>
      <c r="AP1901" s="28"/>
      <c r="AQ1901" s="29"/>
      <c r="AR1901" s="108" t="str">
        <f t="shared" si="238"/>
        <v>NO OFERTADO</v>
      </c>
      <c r="AS1901" s="109" t="str">
        <f t="shared" si="239"/>
        <v>CORRECTO</v>
      </c>
    </row>
    <row r="1902" spans="1:45" x14ac:dyDescent="0.25">
      <c r="A1902" s="134">
        <v>1902</v>
      </c>
      <c r="B1902" s="135">
        <v>1303</v>
      </c>
      <c r="C1902" s="10" t="s">
        <v>1427</v>
      </c>
      <c r="D1902" s="136" t="s">
        <v>1078</v>
      </c>
      <c r="E1902" s="136" t="s">
        <v>165</v>
      </c>
      <c r="F1902" s="136" t="s">
        <v>166</v>
      </c>
      <c r="G1902" s="136" t="s">
        <v>167</v>
      </c>
      <c r="H1902" s="136" t="s">
        <v>81</v>
      </c>
      <c r="I1902" s="137" t="s">
        <v>45</v>
      </c>
      <c r="J1902" s="8">
        <v>5</v>
      </c>
      <c r="K1902" s="8" t="s">
        <v>2376</v>
      </c>
      <c r="L1902" s="9">
        <v>2283.25</v>
      </c>
      <c r="M1902" s="9">
        <v>647.30769230769226</v>
      </c>
      <c r="N1902" s="138">
        <f t="shared" si="232"/>
        <v>1477965.2884615383</v>
      </c>
      <c r="O1902" s="11" t="s">
        <v>3204</v>
      </c>
      <c r="P1902" s="39">
        <v>4.4905043647809723E-5</v>
      </c>
      <c r="Q1902" s="39"/>
      <c r="R1902" s="26">
        <v>1.122626091195243E-2</v>
      </c>
      <c r="S1902" s="7"/>
      <c r="T1902" s="26">
        <v>1.122626091195243E-2</v>
      </c>
      <c r="U1902" s="11"/>
      <c r="V1902" s="28"/>
      <c r="W1902" s="28"/>
      <c r="X1902" s="29"/>
      <c r="Y1902" s="108" t="str">
        <f t="shared" si="233"/>
        <v>NO OFERTADO</v>
      </c>
      <c r="Z1902" s="108" t="str">
        <f t="shared" si="234"/>
        <v>CORRECTO</v>
      </c>
      <c r="AA1902" s="29">
        <f t="shared" si="235"/>
        <v>0</v>
      </c>
      <c r="AB1902" s="25">
        <v>4.0414539283028751E-3</v>
      </c>
      <c r="AC1902" s="7"/>
      <c r="AD1902" s="26">
        <v>4.0414539283028751E-3</v>
      </c>
      <c r="AE1902" s="28"/>
      <c r="AF1902" s="28"/>
      <c r="AG1902" s="28"/>
      <c r="AH1902" s="29"/>
      <c r="AI1902" s="108" t="str">
        <f t="shared" si="236"/>
        <v>NO OFERTADO</v>
      </c>
      <c r="AJ1902" s="108" t="str">
        <f t="shared" si="237"/>
        <v>CORRECTO</v>
      </c>
      <c r="AK1902" s="27">
        <v>2.6943026188685835E-3</v>
      </c>
      <c r="AL1902" s="7"/>
      <c r="AM1902" s="26">
        <v>2.6943026188685835E-3</v>
      </c>
      <c r="AN1902" s="28"/>
      <c r="AO1902" s="28"/>
      <c r="AP1902" s="28"/>
      <c r="AQ1902" s="29"/>
      <c r="AR1902" s="108" t="str">
        <f t="shared" si="238"/>
        <v>NO OFERTADO</v>
      </c>
      <c r="AS1902" s="109" t="str">
        <f t="shared" si="239"/>
        <v>CORRECTO</v>
      </c>
    </row>
    <row r="1903" spans="1:45" x14ac:dyDescent="0.25">
      <c r="A1903" s="134">
        <v>1903</v>
      </c>
      <c r="B1903" s="135">
        <v>463</v>
      </c>
      <c r="C1903" s="10" t="s">
        <v>1109</v>
      </c>
      <c r="D1903" s="136" t="s">
        <v>1110</v>
      </c>
      <c r="E1903" s="136" t="s">
        <v>923</v>
      </c>
      <c r="F1903" s="136" t="s">
        <v>241</v>
      </c>
      <c r="G1903" s="136" t="s">
        <v>167</v>
      </c>
      <c r="H1903" s="136" t="s">
        <v>243</v>
      </c>
      <c r="I1903" s="137" t="s">
        <v>45</v>
      </c>
      <c r="J1903" s="8">
        <v>3.5</v>
      </c>
      <c r="K1903" s="8" t="s">
        <v>1111</v>
      </c>
      <c r="L1903" s="9">
        <v>21965.9</v>
      </c>
      <c r="M1903" s="9">
        <v>648.84615384615381</v>
      </c>
      <c r="N1903" s="138">
        <f t="shared" si="232"/>
        <v>14252489.73076923</v>
      </c>
      <c r="O1903" s="11" t="s">
        <v>3204</v>
      </c>
      <c r="P1903" s="39">
        <v>4.3303362971153258E-4</v>
      </c>
      <c r="Q1903" s="39"/>
      <c r="R1903" s="26">
        <v>0.10825840742788315</v>
      </c>
      <c r="S1903" s="7"/>
      <c r="T1903" s="26">
        <v>0.10825840742788315</v>
      </c>
      <c r="U1903" s="11"/>
      <c r="V1903" s="28"/>
      <c r="W1903" s="28"/>
      <c r="X1903" s="29"/>
      <c r="Y1903" s="108" t="str">
        <f t="shared" si="233"/>
        <v>NO OFERTADO</v>
      </c>
      <c r="Z1903" s="108" t="str">
        <f t="shared" si="234"/>
        <v>CORRECTO</v>
      </c>
      <c r="AA1903" s="29">
        <f t="shared" si="235"/>
        <v>0</v>
      </c>
      <c r="AB1903" s="25">
        <v>3.8973026674037931E-2</v>
      </c>
      <c r="AC1903" s="7"/>
      <c r="AD1903" s="26">
        <v>3.8973026674037931E-2</v>
      </c>
      <c r="AE1903" s="28"/>
      <c r="AF1903" s="28"/>
      <c r="AG1903" s="28"/>
      <c r="AH1903" s="29"/>
      <c r="AI1903" s="108" t="str">
        <f t="shared" si="236"/>
        <v>NO OFERTADO</v>
      </c>
      <c r="AJ1903" s="108" t="str">
        <f t="shared" si="237"/>
        <v>CORRECTO</v>
      </c>
      <c r="AK1903" s="27">
        <v>2.5982017782691956E-2</v>
      </c>
      <c r="AL1903" s="7"/>
      <c r="AM1903" s="26">
        <v>2.5982017782691956E-2</v>
      </c>
      <c r="AN1903" s="28"/>
      <c r="AO1903" s="28"/>
      <c r="AP1903" s="28"/>
      <c r="AQ1903" s="29"/>
      <c r="AR1903" s="108" t="str">
        <f t="shared" si="238"/>
        <v>NO OFERTADO</v>
      </c>
      <c r="AS1903" s="109" t="str">
        <f t="shared" si="239"/>
        <v>CORRECTO</v>
      </c>
    </row>
    <row r="1904" spans="1:45" x14ac:dyDescent="0.25">
      <c r="A1904" s="134">
        <v>1904</v>
      </c>
      <c r="B1904" s="135">
        <v>684</v>
      </c>
      <c r="C1904" s="10" t="s">
        <v>1109</v>
      </c>
      <c r="D1904" s="136" t="s">
        <v>1110</v>
      </c>
      <c r="E1904" s="136" t="s">
        <v>165</v>
      </c>
      <c r="F1904" s="136" t="s">
        <v>166</v>
      </c>
      <c r="G1904" s="136" t="s">
        <v>167</v>
      </c>
      <c r="H1904" s="136" t="s">
        <v>81</v>
      </c>
      <c r="I1904" s="137" t="s">
        <v>45</v>
      </c>
      <c r="J1904" s="8">
        <v>5</v>
      </c>
      <c r="K1904" s="8" t="s">
        <v>1111</v>
      </c>
      <c r="L1904" s="9">
        <v>2231</v>
      </c>
      <c r="M1904" s="9">
        <v>2685</v>
      </c>
      <c r="N1904" s="138">
        <f t="shared" si="232"/>
        <v>5990235</v>
      </c>
      <c r="O1904" s="11" t="s">
        <v>3204</v>
      </c>
      <c r="P1904" s="39">
        <v>1.8200140844690588E-4</v>
      </c>
      <c r="Q1904" s="39"/>
      <c r="R1904" s="26">
        <v>4.5500352111726469E-2</v>
      </c>
      <c r="S1904" s="7"/>
      <c r="T1904" s="26">
        <v>4.5500352111726469E-2</v>
      </c>
      <c r="U1904" s="11"/>
      <c r="V1904" s="28"/>
      <c r="W1904" s="28"/>
      <c r="X1904" s="29"/>
      <c r="Y1904" s="108" t="str">
        <f t="shared" si="233"/>
        <v>NO OFERTADO</v>
      </c>
      <c r="Z1904" s="108" t="str">
        <f t="shared" si="234"/>
        <v>CORRECTO</v>
      </c>
      <c r="AA1904" s="29">
        <f t="shared" si="235"/>
        <v>0</v>
      </c>
      <c r="AB1904" s="25">
        <v>1.638012676022153E-2</v>
      </c>
      <c r="AC1904" s="7"/>
      <c r="AD1904" s="26">
        <v>1.638012676022153E-2</v>
      </c>
      <c r="AE1904" s="28"/>
      <c r="AF1904" s="28"/>
      <c r="AG1904" s="28"/>
      <c r="AH1904" s="29"/>
      <c r="AI1904" s="108" t="str">
        <f t="shared" si="236"/>
        <v>NO OFERTADO</v>
      </c>
      <c r="AJ1904" s="108" t="str">
        <f t="shared" si="237"/>
        <v>CORRECTO</v>
      </c>
      <c r="AK1904" s="27">
        <v>1.0920084506814353E-2</v>
      </c>
      <c r="AL1904" s="7"/>
      <c r="AM1904" s="26">
        <v>1.0920084506814353E-2</v>
      </c>
      <c r="AN1904" s="28"/>
      <c r="AO1904" s="28"/>
      <c r="AP1904" s="28"/>
      <c r="AQ1904" s="29"/>
      <c r="AR1904" s="108" t="str">
        <f t="shared" si="238"/>
        <v>NO OFERTADO</v>
      </c>
      <c r="AS1904" s="109" t="str">
        <f t="shared" si="239"/>
        <v>CORRECTO</v>
      </c>
    </row>
    <row r="1905" spans="1:45" x14ac:dyDescent="0.25">
      <c r="A1905" s="134">
        <v>1905</v>
      </c>
      <c r="B1905" s="135">
        <v>271</v>
      </c>
      <c r="C1905" s="10" t="s">
        <v>709</v>
      </c>
      <c r="D1905" s="136" t="s">
        <v>126</v>
      </c>
      <c r="E1905" s="136" t="s">
        <v>36</v>
      </c>
      <c r="F1905" s="136" t="s">
        <v>16</v>
      </c>
      <c r="G1905" s="136" t="s">
        <v>17</v>
      </c>
      <c r="H1905" s="136" t="s">
        <v>18</v>
      </c>
      <c r="I1905" s="137">
        <v>886744</v>
      </c>
      <c r="J1905" s="8">
        <v>1</v>
      </c>
      <c r="K1905" s="8" t="s">
        <v>710</v>
      </c>
      <c r="L1905" s="9">
        <v>886744</v>
      </c>
      <c r="M1905" s="9">
        <v>38</v>
      </c>
      <c r="N1905" s="138">
        <f t="shared" si="232"/>
        <v>33696272</v>
      </c>
      <c r="O1905" s="11" t="s">
        <v>3204</v>
      </c>
      <c r="P1905" s="39">
        <v>1.023794385931443E-3</v>
      </c>
      <c r="Q1905" s="39">
        <v>1.6346480656412395E-3</v>
      </c>
      <c r="R1905" s="26">
        <v>0.25594859648286078</v>
      </c>
      <c r="S1905" s="26">
        <v>4.9039441969237187E-2</v>
      </c>
      <c r="T1905" s="26">
        <v>0.30498803845209799</v>
      </c>
      <c r="U1905" s="11"/>
      <c r="V1905" s="28"/>
      <c r="W1905" s="28"/>
      <c r="X1905" s="29"/>
      <c r="Y1905" s="108" t="str">
        <f t="shared" si="233"/>
        <v>NO OFERTADO</v>
      </c>
      <c r="Z1905" s="108" t="str">
        <f t="shared" si="234"/>
        <v>CORRECTO</v>
      </c>
      <c r="AA1905" s="29">
        <f t="shared" si="235"/>
        <v>0</v>
      </c>
      <c r="AB1905" s="25">
        <v>9.2141494733829876E-2</v>
      </c>
      <c r="AC1905" s="26">
        <v>2.4519720984618593E-2</v>
      </c>
      <c r="AD1905" s="26">
        <v>0.11666121571844847</v>
      </c>
      <c r="AE1905" s="28"/>
      <c r="AF1905" s="28"/>
      <c r="AG1905" s="28"/>
      <c r="AH1905" s="29"/>
      <c r="AI1905" s="108" t="str">
        <f t="shared" si="236"/>
        <v>NO OFERTADO</v>
      </c>
      <c r="AJ1905" s="108" t="str">
        <f t="shared" si="237"/>
        <v>CORRECTO</v>
      </c>
      <c r="AK1905" s="27">
        <v>6.1427663155886582E-2</v>
      </c>
      <c r="AL1905" s="26">
        <v>8.1732403282061966E-3</v>
      </c>
      <c r="AM1905" s="26">
        <v>6.9600903484092785E-2</v>
      </c>
      <c r="AN1905" s="28"/>
      <c r="AO1905" s="28"/>
      <c r="AP1905" s="28"/>
      <c r="AQ1905" s="29"/>
      <c r="AR1905" s="108" t="str">
        <f t="shared" si="238"/>
        <v>NO OFERTADO</v>
      </c>
      <c r="AS1905" s="109" t="str">
        <f t="shared" si="239"/>
        <v>CORRECTO</v>
      </c>
    </row>
    <row r="1906" spans="1:45" ht="24" x14ac:dyDescent="0.25">
      <c r="A1906" s="134">
        <v>1906</v>
      </c>
      <c r="B1906" s="135">
        <v>761</v>
      </c>
      <c r="C1906" s="10" t="s">
        <v>709</v>
      </c>
      <c r="D1906" s="136" t="s">
        <v>1604</v>
      </c>
      <c r="E1906" s="136" t="s">
        <v>36</v>
      </c>
      <c r="F1906" s="136" t="s">
        <v>37</v>
      </c>
      <c r="G1906" s="136" t="s">
        <v>17</v>
      </c>
      <c r="H1906" s="136" t="s">
        <v>18</v>
      </c>
      <c r="I1906" s="137">
        <v>718262.64</v>
      </c>
      <c r="J1906" s="8">
        <v>1</v>
      </c>
      <c r="K1906" s="8" t="s">
        <v>710</v>
      </c>
      <c r="L1906" s="9">
        <v>718262.64</v>
      </c>
      <c r="M1906" s="9">
        <v>11.76923076923077</v>
      </c>
      <c r="N1906" s="138">
        <f t="shared" si="232"/>
        <v>8453398.7630769238</v>
      </c>
      <c r="O1906" s="11" t="s">
        <v>3204</v>
      </c>
      <c r="P1906" s="39">
        <v>2.5683975353944078E-4</v>
      </c>
      <c r="Q1906" s="39">
        <v>4.1008488820833768E-4</v>
      </c>
      <c r="R1906" s="26">
        <v>6.4209938384860193E-2</v>
      </c>
      <c r="S1906" s="26">
        <v>1.2302546646250131E-2</v>
      </c>
      <c r="T1906" s="26">
        <v>7.6512485031110328E-2</v>
      </c>
      <c r="U1906" s="11"/>
      <c r="V1906" s="28"/>
      <c r="W1906" s="28"/>
      <c r="X1906" s="29"/>
      <c r="Y1906" s="108" t="str">
        <f t="shared" si="233"/>
        <v>NO OFERTADO</v>
      </c>
      <c r="Z1906" s="108" t="str">
        <f t="shared" si="234"/>
        <v>CORRECTO</v>
      </c>
      <c r="AA1906" s="29">
        <f t="shared" si="235"/>
        <v>0</v>
      </c>
      <c r="AB1906" s="25">
        <v>2.3115577818549671E-2</v>
      </c>
      <c r="AC1906" s="26">
        <v>6.1512733231250654E-3</v>
      </c>
      <c r="AD1906" s="26">
        <v>2.9266851141674738E-2</v>
      </c>
      <c r="AE1906" s="28"/>
      <c r="AF1906" s="28"/>
      <c r="AG1906" s="28"/>
      <c r="AH1906" s="29"/>
      <c r="AI1906" s="108" t="str">
        <f t="shared" si="236"/>
        <v>NO OFERTADO</v>
      </c>
      <c r="AJ1906" s="108" t="str">
        <f t="shared" si="237"/>
        <v>CORRECTO</v>
      </c>
      <c r="AK1906" s="27">
        <v>1.5410385212366446E-2</v>
      </c>
      <c r="AL1906" s="26">
        <v>2.0504244410416883E-3</v>
      </c>
      <c r="AM1906" s="26">
        <v>1.7460809653408134E-2</v>
      </c>
      <c r="AN1906" s="28"/>
      <c r="AO1906" s="28"/>
      <c r="AP1906" s="28"/>
      <c r="AQ1906" s="29"/>
      <c r="AR1906" s="108" t="str">
        <f t="shared" si="238"/>
        <v>NO OFERTADO</v>
      </c>
      <c r="AS1906" s="109" t="str">
        <f t="shared" si="239"/>
        <v>CORRECTO</v>
      </c>
    </row>
    <row r="1907" spans="1:45" x14ac:dyDescent="0.25">
      <c r="A1907" s="134">
        <v>1907</v>
      </c>
      <c r="B1907" s="135">
        <v>1193</v>
      </c>
      <c r="C1907" s="10" t="s">
        <v>709</v>
      </c>
      <c r="D1907" s="136" t="s">
        <v>84</v>
      </c>
      <c r="E1907" s="136" t="s">
        <v>36</v>
      </c>
      <c r="F1907" s="136" t="s">
        <v>16</v>
      </c>
      <c r="G1907" s="136" t="s">
        <v>17</v>
      </c>
      <c r="H1907" s="136" t="s">
        <v>18</v>
      </c>
      <c r="I1907" s="137">
        <v>354697.60000000003</v>
      </c>
      <c r="J1907" s="8">
        <v>1</v>
      </c>
      <c r="K1907" s="8" t="s">
        <v>710</v>
      </c>
      <c r="L1907" s="9">
        <v>354697.6</v>
      </c>
      <c r="M1907" s="9">
        <v>8.0769230769230766</v>
      </c>
      <c r="N1907" s="138">
        <f t="shared" si="232"/>
        <v>2864865.2307692305</v>
      </c>
      <c r="O1907" s="11" t="s">
        <v>3204</v>
      </c>
      <c r="P1907" s="39">
        <v>8.7043247386883819E-5</v>
      </c>
      <c r="Q1907" s="39">
        <v>1.3897817562131995E-4</v>
      </c>
      <c r="R1907" s="26">
        <v>2.1760811846720955E-2</v>
      </c>
      <c r="S1907" s="26">
        <v>4.1693452686395981E-3</v>
      </c>
      <c r="T1907" s="26">
        <v>2.5930157115360553E-2</v>
      </c>
      <c r="U1907" s="11"/>
      <c r="V1907" s="28"/>
      <c r="W1907" s="28"/>
      <c r="X1907" s="29"/>
      <c r="Y1907" s="108" t="str">
        <f t="shared" si="233"/>
        <v>NO OFERTADO</v>
      </c>
      <c r="Z1907" s="108" t="str">
        <f t="shared" si="234"/>
        <v>CORRECTO</v>
      </c>
      <c r="AA1907" s="29">
        <f t="shared" si="235"/>
        <v>0</v>
      </c>
      <c r="AB1907" s="25">
        <v>7.8338922648195433E-3</v>
      </c>
      <c r="AC1907" s="26">
        <v>2.084672634319799E-3</v>
      </c>
      <c r="AD1907" s="26">
        <v>9.9185648991393423E-3</v>
      </c>
      <c r="AE1907" s="28"/>
      <c r="AF1907" s="28"/>
      <c r="AG1907" s="28"/>
      <c r="AH1907" s="29"/>
      <c r="AI1907" s="108" t="str">
        <f t="shared" si="236"/>
        <v>NO OFERTADO</v>
      </c>
      <c r="AJ1907" s="108" t="str">
        <f t="shared" si="237"/>
        <v>CORRECTO</v>
      </c>
      <c r="AK1907" s="27">
        <v>5.2225948432130295E-3</v>
      </c>
      <c r="AL1907" s="26">
        <v>6.9489087810659968E-4</v>
      </c>
      <c r="AM1907" s="26">
        <v>5.9174857213196291E-3</v>
      </c>
      <c r="AN1907" s="28"/>
      <c r="AO1907" s="28"/>
      <c r="AP1907" s="28"/>
      <c r="AQ1907" s="29"/>
      <c r="AR1907" s="108" t="str">
        <f t="shared" si="238"/>
        <v>NO OFERTADO</v>
      </c>
      <c r="AS1907" s="109" t="str">
        <f t="shared" si="239"/>
        <v>CORRECTO</v>
      </c>
    </row>
    <row r="1908" spans="1:45" ht="36" x14ac:dyDescent="0.25">
      <c r="A1908" s="134">
        <v>1908</v>
      </c>
      <c r="B1908" s="135">
        <v>147</v>
      </c>
      <c r="C1908" s="10" t="s">
        <v>421</v>
      </c>
      <c r="D1908" s="136" t="s">
        <v>422</v>
      </c>
      <c r="E1908" s="136" t="s">
        <v>171</v>
      </c>
      <c r="F1908" s="136" t="s">
        <v>7</v>
      </c>
      <c r="G1908" s="136" t="s">
        <v>8</v>
      </c>
      <c r="H1908" s="136" t="s">
        <v>7</v>
      </c>
      <c r="I1908" s="137">
        <v>113359.18</v>
      </c>
      <c r="J1908" s="8">
        <v>1</v>
      </c>
      <c r="K1908" s="8" t="s">
        <v>423</v>
      </c>
      <c r="L1908" s="9">
        <v>86454.53</v>
      </c>
      <c r="M1908" s="9">
        <v>537.84615384615381</v>
      </c>
      <c r="N1908" s="138">
        <f t="shared" si="232"/>
        <v>46499236.443076916</v>
      </c>
      <c r="O1908" s="11" t="s">
        <v>3204</v>
      </c>
      <c r="P1908" s="39">
        <v>1.4127870650059125E-3</v>
      </c>
      <c r="Q1908" s="39">
        <v>2.2557357949113867E-3</v>
      </c>
      <c r="R1908" s="26">
        <v>0.35319676625147811</v>
      </c>
      <c r="S1908" s="26">
        <v>6.7672073847341599E-2</v>
      </c>
      <c r="T1908" s="26">
        <v>0.4208688400988197</v>
      </c>
      <c r="U1908" s="11"/>
      <c r="V1908" s="28"/>
      <c r="W1908" s="28"/>
      <c r="X1908" s="29"/>
      <c r="Y1908" s="108" t="str">
        <f t="shared" si="233"/>
        <v>NO OFERTADO</v>
      </c>
      <c r="Z1908" s="108" t="str">
        <f t="shared" si="234"/>
        <v>CORRECTO</v>
      </c>
      <c r="AA1908" s="29">
        <f t="shared" si="235"/>
        <v>0</v>
      </c>
      <c r="AB1908" s="25">
        <v>0.12715083585053213</v>
      </c>
      <c r="AC1908" s="26">
        <v>3.3836036923670799E-2</v>
      </c>
      <c r="AD1908" s="26">
        <v>0.16098687277420293</v>
      </c>
      <c r="AE1908" s="28"/>
      <c r="AF1908" s="28"/>
      <c r="AG1908" s="28"/>
      <c r="AH1908" s="29"/>
      <c r="AI1908" s="108" t="str">
        <f t="shared" si="236"/>
        <v>NO OFERTADO</v>
      </c>
      <c r="AJ1908" s="108" t="str">
        <f t="shared" si="237"/>
        <v>CORRECTO</v>
      </c>
      <c r="AK1908" s="27">
        <v>8.4767223900354752E-2</v>
      </c>
      <c r="AL1908" s="26">
        <v>1.1278678974556934E-2</v>
      </c>
      <c r="AM1908" s="26">
        <v>9.6045902874911687E-2</v>
      </c>
      <c r="AN1908" s="28"/>
      <c r="AO1908" s="28"/>
      <c r="AP1908" s="28"/>
      <c r="AQ1908" s="29"/>
      <c r="AR1908" s="108" t="str">
        <f t="shared" si="238"/>
        <v>NO OFERTADO</v>
      </c>
      <c r="AS1908" s="109" t="str">
        <f t="shared" si="239"/>
        <v>CORRECTO</v>
      </c>
    </row>
    <row r="1909" spans="1:45" ht="24" x14ac:dyDescent="0.25">
      <c r="A1909" s="134">
        <v>1909</v>
      </c>
      <c r="B1909" s="135">
        <v>461</v>
      </c>
      <c r="C1909" s="10" t="s">
        <v>421</v>
      </c>
      <c r="D1909" s="136" t="s">
        <v>66</v>
      </c>
      <c r="E1909" s="136" t="s">
        <v>6</v>
      </c>
      <c r="F1909" s="136" t="s">
        <v>7</v>
      </c>
      <c r="G1909" s="136" t="s">
        <v>8</v>
      </c>
      <c r="H1909" s="136" t="s">
        <v>7</v>
      </c>
      <c r="I1909" s="137">
        <v>51526.899999999994</v>
      </c>
      <c r="J1909" s="8">
        <v>1</v>
      </c>
      <c r="K1909" s="8" t="s">
        <v>423</v>
      </c>
      <c r="L1909" s="9">
        <v>51526.9</v>
      </c>
      <c r="M1909" s="9">
        <v>355.38461538461536</v>
      </c>
      <c r="N1909" s="138">
        <f t="shared" si="232"/>
        <v>18311867.538461536</v>
      </c>
      <c r="O1909" s="11" t="s">
        <v>3204</v>
      </c>
      <c r="P1909" s="39">
        <v>5.5636977235336759E-4</v>
      </c>
      <c r="Q1909" s="39">
        <v>8.8833147031887544E-4</v>
      </c>
      <c r="R1909" s="26">
        <v>0.1390924430883419</v>
      </c>
      <c r="S1909" s="26">
        <v>2.6649944109566264E-2</v>
      </c>
      <c r="T1909" s="26">
        <v>0.16574238719790815</v>
      </c>
      <c r="U1909" s="11"/>
      <c r="V1909" s="28"/>
      <c r="W1909" s="28"/>
      <c r="X1909" s="29"/>
      <c r="Y1909" s="108" t="str">
        <f t="shared" si="233"/>
        <v>NO OFERTADO</v>
      </c>
      <c r="Z1909" s="108" t="str">
        <f t="shared" si="234"/>
        <v>CORRECTO</v>
      </c>
      <c r="AA1909" s="29">
        <f t="shared" si="235"/>
        <v>0</v>
      </c>
      <c r="AB1909" s="25">
        <v>5.0073279511803084E-2</v>
      </c>
      <c r="AC1909" s="26">
        <v>1.3324972054783132E-2</v>
      </c>
      <c r="AD1909" s="26">
        <v>6.3398251566586211E-2</v>
      </c>
      <c r="AE1909" s="28"/>
      <c r="AF1909" s="28"/>
      <c r="AG1909" s="28"/>
      <c r="AH1909" s="29"/>
      <c r="AI1909" s="108" t="str">
        <f t="shared" si="236"/>
        <v>NO OFERTADO</v>
      </c>
      <c r="AJ1909" s="108" t="str">
        <f t="shared" si="237"/>
        <v>CORRECTO</v>
      </c>
      <c r="AK1909" s="27">
        <v>3.3382186341202054E-2</v>
      </c>
      <c r="AL1909" s="26">
        <v>4.4416573515943768E-3</v>
      </c>
      <c r="AM1909" s="26">
        <v>3.7823843692796427E-2</v>
      </c>
      <c r="AN1909" s="28"/>
      <c r="AO1909" s="28"/>
      <c r="AP1909" s="28"/>
      <c r="AQ1909" s="29"/>
      <c r="AR1909" s="108" t="str">
        <f t="shared" si="238"/>
        <v>NO OFERTADO</v>
      </c>
      <c r="AS1909" s="109" t="str">
        <f t="shared" si="239"/>
        <v>CORRECTO</v>
      </c>
    </row>
    <row r="1910" spans="1:45" ht="24" x14ac:dyDescent="0.25">
      <c r="A1910" s="134">
        <v>1910</v>
      </c>
      <c r="B1910" s="135">
        <v>605</v>
      </c>
      <c r="C1910" s="10" t="s">
        <v>1352</v>
      </c>
      <c r="D1910" s="136" t="s">
        <v>116</v>
      </c>
      <c r="E1910" s="136" t="s">
        <v>6</v>
      </c>
      <c r="F1910" s="136" t="s">
        <v>7</v>
      </c>
      <c r="G1910" s="136" t="s">
        <v>8</v>
      </c>
      <c r="H1910" s="136" t="s">
        <v>7</v>
      </c>
      <c r="I1910" s="137">
        <v>1620.04</v>
      </c>
      <c r="J1910" s="8">
        <v>1</v>
      </c>
      <c r="K1910" s="8" t="s">
        <v>1353</v>
      </c>
      <c r="L1910" s="9">
        <v>993.2</v>
      </c>
      <c r="M1910" s="9">
        <v>8210.3846153846152</v>
      </c>
      <c r="N1910" s="138">
        <f t="shared" si="232"/>
        <v>8154554</v>
      </c>
      <c r="O1910" s="11" t="s">
        <v>3204</v>
      </c>
      <c r="P1910" s="39">
        <v>2.4775994819174041E-4</v>
      </c>
      <c r="Q1910" s="39">
        <v>3.9558755705281081E-4</v>
      </c>
      <c r="R1910" s="26">
        <v>6.1939987047935102E-2</v>
      </c>
      <c r="S1910" s="26">
        <v>1.1867626711584324E-2</v>
      </c>
      <c r="T1910" s="26">
        <v>7.3807613759519428E-2</v>
      </c>
      <c r="U1910" s="11"/>
      <c r="V1910" s="28"/>
      <c r="W1910" s="28"/>
      <c r="X1910" s="29"/>
      <c r="Y1910" s="108" t="str">
        <f t="shared" si="233"/>
        <v>NO OFERTADO</v>
      </c>
      <c r="Z1910" s="108" t="str">
        <f t="shared" si="234"/>
        <v>CORRECTO</v>
      </c>
      <c r="AA1910" s="29">
        <f t="shared" si="235"/>
        <v>0</v>
      </c>
      <c r="AB1910" s="25">
        <v>2.2298395337256638E-2</v>
      </c>
      <c r="AC1910" s="26">
        <v>5.9338133557921618E-3</v>
      </c>
      <c r="AD1910" s="26">
        <v>2.8232208693048801E-2</v>
      </c>
      <c r="AE1910" s="28"/>
      <c r="AF1910" s="28"/>
      <c r="AG1910" s="28"/>
      <c r="AH1910" s="29"/>
      <c r="AI1910" s="108" t="str">
        <f t="shared" si="236"/>
        <v>NO OFERTADO</v>
      </c>
      <c r="AJ1910" s="108" t="str">
        <f t="shared" si="237"/>
        <v>CORRECTO</v>
      </c>
      <c r="AK1910" s="27">
        <v>1.4865596891504424E-2</v>
      </c>
      <c r="AL1910" s="26">
        <v>1.9779377852640542E-3</v>
      </c>
      <c r="AM1910" s="26">
        <v>1.6843534676768478E-2</v>
      </c>
      <c r="AN1910" s="28"/>
      <c r="AO1910" s="28"/>
      <c r="AP1910" s="28"/>
      <c r="AQ1910" s="29"/>
      <c r="AR1910" s="108" t="str">
        <f t="shared" si="238"/>
        <v>NO OFERTADO</v>
      </c>
      <c r="AS1910" s="109" t="str">
        <f t="shared" si="239"/>
        <v>CORRECTO</v>
      </c>
    </row>
    <row r="1911" spans="1:45" ht="36" x14ac:dyDescent="0.25">
      <c r="A1911" s="134">
        <v>1911</v>
      </c>
      <c r="B1911" s="135">
        <v>598</v>
      </c>
      <c r="C1911" s="10" t="s">
        <v>1352</v>
      </c>
      <c r="D1911" s="136" t="s">
        <v>465</v>
      </c>
      <c r="E1911" s="136" t="s">
        <v>205</v>
      </c>
      <c r="F1911" s="136" t="s">
        <v>7</v>
      </c>
      <c r="G1911" s="136" t="s">
        <v>8</v>
      </c>
      <c r="H1911" s="136" t="s">
        <v>7</v>
      </c>
      <c r="I1911" s="137">
        <v>3240.08</v>
      </c>
      <c r="J1911" s="8">
        <v>1</v>
      </c>
      <c r="K1911" s="8" t="s">
        <v>1353</v>
      </c>
      <c r="L1911" s="9">
        <v>2032.95</v>
      </c>
      <c r="M1911" s="9">
        <v>2713.0833333333335</v>
      </c>
      <c r="N1911" s="138">
        <f t="shared" si="232"/>
        <v>5515562.7625000002</v>
      </c>
      <c r="O1911" s="11" t="s">
        <v>3204</v>
      </c>
      <c r="P1911" s="39">
        <v>1.6757943405430788E-4</v>
      </c>
      <c r="Q1911" s="39">
        <v>2.6756680978368993E-4</v>
      </c>
      <c r="R1911" s="26">
        <v>4.1894858513576973E-2</v>
      </c>
      <c r="S1911" s="26">
        <v>8.0270042935106974E-3</v>
      </c>
      <c r="T1911" s="26">
        <v>4.9921862807087672E-2</v>
      </c>
      <c r="U1911" s="11"/>
      <c r="V1911" s="28"/>
      <c r="W1911" s="28"/>
      <c r="X1911" s="29"/>
      <c r="Y1911" s="108" t="str">
        <f t="shared" si="233"/>
        <v>NO OFERTADO</v>
      </c>
      <c r="Z1911" s="108" t="str">
        <f t="shared" si="234"/>
        <v>CORRECTO</v>
      </c>
      <c r="AA1911" s="29">
        <f t="shared" si="235"/>
        <v>0</v>
      </c>
      <c r="AB1911" s="25">
        <v>1.5082149064887709E-2</v>
      </c>
      <c r="AC1911" s="26">
        <v>4.0135021467553487E-3</v>
      </c>
      <c r="AD1911" s="26">
        <v>1.9095651211643059E-2</v>
      </c>
      <c r="AE1911" s="28"/>
      <c r="AF1911" s="28"/>
      <c r="AG1911" s="28"/>
      <c r="AH1911" s="29"/>
      <c r="AI1911" s="108" t="str">
        <f t="shared" si="236"/>
        <v>NO OFERTADO</v>
      </c>
      <c r="AJ1911" s="108" t="str">
        <f t="shared" si="237"/>
        <v>CORRECTO</v>
      </c>
      <c r="AK1911" s="27">
        <v>1.0054766043258473E-2</v>
      </c>
      <c r="AL1911" s="26">
        <v>1.3378340489184496E-3</v>
      </c>
      <c r="AM1911" s="26">
        <v>1.1392600092176922E-2</v>
      </c>
      <c r="AN1911" s="28"/>
      <c r="AO1911" s="28"/>
      <c r="AP1911" s="28"/>
      <c r="AQ1911" s="29"/>
      <c r="AR1911" s="108" t="str">
        <f t="shared" si="238"/>
        <v>NO OFERTADO</v>
      </c>
      <c r="AS1911" s="109" t="str">
        <f t="shared" si="239"/>
        <v>CORRECTO</v>
      </c>
    </row>
    <row r="1912" spans="1:45" ht="24" x14ac:dyDescent="0.25">
      <c r="A1912" s="134">
        <v>1912</v>
      </c>
      <c r="B1912" s="135">
        <v>380</v>
      </c>
      <c r="C1912" s="10" t="s">
        <v>945</v>
      </c>
      <c r="D1912" s="136" t="s">
        <v>660</v>
      </c>
      <c r="E1912" s="136" t="s">
        <v>7</v>
      </c>
      <c r="F1912" s="136" t="s">
        <v>7</v>
      </c>
      <c r="G1912" s="136" t="s">
        <v>8</v>
      </c>
      <c r="H1912" s="136" t="s">
        <v>7</v>
      </c>
      <c r="I1912" s="137">
        <v>89436.75</v>
      </c>
      <c r="J1912" s="8">
        <v>1</v>
      </c>
      <c r="K1912" s="8" t="s">
        <v>946</v>
      </c>
      <c r="L1912" s="9">
        <v>89436.75</v>
      </c>
      <c r="M1912" s="9">
        <v>240</v>
      </c>
      <c r="N1912" s="138">
        <f t="shared" si="232"/>
        <v>21464820</v>
      </c>
      <c r="O1912" s="11" t="s">
        <v>3204</v>
      </c>
      <c r="P1912" s="39">
        <v>6.5216597880706081E-4</v>
      </c>
      <c r="Q1912" s="39">
        <v>1.0412851158234178E-3</v>
      </c>
      <c r="R1912" s="26">
        <v>0.16304149470176521</v>
      </c>
      <c r="S1912" s="26">
        <v>3.1238553474702533E-2</v>
      </c>
      <c r="T1912" s="26">
        <v>0.19428004817646774</v>
      </c>
      <c r="U1912" s="11"/>
      <c r="V1912" s="28"/>
      <c r="W1912" s="28"/>
      <c r="X1912" s="29"/>
      <c r="Y1912" s="108" t="str">
        <f t="shared" si="233"/>
        <v>NO OFERTADO</v>
      </c>
      <c r="Z1912" s="108" t="str">
        <f t="shared" si="234"/>
        <v>CORRECTO</v>
      </c>
      <c r="AA1912" s="29">
        <f t="shared" si="235"/>
        <v>0</v>
      </c>
      <c r="AB1912" s="25">
        <v>5.8694938092635471E-2</v>
      </c>
      <c r="AC1912" s="26">
        <v>1.5619276737351266E-2</v>
      </c>
      <c r="AD1912" s="26">
        <v>7.4314214829986736E-2</v>
      </c>
      <c r="AE1912" s="28"/>
      <c r="AF1912" s="28"/>
      <c r="AG1912" s="28"/>
      <c r="AH1912" s="29"/>
      <c r="AI1912" s="108" t="str">
        <f t="shared" si="236"/>
        <v>NO OFERTADO</v>
      </c>
      <c r="AJ1912" s="108" t="str">
        <f t="shared" si="237"/>
        <v>CORRECTO</v>
      </c>
      <c r="AK1912" s="27">
        <v>3.9129958728423647E-2</v>
      </c>
      <c r="AL1912" s="26">
        <v>5.2064255791170891E-3</v>
      </c>
      <c r="AM1912" s="26">
        <v>4.4336384307540735E-2</v>
      </c>
      <c r="AN1912" s="28"/>
      <c r="AO1912" s="28"/>
      <c r="AP1912" s="28"/>
      <c r="AQ1912" s="29"/>
      <c r="AR1912" s="108" t="str">
        <f t="shared" si="238"/>
        <v>NO OFERTADO</v>
      </c>
      <c r="AS1912" s="109" t="str">
        <f t="shared" si="239"/>
        <v>CORRECTO</v>
      </c>
    </row>
    <row r="1913" spans="1:45" ht="24" x14ac:dyDescent="0.25">
      <c r="A1913" s="134">
        <v>1913</v>
      </c>
      <c r="B1913" s="135">
        <v>965</v>
      </c>
      <c r="C1913" s="10" t="s">
        <v>1835</v>
      </c>
      <c r="D1913" s="136" t="s">
        <v>69</v>
      </c>
      <c r="E1913" s="136" t="s">
        <v>6</v>
      </c>
      <c r="F1913" s="136" t="s">
        <v>7</v>
      </c>
      <c r="G1913" s="136" t="s">
        <v>8</v>
      </c>
      <c r="H1913" s="136" t="s">
        <v>7</v>
      </c>
      <c r="I1913" s="137">
        <v>1820</v>
      </c>
      <c r="J1913" s="8">
        <v>1</v>
      </c>
      <c r="K1913" s="8" t="s">
        <v>1836</v>
      </c>
      <c r="L1913" s="9">
        <v>1820</v>
      </c>
      <c r="M1913" s="9">
        <v>3194</v>
      </c>
      <c r="N1913" s="138">
        <f t="shared" si="232"/>
        <v>5813080</v>
      </c>
      <c r="O1913" s="11" t="s">
        <v>3204</v>
      </c>
      <c r="P1913" s="39">
        <v>1.7661890517058841E-4</v>
      </c>
      <c r="Q1913" s="39">
        <v>2.8199974102232364E-4</v>
      </c>
      <c r="R1913" s="26">
        <v>4.4154726292647099E-2</v>
      </c>
      <c r="S1913" s="26">
        <v>8.4599922306697085E-3</v>
      </c>
      <c r="T1913" s="26">
        <v>5.2614718523316811E-2</v>
      </c>
      <c r="U1913" s="11"/>
      <c r="V1913" s="28"/>
      <c r="W1913" s="28"/>
      <c r="X1913" s="29"/>
      <c r="Y1913" s="108" t="str">
        <f t="shared" si="233"/>
        <v>NO OFERTADO</v>
      </c>
      <c r="Z1913" s="108" t="str">
        <f t="shared" si="234"/>
        <v>CORRECTO</v>
      </c>
      <c r="AA1913" s="29">
        <f t="shared" si="235"/>
        <v>0</v>
      </c>
      <c r="AB1913" s="25">
        <v>1.5895701465352956E-2</v>
      </c>
      <c r="AC1913" s="26">
        <v>4.2299961153348543E-3</v>
      </c>
      <c r="AD1913" s="26">
        <v>2.0125697580687808E-2</v>
      </c>
      <c r="AE1913" s="28"/>
      <c r="AF1913" s="28"/>
      <c r="AG1913" s="28"/>
      <c r="AH1913" s="29"/>
      <c r="AI1913" s="108" t="str">
        <f t="shared" si="236"/>
        <v>NO OFERTADO</v>
      </c>
      <c r="AJ1913" s="108" t="str">
        <f t="shared" si="237"/>
        <v>CORRECTO</v>
      </c>
      <c r="AK1913" s="27">
        <v>1.0597134310235304E-2</v>
      </c>
      <c r="AL1913" s="26">
        <v>1.4099987051116182E-3</v>
      </c>
      <c r="AM1913" s="26">
        <v>1.2007133015346921E-2</v>
      </c>
      <c r="AN1913" s="28"/>
      <c r="AO1913" s="28"/>
      <c r="AP1913" s="28"/>
      <c r="AQ1913" s="29"/>
      <c r="AR1913" s="108" t="str">
        <f t="shared" si="238"/>
        <v>NO OFERTADO</v>
      </c>
      <c r="AS1913" s="109" t="str">
        <f t="shared" si="239"/>
        <v>CORRECTO</v>
      </c>
    </row>
    <row r="1914" spans="1:45" ht="24" x14ac:dyDescent="0.25">
      <c r="A1914" s="134">
        <v>1914</v>
      </c>
      <c r="B1914" s="135">
        <v>912</v>
      </c>
      <c r="C1914" s="10" t="s">
        <v>1835</v>
      </c>
      <c r="D1914" s="136" t="s">
        <v>148</v>
      </c>
      <c r="E1914" s="136" t="s">
        <v>6</v>
      </c>
      <c r="F1914" s="136" t="s">
        <v>7</v>
      </c>
      <c r="G1914" s="136" t="s">
        <v>8</v>
      </c>
      <c r="H1914" s="136" t="s">
        <v>7</v>
      </c>
      <c r="I1914" s="137">
        <v>455</v>
      </c>
      <c r="J1914" s="8">
        <v>1</v>
      </c>
      <c r="K1914" s="8" t="s">
        <v>1836</v>
      </c>
      <c r="L1914" s="9">
        <v>455</v>
      </c>
      <c r="M1914" s="9">
        <v>9562.8461538461543</v>
      </c>
      <c r="N1914" s="138">
        <f t="shared" si="232"/>
        <v>4351095</v>
      </c>
      <c r="O1914" s="11" t="s">
        <v>3204</v>
      </c>
      <c r="P1914" s="39">
        <v>1.3219939088972133E-4</v>
      </c>
      <c r="Q1914" s="39">
        <v>2.1107703027715556E-4</v>
      </c>
      <c r="R1914" s="26">
        <v>3.3049847722430331E-2</v>
      </c>
      <c r="S1914" s="26">
        <v>6.3323109083146673E-3</v>
      </c>
      <c r="T1914" s="26">
        <v>3.9382158630744998E-2</v>
      </c>
      <c r="U1914" s="11"/>
      <c r="V1914" s="28"/>
      <c r="W1914" s="28"/>
      <c r="X1914" s="29"/>
      <c r="Y1914" s="108" t="str">
        <f t="shared" si="233"/>
        <v>NO OFERTADO</v>
      </c>
      <c r="Z1914" s="108" t="str">
        <f t="shared" si="234"/>
        <v>CORRECTO</v>
      </c>
      <c r="AA1914" s="29">
        <f t="shared" si="235"/>
        <v>0</v>
      </c>
      <c r="AB1914" s="25">
        <v>1.189794518007492E-2</v>
      </c>
      <c r="AC1914" s="26">
        <v>3.1661554541573336E-3</v>
      </c>
      <c r="AD1914" s="26">
        <v>1.5064100634232254E-2</v>
      </c>
      <c r="AE1914" s="28"/>
      <c r="AF1914" s="28"/>
      <c r="AG1914" s="28"/>
      <c r="AH1914" s="29"/>
      <c r="AI1914" s="108" t="str">
        <f t="shared" si="236"/>
        <v>NO OFERTADO</v>
      </c>
      <c r="AJ1914" s="108" t="str">
        <f t="shared" si="237"/>
        <v>CORRECTO</v>
      </c>
      <c r="AK1914" s="27">
        <v>7.9319634533832808E-3</v>
      </c>
      <c r="AL1914" s="26">
        <v>1.0553851513857779E-3</v>
      </c>
      <c r="AM1914" s="26">
        <v>8.9873486047690587E-3</v>
      </c>
      <c r="AN1914" s="28"/>
      <c r="AO1914" s="28"/>
      <c r="AP1914" s="28"/>
      <c r="AQ1914" s="29"/>
      <c r="AR1914" s="108" t="str">
        <f t="shared" si="238"/>
        <v>NO OFERTADO</v>
      </c>
      <c r="AS1914" s="109" t="str">
        <f t="shared" si="239"/>
        <v>CORRECTO</v>
      </c>
    </row>
    <row r="1915" spans="1:45" ht="24" x14ac:dyDescent="0.25">
      <c r="A1915" s="134">
        <v>1915</v>
      </c>
      <c r="B1915" s="135">
        <v>1185</v>
      </c>
      <c r="C1915" s="10" t="s">
        <v>1835</v>
      </c>
      <c r="D1915" s="136" t="s">
        <v>51</v>
      </c>
      <c r="E1915" s="136" t="s">
        <v>6</v>
      </c>
      <c r="F1915" s="136" t="s">
        <v>7</v>
      </c>
      <c r="G1915" s="136" t="s">
        <v>8</v>
      </c>
      <c r="H1915" s="136" t="s">
        <v>7</v>
      </c>
      <c r="I1915" s="137">
        <v>910</v>
      </c>
      <c r="J1915" s="8">
        <v>1</v>
      </c>
      <c r="K1915" s="8" t="s">
        <v>1836</v>
      </c>
      <c r="L1915" s="9">
        <v>880.14</v>
      </c>
      <c r="M1915" s="9">
        <v>3239.3846153846152</v>
      </c>
      <c r="N1915" s="138">
        <f t="shared" si="232"/>
        <v>2851111.9753846154</v>
      </c>
      <c r="O1915" s="11" t="s">
        <v>3204</v>
      </c>
      <c r="P1915" s="39">
        <v>8.6625382002515766E-5</v>
      </c>
      <c r="Q1915" s="39">
        <v>1.3831098809651807E-4</v>
      </c>
      <c r="R1915" s="26">
        <v>2.1656345500628942E-2</v>
      </c>
      <c r="S1915" s="26">
        <v>4.1493296428955417E-3</v>
      </c>
      <c r="T1915" s="26">
        <v>2.5805675143524484E-2</v>
      </c>
      <c r="U1915" s="11"/>
      <c r="V1915" s="28"/>
      <c r="W1915" s="28"/>
      <c r="X1915" s="29"/>
      <c r="Y1915" s="108" t="str">
        <f t="shared" si="233"/>
        <v>NO OFERTADO</v>
      </c>
      <c r="Z1915" s="108" t="str">
        <f t="shared" si="234"/>
        <v>CORRECTO</v>
      </c>
      <c r="AA1915" s="29">
        <f t="shared" si="235"/>
        <v>0</v>
      </c>
      <c r="AB1915" s="25">
        <v>7.7962843802264186E-3</v>
      </c>
      <c r="AC1915" s="26">
        <v>2.0746648214477709E-3</v>
      </c>
      <c r="AD1915" s="26">
        <v>9.8709492016741899E-3</v>
      </c>
      <c r="AE1915" s="28"/>
      <c r="AF1915" s="28"/>
      <c r="AG1915" s="28"/>
      <c r="AH1915" s="29"/>
      <c r="AI1915" s="108" t="str">
        <f t="shared" si="236"/>
        <v>NO OFERTADO</v>
      </c>
      <c r="AJ1915" s="108" t="str">
        <f t="shared" si="237"/>
        <v>CORRECTO</v>
      </c>
      <c r="AK1915" s="27">
        <v>5.1975229201509463E-3</v>
      </c>
      <c r="AL1915" s="26">
        <v>6.9155494048259028E-4</v>
      </c>
      <c r="AM1915" s="26">
        <v>5.8890778606335362E-3</v>
      </c>
      <c r="AN1915" s="28"/>
      <c r="AO1915" s="28"/>
      <c r="AP1915" s="28"/>
      <c r="AQ1915" s="29"/>
      <c r="AR1915" s="108" t="str">
        <f t="shared" si="238"/>
        <v>NO OFERTADO</v>
      </c>
      <c r="AS1915" s="109" t="str">
        <f t="shared" si="239"/>
        <v>CORRECTO</v>
      </c>
    </row>
    <row r="1916" spans="1:45" ht="24" x14ac:dyDescent="0.25">
      <c r="A1916" s="134">
        <v>1916</v>
      </c>
      <c r="B1916" s="135">
        <v>1557</v>
      </c>
      <c r="C1916" s="10" t="s">
        <v>1835</v>
      </c>
      <c r="D1916" s="136" t="s">
        <v>660</v>
      </c>
      <c r="E1916" s="136" t="s">
        <v>6</v>
      </c>
      <c r="F1916" s="136" t="s">
        <v>7</v>
      </c>
      <c r="G1916" s="136" t="s">
        <v>8</v>
      </c>
      <c r="H1916" s="136" t="s">
        <v>7</v>
      </c>
      <c r="I1916" s="137">
        <v>273</v>
      </c>
      <c r="J1916" s="8">
        <v>1</v>
      </c>
      <c r="K1916" s="8" t="s">
        <v>1836</v>
      </c>
      <c r="L1916" s="9">
        <v>273</v>
      </c>
      <c r="M1916" s="9">
        <v>1404.3846153846155</v>
      </c>
      <c r="N1916" s="138">
        <f t="shared" si="232"/>
        <v>383397</v>
      </c>
      <c r="O1916" s="11" t="s">
        <v>3204</v>
      </c>
      <c r="P1916" s="39">
        <v>1.164875735164286E-5</v>
      </c>
      <c r="Q1916" s="39">
        <v>1.8599065333478264E-5</v>
      </c>
      <c r="R1916" s="26">
        <v>2.912189337910715E-3</v>
      </c>
      <c r="S1916" s="26">
        <v>5.5797196000434792E-4</v>
      </c>
      <c r="T1916" s="26">
        <v>3.4701612979150627E-3</v>
      </c>
      <c r="U1916" s="11"/>
      <c r="V1916" s="28"/>
      <c r="W1916" s="28"/>
      <c r="X1916" s="29"/>
      <c r="Y1916" s="108" t="str">
        <f t="shared" si="233"/>
        <v>NO OFERTADO</v>
      </c>
      <c r="Z1916" s="108" t="str">
        <f t="shared" si="234"/>
        <v>CORRECTO</v>
      </c>
      <c r="AA1916" s="29">
        <f t="shared" si="235"/>
        <v>0</v>
      </c>
      <c r="AB1916" s="25">
        <v>1.0483881616478574E-3</v>
      </c>
      <c r="AC1916" s="26">
        <v>2.7898598000217396E-4</v>
      </c>
      <c r="AD1916" s="26">
        <v>1.3273741416500312E-3</v>
      </c>
      <c r="AE1916" s="28"/>
      <c r="AF1916" s="28"/>
      <c r="AG1916" s="28"/>
      <c r="AH1916" s="29"/>
      <c r="AI1916" s="108" t="str">
        <f t="shared" si="236"/>
        <v>NO OFERTADO</v>
      </c>
      <c r="AJ1916" s="108" t="str">
        <f t="shared" si="237"/>
        <v>CORRECTO</v>
      </c>
      <c r="AK1916" s="27">
        <v>6.989254410985716E-4</v>
      </c>
      <c r="AL1916" s="26">
        <v>9.2995326667391325E-5</v>
      </c>
      <c r="AM1916" s="26">
        <v>7.9192076776596289E-4</v>
      </c>
      <c r="AN1916" s="28"/>
      <c r="AO1916" s="28"/>
      <c r="AP1916" s="28"/>
      <c r="AQ1916" s="29"/>
      <c r="AR1916" s="108" t="str">
        <f t="shared" si="238"/>
        <v>NO OFERTADO</v>
      </c>
      <c r="AS1916" s="109" t="str">
        <f t="shared" si="239"/>
        <v>CORRECTO</v>
      </c>
    </row>
    <row r="1917" spans="1:45" x14ac:dyDescent="0.25">
      <c r="A1917" s="134">
        <v>1917</v>
      </c>
      <c r="B1917" s="135">
        <v>77</v>
      </c>
      <c r="C1917" s="10" t="s">
        <v>245</v>
      </c>
      <c r="D1917" s="136" t="s">
        <v>246</v>
      </c>
      <c r="E1917" s="136" t="s">
        <v>36</v>
      </c>
      <c r="F1917" s="136" t="s">
        <v>16</v>
      </c>
      <c r="G1917" s="136" t="s">
        <v>247</v>
      </c>
      <c r="H1917" s="136" t="s">
        <v>36</v>
      </c>
      <c r="I1917" s="137">
        <v>338655</v>
      </c>
      <c r="J1917" s="8">
        <v>1</v>
      </c>
      <c r="K1917" s="8" t="s">
        <v>248</v>
      </c>
      <c r="L1917" s="9">
        <v>299651.21999999997</v>
      </c>
      <c r="M1917" s="9">
        <v>188.53846153846155</v>
      </c>
      <c r="N1917" s="138">
        <f t="shared" si="232"/>
        <v>56495780.016923077</v>
      </c>
      <c r="O1917" s="11" t="s">
        <v>3204</v>
      </c>
      <c r="P1917" s="39">
        <v>1.7165122126905805E-3</v>
      </c>
      <c r="Q1917" s="39">
        <v>2.7406805572306723E-3</v>
      </c>
      <c r="R1917" s="26">
        <v>0.42912805317264513</v>
      </c>
      <c r="S1917" s="26">
        <v>8.2220416716920167E-2</v>
      </c>
      <c r="T1917" s="26">
        <v>0.51134846988956528</v>
      </c>
      <c r="U1917" s="11"/>
      <c r="V1917" s="28"/>
      <c r="W1917" s="28"/>
      <c r="X1917" s="29"/>
      <c r="Y1917" s="108" t="str">
        <f t="shared" si="233"/>
        <v>NO OFERTADO</v>
      </c>
      <c r="Z1917" s="108" t="str">
        <f t="shared" si="234"/>
        <v>CORRECTO</v>
      </c>
      <c r="AA1917" s="29">
        <f t="shared" si="235"/>
        <v>0</v>
      </c>
      <c r="AB1917" s="25">
        <v>0.15448609914215225</v>
      </c>
      <c r="AC1917" s="26">
        <v>4.1110208358460083E-2</v>
      </c>
      <c r="AD1917" s="26">
        <v>0.19559630750061233</v>
      </c>
      <c r="AE1917" s="28"/>
      <c r="AF1917" s="28"/>
      <c r="AG1917" s="28"/>
      <c r="AH1917" s="29"/>
      <c r="AI1917" s="108" t="str">
        <f t="shared" si="236"/>
        <v>NO OFERTADO</v>
      </c>
      <c r="AJ1917" s="108" t="str">
        <f t="shared" si="237"/>
        <v>CORRECTO</v>
      </c>
      <c r="AK1917" s="27">
        <v>0.10299073276143483</v>
      </c>
      <c r="AL1917" s="26">
        <v>1.3703402786153361E-2</v>
      </c>
      <c r="AM1917" s="26">
        <v>0.1166941355475882</v>
      </c>
      <c r="AN1917" s="28"/>
      <c r="AO1917" s="28"/>
      <c r="AP1917" s="28"/>
      <c r="AQ1917" s="29"/>
      <c r="AR1917" s="108" t="str">
        <f t="shared" si="238"/>
        <v>NO OFERTADO</v>
      </c>
      <c r="AS1917" s="109" t="str">
        <f t="shared" si="239"/>
        <v>CORRECTO</v>
      </c>
    </row>
    <row r="1918" spans="1:45" x14ac:dyDescent="0.25">
      <c r="A1918" s="134">
        <v>1918</v>
      </c>
      <c r="B1918" s="135">
        <v>165</v>
      </c>
      <c r="C1918" s="10" t="s">
        <v>245</v>
      </c>
      <c r="D1918" s="136" t="s">
        <v>467</v>
      </c>
      <c r="E1918" s="136" t="s">
        <v>36</v>
      </c>
      <c r="F1918" s="136" t="s">
        <v>16</v>
      </c>
      <c r="G1918" s="136" t="s">
        <v>247</v>
      </c>
      <c r="H1918" s="136" t="s">
        <v>36</v>
      </c>
      <c r="I1918" s="137">
        <v>1354620</v>
      </c>
      <c r="J1918" s="8">
        <v>1</v>
      </c>
      <c r="K1918" s="8" t="s">
        <v>248</v>
      </c>
      <c r="L1918" s="9">
        <v>963674.35</v>
      </c>
      <c r="M1918" s="9">
        <v>53.615384615384613</v>
      </c>
      <c r="N1918" s="138">
        <f t="shared" si="232"/>
        <v>51667770.919230767</v>
      </c>
      <c r="O1918" s="11" t="s">
        <v>3204</v>
      </c>
      <c r="P1918" s="39">
        <v>1.5698227329331961E-3</v>
      </c>
      <c r="Q1918" s="39">
        <v>2.506467830895811E-3</v>
      </c>
      <c r="R1918" s="26">
        <v>0.39245568323329905</v>
      </c>
      <c r="S1918" s="26">
        <v>7.5194034926874334E-2</v>
      </c>
      <c r="T1918" s="26">
        <v>0.46764971816017337</v>
      </c>
      <c r="U1918" s="11"/>
      <c r="V1918" s="28"/>
      <c r="W1918" s="28"/>
      <c r="X1918" s="29"/>
      <c r="Y1918" s="108" t="str">
        <f t="shared" si="233"/>
        <v>NO OFERTADO</v>
      </c>
      <c r="Z1918" s="108" t="str">
        <f t="shared" si="234"/>
        <v>CORRECTO</v>
      </c>
      <c r="AA1918" s="29">
        <f t="shared" si="235"/>
        <v>0</v>
      </c>
      <c r="AB1918" s="25">
        <v>0.14128404596398766</v>
      </c>
      <c r="AC1918" s="26">
        <v>3.7597017463437167E-2</v>
      </c>
      <c r="AD1918" s="26">
        <v>0.17888106342742482</v>
      </c>
      <c r="AE1918" s="28"/>
      <c r="AF1918" s="28"/>
      <c r="AG1918" s="28"/>
      <c r="AH1918" s="29"/>
      <c r="AI1918" s="108" t="str">
        <f t="shared" si="236"/>
        <v>NO OFERTADO</v>
      </c>
      <c r="AJ1918" s="108" t="str">
        <f t="shared" si="237"/>
        <v>CORRECTO</v>
      </c>
      <c r="AK1918" s="27">
        <v>9.4189363975991772E-2</v>
      </c>
      <c r="AL1918" s="26">
        <v>1.2532339154479055E-2</v>
      </c>
      <c r="AM1918" s="26">
        <v>0.10672170313047083</v>
      </c>
      <c r="AN1918" s="28"/>
      <c r="AO1918" s="28"/>
      <c r="AP1918" s="28"/>
      <c r="AQ1918" s="29"/>
      <c r="AR1918" s="108" t="str">
        <f t="shared" si="238"/>
        <v>NO OFERTADO</v>
      </c>
      <c r="AS1918" s="109" t="str">
        <f t="shared" si="239"/>
        <v>CORRECTO</v>
      </c>
    </row>
    <row r="1919" spans="1:45" x14ac:dyDescent="0.25">
      <c r="A1919" s="134">
        <v>1919</v>
      </c>
      <c r="B1919" s="135">
        <v>252</v>
      </c>
      <c r="C1919" s="10" t="s">
        <v>245</v>
      </c>
      <c r="D1919" s="136" t="s">
        <v>679</v>
      </c>
      <c r="E1919" s="136" t="s">
        <v>36</v>
      </c>
      <c r="F1919" s="136" t="s">
        <v>16</v>
      </c>
      <c r="G1919" s="136" t="s">
        <v>247</v>
      </c>
      <c r="H1919" s="136" t="s">
        <v>36</v>
      </c>
      <c r="I1919" s="137">
        <v>703940</v>
      </c>
      <c r="J1919" s="8">
        <v>1</v>
      </c>
      <c r="K1919" s="8" t="s">
        <v>248</v>
      </c>
      <c r="L1919" s="9">
        <v>703940</v>
      </c>
      <c r="M1919" s="9">
        <v>60.07692307692308</v>
      </c>
      <c r="N1919" s="138">
        <f t="shared" si="232"/>
        <v>42290549.230769232</v>
      </c>
      <c r="O1919" s="11" t="s">
        <v>3204</v>
      </c>
      <c r="P1919" s="39">
        <v>1.2849144522699379E-3</v>
      </c>
      <c r="Q1919" s="39">
        <v>2.0515671435398708E-3</v>
      </c>
      <c r="R1919" s="26">
        <v>0.32122861306748446</v>
      </c>
      <c r="S1919" s="26">
        <v>6.1547014306196121E-2</v>
      </c>
      <c r="T1919" s="26">
        <v>0.38277562737368059</v>
      </c>
      <c r="U1919" s="11"/>
      <c r="V1919" s="28"/>
      <c r="W1919" s="28"/>
      <c r="X1919" s="29"/>
      <c r="Y1919" s="108" t="str">
        <f t="shared" si="233"/>
        <v>NO OFERTADO</v>
      </c>
      <c r="Z1919" s="108" t="str">
        <f t="shared" si="234"/>
        <v>CORRECTO</v>
      </c>
      <c r="AA1919" s="29">
        <f t="shared" si="235"/>
        <v>0</v>
      </c>
      <c r="AB1919" s="25">
        <v>0.11564230070429442</v>
      </c>
      <c r="AC1919" s="26">
        <v>3.0773507153098061E-2</v>
      </c>
      <c r="AD1919" s="26">
        <v>0.14641580785739247</v>
      </c>
      <c r="AE1919" s="28"/>
      <c r="AF1919" s="28"/>
      <c r="AG1919" s="28"/>
      <c r="AH1919" s="29"/>
      <c r="AI1919" s="108" t="str">
        <f t="shared" si="236"/>
        <v>NO OFERTADO</v>
      </c>
      <c r="AJ1919" s="108" t="str">
        <f t="shared" si="237"/>
        <v>CORRECTO</v>
      </c>
      <c r="AK1919" s="27">
        <v>7.7094867136196274E-2</v>
      </c>
      <c r="AL1919" s="26">
        <v>1.0257835717699355E-2</v>
      </c>
      <c r="AM1919" s="26">
        <v>8.7352702853895625E-2</v>
      </c>
      <c r="AN1919" s="28"/>
      <c r="AO1919" s="28"/>
      <c r="AP1919" s="28"/>
      <c r="AQ1919" s="29"/>
      <c r="AR1919" s="108" t="str">
        <f t="shared" si="238"/>
        <v>NO OFERTADO</v>
      </c>
      <c r="AS1919" s="109" t="str">
        <f t="shared" si="239"/>
        <v>CORRECTO</v>
      </c>
    </row>
    <row r="1920" spans="1:45" x14ac:dyDescent="0.25">
      <c r="A1920" s="134">
        <v>1920</v>
      </c>
      <c r="B1920" s="135">
        <v>279</v>
      </c>
      <c r="C1920" s="10" t="s">
        <v>245</v>
      </c>
      <c r="D1920" s="136" t="s">
        <v>728</v>
      </c>
      <c r="E1920" s="136" t="s">
        <v>36</v>
      </c>
      <c r="F1920" s="136" t="s">
        <v>16</v>
      </c>
      <c r="G1920" s="136" t="s">
        <v>247</v>
      </c>
      <c r="H1920" s="136" t="s">
        <v>36</v>
      </c>
      <c r="I1920" s="137">
        <v>677310</v>
      </c>
      <c r="J1920" s="8">
        <v>1</v>
      </c>
      <c r="K1920" s="8" t="s">
        <v>248</v>
      </c>
      <c r="L1920" s="9">
        <v>663971</v>
      </c>
      <c r="M1920" s="9">
        <v>56.230769230769234</v>
      </c>
      <c r="N1920" s="138">
        <f t="shared" si="232"/>
        <v>37335600.07692308</v>
      </c>
      <c r="O1920" s="11" t="s">
        <v>3204</v>
      </c>
      <c r="P1920" s="39">
        <v>1.1343681507003328E-3</v>
      </c>
      <c r="Q1920" s="39">
        <v>1.8111963971948358E-3</v>
      </c>
      <c r="R1920" s="26">
        <v>0.28359203767508323</v>
      </c>
      <c r="S1920" s="26">
        <v>5.4335891915845071E-2</v>
      </c>
      <c r="T1920" s="26">
        <v>0.33792792959092832</v>
      </c>
      <c r="U1920" s="11"/>
      <c r="V1920" s="28"/>
      <c r="W1920" s="28"/>
      <c r="X1920" s="29"/>
      <c r="Y1920" s="108" t="str">
        <f t="shared" si="233"/>
        <v>NO OFERTADO</v>
      </c>
      <c r="Z1920" s="108" t="str">
        <f t="shared" si="234"/>
        <v>CORRECTO</v>
      </c>
      <c r="AA1920" s="29">
        <f t="shared" si="235"/>
        <v>0</v>
      </c>
      <c r="AB1920" s="25">
        <v>0.10209313356302996</v>
      </c>
      <c r="AC1920" s="26">
        <v>2.7167945957922535E-2</v>
      </c>
      <c r="AD1920" s="26">
        <v>0.1292610795209525</v>
      </c>
      <c r="AE1920" s="28"/>
      <c r="AF1920" s="28"/>
      <c r="AG1920" s="28"/>
      <c r="AH1920" s="29"/>
      <c r="AI1920" s="108" t="str">
        <f t="shared" si="236"/>
        <v>NO OFERTADO</v>
      </c>
      <c r="AJ1920" s="108" t="str">
        <f t="shared" si="237"/>
        <v>CORRECTO</v>
      </c>
      <c r="AK1920" s="27">
        <v>6.8062089042019963E-2</v>
      </c>
      <c r="AL1920" s="26">
        <v>9.0559819859741784E-3</v>
      </c>
      <c r="AM1920" s="26">
        <v>7.7118071027994145E-2</v>
      </c>
      <c r="AN1920" s="28"/>
      <c r="AO1920" s="28"/>
      <c r="AP1920" s="28"/>
      <c r="AQ1920" s="29"/>
      <c r="AR1920" s="108" t="str">
        <f t="shared" si="238"/>
        <v>NO OFERTADO</v>
      </c>
      <c r="AS1920" s="109" t="str">
        <f t="shared" si="239"/>
        <v>CORRECTO</v>
      </c>
    </row>
    <row r="1921" spans="1:45" x14ac:dyDescent="0.25">
      <c r="A1921" s="134">
        <v>1921</v>
      </c>
      <c r="B1921" s="135">
        <v>616</v>
      </c>
      <c r="C1921" s="10" t="s">
        <v>245</v>
      </c>
      <c r="D1921" s="136" t="s">
        <v>1365</v>
      </c>
      <c r="E1921" s="136" t="s">
        <v>36</v>
      </c>
      <c r="F1921" s="136" t="s">
        <v>16</v>
      </c>
      <c r="G1921" s="136" t="s">
        <v>247</v>
      </c>
      <c r="H1921" s="136" t="s">
        <v>36</v>
      </c>
      <c r="I1921" s="137">
        <v>422364.00000000006</v>
      </c>
      <c r="J1921" s="8">
        <v>1</v>
      </c>
      <c r="K1921" s="8" t="s">
        <v>248</v>
      </c>
      <c r="L1921" s="9">
        <v>422364</v>
      </c>
      <c r="M1921" s="9">
        <v>34.846153846153847</v>
      </c>
      <c r="N1921" s="138">
        <f t="shared" si="232"/>
        <v>14717760.923076924</v>
      </c>
      <c r="O1921" s="11" t="s">
        <v>3204</v>
      </c>
      <c r="P1921" s="39">
        <v>4.4716997199355848E-4</v>
      </c>
      <c r="Q1921" s="39">
        <v>7.1397688811029056E-4</v>
      </c>
      <c r="R1921" s="26">
        <v>0.11179249299838961</v>
      </c>
      <c r="S1921" s="26">
        <v>2.1419306643308718E-2</v>
      </c>
      <c r="T1921" s="26">
        <v>0.13321179964169833</v>
      </c>
      <c r="U1921" s="11"/>
      <c r="V1921" s="28"/>
      <c r="W1921" s="28"/>
      <c r="X1921" s="29"/>
      <c r="Y1921" s="108" t="str">
        <f t="shared" si="233"/>
        <v>NO OFERTADO</v>
      </c>
      <c r="Z1921" s="108" t="str">
        <f t="shared" si="234"/>
        <v>CORRECTO</v>
      </c>
      <c r="AA1921" s="29">
        <f t="shared" si="235"/>
        <v>0</v>
      </c>
      <c r="AB1921" s="25">
        <v>4.024529747942026E-2</v>
      </c>
      <c r="AC1921" s="26">
        <v>1.0709653321654359E-2</v>
      </c>
      <c r="AD1921" s="26">
        <v>5.0954950801074622E-2</v>
      </c>
      <c r="AE1921" s="28"/>
      <c r="AF1921" s="28"/>
      <c r="AG1921" s="28"/>
      <c r="AH1921" s="29"/>
      <c r="AI1921" s="108" t="str">
        <f t="shared" si="236"/>
        <v>NO OFERTADO</v>
      </c>
      <c r="AJ1921" s="108" t="str">
        <f t="shared" si="237"/>
        <v>CORRECTO</v>
      </c>
      <c r="AK1921" s="27">
        <v>2.6830198319613509E-2</v>
      </c>
      <c r="AL1921" s="26">
        <v>3.5698844405514527E-3</v>
      </c>
      <c r="AM1921" s="26">
        <v>3.0400082760164961E-2</v>
      </c>
      <c r="AN1921" s="28"/>
      <c r="AO1921" s="28"/>
      <c r="AP1921" s="28"/>
      <c r="AQ1921" s="29"/>
      <c r="AR1921" s="108" t="str">
        <f t="shared" si="238"/>
        <v>NO OFERTADO</v>
      </c>
      <c r="AS1921" s="109" t="str">
        <f t="shared" si="239"/>
        <v>CORRECTO</v>
      </c>
    </row>
    <row r="1922" spans="1:45" x14ac:dyDescent="0.25">
      <c r="A1922" s="134">
        <v>1922</v>
      </c>
      <c r="B1922" s="135">
        <v>1343</v>
      </c>
      <c r="C1922" s="10" t="s">
        <v>2444</v>
      </c>
      <c r="D1922" s="136" t="s">
        <v>1168</v>
      </c>
      <c r="E1922" s="136" t="s">
        <v>165</v>
      </c>
      <c r="F1922" s="136" t="s">
        <v>166</v>
      </c>
      <c r="G1922" s="136" t="s">
        <v>8</v>
      </c>
      <c r="H1922" s="136" t="s">
        <v>81</v>
      </c>
      <c r="I1922" s="137" t="s">
        <v>45</v>
      </c>
      <c r="J1922" s="8">
        <v>10</v>
      </c>
      <c r="K1922" s="8" t="s">
        <v>768</v>
      </c>
      <c r="L1922" s="9">
        <v>284</v>
      </c>
      <c r="M1922" s="9">
        <v>3027.5</v>
      </c>
      <c r="N1922" s="138">
        <f t="shared" si="232"/>
        <v>859810</v>
      </c>
      <c r="O1922" s="11" t="s">
        <v>3204</v>
      </c>
      <c r="P1922" s="39">
        <v>2.6123621359885572E-5</v>
      </c>
      <c r="Q1922" s="39"/>
      <c r="R1922" s="26">
        <v>6.5309053399713931E-3</v>
      </c>
      <c r="S1922" s="7"/>
      <c r="T1922" s="26">
        <v>6.5309053399713931E-3</v>
      </c>
      <c r="U1922" s="11"/>
      <c r="V1922" s="28"/>
      <c r="W1922" s="28"/>
      <c r="X1922" s="29"/>
      <c r="Y1922" s="108" t="str">
        <f t="shared" si="233"/>
        <v>NO OFERTADO</v>
      </c>
      <c r="Z1922" s="108" t="str">
        <f t="shared" si="234"/>
        <v>CORRECTO</v>
      </c>
      <c r="AA1922" s="29">
        <f t="shared" si="235"/>
        <v>0</v>
      </c>
      <c r="AB1922" s="25">
        <v>2.3511259223897014E-3</v>
      </c>
      <c r="AC1922" s="7"/>
      <c r="AD1922" s="26">
        <v>2.3511259223897014E-3</v>
      </c>
      <c r="AE1922" s="28"/>
      <c r="AF1922" s="28"/>
      <c r="AG1922" s="28"/>
      <c r="AH1922" s="29"/>
      <c r="AI1922" s="108" t="str">
        <f t="shared" si="236"/>
        <v>NO OFERTADO</v>
      </c>
      <c r="AJ1922" s="108" t="str">
        <f t="shared" si="237"/>
        <v>CORRECTO</v>
      </c>
      <c r="AK1922" s="27">
        <v>1.5674172815931344E-3</v>
      </c>
      <c r="AL1922" s="7"/>
      <c r="AM1922" s="26">
        <v>1.5674172815931344E-3</v>
      </c>
      <c r="AN1922" s="28"/>
      <c r="AO1922" s="28"/>
      <c r="AP1922" s="28"/>
      <c r="AQ1922" s="29"/>
      <c r="AR1922" s="108" t="str">
        <f t="shared" si="238"/>
        <v>NO OFERTADO</v>
      </c>
      <c r="AS1922" s="109" t="str">
        <f t="shared" si="239"/>
        <v>CORRECTO</v>
      </c>
    </row>
    <row r="1923" spans="1:45" ht="24" x14ac:dyDescent="0.25">
      <c r="A1923" s="134">
        <v>1923</v>
      </c>
      <c r="B1923" s="135">
        <v>2141</v>
      </c>
      <c r="C1923" s="10" t="s">
        <v>2353</v>
      </c>
      <c r="D1923" s="136" t="s">
        <v>69</v>
      </c>
      <c r="E1923" s="136" t="s">
        <v>6</v>
      </c>
      <c r="F1923" s="136" t="s">
        <v>101</v>
      </c>
      <c r="G1923" s="136" t="s">
        <v>8</v>
      </c>
      <c r="H1923" s="136" t="s">
        <v>7</v>
      </c>
      <c r="I1923" s="137" t="s">
        <v>45</v>
      </c>
      <c r="J1923" s="8">
        <v>1</v>
      </c>
      <c r="K1923" s="8" t="s">
        <v>768</v>
      </c>
      <c r="L1923" s="9">
        <v>945.67</v>
      </c>
      <c r="M1923" s="138">
        <v>2370.8461538461538</v>
      </c>
      <c r="N1923" s="138">
        <f t="shared" si="232"/>
        <v>2242038.0823076922</v>
      </c>
      <c r="O1923" s="11" t="s">
        <v>3204</v>
      </c>
      <c r="P1923" s="39">
        <v>6.8119879899803575E-5</v>
      </c>
      <c r="Q1923" s="39"/>
      <c r="R1923" s="26">
        <v>1.7029969974950893E-2</v>
      </c>
      <c r="S1923" s="7"/>
      <c r="T1923" s="26">
        <v>1.7029969974950893E-2</v>
      </c>
      <c r="U1923" s="11"/>
      <c r="V1923" s="28"/>
      <c r="W1923" s="28"/>
      <c r="X1923" s="29"/>
      <c r="Y1923" s="108" t="str">
        <f t="shared" si="233"/>
        <v>NO OFERTADO</v>
      </c>
      <c r="Z1923" s="108" t="str">
        <f t="shared" si="234"/>
        <v>CORRECTO</v>
      </c>
      <c r="AA1923" s="29">
        <f t="shared" si="235"/>
        <v>0</v>
      </c>
      <c r="AB1923" s="25">
        <v>6.1307891909823213E-3</v>
      </c>
      <c r="AC1923" s="7"/>
      <c r="AD1923" s="26">
        <v>6.1307891909823213E-3</v>
      </c>
      <c r="AE1923" s="28"/>
      <c r="AF1923" s="28"/>
      <c r="AG1923" s="28"/>
      <c r="AH1923" s="29"/>
      <c r="AI1923" s="108" t="str">
        <f t="shared" si="236"/>
        <v>NO OFERTADO</v>
      </c>
      <c r="AJ1923" s="108" t="str">
        <f t="shared" si="237"/>
        <v>CORRECTO</v>
      </c>
      <c r="AK1923" s="27">
        <v>4.0871927939882145E-3</v>
      </c>
      <c r="AL1923" s="7"/>
      <c r="AM1923" s="26">
        <v>4.0871927939882145E-3</v>
      </c>
      <c r="AN1923" s="28"/>
      <c r="AO1923" s="28"/>
      <c r="AP1923" s="28"/>
      <c r="AQ1923" s="29"/>
      <c r="AR1923" s="108" t="str">
        <f t="shared" si="238"/>
        <v>NO OFERTADO</v>
      </c>
      <c r="AS1923" s="109" t="str">
        <f t="shared" si="239"/>
        <v>CORRECTO</v>
      </c>
    </row>
    <row r="1924" spans="1:45" x14ac:dyDescent="0.25">
      <c r="A1924" s="134">
        <v>1924</v>
      </c>
      <c r="B1924" s="135">
        <v>1289</v>
      </c>
      <c r="C1924" s="10" t="s">
        <v>2353</v>
      </c>
      <c r="D1924" s="136" t="s">
        <v>515</v>
      </c>
      <c r="E1924" s="136" t="s">
        <v>36</v>
      </c>
      <c r="F1924" s="136" t="s">
        <v>16</v>
      </c>
      <c r="G1924" s="136" t="s">
        <v>17</v>
      </c>
      <c r="H1924" s="136" t="s">
        <v>36</v>
      </c>
      <c r="I1924" s="137" t="s">
        <v>45</v>
      </c>
      <c r="J1924" s="8">
        <v>1</v>
      </c>
      <c r="K1924" s="8" t="s">
        <v>768</v>
      </c>
      <c r="L1924" s="9">
        <v>662.97</v>
      </c>
      <c r="M1924" s="9">
        <v>2475.1538461538462</v>
      </c>
      <c r="N1924" s="138">
        <f t="shared" si="232"/>
        <v>1640952.7453846154</v>
      </c>
      <c r="O1924" s="11" t="s">
        <v>3204</v>
      </c>
      <c r="P1924" s="39">
        <v>4.985709422999547E-5</v>
      </c>
      <c r="Q1924" s="39"/>
      <c r="R1924" s="26">
        <v>1.2464273557498868E-2</v>
      </c>
      <c r="S1924" s="7"/>
      <c r="T1924" s="26">
        <v>1.2464273557498868E-2</v>
      </c>
      <c r="U1924" s="11"/>
      <c r="V1924" s="28"/>
      <c r="W1924" s="28"/>
      <c r="X1924" s="29"/>
      <c r="Y1924" s="108" t="str">
        <f t="shared" si="233"/>
        <v>NO OFERTADO</v>
      </c>
      <c r="Z1924" s="108" t="str">
        <f t="shared" si="234"/>
        <v>CORRECTO</v>
      </c>
      <c r="AA1924" s="29">
        <f t="shared" si="235"/>
        <v>0</v>
      </c>
      <c r="AB1924" s="25">
        <v>4.487138480699592E-3</v>
      </c>
      <c r="AC1924" s="7"/>
      <c r="AD1924" s="26">
        <v>4.487138480699592E-3</v>
      </c>
      <c r="AE1924" s="28"/>
      <c r="AF1924" s="28"/>
      <c r="AG1924" s="28"/>
      <c r="AH1924" s="29"/>
      <c r="AI1924" s="108" t="str">
        <f t="shared" si="236"/>
        <v>NO OFERTADO</v>
      </c>
      <c r="AJ1924" s="108" t="str">
        <f t="shared" si="237"/>
        <v>CORRECTO</v>
      </c>
      <c r="AK1924" s="27">
        <v>2.9914256537997281E-3</v>
      </c>
      <c r="AL1924" s="7"/>
      <c r="AM1924" s="26">
        <v>2.9914256537997281E-3</v>
      </c>
      <c r="AN1924" s="28"/>
      <c r="AO1924" s="28"/>
      <c r="AP1924" s="28"/>
      <c r="AQ1924" s="29"/>
      <c r="AR1924" s="108" t="str">
        <f t="shared" si="238"/>
        <v>NO OFERTADO</v>
      </c>
      <c r="AS1924" s="109" t="str">
        <f t="shared" si="239"/>
        <v>CORRECTO</v>
      </c>
    </row>
    <row r="1925" spans="1:45" x14ac:dyDescent="0.25">
      <c r="A1925" s="134">
        <v>1925</v>
      </c>
      <c r="B1925" s="135">
        <v>1548</v>
      </c>
      <c r="C1925" s="10" t="s">
        <v>2353</v>
      </c>
      <c r="D1925" s="136" t="s">
        <v>2671</v>
      </c>
      <c r="E1925" s="136" t="s">
        <v>36</v>
      </c>
      <c r="F1925" s="136" t="s">
        <v>16</v>
      </c>
      <c r="G1925" s="136" t="s">
        <v>17</v>
      </c>
      <c r="H1925" s="136" t="s">
        <v>36</v>
      </c>
      <c r="I1925" s="137" t="s">
        <v>45</v>
      </c>
      <c r="J1925" s="8">
        <v>1</v>
      </c>
      <c r="K1925" s="8" t="s">
        <v>768</v>
      </c>
      <c r="L1925" s="9">
        <v>828.55</v>
      </c>
      <c r="M1925" s="9">
        <v>650</v>
      </c>
      <c r="N1925" s="138">
        <f t="shared" si="232"/>
        <v>538557.5</v>
      </c>
      <c r="O1925" s="11" t="s">
        <v>3204</v>
      </c>
      <c r="P1925" s="39">
        <v>1.6363001373008656E-5</v>
      </c>
      <c r="Q1925" s="39"/>
      <c r="R1925" s="26">
        <v>4.0907503432521643E-3</v>
      </c>
      <c r="S1925" s="7"/>
      <c r="T1925" s="26">
        <v>4.0907503432521643E-3</v>
      </c>
      <c r="U1925" s="11"/>
      <c r="V1925" s="28"/>
      <c r="W1925" s="28"/>
      <c r="X1925" s="29"/>
      <c r="Y1925" s="108" t="str">
        <f t="shared" si="233"/>
        <v>NO OFERTADO</v>
      </c>
      <c r="Z1925" s="108" t="str">
        <f t="shared" si="234"/>
        <v>CORRECTO</v>
      </c>
      <c r="AA1925" s="29">
        <f t="shared" si="235"/>
        <v>0</v>
      </c>
      <c r="AB1925" s="25">
        <v>1.472670123570779E-3</v>
      </c>
      <c r="AC1925" s="7"/>
      <c r="AD1925" s="26">
        <v>1.472670123570779E-3</v>
      </c>
      <c r="AE1925" s="28"/>
      <c r="AF1925" s="28"/>
      <c r="AG1925" s="28"/>
      <c r="AH1925" s="29"/>
      <c r="AI1925" s="108" t="str">
        <f t="shared" si="236"/>
        <v>NO OFERTADO</v>
      </c>
      <c r="AJ1925" s="108" t="str">
        <f t="shared" si="237"/>
        <v>CORRECTO</v>
      </c>
      <c r="AK1925" s="27">
        <v>9.8178008238051931E-4</v>
      </c>
      <c r="AL1925" s="7"/>
      <c r="AM1925" s="26">
        <v>9.8178008238051931E-4</v>
      </c>
      <c r="AN1925" s="28"/>
      <c r="AO1925" s="28"/>
      <c r="AP1925" s="28"/>
      <c r="AQ1925" s="29"/>
      <c r="AR1925" s="108" t="str">
        <f t="shared" si="238"/>
        <v>NO OFERTADO</v>
      </c>
      <c r="AS1925" s="109" t="str">
        <f t="shared" si="239"/>
        <v>CORRECTO</v>
      </c>
    </row>
    <row r="1926" spans="1:45" ht="36" x14ac:dyDescent="0.25">
      <c r="A1926" s="134">
        <v>1926</v>
      </c>
      <c r="B1926" s="135">
        <v>302</v>
      </c>
      <c r="C1926" s="10" t="s">
        <v>767</v>
      </c>
      <c r="D1926" s="136" t="s">
        <v>69</v>
      </c>
      <c r="E1926" s="136" t="s">
        <v>205</v>
      </c>
      <c r="F1926" s="136" t="s">
        <v>7</v>
      </c>
      <c r="G1926" s="136" t="s">
        <v>8</v>
      </c>
      <c r="H1926" s="136" t="s">
        <v>474</v>
      </c>
      <c r="I1926" s="137" t="s">
        <v>45</v>
      </c>
      <c r="J1926" s="8">
        <v>1</v>
      </c>
      <c r="K1926" s="8" t="s">
        <v>768</v>
      </c>
      <c r="L1926" s="9">
        <v>10107</v>
      </c>
      <c r="M1926" s="9">
        <v>2370.8461538461538</v>
      </c>
      <c r="N1926" s="138">
        <f t="shared" ref="N1926:N1989" si="240">M1926*L1926</f>
        <v>23962142.076923076</v>
      </c>
      <c r="O1926" s="11" t="s">
        <v>3204</v>
      </c>
      <c r="P1926" s="39">
        <v>7.2804215651053189E-4</v>
      </c>
      <c r="Q1926" s="39"/>
      <c r="R1926" s="26">
        <v>0.18201053912763299</v>
      </c>
      <c r="S1926" s="7"/>
      <c r="T1926" s="26">
        <v>0.18201053912763299</v>
      </c>
      <c r="U1926" s="11"/>
      <c r="V1926" s="28"/>
      <c r="W1926" s="28"/>
      <c r="X1926" s="29"/>
      <c r="Y1926" s="108" t="str">
        <f t="shared" ref="Y1926:Y1989" si="241">IF(U1926=0,"NO OFERTADO",IF(V1926=0,"NO OFERTADO",IF(W1926=0,"NO OFERTADO",IF(X1926&gt;0,"CORRECTO","NO OFERTADO"))))</f>
        <v>NO OFERTADO</v>
      </c>
      <c r="Z1926" s="108" t="str">
        <f t="shared" ref="Z1926:Z1989" si="242">IF(X1926=0,"CORRECTO",IF(X1926&gt;I1926,"SOBREPASA TECHO REGULADO","CORRECTO"))</f>
        <v>CORRECTO</v>
      </c>
      <c r="AA1926" s="29">
        <f t="shared" ref="AA1926:AA1989" si="243">IF(AND(Y1926="CORRECTO", Z1926="CORRECTO"), X1926*M1926, 0)</f>
        <v>0</v>
      </c>
      <c r="AB1926" s="25">
        <v>6.552379408594787E-2</v>
      </c>
      <c r="AC1926" s="7"/>
      <c r="AD1926" s="26">
        <v>6.552379408594787E-2</v>
      </c>
      <c r="AE1926" s="28"/>
      <c r="AF1926" s="28"/>
      <c r="AG1926" s="28"/>
      <c r="AH1926" s="29"/>
      <c r="AI1926" s="108" t="str">
        <f t="shared" ref="AI1926:AI1989" si="244">IF(AE1926=0,"NO OFERTADO",IF(AF1926=0,"NO OFERTADO",IF(AG1926=0,"NO OFERTADO",IF(AH1926&gt;0,"CORRECTO","NO OFERTADO"))))</f>
        <v>NO OFERTADO</v>
      </c>
      <c r="AJ1926" s="108" t="str">
        <f t="shared" ref="AJ1926:AJ1989" si="245">IF(AH1926=0,"CORRECTO",IF(AH1926&lt;X1926,"PRECIO OPCION 1 MAYOR QUE OPCION 2",IF(AH1926&gt;I1926,"SOBREPASA TECHO REGULADO","CORRECTO")))</f>
        <v>CORRECTO</v>
      </c>
      <c r="AK1926" s="27">
        <v>4.3682529390631913E-2</v>
      </c>
      <c r="AL1926" s="7"/>
      <c r="AM1926" s="26">
        <v>4.3682529390631913E-2</v>
      </c>
      <c r="AN1926" s="28"/>
      <c r="AO1926" s="28"/>
      <c r="AP1926" s="28"/>
      <c r="AQ1926" s="29"/>
      <c r="AR1926" s="108" t="str">
        <f t="shared" ref="AR1926:AR1989" si="246">IF(AN1926=0,"NO OFERTADO",IF(AO1926=0,"NO OFERTADO",IF(AP1926=0,"NO OFERTADO",IF(AQ1926&gt;0,"CORRECTO","NO OFERTADO"))))</f>
        <v>NO OFERTADO</v>
      </c>
      <c r="AS1926" s="109" t="str">
        <f t="shared" ref="AS1926:AS1989" si="247">IF(AQ1926=0,"CORRECTO",IF(AQ1926&lt;AH1926,"PRECIO OPCION 2 MAYOR QUE OPCION 3",IF(AQ1926&gt;I1926,"SOBREPASA TECHO REGULADO","CORRECTO")))</f>
        <v>CORRECTO</v>
      </c>
    </row>
    <row r="1927" spans="1:45" ht="36" x14ac:dyDescent="0.25">
      <c r="A1927" s="134">
        <v>1927</v>
      </c>
      <c r="B1927" s="135">
        <v>298</v>
      </c>
      <c r="C1927" s="10" t="s">
        <v>767</v>
      </c>
      <c r="D1927" s="136" t="s">
        <v>51</v>
      </c>
      <c r="E1927" s="136" t="s">
        <v>205</v>
      </c>
      <c r="F1927" s="136" t="s">
        <v>7</v>
      </c>
      <c r="G1927" s="136" t="s">
        <v>8</v>
      </c>
      <c r="H1927" s="136" t="s">
        <v>474</v>
      </c>
      <c r="I1927" s="137" t="s">
        <v>45</v>
      </c>
      <c r="J1927" s="8">
        <v>1</v>
      </c>
      <c r="K1927" s="8" t="s">
        <v>768</v>
      </c>
      <c r="L1927" s="9">
        <v>5457</v>
      </c>
      <c r="M1927" s="9">
        <v>3776.2307692307691</v>
      </c>
      <c r="N1927" s="138">
        <f t="shared" si="240"/>
        <v>20606891.307692308</v>
      </c>
      <c r="O1927" s="11" t="s">
        <v>3204</v>
      </c>
      <c r="P1927" s="39">
        <v>6.2609951724970755E-4</v>
      </c>
      <c r="Q1927" s="39"/>
      <c r="R1927" s="26">
        <v>0.1565248793124269</v>
      </c>
      <c r="S1927" s="7"/>
      <c r="T1927" s="26">
        <v>0.1565248793124269</v>
      </c>
      <c r="U1927" s="11"/>
      <c r="V1927" s="28"/>
      <c r="W1927" s="28"/>
      <c r="X1927" s="29"/>
      <c r="Y1927" s="108" t="str">
        <f t="shared" si="241"/>
        <v>NO OFERTADO</v>
      </c>
      <c r="Z1927" s="108" t="str">
        <f t="shared" si="242"/>
        <v>CORRECTO</v>
      </c>
      <c r="AA1927" s="29">
        <f t="shared" si="243"/>
        <v>0</v>
      </c>
      <c r="AB1927" s="25">
        <v>5.6348956552473677E-2</v>
      </c>
      <c r="AC1927" s="7"/>
      <c r="AD1927" s="26">
        <v>5.6348956552473677E-2</v>
      </c>
      <c r="AE1927" s="28"/>
      <c r="AF1927" s="28"/>
      <c r="AG1927" s="28"/>
      <c r="AH1927" s="29"/>
      <c r="AI1927" s="108" t="str">
        <f t="shared" si="244"/>
        <v>NO OFERTADO</v>
      </c>
      <c r="AJ1927" s="108" t="str">
        <f t="shared" si="245"/>
        <v>CORRECTO</v>
      </c>
      <c r="AK1927" s="27">
        <v>3.7565971034982451E-2</v>
      </c>
      <c r="AL1927" s="7"/>
      <c r="AM1927" s="26">
        <v>3.7565971034982451E-2</v>
      </c>
      <c r="AN1927" s="28"/>
      <c r="AO1927" s="28"/>
      <c r="AP1927" s="28"/>
      <c r="AQ1927" s="29"/>
      <c r="AR1927" s="108" t="str">
        <f t="shared" si="246"/>
        <v>NO OFERTADO</v>
      </c>
      <c r="AS1927" s="109" t="str">
        <f t="shared" si="247"/>
        <v>CORRECTO</v>
      </c>
    </row>
    <row r="1928" spans="1:45" ht="24" x14ac:dyDescent="0.25">
      <c r="A1928" s="134">
        <v>1928</v>
      </c>
      <c r="B1928" s="135">
        <v>2097</v>
      </c>
      <c r="C1928" s="10" t="s">
        <v>1822</v>
      </c>
      <c r="D1928" s="136" t="s">
        <v>548</v>
      </c>
      <c r="E1928" s="136" t="s">
        <v>6</v>
      </c>
      <c r="F1928" s="136" t="s">
        <v>101</v>
      </c>
      <c r="G1928" s="136" t="s">
        <v>8</v>
      </c>
      <c r="H1928" s="136" t="s">
        <v>7</v>
      </c>
      <c r="I1928" s="137" t="s">
        <v>45</v>
      </c>
      <c r="J1928" s="8">
        <v>1</v>
      </c>
      <c r="K1928" s="8" t="s">
        <v>1824</v>
      </c>
      <c r="L1928" s="9">
        <v>5112</v>
      </c>
      <c r="M1928" s="138">
        <v>974.66666666666663</v>
      </c>
      <c r="N1928" s="138">
        <f t="shared" si="240"/>
        <v>4982496</v>
      </c>
      <c r="O1928" s="11" t="s">
        <v>3204</v>
      </c>
      <c r="P1928" s="39">
        <v>1.5138325784899503E-4</v>
      </c>
      <c r="Q1928" s="39"/>
      <c r="R1928" s="26">
        <v>3.7845814462248759E-2</v>
      </c>
      <c r="S1928" s="7"/>
      <c r="T1928" s="26">
        <v>3.7845814462248759E-2</v>
      </c>
      <c r="U1928" s="11"/>
      <c r="V1928" s="28"/>
      <c r="W1928" s="28"/>
      <c r="X1928" s="29"/>
      <c r="Y1928" s="108" t="str">
        <f t="shared" si="241"/>
        <v>NO OFERTADO</v>
      </c>
      <c r="Z1928" s="108" t="str">
        <f t="shared" si="242"/>
        <v>CORRECTO</v>
      </c>
      <c r="AA1928" s="29">
        <f t="shared" si="243"/>
        <v>0</v>
      </c>
      <c r="AB1928" s="25">
        <v>1.3624493206409552E-2</v>
      </c>
      <c r="AC1928" s="7"/>
      <c r="AD1928" s="26">
        <v>1.3624493206409552E-2</v>
      </c>
      <c r="AE1928" s="28"/>
      <c r="AF1928" s="28"/>
      <c r="AG1928" s="28"/>
      <c r="AH1928" s="29"/>
      <c r="AI1928" s="108" t="str">
        <f t="shared" si="244"/>
        <v>NO OFERTADO</v>
      </c>
      <c r="AJ1928" s="108" t="str">
        <f t="shared" si="245"/>
        <v>CORRECTO</v>
      </c>
      <c r="AK1928" s="27">
        <v>9.0829954709397021E-3</v>
      </c>
      <c r="AL1928" s="7"/>
      <c r="AM1928" s="26">
        <v>9.0829954709397021E-3</v>
      </c>
      <c r="AN1928" s="28"/>
      <c r="AO1928" s="28"/>
      <c r="AP1928" s="28"/>
      <c r="AQ1928" s="29"/>
      <c r="AR1928" s="108" t="str">
        <f t="shared" si="246"/>
        <v>NO OFERTADO</v>
      </c>
      <c r="AS1928" s="109" t="str">
        <f t="shared" si="247"/>
        <v>CORRECTO</v>
      </c>
    </row>
    <row r="1929" spans="1:45" ht="24" x14ac:dyDescent="0.25">
      <c r="A1929" s="134">
        <v>1929</v>
      </c>
      <c r="B1929" s="135">
        <v>902</v>
      </c>
      <c r="C1929" s="10" t="s">
        <v>1822</v>
      </c>
      <c r="D1929" s="136" t="s">
        <v>1823</v>
      </c>
      <c r="E1929" s="136" t="s">
        <v>6</v>
      </c>
      <c r="F1929" s="136" t="s">
        <v>7</v>
      </c>
      <c r="G1929" s="136" t="s">
        <v>8</v>
      </c>
      <c r="H1929" s="136" t="s">
        <v>7</v>
      </c>
      <c r="I1929" s="137" t="s">
        <v>45</v>
      </c>
      <c r="J1929" s="8">
        <v>1</v>
      </c>
      <c r="K1929" s="8" t="s">
        <v>1824</v>
      </c>
      <c r="L1929" s="9">
        <v>1107</v>
      </c>
      <c r="M1929" s="9">
        <v>3205.0769230769229</v>
      </c>
      <c r="N1929" s="138">
        <f t="shared" si="240"/>
        <v>3548020.1538461535</v>
      </c>
      <c r="O1929" s="11" t="s">
        <v>3204</v>
      </c>
      <c r="P1929" s="39">
        <v>1.0779955464151367E-4</v>
      </c>
      <c r="Q1929" s="39"/>
      <c r="R1929" s="26">
        <v>2.6949888660378417E-2</v>
      </c>
      <c r="S1929" s="7"/>
      <c r="T1929" s="26">
        <v>2.6949888660378417E-2</v>
      </c>
      <c r="U1929" s="11"/>
      <c r="V1929" s="28"/>
      <c r="W1929" s="28"/>
      <c r="X1929" s="29"/>
      <c r="Y1929" s="108" t="str">
        <f t="shared" si="241"/>
        <v>NO OFERTADO</v>
      </c>
      <c r="Z1929" s="108" t="str">
        <f t="shared" si="242"/>
        <v>CORRECTO</v>
      </c>
      <c r="AA1929" s="29">
        <f t="shared" si="243"/>
        <v>0</v>
      </c>
      <c r="AB1929" s="25">
        <v>9.7019599177362303E-3</v>
      </c>
      <c r="AC1929" s="7"/>
      <c r="AD1929" s="26">
        <v>9.7019599177362303E-3</v>
      </c>
      <c r="AE1929" s="28"/>
      <c r="AF1929" s="28"/>
      <c r="AG1929" s="28"/>
      <c r="AH1929" s="29"/>
      <c r="AI1929" s="108" t="str">
        <f t="shared" si="244"/>
        <v>NO OFERTADO</v>
      </c>
      <c r="AJ1929" s="108" t="str">
        <f t="shared" si="245"/>
        <v>CORRECTO</v>
      </c>
      <c r="AK1929" s="27">
        <v>6.4679732784908199E-3</v>
      </c>
      <c r="AL1929" s="7"/>
      <c r="AM1929" s="26">
        <v>6.4679732784908199E-3</v>
      </c>
      <c r="AN1929" s="28"/>
      <c r="AO1929" s="28"/>
      <c r="AP1929" s="28"/>
      <c r="AQ1929" s="29"/>
      <c r="AR1929" s="108" t="str">
        <f t="shared" si="246"/>
        <v>NO OFERTADO</v>
      </c>
      <c r="AS1929" s="109" t="str">
        <f t="shared" si="247"/>
        <v>CORRECTO</v>
      </c>
    </row>
    <row r="1930" spans="1:45" ht="24" x14ac:dyDescent="0.25">
      <c r="A1930" s="134">
        <v>1930</v>
      </c>
      <c r="B1930" s="135">
        <v>362</v>
      </c>
      <c r="C1930" s="10" t="s">
        <v>909</v>
      </c>
      <c r="D1930" s="136" t="s">
        <v>116</v>
      </c>
      <c r="E1930" s="136" t="s">
        <v>6</v>
      </c>
      <c r="F1930" s="136" t="s">
        <v>7</v>
      </c>
      <c r="G1930" s="136" t="s">
        <v>8</v>
      </c>
      <c r="H1930" s="136" t="s">
        <v>7</v>
      </c>
      <c r="I1930" s="137">
        <v>700388.78</v>
      </c>
      <c r="J1930" s="8">
        <v>1</v>
      </c>
      <c r="K1930" s="8" t="s">
        <v>910</v>
      </c>
      <c r="L1930" s="9">
        <v>673389.36</v>
      </c>
      <c r="M1930" s="9">
        <v>30</v>
      </c>
      <c r="N1930" s="138">
        <f t="shared" si="240"/>
        <v>20201680.800000001</v>
      </c>
      <c r="O1930" s="11" t="s">
        <v>3204</v>
      </c>
      <c r="P1930" s="39">
        <v>6.1378799973537204E-4</v>
      </c>
      <c r="Q1930" s="39">
        <v>9.8000866215769422E-4</v>
      </c>
      <c r="R1930" s="26">
        <v>0.153446999933843</v>
      </c>
      <c r="S1930" s="26">
        <v>2.9400259864730827E-2</v>
      </c>
      <c r="T1930" s="26">
        <v>0.18284725979857383</v>
      </c>
      <c r="U1930" s="11"/>
      <c r="V1930" s="28"/>
      <c r="W1930" s="28"/>
      <c r="X1930" s="29"/>
      <c r="Y1930" s="108" t="str">
        <f t="shared" si="241"/>
        <v>NO OFERTADO</v>
      </c>
      <c r="Z1930" s="108" t="str">
        <f t="shared" si="242"/>
        <v>CORRECTO</v>
      </c>
      <c r="AA1930" s="29">
        <f t="shared" si="243"/>
        <v>0</v>
      </c>
      <c r="AB1930" s="25">
        <v>5.5240919976183481E-2</v>
      </c>
      <c r="AC1930" s="26">
        <v>1.4700129932365413E-2</v>
      </c>
      <c r="AD1930" s="26">
        <v>6.9941049908548894E-2</v>
      </c>
      <c r="AE1930" s="28"/>
      <c r="AF1930" s="28"/>
      <c r="AG1930" s="28"/>
      <c r="AH1930" s="29"/>
      <c r="AI1930" s="108" t="str">
        <f t="shared" si="244"/>
        <v>NO OFERTADO</v>
      </c>
      <c r="AJ1930" s="108" t="str">
        <f t="shared" si="245"/>
        <v>CORRECTO</v>
      </c>
      <c r="AK1930" s="27">
        <v>3.6827279984122323E-2</v>
      </c>
      <c r="AL1930" s="26">
        <v>4.9000433107884711E-3</v>
      </c>
      <c r="AM1930" s="26">
        <v>4.1727323294910794E-2</v>
      </c>
      <c r="AN1930" s="28"/>
      <c r="AO1930" s="28"/>
      <c r="AP1930" s="28"/>
      <c r="AQ1930" s="29"/>
      <c r="AR1930" s="108" t="str">
        <f t="shared" si="246"/>
        <v>NO OFERTADO</v>
      </c>
      <c r="AS1930" s="109" t="str">
        <f t="shared" si="247"/>
        <v>CORRECTO</v>
      </c>
    </row>
    <row r="1931" spans="1:45" ht="24" x14ac:dyDescent="0.25">
      <c r="A1931" s="134">
        <v>1931</v>
      </c>
      <c r="B1931" s="135">
        <v>428</v>
      </c>
      <c r="C1931" s="10" t="s">
        <v>1048</v>
      </c>
      <c r="D1931" s="136" t="s">
        <v>494</v>
      </c>
      <c r="E1931" s="136" t="s">
        <v>6</v>
      </c>
      <c r="F1931" s="136" t="s">
        <v>7</v>
      </c>
      <c r="G1931" s="136" t="s">
        <v>8</v>
      </c>
      <c r="H1931" s="136" t="s">
        <v>7</v>
      </c>
      <c r="I1931" s="137" t="s">
        <v>45</v>
      </c>
      <c r="J1931" s="8">
        <v>1</v>
      </c>
      <c r="K1931" s="8" t="s">
        <v>1049</v>
      </c>
      <c r="L1931" s="9">
        <v>1245</v>
      </c>
      <c r="M1931" s="9">
        <v>6784.0769230769229</v>
      </c>
      <c r="N1931" s="138">
        <f t="shared" si="240"/>
        <v>8446175.7692307681</v>
      </c>
      <c r="O1931" s="11" t="s">
        <v>3204</v>
      </c>
      <c r="P1931" s="39">
        <v>2.566202971987123E-4</v>
      </c>
      <c r="Q1931" s="39"/>
      <c r="R1931" s="26">
        <v>6.415507429967808E-2</v>
      </c>
      <c r="S1931" s="7"/>
      <c r="T1931" s="26">
        <v>6.415507429967808E-2</v>
      </c>
      <c r="U1931" s="11"/>
      <c r="V1931" s="28"/>
      <c r="W1931" s="28"/>
      <c r="X1931" s="29"/>
      <c r="Y1931" s="108" t="str">
        <f t="shared" si="241"/>
        <v>NO OFERTADO</v>
      </c>
      <c r="Z1931" s="108" t="str">
        <f t="shared" si="242"/>
        <v>CORRECTO</v>
      </c>
      <c r="AA1931" s="29">
        <f t="shared" si="243"/>
        <v>0</v>
      </c>
      <c r="AB1931" s="25">
        <v>2.3095826747884109E-2</v>
      </c>
      <c r="AC1931" s="7"/>
      <c r="AD1931" s="26">
        <v>2.3095826747884109E-2</v>
      </c>
      <c r="AE1931" s="28"/>
      <c r="AF1931" s="28"/>
      <c r="AG1931" s="28"/>
      <c r="AH1931" s="29"/>
      <c r="AI1931" s="108" t="str">
        <f t="shared" si="244"/>
        <v>NO OFERTADO</v>
      </c>
      <c r="AJ1931" s="108" t="str">
        <f t="shared" si="245"/>
        <v>CORRECTO</v>
      </c>
      <c r="AK1931" s="27">
        <v>1.5397217831922739E-2</v>
      </c>
      <c r="AL1931" s="7"/>
      <c r="AM1931" s="26">
        <v>1.5397217831922739E-2</v>
      </c>
      <c r="AN1931" s="28"/>
      <c r="AO1931" s="28"/>
      <c r="AP1931" s="28"/>
      <c r="AQ1931" s="29"/>
      <c r="AR1931" s="108" t="str">
        <f t="shared" si="246"/>
        <v>NO OFERTADO</v>
      </c>
      <c r="AS1931" s="109" t="str">
        <f t="shared" si="247"/>
        <v>CORRECTO</v>
      </c>
    </row>
    <row r="1932" spans="1:45" x14ac:dyDescent="0.25">
      <c r="A1932" s="134">
        <v>1932</v>
      </c>
      <c r="B1932" s="135">
        <v>1090</v>
      </c>
      <c r="C1932" s="10" t="s">
        <v>1048</v>
      </c>
      <c r="D1932" s="136" t="s">
        <v>2075</v>
      </c>
      <c r="E1932" s="136" t="s">
        <v>36</v>
      </c>
      <c r="F1932" s="136" t="s">
        <v>16</v>
      </c>
      <c r="G1932" s="136" t="s">
        <v>17</v>
      </c>
      <c r="H1932" s="136" t="s">
        <v>36</v>
      </c>
      <c r="I1932" s="137" t="s">
        <v>45</v>
      </c>
      <c r="J1932" s="8">
        <v>1</v>
      </c>
      <c r="K1932" s="8" t="s">
        <v>1049</v>
      </c>
      <c r="L1932" s="9">
        <v>3482.23</v>
      </c>
      <c r="M1932" s="9">
        <v>355.76923076923077</v>
      </c>
      <c r="N1932" s="138">
        <f t="shared" si="240"/>
        <v>1238870.2884615385</v>
      </c>
      <c r="O1932" s="11" t="s">
        <v>3204</v>
      </c>
      <c r="P1932" s="39">
        <v>3.764061633358701E-5</v>
      </c>
      <c r="Q1932" s="39"/>
      <c r="R1932" s="26">
        <v>9.4101540833967517E-3</v>
      </c>
      <c r="S1932" s="7"/>
      <c r="T1932" s="26">
        <v>9.4101540833967517E-3</v>
      </c>
      <c r="U1932" s="11"/>
      <c r="V1932" s="28"/>
      <c r="W1932" s="28"/>
      <c r="X1932" s="29"/>
      <c r="Y1932" s="108" t="str">
        <f t="shared" si="241"/>
        <v>NO OFERTADO</v>
      </c>
      <c r="Z1932" s="108" t="str">
        <f t="shared" si="242"/>
        <v>CORRECTO</v>
      </c>
      <c r="AA1932" s="29">
        <f t="shared" si="243"/>
        <v>0</v>
      </c>
      <c r="AB1932" s="25">
        <v>3.3876554700228308E-3</v>
      </c>
      <c r="AC1932" s="7"/>
      <c r="AD1932" s="26">
        <v>3.3876554700228308E-3</v>
      </c>
      <c r="AE1932" s="28"/>
      <c r="AF1932" s="28"/>
      <c r="AG1932" s="28"/>
      <c r="AH1932" s="29"/>
      <c r="AI1932" s="108" t="str">
        <f t="shared" si="244"/>
        <v>NO OFERTADO</v>
      </c>
      <c r="AJ1932" s="108" t="str">
        <f t="shared" si="245"/>
        <v>CORRECTO</v>
      </c>
      <c r="AK1932" s="27">
        <v>2.2584369800152204E-3</v>
      </c>
      <c r="AL1932" s="7"/>
      <c r="AM1932" s="26">
        <v>2.2584369800152204E-3</v>
      </c>
      <c r="AN1932" s="28"/>
      <c r="AO1932" s="28"/>
      <c r="AP1932" s="28"/>
      <c r="AQ1932" s="29"/>
      <c r="AR1932" s="108" t="str">
        <f t="shared" si="246"/>
        <v>NO OFERTADO</v>
      </c>
      <c r="AS1932" s="109" t="str">
        <f t="shared" si="247"/>
        <v>CORRECTO</v>
      </c>
    </row>
    <row r="1933" spans="1:45" x14ac:dyDescent="0.25">
      <c r="A1933" s="134">
        <v>1933</v>
      </c>
      <c r="B1933" s="135">
        <v>110</v>
      </c>
      <c r="C1933" s="10" t="s">
        <v>329</v>
      </c>
      <c r="D1933" s="136" t="s">
        <v>330</v>
      </c>
      <c r="E1933" s="136" t="s">
        <v>36</v>
      </c>
      <c r="F1933" s="136" t="s">
        <v>16</v>
      </c>
      <c r="G1933" s="136" t="s">
        <v>17</v>
      </c>
      <c r="H1933" s="136" t="s">
        <v>36</v>
      </c>
      <c r="I1933" s="137">
        <v>2040143.5999999999</v>
      </c>
      <c r="J1933" s="8">
        <v>1</v>
      </c>
      <c r="K1933" s="8" t="s">
        <v>331</v>
      </c>
      <c r="L1933" s="9">
        <v>1166610</v>
      </c>
      <c r="M1933" s="9">
        <v>13.538461538461538</v>
      </c>
      <c r="N1933" s="138">
        <f t="shared" si="240"/>
        <v>15794104.615384616</v>
      </c>
      <c r="O1933" s="11" t="s">
        <v>3204</v>
      </c>
      <c r="P1933" s="39">
        <v>4.7987254008528493E-4</v>
      </c>
      <c r="Q1933" s="39">
        <v>7.6619165936439007E-4</v>
      </c>
      <c r="R1933" s="26">
        <v>0.11996813502132123</v>
      </c>
      <c r="S1933" s="26">
        <v>2.2985749780931701E-2</v>
      </c>
      <c r="T1933" s="26">
        <v>0.14295388480225293</v>
      </c>
      <c r="U1933" s="11"/>
      <c r="V1933" s="28"/>
      <c r="W1933" s="28"/>
      <c r="X1933" s="29"/>
      <c r="Y1933" s="108" t="str">
        <f t="shared" si="241"/>
        <v>NO OFERTADO</v>
      </c>
      <c r="Z1933" s="108" t="str">
        <f t="shared" si="242"/>
        <v>CORRECTO</v>
      </c>
      <c r="AA1933" s="29">
        <f t="shared" si="243"/>
        <v>0</v>
      </c>
      <c r="AB1933" s="25">
        <v>4.3188528607675643E-2</v>
      </c>
      <c r="AC1933" s="26">
        <v>1.1492874890465851E-2</v>
      </c>
      <c r="AD1933" s="26">
        <v>5.468140349814149E-2</v>
      </c>
      <c r="AE1933" s="28"/>
      <c r="AF1933" s="28"/>
      <c r="AG1933" s="28"/>
      <c r="AH1933" s="29"/>
      <c r="AI1933" s="108" t="str">
        <f t="shared" si="244"/>
        <v>NO OFERTADO</v>
      </c>
      <c r="AJ1933" s="108" t="str">
        <f t="shared" si="245"/>
        <v>CORRECTO</v>
      </c>
      <c r="AK1933" s="27">
        <v>2.8792352405117096E-2</v>
      </c>
      <c r="AL1933" s="26">
        <v>3.8309582968219505E-3</v>
      </c>
      <c r="AM1933" s="26">
        <v>3.2623310701939044E-2</v>
      </c>
      <c r="AN1933" s="28"/>
      <c r="AO1933" s="28"/>
      <c r="AP1933" s="28"/>
      <c r="AQ1933" s="29"/>
      <c r="AR1933" s="108" t="str">
        <f t="shared" si="246"/>
        <v>NO OFERTADO</v>
      </c>
      <c r="AS1933" s="109" t="str">
        <f t="shared" si="247"/>
        <v>CORRECTO</v>
      </c>
    </row>
    <row r="1934" spans="1:45" x14ac:dyDescent="0.25">
      <c r="A1934" s="134">
        <v>1934</v>
      </c>
      <c r="B1934" s="135">
        <v>435</v>
      </c>
      <c r="C1934" s="10" t="s">
        <v>1061</v>
      </c>
      <c r="D1934" s="136" t="s">
        <v>69</v>
      </c>
      <c r="E1934" s="136" t="s">
        <v>36</v>
      </c>
      <c r="F1934" s="136" t="s">
        <v>16</v>
      </c>
      <c r="G1934" s="136" t="s">
        <v>17</v>
      </c>
      <c r="H1934" s="136" t="s">
        <v>18</v>
      </c>
      <c r="I1934" s="137">
        <v>5867246</v>
      </c>
      <c r="J1934" s="8">
        <v>1</v>
      </c>
      <c r="K1934" s="8" t="s">
        <v>1062</v>
      </c>
      <c r="L1934" s="9">
        <v>5867246</v>
      </c>
      <c r="M1934" s="9">
        <v>3</v>
      </c>
      <c r="N1934" s="138">
        <f t="shared" si="240"/>
        <v>17601738</v>
      </c>
      <c r="O1934" s="11" t="s">
        <v>3204</v>
      </c>
      <c r="P1934" s="39">
        <v>5.347938949162135E-4</v>
      </c>
      <c r="Q1934" s="39">
        <v>8.538822031595631E-4</v>
      </c>
      <c r="R1934" s="26">
        <v>0.13369847372905339</v>
      </c>
      <c r="S1934" s="26">
        <v>2.5616466094786895E-2</v>
      </c>
      <c r="T1934" s="26">
        <v>0.15931493982384029</v>
      </c>
      <c r="U1934" s="11"/>
      <c r="V1934" s="28"/>
      <c r="W1934" s="28"/>
      <c r="X1934" s="29"/>
      <c r="Y1934" s="108" t="str">
        <f t="shared" si="241"/>
        <v>NO OFERTADO</v>
      </c>
      <c r="Z1934" s="108" t="str">
        <f t="shared" si="242"/>
        <v>CORRECTO</v>
      </c>
      <c r="AA1934" s="29">
        <f t="shared" si="243"/>
        <v>0</v>
      </c>
      <c r="AB1934" s="25">
        <v>4.8131450542459216E-2</v>
      </c>
      <c r="AC1934" s="26">
        <v>1.2808233047393447E-2</v>
      </c>
      <c r="AD1934" s="26">
        <v>6.0939683589852661E-2</v>
      </c>
      <c r="AE1934" s="28"/>
      <c r="AF1934" s="28"/>
      <c r="AG1934" s="28"/>
      <c r="AH1934" s="29"/>
      <c r="AI1934" s="108" t="str">
        <f t="shared" si="244"/>
        <v>NO OFERTADO</v>
      </c>
      <c r="AJ1934" s="108" t="str">
        <f t="shared" si="245"/>
        <v>CORRECTO</v>
      </c>
      <c r="AK1934" s="27">
        <v>3.2087633694972813E-2</v>
      </c>
      <c r="AL1934" s="26">
        <v>4.2694110157978152E-3</v>
      </c>
      <c r="AM1934" s="26">
        <v>3.6357044710770628E-2</v>
      </c>
      <c r="AN1934" s="28"/>
      <c r="AO1934" s="28"/>
      <c r="AP1934" s="28"/>
      <c r="AQ1934" s="29"/>
      <c r="AR1934" s="108" t="str">
        <f t="shared" si="246"/>
        <v>NO OFERTADO</v>
      </c>
      <c r="AS1934" s="109" t="str">
        <f t="shared" si="247"/>
        <v>CORRECTO</v>
      </c>
    </row>
    <row r="1935" spans="1:45" x14ac:dyDescent="0.25">
      <c r="A1935" s="134">
        <v>1935</v>
      </c>
      <c r="B1935" s="135">
        <v>795</v>
      </c>
      <c r="C1935" s="10" t="s">
        <v>1654</v>
      </c>
      <c r="D1935" s="136" t="s">
        <v>1655</v>
      </c>
      <c r="E1935" s="136" t="s">
        <v>165</v>
      </c>
      <c r="F1935" s="136" t="s">
        <v>166</v>
      </c>
      <c r="G1935" s="136" t="s">
        <v>167</v>
      </c>
      <c r="H1935" s="136" t="s">
        <v>81</v>
      </c>
      <c r="I1935" s="137">
        <v>16944.88</v>
      </c>
      <c r="J1935" s="8">
        <v>3</v>
      </c>
      <c r="K1935" s="8" t="s">
        <v>1656</v>
      </c>
      <c r="L1935" s="9">
        <v>16944.88</v>
      </c>
      <c r="M1935" s="9">
        <v>387.92307692307696</v>
      </c>
      <c r="N1935" s="138">
        <f t="shared" si="240"/>
        <v>6573309.9876923086</v>
      </c>
      <c r="O1935" s="11" t="s">
        <v>3204</v>
      </c>
      <c r="P1935" s="39">
        <v>1.9971698538005832E-4</v>
      </c>
      <c r="Q1935" s="39">
        <v>3.1887944328801333E-4</v>
      </c>
      <c r="R1935" s="26">
        <v>4.9929246345014583E-2</v>
      </c>
      <c r="S1935" s="26">
        <v>9.5663832986404001E-3</v>
      </c>
      <c r="T1935" s="26">
        <v>5.9495629643654985E-2</v>
      </c>
      <c r="U1935" s="11"/>
      <c r="V1935" s="28"/>
      <c r="W1935" s="28"/>
      <c r="X1935" s="29"/>
      <c r="Y1935" s="108" t="str">
        <f t="shared" si="241"/>
        <v>NO OFERTADO</v>
      </c>
      <c r="Z1935" s="108" t="str">
        <f t="shared" si="242"/>
        <v>CORRECTO</v>
      </c>
      <c r="AA1935" s="29">
        <f t="shared" si="243"/>
        <v>0</v>
      </c>
      <c r="AB1935" s="25">
        <v>1.7974528684205248E-2</v>
      </c>
      <c r="AC1935" s="26">
        <v>4.7831916493202E-3</v>
      </c>
      <c r="AD1935" s="26">
        <v>2.2757720333525449E-2</v>
      </c>
      <c r="AE1935" s="28"/>
      <c r="AF1935" s="28"/>
      <c r="AG1935" s="28"/>
      <c r="AH1935" s="29"/>
      <c r="AI1935" s="108" t="str">
        <f t="shared" si="244"/>
        <v>NO OFERTADO</v>
      </c>
      <c r="AJ1935" s="108" t="str">
        <f t="shared" si="245"/>
        <v>CORRECTO</v>
      </c>
      <c r="AK1935" s="27">
        <v>1.1983019122803499E-2</v>
      </c>
      <c r="AL1935" s="26">
        <v>1.5943972164400666E-3</v>
      </c>
      <c r="AM1935" s="26">
        <v>1.3577416339243566E-2</v>
      </c>
      <c r="AN1935" s="28"/>
      <c r="AO1935" s="28"/>
      <c r="AP1935" s="28"/>
      <c r="AQ1935" s="29"/>
      <c r="AR1935" s="108" t="str">
        <f t="shared" si="246"/>
        <v>NO OFERTADO</v>
      </c>
      <c r="AS1935" s="109" t="str">
        <f t="shared" si="247"/>
        <v>CORRECTO</v>
      </c>
    </row>
    <row r="1936" spans="1:45" ht="36" x14ac:dyDescent="0.25">
      <c r="A1936" s="134">
        <v>1936</v>
      </c>
      <c r="B1936" s="135">
        <v>383</v>
      </c>
      <c r="C1936" s="10" t="s">
        <v>950</v>
      </c>
      <c r="D1936" s="136" t="s">
        <v>108</v>
      </c>
      <c r="E1936" s="136" t="s">
        <v>205</v>
      </c>
      <c r="F1936" s="136" t="s">
        <v>7</v>
      </c>
      <c r="G1936" s="136" t="s">
        <v>8</v>
      </c>
      <c r="H1936" s="136" t="s">
        <v>7</v>
      </c>
      <c r="I1936" s="137" t="s">
        <v>45</v>
      </c>
      <c r="J1936" s="8">
        <v>1</v>
      </c>
      <c r="K1936" s="8" t="s">
        <v>951</v>
      </c>
      <c r="L1936" s="9">
        <v>7242.42</v>
      </c>
      <c r="M1936" s="9">
        <v>5549.1538461538457</v>
      </c>
      <c r="N1936" s="138">
        <f t="shared" si="240"/>
        <v>40189302.798461534</v>
      </c>
      <c r="O1936" s="11" t="s">
        <v>3204</v>
      </c>
      <c r="P1936" s="39">
        <v>1.2210722473858162E-3</v>
      </c>
      <c r="Q1936" s="39"/>
      <c r="R1936" s="26">
        <v>0.30526806184645405</v>
      </c>
      <c r="S1936" s="7"/>
      <c r="T1936" s="26">
        <v>0.30526806184645405</v>
      </c>
      <c r="U1936" s="11"/>
      <c r="V1936" s="28"/>
      <c r="W1936" s="28"/>
      <c r="X1936" s="29"/>
      <c r="Y1936" s="108" t="str">
        <f t="shared" si="241"/>
        <v>NO OFERTADO</v>
      </c>
      <c r="Z1936" s="108" t="str">
        <f t="shared" si="242"/>
        <v>CORRECTO</v>
      </c>
      <c r="AA1936" s="29">
        <f t="shared" si="243"/>
        <v>0</v>
      </c>
      <c r="AB1936" s="25">
        <v>0.10989650226472346</v>
      </c>
      <c r="AC1936" s="7"/>
      <c r="AD1936" s="26">
        <v>0.10989650226472346</v>
      </c>
      <c r="AE1936" s="28"/>
      <c r="AF1936" s="28"/>
      <c r="AG1936" s="28"/>
      <c r="AH1936" s="29"/>
      <c r="AI1936" s="108" t="str">
        <f t="shared" si="244"/>
        <v>NO OFERTADO</v>
      </c>
      <c r="AJ1936" s="108" t="str">
        <f t="shared" si="245"/>
        <v>CORRECTO</v>
      </c>
      <c r="AK1936" s="27">
        <v>7.3264334843148968E-2</v>
      </c>
      <c r="AL1936" s="7"/>
      <c r="AM1936" s="26">
        <v>7.3264334843148968E-2</v>
      </c>
      <c r="AN1936" s="28"/>
      <c r="AO1936" s="28"/>
      <c r="AP1936" s="28"/>
      <c r="AQ1936" s="29"/>
      <c r="AR1936" s="108" t="str">
        <f t="shared" si="246"/>
        <v>NO OFERTADO</v>
      </c>
      <c r="AS1936" s="109" t="str">
        <f t="shared" si="247"/>
        <v>CORRECTO</v>
      </c>
    </row>
    <row r="1937" spans="1:45" ht="24" x14ac:dyDescent="0.25">
      <c r="A1937" s="134">
        <v>1937</v>
      </c>
      <c r="B1937" s="135">
        <v>629</v>
      </c>
      <c r="C1937" s="10" t="s">
        <v>950</v>
      </c>
      <c r="D1937" s="136" t="s">
        <v>51</v>
      </c>
      <c r="E1937" s="136" t="s">
        <v>6</v>
      </c>
      <c r="F1937" s="136" t="s">
        <v>7</v>
      </c>
      <c r="G1937" s="136" t="s">
        <v>8</v>
      </c>
      <c r="H1937" s="136" t="s">
        <v>7</v>
      </c>
      <c r="I1937" s="137" t="s">
        <v>45</v>
      </c>
      <c r="J1937" s="8">
        <v>1</v>
      </c>
      <c r="K1937" s="8" t="s">
        <v>951</v>
      </c>
      <c r="L1937" s="9">
        <v>137</v>
      </c>
      <c r="M1937" s="9">
        <v>61005.769230769234</v>
      </c>
      <c r="N1937" s="138">
        <f t="shared" si="240"/>
        <v>8357790.384615385</v>
      </c>
      <c r="O1937" s="11" t="s">
        <v>3204</v>
      </c>
      <c r="P1937" s="39">
        <v>2.5393488260544157E-4</v>
      </c>
      <c r="Q1937" s="39"/>
      <c r="R1937" s="26">
        <v>6.348372065136039E-2</v>
      </c>
      <c r="S1937" s="7"/>
      <c r="T1937" s="26">
        <v>6.348372065136039E-2</v>
      </c>
      <c r="U1937" s="11"/>
      <c r="V1937" s="28"/>
      <c r="W1937" s="28"/>
      <c r="X1937" s="29"/>
      <c r="Y1937" s="108" t="str">
        <f t="shared" si="241"/>
        <v>NO OFERTADO</v>
      </c>
      <c r="Z1937" s="108" t="str">
        <f t="shared" si="242"/>
        <v>CORRECTO</v>
      </c>
      <c r="AA1937" s="29">
        <f t="shared" si="243"/>
        <v>0</v>
      </c>
      <c r="AB1937" s="25">
        <v>2.2854139434489742E-2</v>
      </c>
      <c r="AC1937" s="7"/>
      <c r="AD1937" s="26">
        <v>2.2854139434489742E-2</v>
      </c>
      <c r="AE1937" s="28"/>
      <c r="AF1937" s="28"/>
      <c r="AG1937" s="28"/>
      <c r="AH1937" s="29"/>
      <c r="AI1937" s="108" t="str">
        <f t="shared" si="244"/>
        <v>NO OFERTADO</v>
      </c>
      <c r="AJ1937" s="108" t="str">
        <f t="shared" si="245"/>
        <v>CORRECTO</v>
      </c>
      <c r="AK1937" s="27">
        <v>1.5236092956326493E-2</v>
      </c>
      <c r="AL1937" s="7"/>
      <c r="AM1937" s="26">
        <v>1.5236092956326493E-2</v>
      </c>
      <c r="AN1937" s="28"/>
      <c r="AO1937" s="28"/>
      <c r="AP1937" s="28"/>
      <c r="AQ1937" s="29"/>
      <c r="AR1937" s="108" t="str">
        <f t="shared" si="246"/>
        <v>NO OFERTADO</v>
      </c>
      <c r="AS1937" s="109" t="str">
        <f t="shared" si="247"/>
        <v>CORRECTO</v>
      </c>
    </row>
    <row r="1938" spans="1:45" ht="24" x14ac:dyDescent="0.25">
      <c r="A1938" s="134">
        <v>1938</v>
      </c>
      <c r="B1938" s="135">
        <v>896</v>
      </c>
      <c r="C1938" s="10" t="s">
        <v>950</v>
      </c>
      <c r="D1938" s="136" t="s">
        <v>69</v>
      </c>
      <c r="E1938" s="136" t="s">
        <v>6</v>
      </c>
      <c r="F1938" s="136" t="s">
        <v>7</v>
      </c>
      <c r="G1938" s="136" t="s">
        <v>8</v>
      </c>
      <c r="H1938" s="136" t="s">
        <v>7</v>
      </c>
      <c r="I1938" s="137" t="s">
        <v>45</v>
      </c>
      <c r="J1938" s="8">
        <v>1</v>
      </c>
      <c r="K1938" s="8" t="s">
        <v>951</v>
      </c>
      <c r="L1938" s="9">
        <v>1621</v>
      </c>
      <c r="M1938" s="9">
        <v>4895.1538461538457</v>
      </c>
      <c r="N1938" s="138">
        <f t="shared" si="240"/>
        <v>7935044.384615384</v>
      </c>
      <c r="O1938" s="11" t="s">
        <v>3204</v>
      </c>
      <c r="P1938" s="39">
        <v>2.4109058394014782E-4</v>
      </c>
      <c r="Q1938" s="39"/>
      <c r="R1938" s="26">
        <v>6.0272645985036954E-2</v>
      </c>
      <c r="S1938" s="7"/>
      <c r="T1938" s="26">
        <v>6.0272645985036954E-2</v>
      </c>
      <c r="U1938" s="11"/>
      <c r="V1938" s="28"/>
      <c r="W1938" s="28"/>
      <c r="X1938" s="29"/>
      <c r="Y1938" s="108" t="str">
        <f t="shared" si="241"/>
        <v>NO OFERTADO</v>
      </c>
      <c r="Z1938" s="108" t="str">
        <f t="shared" si="242"/>
        <v>CORRECTO</v>
      </c>
      <c r="AA1938" s="29">
        <f t="shared" si="243"/>
        <v>0</v>
      </c>
      <c r="AB1938" s="25">
        <v>2.1698152554613305E-2</v>
      </c>
      <c r="AC1938" s="7"/>
      <c r="AD1938" s="26">
        <v>2.1698152554613305E-2</v>
      </c>
      <c r="AE1938" s="28"/>
      <c r="AF1938" s="28"/>
      <c r="AG1938" s="28"/>
      <c r="AH1938" s="29"/>
      <c r="AI1938" s="108" t="str">
        <f t="shared" si="244"/>
        <v>NO OFERTADO</v>
      </c>
      <c r="AJ1938" s="108" t="str">
        <f t="shared" si="245"/>
        <v>CORRECTO</v>
      </c>
      <c r="AK1938" s="27">
        <v>1.4465435036408869E-2</v>
      </c>
      <c r="AL1938" s="7"/>
      <c r="AM1938" s="26">
        <v>1.4465435036408869E-2</v>
      </c>
      <c r="AN1938" s="28"/>
      <c r="AO1938" s="28"/>
      <c r="AP1938" s="28"/>
      <c r="AQ1938" s="29"/>
      <c r="AR1938" s="108" t="str">
        <f t="shared" si="246"/>
        <v>NO OFERTADO</v>
      </c>
      <c r="AS1938" s="109" t="str">
        <f t="shared" si="247"/>
        <v>CORRECTO</v>
      </c>
    </row>
    <row r="1939" spans="1:45" x14ac:dyDescent="0.25">
      <c r="A1939" s="134">
        <v>1939</v>
      </c>
      <c r="B1939" s="135">
        <v>88</v>
      </c>
      <c r="C1939" s="10" t="s">
        <v>279</v>
      </c>
      <c r="D1939" s="136" t="s">
        <v>91</v>
      </c>
      <c r="E1939" s="136" t="s">
        <v>36</v>
      </c>
      <c r="F1939" s="136" t="s">
        <v>16</v>
      </c>
      <c r="G1939" s="136" t="s">
        <v>17</v>
      </c>
      <c r="H1939" s="136" t="s">
        <v>18</v>
      </c>
      <c r="I1939" s="137">
        <v>60681396</v>
      </c>
      <c r="J1939" s="8">
        <v>1</v>
      </c>
      <c r="K1939" s="8" t="s">
        <v>280</v>
      </c>
      <c r="L1939" s="9">
        <v>56298158.57</v>
      </c>
      <c r="M1939" s="9">
        <v>1.5454545454545454</v>
      </c>
      <c r="N1939" s="138">
        <f t="shared" si="240"/>
        <v>87006245.062727273</v>
      </c>
      <c r="O1939" s="11" t="s">
        <v>3204</v>
      </c>
      <c r="P1939" s="39">
        <v>2.6435121735780007E-3</v>
      </c>
      <c r="Q1939" s="39">
        <v>4.2207811650646328E-3</v>
      </c>
      <c r="R1939" s="26">
        <v>0.66087804339450018</v>
      </c>
      <c r="S1939" s="26">
        <v>0.12662343495193898</v>
      </c>
      <c r="T1939" s="26">
        <v>0.78750147834643913</v>
      </c>
      <c r="U1939" s="11"/>
      <c r="V1939" s="28"/>
      <c r="W1939" s="28"/>
      <c r="X1939" s="29"/>
      <c r="Y1939" s="108" t="str">
        <f t="shared" si="241"/>
        <v>NO OFERTADO</v>
      </c>
      <c r="Z1939" s="108" t="str">
        <f t="shared" si="242"/>
        <v>CORRECTO</v>
      </c>
      <c r="AA1939" s="29">
        <f t="shared" si="243"/>
        <v>0</v>
      </c>
      <c r="AB1939" s="25">
        <v>0.23791609562202007</v>
      </c>
      <c r="AC1939" s="26">
        <v>6.331171747596949E-2</v>
      </c>
      <c r="AD1939" s="26">
        <v>0.30122781309798957</v>
      </c>
      <c r="AE1939" s="28"/>
      <c r="AF1939" s="28"/>
      <c r="AG1939" s="28"/>
      <c r="AH1939" s="29"/>
      <c r="AI1939" s="108" t="str">
        <f t="shared" si="244"/>
        <v>NO OFERTADO</v>
      </c>
      <c r="AJ1939" s="108" t="str">
        <f t="shared" si="245"/>
        <v>CORRECTO</v>
      </c>
      <c r="AK1939" s="27">
        <v>0.15861073041468005</v>
      </c>
      <c r="AL1939" s="26">
        <v>2.1103905825323163E-2</v>
      </c>
      <c r="AM1939" s="26">
        <v>0.17971463624000322</v>
      </c>
      <c r="AN1939" s="28"/>
      <c r="AO1939" s="28"/>
      <c r="AP1939" s="28"/>
      <c r="AQ1939" s="29"/>
      <c r="AR1939" s="108" t="str">
        <f t="shared" si="246"/>
        <v>NO OFERTADO</v>
      </c>
      <c r="AS1939" s="109" t="str">
        <f t="shared" si="247"/>
        <v>CORRECTO</v>
      </c>
    </row>
    <row r="1940" spans="1:45" x14ac:dyDescent="0.25">
      <c r="A1940" s="134">
        <v>1940</v>
      </c>
      <c r="B1940" s="135">
        <v>213</v>
      </c>
      <c r="C1940" s="10" t="s">
        <v>279</v>
      </c>
      <c r="D1940" s="136" t="s">
        <v>584</v>
      </c>
      <c r="E1940" s="136" t="s">
        <v>36</v>
      </c>
      <c r="F1940" s="136" t="s">
        <v>15</v>
      </c>
      <c r="G1940" s="136" t="s">
        <v>17</v>
      </c>
      <c r="H1940" s="136" t="s">
        <v>585</v>
      </c>
      <c r="I1940" s="137">
        <v>30340698</v>
      </c>
      <c r="J1940" s="8">
        <v>1</v>
      </c>
      <c r="K1940" s="8" t="s">
        <v>280</v>
      </c>
      <c r="L1940" s="9">
        <v>30340698</v>
      </c>
      <c r="M1940" s="9">
        <v>1.5</v>
      </c>
      <c r="N1940" s="138">
        <f t="shared" si="240"/>
        <v>45511047</v>
      </c>
      <c r="O1940" s="11" t="s">
        <v>3204</v>
      </c>
      <c r="P1940" s="39">
        <v>1.382762888917268E-3</v>
      </c>
      <c r="Q1940" s="39">
        <v>2.2077974959324146E-3</v>
      </c>
      <c r="R1940" s="26">
        <v>0.34569072222931702</v>
      </c>
      <c r="S1940" s="26">
        <v>6.623392487797243E-2</v>
      </c>
      <c r="T1940" s="26">
        <v>0.41192464710728943</v>
      </c>
      <c r="U1940" s="11"/>
      <c r="V1940" s="28"/>
      <c r="W1940" s="28"/>
      <c r="X1940" s="29"/>
      <c r="Y1940" s="108" t="str">
        <f t="shared" si="241"/>
        <v>NO OFERTADO</v>
      </c>
      <c r="Z1940" s="108" t="str">
        <f t="shared" si="242"/>
        <v>CORRECTO</v>
      </c>
      <c r="AA1940" s="29">
        <f t="shared" si="243"/>
        <v>0</v>
      </c>
      <c r="AB1940" s="25">
        <v>0.12444866000255411</v>
      </c>
      <c r="AC1940" s="26">
        <v>3.3116962438986215E-2</v>
      </c>
      <c r="AD1940" s="26">
        <v>0.15756562244154032</v>
      </c>
      <c r="AE1940" s="28"/>
      <c r="AF1940" s="28"/>
      <c r="AG1940" s="28"/>
      <c r="AH1940" s="29"/>
      <c r="AI1940" s="108" t="str">
        <f t="shared" si="244"/>
        <v>NO OFERTADO</v>
      </c>
      <c r="AJ1940" s="108" t="str">
        <f t="shared" si="245"/>
        <v>CORRECTO</v>
      </c>
      <c r="AK1940" s="27">
        <v>8.2965773335036075E-2</v>
      </c>
      <c r="AL1940" s="26">
        <v>1.1038987479662072E-2</v>
      </c>
      <c r="AM1940" s="26">
        <v>9.4004760814698149E-2</v>
      </c>
      <c r="AN1940" s="28"/>
      <c r="AO1940" s="28"/>
      <c r="AP1940" s="28"/>
      <c r="AQ1940" s="29"/>
      <c r="AR1940" s="108" t="str">
        <f t="shared" si="246"/>
        <v>NO OFERTADO</v>
      </c>
      <c r="AS1940" s="109" t="str">
        <f t="shared" si="247"/>
        <v>CORRECTO</v>
      </c>
    </row>
    <row r="1941" spans="1:45" x14ac:dyDescent="0.25">
      <c r="A1941" s="134">
        <v>1941</v>
      </c>
      <c r="B1941" s="135">
        <v>642</v>
      </c>
      <c r="C1941" s="10" t="s">
        <v>1231</v>
      </c>
      <c r="D1941" s="136" t="s">
        <v>1403</v>
      </c>
      <c r="E1941" s="136" t="s">
        <v>456</v>
      </c>
      <c r="F1941" s="136" t="s">
        <v>210</v>
      </c>
      <c r="G1941" s="136" t="s">
        <v>80</v>
      </c>
      <c r="H1941" s="136" t="s">
        <v>655</v>
      </c>
      <c r="I1941" s="137" t="s">
        <v>45</v>
      </c>
      <c r="J1941" s="8">
        <v>120</v>
      </c>
      <c r="K1941" s="8" t="s">
        <v>1404</v>
      </c>
      <c r="L1941" s="9">
        <v>738.85</v>
      </c>
      <c r="M1941" s="9">
        <v>10864.615384615385</v>
      </c>
      <c r="N1941" s="138">
        <f t="shared" si="240"/>
        <v>8027321.076923077</v>
      </c>
      <c r="O1941" s="11" t="s">
        <v>3204</v>
      </c>
      <c r="P1941" s="39">
        <v>2.4389422819898272E-4</v>
      </c>
      <c r="Q1941" s="39"/>
      <c r="R1941" s="26">
        <v>6.0973557049745677E-2</v>
      </c>
      <c r="S1941" s="7"/>
      <c r="T1941" s="26">
        <v>6.0973557049745677E-2</v>
      </c>
      <c r="U1941" s="11"/>
      <c r="V1941" s="28"/>
      <c r="W1941" s="28"/>
      <c r="X1941" s="29"/>
      <c r="Y1941" s="108" t="str">
        <f t="shared" si="241"/>
        <v>NO OFERTADO</v>
      </c>
      <c r="Z1941" s="108" t="str">
        <f t="shared" si="242"/>
        <v>CORRECTO</v>
      </c>
      <c r="AA1941" s="29">
        <f t="shared" si="243"/>
        <v>0</v>
      </c>
      <c r="AB1941" s="25">
        <v>2.1950480537908445E-2</v>
      </c>
      <c r="AC1941" s="7"/>
      <c r="AD1941" s="26">
        <v>2.1950480537908445E-2</v>
      </c>
      <c r="AE1941" s="28"/>
      <c r="AF1941" s="28"/>
      <c r="AG1941" s="28"/>
      <c r="AH1941" s="29"/>
      <c r="AI1941" s="108" t="str">
        <f t="shared" si="244"/>
        <v>NO OFERTADO</v>
      </c>
      <c r="AJ1941" s="108" t="str">
        <f t="shared" si="245"/>
        <v>CORRECTO</v>
      </c>
      <c r="AK1941" s="27">
        <v>1.4633653691938963E-2</v>
      </c>
      <c r="AL1941" s="7"/>
      <c r="AM1941" s="26">
        <v>1.4633653691938963E-2</v>
      </c>
      <c r="AN1941" s="28"/>
      <c r="AO1941" s="28"/>
      <c r="AP1941" s="28"/>
      <c r="AQ1941" s="29"/>
      <c r="AR1941" s="108" t="str">
        <f t="shared" si="246"/>
        <v>NO OFERTADO</v>
      </c>
      <c r="AS1941" s="109" t="str">
        <f t="shared" si="247"/>
        <v>CORRECTO</v>
      </c>
    </row>
    <row r="1942" spans="1:45" x14ac:dyDescent="0.25">
      <c r="A1942" s="134">
        <v>1942</v>
      </c>
      <c r="B1942" s="135">
        <v>529</v>
      </c>
      <c r="C1942" s="10" t="s">
        <v>1231</v>
      </c>
      <c r="D1942" s="136" t="s">
        <v>91</v>
      </c>
      <c r="E1942" s="136" t="s">
        <v>36</v>
      </c>
      <c r="F1942" s="136" t="s">
        <v>16</v>
      </c>
      <c r="G1942" s="136" t="s">
        <v>17</v>
      </c>
      <c r="H1942" s="136" t="s">
        <v>36</v>
      </c>
      <c r="I1942" s="137" t="s">
        <v>45</v>
      </c>
      <c r="J1942" s="8">
        <v>1</v>
      </c>
      <c r="K1942" s="8" t="s">
        <v>1232</v>
      </c>
      <c r="L1942" s="9">
        <v>24622</v>
      </c>
      <c r="M1942" s="9">
        <v>72.857142857142861</v>
      </c>
      <c r="N1942" s="138">
        <f t="shared" si="240"/>
        <v>1793888.5714285716</v>
      </c>
      <c r="O1942" s="11" t="s">
        <v>3204</v>
      </c>
      <c r="P1942" s="39">
        <v>5.4503745945995101E-5</v>
      </c>
      <c r="Q1942" s="39"/>
      <c r="R1942" s="26">
        <v>1.3625936486498775E-2</v>
      </c>
      <c r="S1942" s="7"/>
      <c r="T1942" s="26">
        <v>1.3625936486498775E-2</v>
      </c>
      <c r="U1942" s="11"/>
      <c r="V1942" s="28"/>
      <c r="W1942" s="28"/>
      <c r="X1942" s="29"/>
      <c r="Y1942" s="108" t="str">
        <f t="shared" si="241"/>
        <v>NO OFERTADO</v>
      </c>
      <c r="Z1942" s="108" t="str">
        <f t="shared" si="242"/>
        <v>CORRECTO</v>
      </c>
      <c r="AA1942" s="29">
        <f t="shared" si="243"/>
        <v>0</v>
      </c>
      <c r="AB1942" s="25">
        <v>4.9053371351395593E-3</v>
      </c>
      <c r="AC1942" s="7"/>
      <c r="AD1942" s="26">
        <v>4.9053371351395593E-3</v>
      </c>
      <c r="AE1942" s="28"/>
      <c r="AF1942" s="28"/>
      <c r="AG1942" s="28"/>
      <c r="AH1942" s="29"/>
      <c r="AI1942" s="108" t="str">
        <f t="shared" si="244"/>
        <v>NO OFERTADO</v>
      </c>
      <c r="AJ1942" s="108" t="str">
        <f t="shared" si="245"/>
        <v>CORRECTO</v>
      </c>
      <c r="AK1942" s="27">
        <v>3.2702247567597061E-3</v>
      </c>
      <c r="AL1942" s="7"/>
      <c r="AM1942" s="26">
        <v>3.2702247567597061E-3</v>
      </c>
      <c r="AN1942" s="28"/>
      <c r="AO1942" s="28"/>
      <c r="AP1942" s="28"/>
      <c r="AQ1942" s="29"/>
      <c r="AR1942" s="108" t="str">
        <f t="shared" si="246"/>
        <v>NO OFERTADO</v>
      </c>
      <c r="AS1942" s="109" t="str">
        <f t="shared" si="247"/>
        <v>CORRECTO</v>
      </c>
    </row>
    <row r="1943" spans="1:45" ht="24" x14ac:dyDescent="0.25">
      <c r="A1943" s="134">
        <v>1943</v>
      </c>
      <c r="B1943" s="135">
        <v>1771</v>
      </c>
      <c r="C1943" s="10" t="s">
        <v>3083</v>
      </c>
      <c r="D1943" s="136" t="s">
        <v>3084</v>
      </c>
      <c r="E1943" s="136" t="s">
        <v>6</v>
      </c>
      <c r="F1943" s="136" t="s">
        <v>7</v>
      </c>
      <c r="G1943" s="136" t="s">
        <v>8</v>
      </c>
      <c r="H1943" s="136" t="s">
        <v>7</v>
      </c>
      <c r="I1943" s="137" t="s">
        <v>45</v>
      </c>
      <c r="J1943" s="8">
        <v>1</v>
      </c>
      <c r="K1943" s="8" t="s">
        <v>3085</v>
      </c>
      <c r="L1943" s="9">
        <v>2921.55</v>
      </c>
      <c r="M1943" s="9">
        <v>49.18181818181818</v>
      </c>
      <c r="N1943" s="138">
        <f t="shared" si="240"/>
        <v>143687.1409090909</v>
      </c>
      <c r="O1943" s="11" t="s">
        <v>3204</v>
      </c>
      <c r="P1943" s="39">
        <v>4.3656487635566168E-6</v>
      </c>
      <c r="Q1943" s="39"/>
      <c r="R1943" s="26">
        <v>1.0914121908891542E-3</v>
      </c>
      <c r="S1943" s="7"/>
      <c r="T1943" s="26">
        <v>1.0914121908891542E-3</v>
      </c>
      <c r="U1943" s="11"/>
      <c r="V1943" s="28"/>
      <c r="W1943" s="28"/>
      <c r="X1943" s="29"/>
      <c r="Y1943" s="108" t="str">
        <f t="shared" si="241"/>
        <v>NO OFERTADO</v>
      </c>
      <c r="Z1943" s="108" t="str">
        <f t="shared" si="242"/>
        <v>CORRECTO</v>
      </c>
      <c r="AA1943" s="29">
        <f t="shared" si="243"/>
        <v>0</v>
      </c>
      <c r="AB1943" s="25">
        <v>3.9290838872009553E-4</v>
      </c>
      <c r="AC1943" s="7"/>
      <c r="AD1943" s="26">
        <v>3.9290838872009553E-4</v>
      </c>
      <c r="AE1943" s="28"/>
      <c r="AF1943" s="28"/>
      <c r="AG1943" s="28"/>
      <c r="AH1943" s="29"/>
      <c r="AI1943" s="108" t="str">
        <f t="shared" si="244"/>
        <v>NO OFERTADO</v>
      </c>
      <c r="AJ1943" s="108" t="str">
        <f t="shared" si="245"/>
        <v>CORRECTO</v>
      </c>
      <c r="AK1943" s="27">
        <v>2.61938925813397E-4</v>
      </c>
      <c r="AL1943" s="7"/>
      <c r="AM1943" s="26">
        <v>2.61938925813397E-4</v>
      </c>
      <c r="AN1943" s="28"/>
      <c r="AO1943" s="28"/>
      <c r="AP1943" s="28"/>
      <c r="AQ1943" s="29"/>
      <c r="AR1943" s="108" t="str">
        <f t="shared" si="246"/>
        <v>NO OFERTADO</v>
      </c>
      <c r="AS1943" s="109" t="str">
        <f t="shared" si="247"/>
        <v>CORRECTO</v>
      </c>
    </row>
    <row r="1944" spans="1:45" x14ac:dyDescent="0.25">
      <c r="A1944" s="134">
        <v>1944</v>
      </c>
      <c r="B1944" s="135">
        <v>1480</v>
      </c>
      <c r="C1944" s="10" t="s">
        <v>2638</v>
      </c>
      <c r="D1944" s="136" t="s">
        <v>2639</v>
      </c>
      <c r="E1944" s="136" t="s">
        <v>820</v>
      </c>
      <c r="F1944" s="136" t="s">
        <v>241</v>
      </c>
      <c r="G1944" s="136" t="s">
        <v>395</v>
      </c>
      <c r="H1944" s="136" t="s">
        <v>267</v>
      </c>
      <c r="I1944" s="137" t="s">
        <v>45</v>
      </c>
      <c r="J1944" s="8">
        <v>30</v>
      </c>
      <c r="K1944" s="8" t="s">
        <v>2640</v>
      </c>
      <c r="L1944" s="9">
        <v>1956.96</v>
      </c>
      <c r="M1944" s="9">
        <v>460</v>
      </c>
      <c r="N1944" s="138">
        <f t="shared" si="240"/>
        <v>900201.6</v>
      </c>
      <c r="O1944" s="11" t="s">
        <v>3204</v>
      </c>
      <c r="P1944" s="39">
        <v>2.7350840006470226E-5</v>
      </c>
      <c r="Q1944" s="39"/>
      <c r="R1944" s="26">
        <v>6.8377100016175562E-3</v>
      </c>
      <c r="S1944" s="7"/>
      <c r="T1944" s="26">
        <v>6.8377100016175562E-3</v>
      </c>
      <c r="U1944" s="11"/>
      <c r="V1944" s="28"/>
      <c r="W1944" s="28"/>
      <c r="X1944" s="29"/>
      <c r="Y1944" s="108" t="str">
        <f t="shared" si="241"/>
        <v>NO OFERTADO</v>
      </c>
      <c r="Z1944" s="108" t="str">
        <f t="shared" si="242"/>
        <v>CORRECTO</v>
      </c>
      <c r="AA1944" s="29">
        <f t="shared" si="243"/>
        <v>0</v>
      </c>
      <c r="AB1944" s="25">
        <v>2.4615756005823201E-3</v>
      </c>
      <c r="AC1944" s="7"/>
      <c r="AD1944" s="26">
        <v>2.4615756005823201E-3</v>
      </c>
      <c r="AE1944" s="28"/>
      <c r="AF1944" s="28"/>
      <c r="AG1944" s="28"/>
      <c r="AH1944" s="29"/>
      <c r="AI1944" s="108" t="str">
        <f t="shared" si="244"/>
        <v>NO OFERTADO</v>
      </c>
      <c r="AJ1944" s="108" t="str">
        <f t="shared" si="245"/>
        <v>CORRECTO</v>
      </c>
      <c r="AK1944" s="27">
        <v>1.6410504003882135E-3</v>
      </c>
      <c r="AL1944" s="7"/>
      <c r="AM1944" s="26">
        <v>1.6410504003882135E-3</v>
      </c>
      <c r="AN1944" s="28"/>
      <c r="AO1944" s="28"/>
      <c r="AP1944" s="28"/>
      <c r="AQ1944" s="29"/>
      <c r="AR1944" s="108" t="str">
        <f t="shared" si="246"/>
        <v>NO OFERTADO</v>
      </c>
      <c r="AS1944" s="109" t="str">
        <f t="shared" si="247"/>
        <v>CORRECTO</v>
      </c>
    </row>
    <row r="1945" spans="1:45" ht="24" x14ac:dyDescent="0.25">
      <c r="A1945" s="134">
        <v>1945</v>
      </c>
      <c r="B1945" s="135">
        <v>68</v>
      </c>
      <c r="C1945" s="10" t="s">
        <v>213</v>
      </c>
      <c r="D1945" s="136" t="s">
        <v>214</v>
      </c>
      <c r="E1945" s="136" t="s">
        <v>7</v>
      </c>
      <c r="F1945" s="136" t="s">
        <v>7</v>
      </c>
      <c r="G1945" s="136" t="s">
        <v>8</v>
      </c>
      <c r="H1945" s="136" t="s">
        <v>7</v>
      </c>
      <c r="I1945" s="137">
        <v>691672.5</v>
      </c>
      <c r="J1945" s="8">
        <v>1</v>
      </c>
      <c r="K1945" s="8" t="s">
        <v>215</v>
      </c>
      <c r="L1945" s="9">
        <v>361018.5</v>
      </c>
      <c r="M1945" s="9">
        <v>225</v>
      </c>
      <c r="N1945" s="138">
        <f t="shared" si="240"/>
        <v>81229162.5</v>
      </c>
      <c r="O1945" s="11" t="s">
        <v>3204</v>
      </c>
      <c r="P1945" s="39">
        <v>2.4679869791356416E-3</v>
      </c>
      <c r="Q1945" s="39">
        <v>3.9405277044974856E-3</v>
      </c>
      <c r="R1945" s="26">
        <v>0.61699674478391042</v>
      </c>
      <c r="S1945" s="26">
        <v>0.11821583113492456</v>
      </c>
      <c r="T1945" s="26">
        <v>0.73521257591883504</v>
      </c>
      <c r="U1945" s="11"/>
      <c r="V1945" s="28"/>
      <c r="W1945" s="28"/>
      <c r="X1945" s="29"/>
      <c r="Y1945" s="108" t="str">
        <f t="shared" si="241"/>
        <v>NO OFERTADO</v>
      </c>
      <c r="Z1945" s="108" t="str">
        <f t="shared" si="242"/>
        <v>CORRECTO</v>
      </c>
      <c r="AA1945" s="29">
        <f t="shared" si="243"/>
        <v>0</v>
      </c>
      <c r="AB1945" s="25">
        <v>0.22211882812220773</v>
      </c>
      <c r="AC1945" s="26">
        <v>5.9107915567462282E-2</v>
      </c>
      <c r="AD1945" s="26">
        <v>0.28122674368967004</v>
      </c>
      <c r="AE1945" s="28"/>
      <c r="AF1945" s="28"/>
      <c r="AG1945" s="28"/>
      <c r="AH1945" s="29"/>
      <c r="AI1945" s="108" t="str">
        <f t="shared" si="244"/>
        <v>NO OFERTADO</v>
      </c>
      <c r="AJ1945" s="108" t="str">
        <f t="shared" si="245"/>
        <v>CORRECTO</v>
      </c>
      <c r="AK1945" s="27">
        <v>0.14807921874813851</v>
      </c>
      <c r="AL1945" s="26">
        <v>1.970263852248743E-2</v>
      </c>
      <c r="AM1945" s="26">
        <v>0.16778185727062594</v>
      </c>
      <c r="AN1945" s="28"/>
      <c r="AO1945" s="28"/>
      <c r="AP1945" s="28"/>
      <c r="AQ1945" s="29"/>
      <c r="AR1945" s="108" t="str">
        <f t="shared" si="246"/>
        <v>NO OFERTADO</v>
      </c>
      <c r="AS1945" s="109" t="str">
        <f t="shared" si="247"/>
        <v>CORRECTO</v>
      </c>
    </row>
    <row r="1946" spans="1:45" x14ac:dyDescent="0.25">
      <c r="A1946" s="134">
        <v>1946</v>
      </c>
      <c r="B1946" s="135">
        <v>1644</v>
      </c>
      <c r="C1946" s="10" t="s">
        <v>2893</v>
      </c>
      <c r="D1946" s="136" t="s">
        <v>562</v>
      </c>
      <c r="E1946" s="136" t="s">
        <v>165</v>
      </c>
      <c r="F1946" s="136" t="s">
        <v>166</v>
      </c>
      <c r="G1946" s="136" t="s">
        <v>8</v>
      </c>
      <c r="H1946" s="136" t="s">
        <v>2894</v>
      </c>
      <c r="I1946" s="137" t="s">
        <v>45</v>
      </c>
      <c r="J1946" s="8">
        <v>591</v>
      </c>
      <c r="K1946" s="8" t="s">
        <v>562</v>
      </c>
      <c r="L1946" s="9">
        <v>322.99</v>
      </c>
      <c r="M1946" s="9">
        <v>1266.4285714285713</v>
      </c>
      <c r="N1946" s="138">
        <f t="shared" si="240"/>
        <v>409043.76428571425</v>
      </c>
      <c r="O1946" s="11" t="s">
        <v>3204</v>
      </c>
      <c r="P1946" s="39">
        <v>1.2427983412407722E-5</v>
      </c>
      <c r="Q1946" s="39"/>
      <c r="R1946" s="26">
        <v>3.1069958531019302E-3</v>
      </c>
      <c r="S1946" s="7"/>
      <c r="T1946" s="26">
        <v>3.1069958531019302E-3</v>
      </c>
      <c r="U1946" s="11"/>
      <c r="V1946" s="28"/>
      <c r="W1946" s="28"/>
      <c r="X1946" s="29"/>
      <c r="Y1946" s="108" t="str">
        <f t="shared" si="241"/>
        <v>NO OFERTADO</v>
      </c>
      <c r="Z1946" s="108" t="str">
        <f t="shared" si="242"/>
        <v>CORRECTO</v>
      </c>
      <c r="AA1946" s="29">
        <f t="shared" si="243"/>
        <v>0</v>
      </c>
      <c r="AB1946" s="25">
        <v>1.118518507116695E-3</v>
      </c>
      <c r="AC1946" s="7"/>
      <c r="AD1946" s="26">
        <v>1.118518507116695E-3</v>
      </c>
      <c r="AE1946" s="28"/>
      <c r="AF1946" s="28"/>
      <c r="AG1946" s="28"/>
      <c r="AH1946" s="29"/>
      <c r="AI1946" s="108" t="str">
        <f t="shared" si="244"/>
        <v>NO OFERTADO</v>
      </c>
      <c r="AJ1946" s="108" t="str">
        <f t="shared" si="245"/>
        <v>CORRECTO</v>
      </c>
      <c r="AK1946" s="27">
        <v>7.4567900474446325E-4</v>
      </c>
      <c r="AL1946" s="7"/>
      <c r="AM1946" s="26">
        <v>7.4567900474446325E-4</v>
      </c>
      <c r="AN1946" s="28"/>
      <c r="AO1946" s="28"/>
      <c r="AP1946" s="28"/>
      <c r="AQ1946" s="29"/>
      <c r="AR1946" s="108" t="str">
        <f t="shared" si="246"/>
        <v>NO OFERTADO</v>
      </c>
      <c r="AS1946" s="109" t="str">
        <f t="shared" si="247"/>
        <v>CORRECTO</v>
      </c>
    </row>
    <row r="1947" spans="1:45" x14ac:dyDescent="0.25">
      <c r="A1947" s="134">
        <v>1947</v>
      </c>
      <c r="B1947" s="135">
        <v>1249</v>
      </c>
      <c r="C1947" s="10" t="s">
        <v>2291</v>
      </c>
      <c r="D1947" s="136" t="s">
        <v>2292</v>
      </c>
      <c r="E1947" s="136" t="s">
        <v>559</v>
      </c>
      <c r="F1947" s="136" t="s">
        <v>166</v>
      </c>
      <c r="G1947" s="136" t="s">
        <v>8</v>
      </c>
      <c r="H1947" s="136" t="s">
        <v>81</v>
      </c>
      <c r="I1947" s="137" t="s">
        <v>45</v>
      </c>
      <c r="J1947" s="8">
        <v>120</v>
      </c>
      <c r="K1947" s="8" t="s">
        <v>492</v>
      </c>
      <c r="L1947" s="9">
        <v>327.75</v>
      </c>
      <c r="M1947" s="9">
        <v>8173.3333333333339</v>
      </c>
      <c r="N1947" s="138">
        <f t="shared" si="240"/>
        <v>2678810</v>
      </c>
      <c r="O1947" s="11" t="s">
        <v>3204</v>
      </c>
      <c r="P1947" s="39">
        <v>8.1390328252840821E-5</v>
      </c>
      <c r="Q1947" s="39"/>
      <c r="R1947" s="26">
        <v>2.0347582063210204E-2</v>
      </c>
      <c r="S1947" s="7"/>
      <c r="T1947" s="26">
        <v>2.0347582063210204E-2</v>
      </c>
      <c r="U1947" s="11"/>
      <c r="V1947" s="28"/>
      <c r="W1947" s="28"/>
      <c r="X1947" s="29"/>
      <c r="Y1947" s="108" t="str">
        <f t="shared" si="241"/>
        <v>NO OFERTADO</v>
      </c>
      <c r="Z1947" s="108" t="str">
        <f t="shared" si="242"/>
        <v>CORRECTO</v>
      </c>
      <c r="AA1947" s="29">
        <f t="shared" si="243"/>
        <v>0</v>
      </c>
      <c r="AB1947" s="25">
        <v>7.3251295427556743E-3</v>
      </c>
      <c r="AC1947" s="7"/>
      <c r="AD1947" s="26">
        <v>7.3251295427556743E-3</v>
      </c>
      <c r="AE1947" s="28"/>
      <c r="AF1947" s="28"/>
      <c r="AG1947" s="28"/>
      <c r="AH1947" s="29"/>
      <c r="AI1947" s="108" t="str">
        <f t="shared" si="244"/>
        <v>NO OFERTADO</v>
      </c>
      <c r="AJ1947" s="108" t="str">
        <f t="shared" si="245"/>
        <v>CORRECTO</v>
      </c>
      <c r="AK1947" s="27">
        <v>4.8834196951704489E-3</v>
      </c>
      <c r="AL1947" s="7"/>
      <c r="AM1947" s="26">
        <v>4.8834196951704489E-3</v>
      </c>
      <c r="AN1947" s="28"/>
      <c r="AO1947" s="28"/>
      <c r="AP1947" s="28"/>
      <c r="AQ1947" s="29"/>
      <c r="AR1947" s="108" t="str">
        <f t="shared" si="246"/>
        <v>NO OFERTADO</v>
      </c>
      <c r="AS1947" s="109" t="str">
        <f t="shared" si="247"/>
        <v>CORRECTO</v>
      </c>
    </row>
    <row r="1948" spans="1:45" ht="24" x14ac:dyDescent="0.25">
      <c r="A1948" s="134">
        <v>1948</v>
      </c>
      <c r="B1948" s="135">
        <v>1687</v>
      </c>
      <c r="C1948" s="10" t="s">
        <v>2953</v>
      </c>
      <c r="D1948" s="136" t="s">
        <v>2954</v>
      </c>
      <c r="E1948" s="136" t="s">
        <v>7</v>
      </c>
      <c r="F1948" s="136" t="s">
        <v>7</v>
      </c>
      <c r="G1948" s="136" t="s">
        <v>8</v>
      </c>
      <c r="H1948" s="136" t="s">
        <v>7</v>
      </c>
      <c r="I1948" s="137" t="s">
        <v>45</v>
      </c>
      <c r="J1948" s="8">
        <v>1</v>
      </c>
      <c r="K1948" s="8" t="s">
        <v>2955</v>
      </c>
      <c r="L1948" s="9">
        <v>2269.11</v>
      </c>
      <c r="M1948" s="9">
        <v>78.5</v>
      </c>
      <c r="N1948" s="138">
        <f t="shared" si="240"/>
        <v>178125.13500000001</v>
      </c>
      <c r="O1948" s="11" t="s">
        <v>3204</v>
      </c>
      <c r="P1948" s="39">
        <v>5.411978903965412E-6</v>
      </c>
      <c r="Q1948" s="39"/>
      <c r="R1948" s="26">
        <v>1.3529947259913529E-3</v>
      </c>
      <c r="S1948" s="7"/>
      <c r="T1948" s="26">
        <v>1.3529947259913529E-3</v>
      </c>
      <c r="U1948" s="11"/>
      <c r="V1948" s="28"/>
      <c r="W1948" s="28"/>
      <c r="X1948" s="29"/>
      <c r="Y1948" s="108" t="str">
        <f t="shared" si="241"/>
        <v>NO OFERTADO</v>
      </c>
      <c r="Z1948" s="108" t="str">
        <f t="shared" si="242"/>
        <v>CORRECTO</v>
      </c>
      <c r="AA1948" s="29">
        <f t="shared" si="243"/>
        <v>0</v>
      </c>
      <c r="AB1948" s="25">
        <v>4.8707810135688708E-4</v>
      </c>
      <c r="AC1948" s="7"/>
      <c r="AD1948" s="26">
        <v>4.8707810135688708E-4</v>
      </c>
      <c r="AE1948" s="28"/>
      <c r="AF1948" s="28"/>
      <c r="AG1948" s="28"/>
      <c r="AH1948" s="29"/>
      <c r="AI1948" s="108" t="str">
        <f t="shared" si="244"/>
        <v>NO OFERTADO</v>
      </c>
      <c r="AJ1948" s="108" t="str">
        <f t="shared" si="245"/>
        <v>CORRECTO</v>
      </c>
      <c r="AK1948" s="27">
        <v>3.2471873423792474E-4</v>
      </c>
      <c r="AL1948" s="7"/>
      <c r="AM1948" s="26">
        <v>3.2471873423792474E-4</v>
      </c>
      <c r="AN1948" s="28"/>
      <c r="AO1948" s="28"/>
      <c r="AP1948" s="28"/>
      <c r="AQ1948" s="29"/>
      <c r="AR1948" s="108" t="str">
        <f t="shared" si="246"/>
        <v>NO OFERTADO</v>
      </c>
      <c r="AS1948" s="109" t="str">
        <f t="shared" si="247"/>
        <v>CORRECTO</v>
      </c>
    </row>
    <row r="1949" spans="1:45" ht="24" x14ac:dyDescent="0.25">
      <c r="A1949" s="134">
        <v>1949</v>
      </c>
      <c r="B1949" s="135">
        <v>206</v>
      </c>
      <c r="C1949" s="10" t="s">
        <v>572</v>
      </c>
      <c r="D1949" s="136" t="s">
        <v>126</v>
      </c>
      <c r="E1949" s="136" t="s">
        <v>6</v>
      </c>
      <c r="F1949" s="136" t="s">
        <v>7</v>
      </c>
      <c r="G1949" s="136" t="s">
        <v>8</v>
      </c>
      <c r="H1949" s="136" t="s">
        <v>7</v>
      </c>
      <c r="I1949" s="137" t="s">
        <v>45</v>
      </c>
      <c r="J1949" s="8">
        <v>1</v>
      </c>
      <c r="K1949" s="8" t="s">
        <v>492</v>
      </c>
      <c r="L1949" s="9">
        <v>301.64</v>
      </c>
      <c r="M1949" s="9">
        <v>127284.30769230769</v>
      </c>
      <c r="N1949" s="138">
        <f t="shared" si="240"/>
        <v>38394038.572307691</v>
      </c>
      <c r="O1949" s="11" t="s">
        <v>3204</v>
      </c>
      <c r="P1949" s="39">
        <v>1.1665267048996961E-3</v>
      </c>
      <c r="Q1949" s="39"/>
      <c r="R1949" s="26">
        <v>0.29163167622492403</v>
      </c>
      <c r="S1949" s="7"/>
      <c r="T1949" s="26">
        <v>0.29163167622492403</v>
      </c>
      <c r="U1949" s="11"/>
      <c r="V1949" s="28"/>
      <c r="W1949" s="28"/>
      <c r="X1949" s="29"/>
      <c r="Y1949" s="108" t="str">
        <f t="shared" si="241"/>
        <v>NO OFERTADO</v>
      </c>
      <c r="Z1949" s="108" t="str">
        <f t="shared" si="242"/>
        <v>CORRECTO</v>
      </c>
      <c r="AA1949" s="29">
        <f t="shared" si="243"/>
        <v>0</v>
      </c>
      <c r="AB1949" s="25">
        <v>0.10498740344097265</v>
      </c>
      <c r="AC1949" s="7"/>
      <c r="AD1949" s="26">
        <v>0.10498740344097265</v>
      </c>
      <c r="AE1949" s="28"/>
      <c r="AF1949" s="28"/>
      <c r="AG1949" s="28"/>
      <c r="AH1949" s="29"/>
      <c r="AI1949" s="108" t="str">
        <f t="shared" si="244"/>
        <v>NO OFERTADO</v>
      </c>
      <c r="AJ1949" s="108" t="str">
        <f t="shared" si="245"/>
        <v>CORRECTO</v>
      </c>
      <c r="AK1949" s="27">
        <v>6.9991602293981769E-2</v>
      </c>
      <c r="AL1949" s="7"/>
      <c r="AM1949" s="26">
        <v>6.9991602293981769E-2</v>
      </c>
      <c r="AN1949" s="28"/>
      <c r="AO1949" s="28"/>
      <c r="AP1949" s="28"/>
      <c r="AQ1949" s="29"/>
      <c r="AR1949" s="108" t="str">
        <f t="shared" si="246"/>
        <v>NO OFERTADO</v>
      </c>
      <c r="AS1949" s="109" t="str">
        <f t="shared" si="247"/>
        <v>CORRECTO</v>
      </c>
    </row>
    <row r="1950" spans="1:45" ht="24" x14ac:dyDescent="0.25">
      <c r="A1950" s="134">
        <v>1950</v>
      </c>
      <c r="B1950" s="135">
        <v>1088</v>
      </c>
      <c r="C1950" s="10" t="s">
        <v>572</v>
      </c>
      <c r="D1950" s="136" t="s">
        <v>24</v>
      </c>
      <c r="E1950" s="136" t="s">
        <v>6</v>
      </c>
      <c r="F1950" s="136" t="s">
        <v>7</v>
      </c>
      <c r="G1950" s="136" t="s">
        <v>8</v>
      </c>
      <c r="H1950" s="136" t="s">
        <v>7</v>
      </c>
      <c r="I1950" s="137" t="s">
        <v>45</v>
      </c>
      <c r="J1950" s="8">
        <v>1</v>
      </c>
      <c r="K1950" s="8" t="s">
        <v>492</v>
      </c>
      <c r="L1950" s="9">
        <v>967.97</v>
      </c>
      <c r="M1950" s="9">
        <v>2912.4545454545455</v>
      </c>
      <c r="N1950" s="138">
        <f t="shared" si="240"/>
        <v>2819168.6263636365</v>
      </c>
      <c r="O1950" s="11" t="s">
        <v>3204</v>
      </c>
      <c r="P1950" s="39">
        <v>8.565484670426298E-5</v>
      </c>
      <c r="Q1950" s="39"/>
      <c r="R1950" s="26">
        <v>2.1413711676065744E-2</v>
      </c>
      <c r="S1950" s="7"/>
      <c r="T1950" s="26">
        <v>2.1413711676065744E-2</v>
      </c>
      <c r="U1950" s="11"/>
      <c r="V1950" s="28"/>
      <c r="W1950" s="28"/>
      <c r="X1950" s="29"/>
      <c r="Y1950" s="108" t="str">
        <f t="shared" si="241"/>
        <v>NO OFERTADO</v>
      </c>
      <c r="Z1950" s="108" t="str">
        <f t="shared" si="242"/>
        <v>CORRECTO</v>
      </c>
      <c r="AA1950" s="29">
        <f t="shared" si="243"/>
        <v>0</v>
      </c>
      <c r="AB1950" s="25">
        <v>7.708936203383668E-3</v>
      </c>
      <c r="AC1950" s="7"/>
      <c r="AD1950" s="26">
        <v>7.708936203383668E-3</v>
      </c>
      <c r="AE1950" s="28"/>
      <c r="AF1950" s="28"/>
      <c r="AG1950" s="28"/>
      <c r="AH1950" s="29"/>
      <c r="AI1950" s="108" t="str">
        <f t="shared" si="244"/>
        <v>NO OFERTADO</v>
      </c>
      <c r="AJ1950" s="108" t="str">
        <f t="shared" si="245"/>
        <v>CORRECTO</v>
      </c>
      <c r="AK1950" s="27">
        <v>5.1392908022557787E-3</v>
      </c>
      <c r="AL1950" s="7"/>
      <c r="AM1950" s="26">
        <v>5.1392908022557787E-3</v>
      </c>
      <c r="AN1950" s="28"/>
      <c r="AO1950" s="28"/>
      <c r="AP1950" s="28"/>
      <c r="AQ1950" s="29"/>
      <c r="AR1950" s="108" t="str">
        <f t="shared" si="246"/>
        <v>NO OFERTADO</v>
      </c>
      <c r="AS1950" s="109" t="str">
        <f t="shared" si="247"/>
        <v>CORRECTO</v>
      </c>
    </row>
    <row r="1951" spans="1:45" ht="36" x14ac:dyDescent="0.25">
      <c r="A1951" s="134">
        <v>1951</v>
      </c>
      <c r="B1951" s="135">
        <v>318</v>
      </c>
      <c r="C1951" s="10" t="s">
        <v>810</v>
      </c>
      <c r="D1951" s="136" t="s">
        <v>688</v>
      </c>
      <c r="E1951" s="136" t="s">
        <v>205</v>
      </c>
      <c r="F1951" s="136" t="s">
        <v>7</v>
      </c>
      <c r="G1951" s="136" t="s">
        <v>8</v>
      </c>
      <c r="H1951" s="136" t="s">
        <v>7</v>
      </c>
      <c r="I1951" s="137">
        <v>1015.6999999999999</v>
      </c>
      <c r="J1951" s="8">
        <v>1</v>
      </c>
      <c r="K1951" s="8" t="s">
        <v>811</v>
      </c>
      <c r="L1951" s="9">
        <v>1015.7</v>
      </c>
      <c r="M1951" s="9">
        <v>27825.23076923077</v>
      </c>
      <c r="N1951" s="138">
        <f t="shared" si="240"/>
        <v>28262086.892307695</v>
      </c>
      <c r="O1951" s="11" t="s">
        <v>3204</v>
      </c>
      <c r="P1951" s="39">
        <v>8.5868745050049586E-4</v>
      </c>
      <c r="Q1951" s="39">
        <v>1.3710289871085859E-3</v>
      </c>
      <c r="R1951" s="26">
        <v>0.21467186262512397</v>
      </c>
      <c r="S1951" s="26">
        <v>4.1130869613257577E-2</v>
      </c>
      <c r="T1951" s="26">
        <v>0.25580273223838157</v>
      </c>
      <c r="U1951" s="11"/>
      <c r="V1951" s="28"/>
      <c r="W1951" s="28"/>
      <c r="X1951" s="29"/>
      <c r="Y1951" s="108" t="str">
        <f t="shared" si="241"/>
        <v>NO OFERTADO</v>
      </c>
      <c r="Z1951" s="108" t="str">
        <f t="shared" si="242"/>
        <v>CORRECTO</v>
      </c>
      <c r="AA1951" s="29">
        <f t="shared" si="243"/>
        <v>0</v>
      </c>
      <c r="AB1951" s="25">
        <v>7.7281870545044623E-2</v>
      </c>
      <c r="AC1951" s="26">
        <v>2.0565434806628789E-2</v>
      </c>
      <c r="AD1951" s="26">
        <v>9.7847305351673408E-2</v>
      </c>
      <c r="AE1951" s="28"/>
      <c r="AF1951" s="28"/>
      <c r="AG1951" s="28"/>
      <c r="AH1951" s="29"/>
      <c r="AI1951" s="108" t="str">
        <f t="shared" si="244"/>
        <v>NO OFERTADO</v>
      </c>
      <c r="AJ1951" s="108" t="str">
        <f t="shared" si="245"/>
        <v>CORRECTO</v>
      </c>
      <c r="AK1951" s="27">
        <v>5.1521247030029749E-2</v>
      </c>
      <c r="AL1951" s="26">
        <v>6.8551449355429292E-3</v>
      </c>
      <c r="AM1951" s="26">
        <v>5.8376391965572677E-2</v>
      </c>
      <c r="AN1951" s="28"/>
      <c r="AO1951" s="28"/>
      <c r="AP1951" s="28"/>
      <c r="AQ1951" s="29"/>
      <c r="AR1951" s="108" t="str">
        <f t="shared" si="246"/>
        <v>NO OFERTADO</v>
      </c>
      <c r="AS1951" s="109" t="str">
        <f t="shared" si="247"/>
        <v>CORRECTO</v>
      </c>
    </row>
    <row r="1952" spans="1:45" ht="24" x14ac:dyDescent="0.25">
      <c r="A1952" s="134">
        <v>1952</v>
      </c>
      <c r="B1952" s="135">
        <v>1091</v>
      </c>
      <c r="C1952" s="10" t="s">
        <v>2076</v>
      </c>
      <c r="D1952" s="136" t="s">
        <v>2077</v>
      </c>
      <c r="E1952" s="136" t="s">
        <v>6</v>
      </c>
      <c r="F1952" s="136" t="s">
        <v>7</v>
      </c>
      <c r="G1952" s="136" t="s">
        <v>8</v>
      </c>
      <c r="H1952" s="136" t="s">
        <v>7</v>
      </c>
      <c r="I1952" s="137" t="s">
        <v>45</v>
      </c>
      <c r="J1952" s="8">
        <v>1</v>
      </c>
      <c r="K1952" s="8" t="s">
        <v>2078</v>
      </c>
      <c r="L1952" s="9">
        <v>295.64999999999998</v>
      </c>
      <c r="M1952" s="9">
        <v>7714.5384615384619</v>
      </c>
      <c r="N1952" s="138">
        <f t="shared" si="240"/>
        <v>2280803.2961538462</v>
      </c>
      <c r="O1952" s="11" t="s">
        <v>3204</v>
      </c>
      <c r="P1952" s="39">
        <v>6.9297684029148344E-5</v>
      </c>
      <c r="Q1952" s="39"/>
      <c r="R1952" s="26">
        <v>1.7324421007287087E-2</v>
      </c>
      <c r="S1952" s="7"/>
      <c r="T1952" s="26">
        <v>1.7324421007287087E-2</v>
      </c>
      <c r="U1952" s="11"/>
      <c r="V1952" s="28"/>
      <c r="W1952" s="28"/>
      <c r="X1952" s="29"/>
      <c r="Y1952" s="108" t="str">
        <f t="shared" si="241"/>
        <v>NO OFERTADO</v>
      </c>
      <c r="Z1952" s="108" t="str">
        <f t="shared" si="242"/>
        <v>CORRECTO</v>
      </c>
      <c r="AA1952" s="29">
        <f t="shared" si="243"/>
        <v>0</v>
      </c>
      <c r="AB1952" s="25">
        <v>6.2367915626233509E-3</v>
      </c>
      <c r="AC1952" s="7"/>
      <c r="AD1952" s="26">
        <v>6.2367915626233509E-3</v>
      </c>
      <c r="AE1952" s="28"/>
      <c r="AF1952" s="28"/>
      <c r="AG1952" s="28"/>
      <c r="AH1952" s="29"/>
      <c r="AI1952" s="108" t="str">
        <f t="shared" si="244"/>
        <v>NO OFERTADO</v>
      </c>
      <c r="AJ1952" s="108" t="str">
        <f t="shared" si="245"/>
        <v>CORRECTO</v>
      </c>
      <c r="AK1952" s="27">
        <v>4.1578610417489009E-3</v>
      </c>
      <c r="AL1952" s="7"/>
      <c r="AM1952" s="26">
        <v>4.1578610417489009E-3</v>
      </c>
      <c r="AN1952" s="28"/>
      <c r="AO1952" s="28"/>
      <c r="AP1952" s="28"/>
      <c r="AQ1952" s="29"/>
      <c r="AR1952" s="108" t="str">
        <f t="shared" si="246"/>
        <v>NO OFERTADO</v>
      </c>
      <c r="AS1952" s="109" t="str">
        <f t="shared" si="247"/>
        <v>CORRECTO</v>
      </c>
    </row>
    <row r="1953" spans="1:45" x14ac:dyDescent="0.25">
      <c r="A1953" s="134">
        <v>1953</v>
      </c>
      <c r="B1953" s="135">
        <v>1360</v>
      </c>
      <c r="C1953" s="10" t="s">
        <v>2076</v>
      </c>
      <c r="D1953" s="136" t="s">
        <v>2474</v>
      </c>
      <c r="E1953" s="136" t="s">
        <v>36</v>
      </c>
      <c r="F1953" s="136" t="s">
        <v>16</v>
      </c>
      <c r="G1953" s="136" t="s">
        <v>17</v>
      </c>
      <c r="H1953" s="136" t="s">
        <v>36</v>
      </c>
      <c r="I1953" s="137" t="s">
        <v>45</v>
      </c>
      <c r="J1953" s="8">
        <v>1</v>
      </c>
      <c r="K1953" s="8" t="s">
        <v>2078</v>
      </c>
      <c r="L1953" s="9">
        <v>4190.8599999999997</v>
      </c>
      <c r="M1953" s="9">
        <v>114.07692307692308</v>
      </c>
      <c r="N1953" s="138">
        <f t="shared" si="240"/>
        <v>478080.41384615382</v>
      </c>
      <c r="O1953" s="11" t="s">
        <v>3204</v>
      </c>
      <c r="P1953" s="39">
        <v>1.452552507053223E-5</v>
      </c>
      <c r="Q1953" s="39"/>
      <c r="R1953" s="26">
        <v>3.6313812676330576E-3</v>
      </c>
      <c r="S1953" s="7"/>
      <c r="T1953" s="26">
        <v>3.6313812676330576E-3</v>
      </c>
      <c r="U1953" s="11"/>
      <c r="V1953" s="28"/>
      <c r="W1953" s="28"/>
      <c r="X1953" s="29"/>
      <c r="Y1953" s="108" t="str">
        <f t="shared" si="241"/>
        <v>NO OFERTADO</v>
      </c>
      <c r="Z1953" s="108" t="str">
        <f t="shared" si="242"/>
        <v>CORRECTO</v>
      </c>
      <c r="AA1953" s="29">
        <f t="shared" si="243"/>
        <v>0</v>
      </c>
      <c r="AB1953" s="25">
        <v>1.3072972563479008E-3</v>
      </c>
      <c r="AC1953" s="7"/>
      <c r="AD1953" s="26">
        <v>1.3072972563479008E-3</v>
      </c>
      <c r="AE1953" s="28"/>
      <c r="AF1953" s="28"/>
      <c r="AG1953" s="28"/>
      <c r="AH1953" s="29"/>
      <c r="AI1953" s="108" t="str">
        <f t="shared" si="244"/>
        <v>NO OFERTADO</v>
      </c>
      <c r="AJ1953" s="108" t="str">
        <f t="shared" si="245"/>
        <v>CORRECTO</v>
      </c>
      <c r="AK1953" s="27">
        <v>8.7153150423193381E-4</v>
      </c>
      <c r="AL1953" s="7"/>
      <c r="AM1953" s="26">
        <v>8.7153150423193381E-4</v>
      </c>
      <c r="AN1953" s="28"/>
      <c r="AO1953" s="28"/>
      <c r="AP1953" s="28"/>
      <c r="AQ1953" s="29"/>
      <c r="AR1953" s="108" t="str">
        <f t="shared" si="246"/>
        <v>NO OFERTADO</v>
      </c>
      <c r="AS1953" s="109" t="str">
        <f t="shared" si="247"/>
        <v>CORRECTO</v>
      </c>
    </row>
    <row r="1954" spans="1:45" x14ac:dyDescent="0.25">
      <c r="A1954" s="134">
        <v>1954</v>
      </c>
      <c r="B1954" s="135">
        <v>1564</v>
      </c>
      <c r="C1954" s="10" t="s">
        <v>2076</v>
      </c>
      <c r="D1954" s="136" t="s">
        <v>2474</v>
      </c>
      <c r="E1954" s="136" t="s">
        <v>559</v>
      </c>
      <c r="F1954" s="136" t="s">
        <v>166</v>
      </c>
      <c r="G1954" s="136" t="s">
        <v>8</v>
      </c>
      <c r="H1954" s="136" t="s">
        <v>81</v>
      </c>
      <c r="I1954" s="137" t="s">
        <v>45</v>
      </c>
      <c r="J1954" s="8">
        <v>120</v>
      </c>
      <c r="K1954" s="8" t="s">
        <v>2078</v>
      </c>
      <c r="L1954" s="9">
        <v>69.540000000000006</v>
      </c>
      <c r="M1954" s="9">
        <v>5574.545454545454</v>
      </c>
      <c r="N1954" s="138">
        <f t="shared" si="240"/>
        <v>387653.89090909093</v>
      </c>
      <c r="O1954" s="11" t="s">
        <v>3204</v>
      </c>
      <c r="P1954" s="39">
        <v>1.1778094538090367E-5</v>
      </c>
      <c r="Q1954" s="39"/>
      <c r="R1954" s="26">
        <v>2.9445236345225917E-3</v>
      </c>
      <c r="S1954" s="7"/>
      <c r="T1954" s="26">
        <v>2.9445236345225917E-3</v>
      </c>
      <c r="U1954" s="11"/>
      <c r="V1954" s="28"/>
      <c r="W1954" s="28"/>
      <c r="X1954" s="29"/>
      <c r="Y1954" s="108" t="str">
        <f t="shared" si="241"/>
        <v>NO OFERTADO</v>
      </c>
      <c r="Z1954" s="108" t="str">
        <f t="shared" si="242"/>
        <v>CORRECTO</v>
      </c>
      <c r="AA1954" s="29">
        <f t="shared" si="243"/>
        <v>0</v>
      </c>
      <c r="AB1954" s="25">
        <v>1.0600285084281331E-3</v>
      </c>
      <c r="AC1954" s="7"/>
      <c r="AD1954" s="26">
        <v>1.0600285084281331E-3</v>
      </c>
      <c r="AE1954" s="28"/>
      <c r="AF1954" s="28"/>
      <c r="AG1954" s="28"/>
      <c r="AH1954" s="29"/>
      <c r="AI1954" s="108" t="str">
        <f t="shared" si="244"/>
        <v>NO OFERTADO</v>
      </c>
      <c r="AJ1954" s="108" t="str">
        <f t="shared" si="245"/>
        <v>CORRECTO</v>
      </c>
      <c r="AK1954" s="27">
        <v>7.0668567228542197E-4</v>
      </c>
      <c r="AL1954" s="7"/>
      <c r="AM1954" s="26">
        <v>7.0668567228542197E-4</v>
      </c>
      <c r="AN1954" s="28"/>
      <c r="AO1954" s="28"/>
      <c r="AP1954" s="28"/>
      <c r="AQ1954" s="29"/>
      <c r="AR1954" s="108" t="str">
        <f t="shared" si="246"/>
        <v>NO OFERTADO</v>
      </c>
      <c r="AS1954" s="109" t="str">
        <f t="shared" si="247"/>
        <v>CORRECTO</v>
      </c>
    </row>
    <row r="1955" spans="1:45" ht="24" x14ac:dyDescent="0.25">
      <c r="A1955" s="134">
        <v>1955</v>
      </c>
      <c r="B1955" s="135">
        <v>1624</v>
      </c>
      <c r="C1955" s="10" t="s">
        <v>2076</v>
      </c>
      <c r="D1955" s="136" t="s">
        <v>2866</v>
      </c>
      <c r="E1955" s="136" t="s">
        <v>6</v>
      </c>
      <c r="F1955" s="136" t="s">
        <v>7</v>
      </c>
      <c r="G1955" s="136" t="s">
        <v>8</v>
      </c>
      <c r="H1955" s="136" t="s">
        <v>7</v>
      </c>
      <c r="I1955" s="137" t="s">
        <v>45</v>
      </c>
      <c r="J1955" s="8">
        <v>1</v>
      </c>
      <c r="K1955" s="8" t="s">
        <v>2078</v>
      </c>
      <c r="L1955" s="9">
        <v>230</v>
      </c>
      <c r="M1955" s="9">
        <v>1044.3076923076924</v>
      </c>
      <c r="N1955" s="138">
        <f t="shared" si="240"/>
        <v>240190.76923076925</v>
      </c>
      <c r="O1955" s="11" t="s">
        <v>3204</v>
      </c>
      <c r="P1955" s="39">
        <v>7.2977200887687625E-6</v>
      </c>
      <c r="Q1955" s="39"/>
      <c r="R1955" s="26">
        <v>1.8244300221921907E-3</v>
      </c>
      <c r="S1955" s="7"/>
      <c r="T1955" s="26">
        <v>1.8244300221921907E-3</v>
      </c>
      <c r="U1955" s="11"/>
      <c r="V1955" s="28"/>
      <c r="W1955" s="28"/>
      <c r="X1955" s="29"/>
      <c r="Y1955" s="108" t="str">
        <f t="shared" si="241"/>
        <v>NO OFERTADO</v>
      </c>
      <c r="Z1955" s="108" t="str">
        <f t="shared" si="242"/>
        <v>CORRECTO</v>
      </c>
      <c r="AA1955" s="29">
        <f t="shared" si="243"/>
        <v>0</v>
      </c>
      <c r="AB1955" s="25">
        <v>6.5679480798918862E-4</v>
      </c>
      <c r="AC1955" s="7"/>
      <c r="AD1955" s="26">
        <v>6.5679480798918862E-4</v>
      </c>
      <c r="AE1955" s="28"/>
      <c r="AF1955" s="28"/>
      <c r="AG1955" s="28"/>
      <c r="AH1955" s="29"/>
      <c r="AI1955" s="108" t="str">
        <f t="shared" si="244"/>
        <v>NO OFERTADO</v>
      </c>
      <c r="AJ1955" s="108" t="str">
        <f t="shared" si="245"/>
        <v>CORRECTO</v>
      </c>
      <c r="AK1955" s="27">
        <v>4.3786320532612576E-4</v>
      </c>
      <c r="AL1955" s="7"/>
      <c r="AM1955" s="26">
        <v>4.3786320532612576E-4</v>
      </c>
      <c r="AN1955" s="28"/>
      <c r="AO1955" s="28"/>
      <c r="AP1955" s="28"/>
      <c r="AQ1955" s="29"/>
      <c r="AR1955" s="108" t="str">
        <f t="shared" si="246"/>
        <v>NO OFERTADO</v>
      </c>
      <c r="AS1955" s="109" t="str">
        <f t="shared" si="247"/>
        <v>CORRECTO</v>
      </c>
    </row>
    <row r="1956" spans="1:45" x14ac:dyDescent="0.25">
      <c r="A1956" s="134">
        <v>1956</v>
      </c>
      <c r="B1956" s="135">
        <v>1713</v>
      </c>
      <c r="C1956" s="10" t="s">
        <v>2076</v>
      </c>
      <c r="D1956" s="136" t="s">
        <v>2995</v>
      </c>
      <c r="E1956" s="136" t="s">
        <v>559</v>
      </c>
      <c r="F1956" s="136" t="s">
        <v>166</v>
      </c>
      <c r="G1956" s="136" t="s">
        <v>8</v>
      </c>
      <c r="H1956" s="136" t="s">
        <v>81</v>
      </c>
      <c r="I1956" s="137" t="s">
        <v>45</v>
      </c>
      <c r="J1956" s="8">
        <v>120</v>
      </c>
      <c r="K1956" s="8" t="s">
        <v>2078</v>
      </c>
      <c r="L1956" s="9">
        <v>43.09</v>
      </c>
      <c r="M1956" s="9">
        <v>5566.1538461538466</v>
      </c>
      <c r="N1956" s="138">
        <f t="shared" si="240"/>
        <v>239845.56923076927</v>
      </c>
      <c r="O1956" s="11" t="s">
        <v>3204</v>
      </c>
      <c r="P1956" s="39">
        <v>7.2872318714958391E-6</v>
      </c>
      <c r="Q1956" s="39"/>
      <c r="R1956" s="26">
        <v>1.8218079678739597E-3</v>
      </c>
      <c r="S1956" s="7"/>
      <c r="T1956" s="26">
        <v>1.8218079678739597E-3</v>
      </c>
      <c r="U1956" s="11"/>
      <c r="V1956" s="28"/>
      <c r="W1956" s="28"/>
      <c r="X1956" s="29"/>
      <c r="Y1956" s="108" t="str">
        <f t="shared" si="241"/>
        <v>NO OFERTADO</v>
      </c>
      <c r="Z1956" s="108" t="str">
        <f t="shared" si="242"/>
        <v>CORRECTO</v>
      </c>
      <c r="AA1956" s="29">
        <f t="shared" si="243"/>
        <v>0</v>
      </c>
      <c r="AB1956" s="25">
        <v>6.5585086843462557E-4</v>
      </c>
      <c r="AC1956" s="7"/>
      <c r="AD1956" s="26">
        <v>6.5585086843462557E-4</v>
      </c>
      <c r="AE1956" s="28"/>
      <c r="AF1956" s="28"/>
      <c r="AG1956" s="28"/>
      <c r="AH1956" s="29"/>
      <c r="AI1956" s="108" t="str">
        <f t="shared" si="244"/>
        <v>NO OFERTADO</v>
      </c>
      <c r="AJ1956" s="108" t="str">
        <f t="shared" si="245"/>
        <v>CORRECTO</v>
      </c>
      <c r="AK1956" s="27">
        <v>4.3723391228975034E-4</v>
      </c>
      <c r="AL1956" s="7"/>
      <c r="AM1956" s="26">
        <v>4.3723391228975034E-4</v>
      </c>
      <c r="AN1956" s="28"/>
      <c r="AO1956" s="28"/>
      <c r="AP1956" s="28"/>
      <c r="AQ1956" s="29"/>
      <c r="AR1956" s="108" t="str">
        <f t="shared" si="246"/>
        <v>NO OFERTADO</v>
      </c>
      <c r="AS1956" s="109" t="str">
        <f t="shared" si="247"/>
        <v>CORRECTO</v>
      </c>
    </row>
    <row r="1957" spans="1:45" x14ac:dyDescent="0.25">
      <c r="A1957" s="134">
        <v>1957</v>
      </c>
      <c r="B1957" s="135">
        <v>1615</v>
      </c>
      <c r="C1957" s="10" t="s">
        <v>2844</v>
      </c>
      <c r="D1957" s="136" t="s">
        <v>91</v>
      </c>
      <c r="E1957" s="136" t="s">
        <v>165</v>
      </c>
      <c r="F1957" s="136" t="s">
        <v>166</v>
      </c>
      <c r="G1957" s="136" t="s">
        <v>167</v>
      </c>
      <c r="H1957" s="136" t="s">
        <v>81</v>
      </c>
      <c r="I1957" s="137" t="s">
        <v>45</v>
      </c>
      <c r="J1957" s="8">
        <v>15</v>
      </c>
      <c r="K1957" s="8" t="s">
        <v>2845</v>
      </c>
      <c r="L1957" s="9">
        <v>2005</v>
      </c>
      <c r="M1957" s="9">
        <v>135</v>
      </c>
      <c r="N1957" s="138">
        <f t="shared" si="240"/>
        <v>270675</v>
      </c>
      <c r="O1957" s="11" t="s">
        <v>3204</v>
      </c>
      <c r="P1957" s="39">
        <v>8.2239229731999239E-6</v>
      </c>
      <c r="Q1957" s="39"/>
      <c r="R1957" s="26">
        <v>2.0559807432999808E-3</v>
      </c>
      <c r="S1957" s="7"/>
      <c r="T1957" s="26">
        <v>2.0559807432999808E-3</v>
      </c>
      <c r="U1957" s="11"/>
      <c r="V1957" s="28"/>
      <c r="W1957" s="28"/>
      <c r="X1957" s="29"/>
      <c r="Y1957" s="108" t="str">
        <f t="shared" si="241"/>
        <v>NO OFERTADO</v>
      </c>
      <c r="Z1957" s="108" t="str">
        <f t="shared" si="242"/>
        <v>CORRECTO</v>
      </c>
      <c r="AA1957" s="29">
        <f t="shared" si="243"/>
        <v>0</v>
      </c>
      <c r="AB1957" s="25">
        <v>7.4015306758799316E-4</v>
      </c>
      <c r="AC1957" s="7"/>
      <c r="AD1957" s="26">
        <v>7.4015306758799316E-4</v>
      </c>
      <c r="AE1957" s="28"/>
      <c r="AF1957" s="28"/>
      <c r="AG1957" s="28"/>
      <c r="AH1957" s="29"/>
      <c r="AI1957" s="108" t="str">
        <f t="shared" si="244"/>
        <v>NO OFERTADO</v>
      </c>
      <c r="AJ1957" s="108" t="str">
        <f t="shared" si="245"/>
        <v>CORRECTO</v>
      </c>
      <c r="AK1957" s="27">
        <v>4.9343537839199544E-4</v>
      </c>
      <c r="AL1957" s="7"/>
      <c r="AM1957" s="26">
        <v>4.9343537839199544E-4</v>
      </c>
      <c r="AN1957" s="28"/>
      <c r="AO1957" s="28"/>
      <c r="AP1957" s="28"/>
      <c r="AQ1957" s="29"/>
      <c r="AR1957" s="108" t="str">
        <f t="shared" si="246"/>
        <v>NO OFERTADO</v>
      </c>
      <c r="AS1957" s="109" t="str">
        <f t="shared" si="247"/>
        <v>CORRECTO</v>
      </c>
    </row>
    <row r="1958" spans="1:45" x14ac:dyDescent="0.25">
      <c r="A1958" s="134">
        <v>1958</v>
      </c>
      <c r="B1958" s="135">
        <v>1613</v>
      </c>
      <c r="C1958" s="10" t="s">
        <v>2840</v>
      </c>
      <c r="D1958" s="136" t="s">
        <v>2841</v>
      </c>
      <c r="E1958" s="136" t="s">
        <v>748</v>
      </c>
      <c r="F1958" s="136" t="s">
        <v>166</v>
      </c>
      <c r="G1958" s="136" t="s">
        <v>167</v>
      </c>
      <c r="H1958" s="136" t="s">
        <v>81</v>
      </c>
      <c r="I1958" s="137" t="s">
        <v>45</v>
      </c>
      <c r="J1958" s="8">
        <v>15</v>
      </c>
      <c r="K1958" s="8" t="s">
        <v>2842</v>
      </c>
      <c r="L1958" s="9">
        <v>5903.87</v>
      </c>
      <c r="M1958" s="9">
        <v>58.333333333333336</v>
      </c>
      <c r="N1958" s="138">
        <f t="shared" si="240"/>
        <v>344392.41666666669</v>
      </c>
      <c r="O1958" s="11" t="s">
        <v>3204</v>
      </c>
      <c r="P1958" s="39">
        <v>1.0463680455235396E-5</v>
      </c>
      <c r="Q1958" s="39"/>
      <c r="R1958" s="26">
        <v>2.6159201138088489E-3</v>
      </c>
      <c r="S1958" s="7"/>
      <c r="T1958" s="26">
        <v>2.6159201138088489E-3</v>
      </c>
      <c r="U1958" s="11"/>
      <c r="V1958" s="28"/>
      <c r="W1958" s="28"/>
      <c r="X1958" s="29"/>
      <c r="Y1958" s="108" t="str">
        <f t="shared" si="241"/>
        <v>NO OFERTADO</v>
      </c>
      <c r="Z1958" s="108" t="str">
        <f t="shared" si="242"/>
        <v>CORRECTO</v>
      </c>
      <c r="AA1958" s="29">
        <f t="shared" si="243"/>
        <v>0</v>
      </c>
      <c r="AB1958" s="25">
        <v>9.4173124097118562E-4</v>
      </c>
      <c r="AC1958" s="7"/>
      <c r="AD1958" s="26">
        <v>9.4173124097118562E-4</v>
      </c>
      <c r="AE1958" s="28"/>
      <c r="AF1958" s="28"/>
      <c r="AG1958" s="28"/>
      <c r="AH1958" s="29"/>
      <c r="AI1958" s="108" t="str">
        <f t="shared" si="244"/>
        <v>NO OFERTADO</v>
      </c>
      <c r="AJ1958" s="108" t="str">
        <f t="shared" si="245"/>
        <v>CORRECTO</v>
      </c>
      <c r="AK1958" s="27">
        <v>6.2782082731412375E-4</v>
      </c>
      <c r="AL1958" s="7"/>
      <c r="AM1958" s="26">
        <v>6.2782082731412375E-4</v>
      </c>
      <c r="AN1958" s="28"/>
      <c r="AO1958" s="28"/>
      <c r="AP1958" s="28"/>
      <c r="AQ1958" s="29"/>
      <c r="AR1958" s="108" t="str">
        <f t="shared" si="246"/>
        <v>NO OFERTADO</v>
      </c>
      <c r="AS1958" s="109" t="str">
        <f t="shared" si="247"/>
        <v>CORRECTO</v>
      </c>
    </row>
    <row r="1959" spans="1:45" ht="24" x14ac:dyDescent="0.25">
      <c r="A1959" s="134">
        <v>1959</v>
      </c>
      <c r="B1959" s="135">
        <v>1035</v>
      </c>
      <c r="C1959" s="10" t="s">
        <v>2000</v>
      </c>
      <c r="D1959" s="136" t="s">
        <v>66</v>
      </c>
      <c r="E1959" s="136" t="s">
        <v>6</v>
      </c>
      <c r="F1959" s="136" t="s">
        <v>7</v>
      </c>
      <c r="G1959" s="136" t="s">
        <v>8</v>
      </c>
      <c r="H1959" s="136" t="s">
        <v>7</v>
      </c>
      <c r="I1959" s="137">
        <v>15549.1</v>
      </c>
      <c r="J1959" s="8">
        <v>1</v>
      </c>
      <c r="K1959" s="8" t="s">
        <v>2001</v>
      </c>
      <c r="L1959" s="9">
        <v>15549.1</v>
      </c>
      <c r="M1959" s="9">
        <v>237.07692307692307</v>
      </c>
      <c r="N1959" s="138">
        <f t="shared" si="240"/>
        <v>3686332.7846153844</v>
      </c>
      <c r="O1959" s="11" t="s">
        <v>3204</v>
      </c>
      <c r="P1959" s="39">
        <v>1.1200190957516767E-4</v>
      </c>
      <c r="Q1959" s="39">
        <v>1.7882858838750535E-4</v>
      </c>
      <c r="R1959" s="26">
        <v>2.8000477393791919E-2</v>
      </c>
      <c r="S1959" s="26">
        <v>5.3648576516251607E-3</v>
      </c>
      <c r="T1959" s="26">
        <v>3.3365335045417083E-2</v>
      </c>
      <c r="U1959" s="11"/>
      <c r="V1959" s="28"/>
      <c r="W1959" s="28"/>
      <c r="X1959" s="29"/>
      <c r="Y1959" s="108" t="str">
        <f t="shared" si="241"/>
        <v>NO OFERTADO</v>
      </c>
      <c r="Z1959" s="108" t="str">
        <f t="shared" si="242"/>
        <v>CORRECTO</v>
      </c>
      <c r="AA1959" s="29">
        <f t="shared" si="243"/>
        <v>0</v>
      </c>
      <c r="AB1959" s="25">
        <v>1.008017186176509E-2</v>
      </c>
      <c r="AC1959" s="26">
        <v>2.6824288258125804E-3</v>
      </c>
      <c r="AD1959" s="26">
        <v>1.2762600687577671E-2</v>
      </c>
      <c r="AE1959" s="28"/>
      <c r="AF1959" s="28"/>
      <c r="AG1959" s="28"/>
      <c r="AH1959" s="29"/>
      <c r="AI1959" s="108" t="str">
        <f t="shared" si="244"/>
        <v>NO OFERTADO</v>
      </c>
      <c r="AJ1959" s="108" t="str">
        <f t="shared" si="245"/>
        <v>CORRECTO</v>
      </c>
      <c r="AK1959" s="27">
        <v>6.7201145745100603E-3</v>
      </c>
      <c r="AL1959" s="26">
        <v>8.9414294193752679E-4</v>
      </c>
      <c r="AM1959" s="26">
        <v>7.6142575164475871E-3</v>
      </c>
      <c r="AN1959" s="28"/>
      <c r="AO1959" s="28"/>
      <c r="AP1959" s="28"/>
      <c r="AQ1959" s="29"/>
      <c r="AR1959" s="108" t="str">
        <f t="shared" si="246"/>
        <v>NO OFERTADO</v>
      </c>
      <c r="AS1959" s="109" t="str">
        <f t="shared" si="247"/>
        <v>CORRECTO</v>
      </c>
    </row>
    <row r="1960" spans="1:45" ht="36" x14ac:dyDescent="0.25">
      <c r="A1960" s="134">
        <v>1960</v>
      </c>
      <c r="B1960" s="135">
        <v>1287</v>
      </c>
      <c r="C1960" s="10" t="s">
        <v>2350</v>
      </c>
      <c r="D1960" s="136" t="s">
        <v>2351</v>
      </c>
      <c r="E1960" s="136" t="s">
        <v>78</v>
      </c>
      <c r="F1960" s="136" t="s">
        <v>210</v>
      </c>
      <c r="G1960" s="136" t="s">
        <v>80</v>
      </c>
      <c r="H1960" s="136" t="s">
        <v>81</v>
      </c>
      <c r="I1960" s="137">
        <v>3847.7999999999997</v>
      </c>
      <c r="J1960" s="8">
        <v>30</v>
      </c>
      <c r="K1960" s="8" t="s">
        <v>2352</v>
      </c>
      <c r="L1960" s="9">
        <v>3847.8</v>
      </c>
      <c r="M1960" s="9">
        <v>111.42857142857143</v>
      </c>
      <c r="N1960" s="138">
        <f t="shared" si="240"/>
        <v>428754.85714285716</v>
      </c>
      <c r="O1960" s="11" t="s">
        <v>3204</v>
      </c>
      <c r="P1960" s="39">
        <v>1.3026865870613077E-5</v>
      </c>
      <c r="Q1960" s="39">
        <v>2.0799431398905417E-5</v>
      </c>
      <c r="R1960" s="26">
        <v>3.2567164676532692E-3</v>
      </c>
      <c r="S1960" s="26">
        <v>6.239829419671625E-4</v>
      </c>
      <c r="T1960" s="26">
        <v>3.8806994096204318E-3</v>
      </c>
      <c r="U1960" s="11"/>
      <c r="V1960" s="28"/>
      <c r="W1960" s="28"/>
      <c r="X1960" s="29"/>
      <c r="Y1960" s="108" t="str">
        <f t="shared" si="241"/>
        <v>NO OFERTADO</v>
      </c>
      <c r="Z1960" s="108" t="str">
        <f t="shared" si="242"/>
        <v>CORRECTO</v>
      </c>
      <c r="AA1960" s="29">
        <f t="shared" si="243"/>
        <v>0</v>
      </c>
      <c r="AB1960" s="25">
        <v>1.1724179283551768E-3</v>
      </c>
      <c r="AC1960" s="26">
        <v>3.1199147098358125E-4</v>
      </c>
      <c r="AD1960" s="26">
        <v>1.4844093993387581E-3</v>
      </c>
      <c r="AE1960" s="28"/>
      <c r="AF1960" s="28"/>
      <c r="AG1960" s="28"/>
      <c r="AH1960" s="29"/>
      <c r="AI1960" s="108" t="str">
        <f t="shared" si="244"/>
        <v>NO OFERTADO</v>
      </c>
      <c r="AJ1960" s="108" t="str">
        <f t="shared" si="245"/>
        <v>CORRECTO</v>
      </c>
      <c r="AK1960" s="27">
        <v>7.8161195223678463E-4</v>
      </c>
      <c r="AL1960" s="26">
        <v>1.0399715699452709E-4</v>
      </c>
      <c r="AM1960" s="26">
        <v>8.856091092313117E-4</v>
      </c>
      <c r="AN1960" s="28"/>
      <c r="AO1960" s="28"/>
      <c r="AP1960" s="28"/>
      <c r="AQ1960" s="29"/>
      <c r="AR1960" s="108" t="str">
        <f t="shared" si="246"/>
        <v>NO OFERTADO</v>
      </c>
      <c r="AS1960" s="109" t="str">
        <f t="shared" si="247"/>
        <v>CORRECTO</v>
      </c>
    </row>
    <row r="1961" spans="1:45" x14ac:dyDescent="0.25">
      <c r="A1961" s="134">
        <v>1961</v>
      </c>
      <c r="B1961" s="135">
        <v>1720</v>
      </c>
      <c r="C1961" s="10" t="s">
        <v>3006</v>
      </c>
      <c r="D1961" s="136" t="s">
        <v>3007</v>
      </c>
      <c r="E1961" s="136" t="s">
        <v>3008</v>
      </c>
      <c r="F1961" s="136" t="s">
        <v>241</v>
      </c>
      <c r="G1961" s="136" t="s">
        <v>242</v>
      </c>
      <c r="H1961" s="136" t="s">
        <v>243</v>
      </c>
      <c r="I1961" s="137" t="s">
        <v>45</v>
      </c>
      <c r="J1961" s="8">
        <v>40</v>
      </c>
      <c r="K1961" s="8" t="s">
        <v>3009</v>
      </c>
      <c r="L1961" s="9">
        <v>394.23</v>
      </c>
      <c r="M1961" s="9">
        <v>296</v>
      </c>
      <c r="N1961" s="138">
        <f t="shared" si="240"/>
        <v>116692.08</v>
      </c>
      <c r="O1961" s="11" t="s">
        <v>3204</v>
      </c>
      <c r="P1961" s="39">
        <v>3.5454573843261604E-6</v>
      </c>
      <c r="Q1961" s="39"/>
      <c r="R1961" s="26">
        <v>8.8636434608154011E-4</v>
      </c>
      <c r="S1961" s="7"/>
      <c r="T1961" s="26">
        <v>8.8636434608154011E-4</v>
      </c>
      <c r="U1961" s="11"/>
      <c r="V1961" s="28"/>
      <c r="W1961" s="28"/>
      <c r="X1961" s="29"/>
      <c r="Y1961" s="108" t="str">
        <f t="shared" si="241"/>
        <v>NO OFERTADO</v>
      </c>
      <c r="Z1961" s="108" t="str">
        <f t="shared" si="242"/>
        <v>CORRECTO</v>
      </c>
      <c r="AA1961" s="29">
        <f t="shared" si="243"/>
        <v>0</v>
      </c>
      <c r="AB1961" s="25">
        <v>3.1909116458935443E-4</v>
      </c>
      <c r="AC1961" s="7"/>
      <c r="AD1961" s="26">
        <v>3.1909116458935443E-4</v>
      </c>
      <c r="AE1961" s="28"/>
      <c r="AF1961" s="28"/>
      <c r="AG1961" s="28"/>
      <c r="AH1961" s="29"/>
      <c r="AI1961" s="108" t="str">
        <f t="shared" si="244"/>
        <v>NO OFERTADO</v>
      </c>
      <c r="AJ1961" s="108" t="str">
        <f t="shared" si="245"/>
        <v>CORRECTO</v>
      </c>
      <c r="AK1961" s="27">
        <v>2.1272744305956962E-4</v>
      </c>
      <c r="AL1961" s="7"/>
      <c r="AM1961" s="26">
        <v>2.1272744305956962E-4</v>
      </c>
      <c r="AN1961" s="28"/>
      <c r="AO1961" s="28"/>
      <c r="AP1961" s="28"/>
      <c r="AQ1961" s="29"/>
      <c r="AR1961" s="108" t="str">
        <f t="shared" si="246"/>
        <v>NO OFERTADO</v>
      </c>
      <c r="AS1961" s="109" t="str">
        <f t="shared" si="247"/>
        <v>CORRECTO</v>
      </c>
    </row>
    <row r="1962" spans="1:45" ht="24" x14ac:dyDescent="0.25">
      <c r="A1962" s="134">
        <v>1962</v>
      </c>
      <c r="B1962" s="135">
        <v>1825</v>
      </c>
      <c r="C1962" s="10" t="s">
        <v>3180</v>
      </c>
      <c r="D1962" s="136" t="s">
        <v>562</v>
      </c>
      <c r="E1962" s="136" t="s">
        <v>1311</v>
      </c>
      <c r="F1962" s="136" t="s">
        <v>1311</v>
      </c>
      <c r="G1962" s="136" t="s">
        <v>17</v>
      </c>
      <c r="H1962" s="136" t="s">
        <v>1311</v>
      </c>
      <c r="I1962" s="137" t="s">
        <v>45</v>
      </c>
      <c r="J1962" s="8">
        <v>1</v>
      </c>
      <c r="K1962" s="8" t="s">
        <v>562</v>
      </c>
      <c r="L1962" s="9">
        <v>6174.49</v>
      </c>
      <c r="M1962" s="9">
        <v>3.3333333333333335</v>
      </c>
      <c r="N1962" s="138">
        <f t="shared" si="240"/>
        <v>20581.633333333335</v>
      </c>
      <c r="O1962" s="11" t="s">
        <v>3204</v>
      </c>
      <c r="P1962" s="39">
        <v>6.2533210379967614E-7</v>
      </c>
      <c r="Q1962" s="39"/>
      <c r="R1962" s="26">
        <v>1.5633302594991903E-4</v>
      </c>
      <c r="S1962" s="7"/>
      <c r="T1962" s="26">
        <v>1.5633302594991903E-4</v>
      </c>
      <c r="U1962" s="11"/>
      <c r="V1962" s="28"/>
      <c r="W1962" s="28"/>
      <c r="X1962" s="29"/>
      <c r="Y1962" s="108" t="str">
        <f t="shared" si="241"/>
        <v>NO OFERTADO</v>
      </c>
      <c r="Z1962" s="108" t="str">
        <f t="shared" si="242"/>
        <v>CORRECTO</v>
      </c>
      <c r="AA1962" s="29">
        <f t="shared" si="243"/>
        <v>0</v>
      </c>
      <c r="AB1962" s="25">
        <v>5.627988934197085E-5</v>
      </c>
      <c r="AC1962" s="7"/>
      <c r="AD1962" s="26">
        <v>5.627988934197085E-5</v>
      </c>
      <c r="AE1962" s="28"/>
      <c r="AF1962" s="28"/>
      <c r="AG1962" s="28"/>
      <c r="AH1962" s="29"/>
      <c r="AI1962" s="108" t="str">
        <f t="shared" si="244"/>
        <v>NO OFERTADO</v>
      </c>
      <c r="AJ1962" s="108" t="str">
        <f t="shared" si="245"/>
        <v>CORRECTO</v>
      </c>
      <c r="AK1962" s="27">
        <v>3.7519926227980569E-5</v>
      </c>
      <c r="AL1962" s="7"/>
      <c r="AM1962" s="26">
        <v>3.7519926227980569E-5</v>
      </c>
      <c r="AN1962" s="28"/>
      <c r="AO1962" s="28"/>
      <c r="AP1962" s="28"/>
      <c r="AQ1962" s="29"/>
      <c r="AR1962" s="108" t="str">
        <f t="shared" si="246"/>
        <v>NO OFERTADO</v>
      </c>
      <c r="AS1962" s="109" t="str">
        <f t="shared" si="247"/>
        <v>CORRECTO</v>
      </c>
    </row>
    <row r="1963" spans="1:45" ht="24" x14ac:dyDescent="0.25">
      <c r="A1963" s="134">
        <v>1963</v>
      </c>
      <c r="B1963" s="135">
        <v>1553</v>
      </c>
      <c r="C1963" s="10" t="s">
        <v>2759</v>
      </c>
      <c r="D1963" s="136" t="s">
        <v>562</v>
      </c>
      <c r="E1963" s="136" t="s">
        <v>1311</v>
      </c>
      <c r="F1963" s="136" t="s">
        <v>1311</v>
      </c>
      <c r="G1963" s="136" t="s">
        <v>17</v>
      </c>
      <c r="H1963" s="136" t="s">
        <v>1311</v>
      </c>
      <c r="I1963" s="137" t="s">
        <v>45</v>
      </c>
      <c r="J1963" s="8">
        <v>1</v>
      </c>
      <c r="K1963" s="8" t="s">
        <v>562</v>
      </c>
      <c r="L1963" s="9">
        <v>5529.71</v>
      </c>
      <c r="M1963" s="9">
        <v>94.166666666666671</v>
      </c>
      <c r="N1963" s="138">
        <f t="shared" si="240"/>
        <v>520714.35833333334</v>
      </c>
      <c r="O1963" s="11" t="s">
        <v>3204</v>
      </c>
      <c r="P1963" s="39">
        <v>1.5820872906520948E-5</v>
      </c>
      <c r="Q1963" s="39"/>
      <c r="R1963" s="26">
        <v>3.9552182266302371E-3</v>
      </c>
      <c r="S1963" s="7"/>
      <c r="T1963" s="26">
        <v>3.9552182266302371E-3</v>
      </c>
      <c r="U1963" s="11"/>
      <c r="V1963" s="28"/>
      <c r="W1963" s="28"/>
      <c r="X1963" s="29"/>
      <c r="Y1963" s="108" t="str">
        <f t="shared" si="241"/>
        <v>NO OFERTADO</v>
      </c>
      <c r="Z1963" s="108" t="str">
        <f t="shared" si="242"/>
        <v>CORRECTO</v>
      </c>
      <c r="AA1963" s="29">
        <f t="shared" si="243"/>
        <v>0</v>
      </c>
      <c r="AB1963" s="25">
        <v>1.4238785615868855E-3</v>
      </c>
      <c r="AC1963" s="7"/>
      <c r="AD1963" s="26">
        <v>1.4238785615868855E-3</v>
      </c>
      <c r="AE1963" s="28"/>
      <c r="AF1963" s="28"/>
      <c r="AG1963" s="28"/>
      <c r="AH1963" s="29"/>
      <c r="AI1963" s="108" t="str">
        <f t="shared" si="244"/>
        <v>NO OFERTADO</v>
      </c>
      <c r="AJ1963" s="108" t="str">
        <f t="shared" si="245"/>
        <v>CORRECTO</v>
      </c>
      <c r="AK1963" s="27">
        <v>9.4925237439125686E-4</v>
      </c>
      <c r="AL1963" s="7"/>
      <c r="AM1963" s="26">
        <v>9.4925237439125686E-4</v>
      </c>
      <c r="AN1963" s="28"/>
      <c r="AO1963" s="28"/>
      <c r="AP1963" s="28"/>
      <c r="AQ1963" s="29"/>
      <c r="AR1963" s="108" t="str">
        <f t="shared" si="246"/>
        <v>NO OFERTADO</v>
      </c>
      <c r="AS1963" s="109" t="str">
        <f t="shared" si="247"/>
        <v>CORRECTO</v>
      </c>
    </row>
    <row r="1964" spans="1:45" ht="24" x14ac:dyDescent="0.25">
      <c r="A1964" s="134">
        <v>1964</v>
      </c>
      <c r="B1964" s="135">
        <v>1327</v>
      </c>
      <c r="C1964" s="10" t="s">
        <v>2423</v>
      </c>
      <c r="D1964" s="136" t="s">
        <v>562</v>
      </c>
      <c r="E1964" s="136" t="s">
        <v>621</v>
      </c>
      <c r="F1964" s="136" t="s">
        <v>621</v>
      </c>
      <c r="G1964" s="136" t="s">
        <v>17</v>
      </c>
      <c r="H1964" s="136" t="s">
        <v>621</v>
      </c>
      <c r="I1964" s="137" t="s">
        <v>45</v>
      </c>
      <c r="J1964" s="8">
        <v>1</v>
      </c>
      <c r="K1964" s="8" t="s">
        <v>562</v>
      </c>
      <c r="L1964" s="9">
        <v>5529.71</v>
      </c>
      <c r="M1964" s="9">
        <v>223.69230769230768</v>
      </c>
      <c r="N1964" s="138">
        <f t="shared" si="240"/>
        <v>1236953.5907692306</v>
      </c>
      <c r="O1964" s="11" t="s">
        <v>3204</v>
      </c>
      <c r="P1964" s="39">
        <v>3.7582381276103124E-5</v>
      </c>
      <c r="Q1964" s="39"/>
      <c r="R1964" s="26">
        <v>9.3955953190257811E-3</v>
      </c>
      <c r="S1964" s="7"/>
      <c r="T1964" s="26">
        <v>9.3955953190257811E-3</v>
      </c>
      <c r="U1964" s="11"/>
      <c r="V1964" s="28"/>
      <c r="W1964" s="28"/>
      <c r="X1964" s="29"/>
      <c r="Y1964" s="108" t="str">
        <f t="shared" si="241"/>
        <v>NO OFERTADO</v>
      </c>
      <c r="Z1964" s="108" t="str">
        <f t="shared" si="242"/>
        <v>CORRECTO</v>
      </c>
      <c r="AA1964" s="29">
        <f t="shared" si="243"/>
        <v>0</v>
      </c>
      <c r="AB1964" s="25">
        <v>3.382414314849281E-3</v>
      </c>
      <c r="AC1964" s="7"/>
      <c r="AD1964" s="26">
        <v>3.382414314849281E-3</v>
      </c>
      <c r="AE1964" s="28"/>
      <c r="AF1964" s="28"/>
      <c r="AG1964" s="28"/>
      <c r="AH1964" s="29"/>
      <c r="AI1964" s="108" t="str">
        <f t="shared" si="244"/>
        <v>NO OFERTADO</v>
      </c>
      <c r="AJ1964" s="108" t="str">
        <f t="shared" si="245"/>
        <v>CORRECTO</v>
      </c>
      <c r="AK1964" s="27">
        <v>2.2549428765661875E-3</v>
      </c>
      <c r="AL1964" s="7"/>
      <c r="AM1964" s="26">
        <v>2.2549428765661875E-3</v>
      </c>
      <c r="AN1964" s="28"/>
      <c r="AO1964" s="28"/>
      <c r="AP1964" s="28"/>
      <c r="AQ1964" s="29"/>
      <c r="AR1964" s="108" t="str">
        <f t="shared" si="246"/>
        <v>NO OFERTADO</v>
      </c>
      <c r="AS1964" s="109" t="str">
        <f t="shared" si="247"/>
        <v>CORRECTO</v>
      </c>
    </row>
    <row r="1965" spans="1:45" ht="24" x14ac:dyDescent="0.25">
      <c r="A1965" s="134">
        <v>1965</v>
      </c>
      <c r="B1965" s="135">
        <v>1842</v>
      </c>
      <c r="C1965" s="10" t="s">
        <v>3202</v>
      </c>
      <c r="D1965" s="136" t="s">
        <v>562</v>
      </c>
      <c r="E1965" s="136" t="s">
        <v>621</v>
      </c>
      <c r="F1965" s="136" t="s">
        <v>621</v>
      </c>
      <c r="G1965" s="136" t="s">
        <v>17</v>
      </c>
      <c r="H1965" s="136" t="s">
        <v>621</v>
      </c>
      <c r="I1965" s="137" t="s">
        <v>45</v>
      </c>
      <c r="J1965" s="8">
        <v>1</v>
      </c>
      <c r="K1965" s="8" t="s">
        <v>562</v>
      </c>
      <c r="L1965" s="9">
        <v>4779.95</v>
      </c>
      <c r="M1965" s="9">
        <v>6.5</v>
      </c>
      <c r="N1965" s="138">
        <f t="shared" si="240"/>
        <v>31069.674999999999</v>
      </c>
      <c r="O1965" s="11" t="s">
        <v>3204</v>
      </c>
      <c r="P1965" s="39">
        <v>9.4399044611565658E-7</v>
      </c>
      <c r="Q1965" s="39"/>
      <c r="R1965" s="26">
        <v>2.3599761152891415E-4</v>
      </c>
      <c r="S1965" s="7"/>
      <c r="T1965" s="26">
        <v>2.3599761152891415E-4</v>
      </c>
      <c r="U1965" s="11"/>
      <c r="V1965" s="28"/>
      <c r="W1965" s="28"/>
      <c r="X1965" s="29"/>
      <c r="Y1965" s="108" t="str">
        <f t="shared" si="241"/>
        <v>NO OFERTADO</v>
      </c>
      <c r="Z1965" s="108" t="str">
        <f t="shared" si="242"/>
        <v>CORRECTO</v>
      </c>
      <c r="AA1965" s="29">
        <f t="shared" si="243"/>
        <v>0</v>
      </c>
      <c r="AB1965" s="25">
        <v>8.4959140150409098E-5</v>
      </c>
      <c r="AC1965" s="7"/>
      <c r="AD1965" s="26">
        <v>8.4959140150409098E-5</v>
      </c>
      <c r="AE1965" s="28"/>
      <c r="AF1965" s="28"/>
      <c r="AG1965" s="28"/>
      <c r="AH1965" s="29"/>
      <c r="AI1965" s="108" t="str">
        <f t="shared" si="244"/>
        <v>NO OFERTADO</v>
      </c>
      <c r="AJ1965" s="108" t="str">
        <f t="shared" si="245"/>
        <v>CORRECTO</v>
      </c>
      <c r="AK1965" s="27">
        <v>5.6639426766939392E-5</v>
      </c>
      <c r="AL1965" s="7"/>
      <c r="AM1965" s="26">
        <v>5.6639426766939392E-5</v>
      </c>
      <c r="AN1965" s="28"/>
      <c r="AO1965" s="28"/>
      <c r="AP1965" s="28"/>
      <c r="AQ1965" s="29"/>
      <c r="AR1965" s="108" t="str">
        <f t="shared" si="246"/>
        <v>NO OFERTADO</v>
      </c>
      <c r="AS1965" s="109" t="str">
        <f t="shared" si="247"/>
        <v>CORRECTO</v>
      </c>
    </row>
    <row r="1966" spans="1:45" ht="24" x14ac:dyDescent="0.25">
      <c r="A1966" s="134">
        <v>1966</v>
      </c>
      <c r="B1966" s="135">
        <v>277</v>
      </c>
      <c r="C1966" s="10" t="s">
        <v>722</v>
      </c>
      <c r="D1966" s="136" t="s">
        <v>723</v>
      </c>
      <c r="E1966" s="136" t="s">
        <v>7</v>
      </c>
      <c r="F1966" s="136" t="s">
        <v>7</v>
      </c>
      <c r="G1966" s="136" t="s">
        <v>8</v>
      </c>
      <c r="H1966" s="136" t="s">
        <v>7</v>
      </c>
      <c r="I1966" s="137">
        <v>83272.5</v>
      </c>
      <c r="J1966" s="8">
        <v>1</v>
      </c>
      <c r="K1966" s="8" t="s">
        <v>724</v>
      </c>
      <c r="L1966" s="9">
        <v>83272.5</v>
      </c>
      <c r="M1966" s="9">
        <v>484.61538461538464</v>
      </c>
      <c r="N1966" s="138">
        <f t="shared" si="240"/>
        <v>40355134.615384616</v>
      </c>
      <c r="O1966" s="11" t="s">
        <v>3204</v>
      </c>
      <c r="P1966" s="39">
        <v>1.2261107182046256E-3</v>
      </c>
      <c r="Q1966" s="39">
        <v>1.9576777733076906E-3</v>
      </c>
      <c r="R1966" s="26">
        <v>0.3065276795511564</v>
      </c>
      <c r="S1966" s="26">
        <v>5.8730333199230718E-2</v>
      </c>
      <c r="T1966" s="26">
        <v>0.36525801275038711</v>
      </c>
      <c r="U1966" s="11"/>
      <c r="V1966" s="28"/>
      <c r="W1966" s="28"/>
      <c r="X1966" s="29"/>
      <c r="Y1966" s="108" t="str">
        <f t="shared" si="241"/>
        <v>NO OFERTADO</v>
      </c>
      <c r="Z1966" s="108" t="str">
        <f t="shared" si="242"/>
        <v>CORRECTO</v>
      </c>
      <c r="AA1966" s="29">
        <f t="shared" si="243"/>
        <v>0</v>
      </c>
      <c r="AB1966" s="25">
        <v>0.1103499646384163</v>
      </c>
      <c r="AC1966" s="26">
        <v>2.9365166599615359E-2</v>
      </c>
      <c r="AD1966" s="26">
        <v>0.13971513123803167</v>
      </c>
      <c r="AE1966" s="28"/>
      <c r="AF1966" s="28"/>
      <c r="AG1966" s="28"/>
      <c r="AH1966" s="29"/>
      <c r="AI1966" s="108" t="str">
        <f t="shared" si="244"/>
        <v>NO OFERTADO</v>
      </c>
      <c r="AJ1966" s="108" t="str">
        <f t="shared" si="245"/>
        <v>CORRECTO</v>
      </c>
      <c r="AK1966" s="27">
        <v>7.3566643092277534E-2</v>
      </c>
      <c r="AL1966" s="26">
        <v>9.7883888665384524E-3</v>
      </c>
      <c r="AM1966" s="26">
        <v>8.3355031958815981E-2</v>
      </c>
      <c r="AN1966" s="28"/>
      <c r="AO1966" s="28"/>
      <c r="AP1966" s="28"/>
      <c r="AQ1966" s="29"/>
      <c r="AR1966" s="108" t="str">
        <f t="shared" si="246"/>
        <v>NO OFERTADO</v>
      </c>
      <c r="AS1966" s="109" t="str">
        <f t="shared" si="247"/>
        <v>CORRECTO</v>
      </c>
    </row>
    <row r="1967" spans="1:45" ht="24" x14ac:dyDescent="0.25">
      <c r="A1967" s="134">
        <v>1967</v>
      </c>
      <c r="B1967" s="135">
        <v>564</v>
      </c>
      <c r="C1967" s="10" t="s">
        <v>1300</v>
      </c>
      <c r="D1967" s="136" t="s">
        <v>24</v>
      </c>
      <c r="E1967" s="136" t="s">
        <v>6</v>
      </c>
      <c r="F1967" s="136" t="s">
        <v>7</v>
      </c>
      <c r="G1967" s="136" t="s">
        <v>8</v>
      </c>
      <c r="H1967" s="136" t="s">
        <v>7</v>
      </c>
      <c r="I1967" s="137" t="s">
        <v>45</v>
      </c>
      <c r="J1967" s="8">
        <v>1</v>
      </c>
      <c r="K1967" s="8" t="s">
        <v>1301</v>
      </c>
      <c r="L1967" s="9">
        <v>1883</v>
      </c>
      <c r="M1967" s="9">
        <v>5462.6153846153848</v>
      </c>
      <c r="N1967" s="138">
        <f t="shared" si="240"/>
        <v>10286104.76923077</v>
      </c>
      <c r="O1967" s="11" t="s">
        <v>3204</v>
      </c>
      <c r="P1967" s="39">
        <v>3.1252289024260915E-4</v>
      </c>
      <c r="Q1967" s="39"/>
      <c r="R1967" s="26">
        <v>7.8130722560652288E-2</v>
      </c>
      <c r="S1967" s="7"/>
      <c r="T1967" s="26">
        <v>7.8130722560652288E-2</v>
      </c>
      <c r="U1967" s="11"/>
      <c r="V1967" s="28"/>
      <c r="W1967" s="28"/>
      <c r="X1967" s="29"/>
      <c r="Y1967" s="108" t="str">
        <f t="shared" si="241"/>
        <v>NO OFERTADO</v>
      </c>
      <c r="Z1967" s="108" t="str">
        <f t="shared" si="242"/>
        <v>CORRECTO</v>
      </c>
      <c r="AA1967" s="29">
        <f t="shared" si="243"/>
        <v>0</v>
      </c>
      <c r="AB1967" s="25">
        <v>2.8127060121834822E-2</v>
      </c>
      <c r="AC1967" s="7"/>
      <c r="AD1967" s="26">
        <v>2.8127060121834822E-2</v>
      </c>
      <c r="AE1967" s="28"/>
      <c r="AF1967" s="28"/>
      <c r="AG1967" s="28"/>
      <c r="AH1967" s="29"/>
      <c r="AI1967" s="108" t="str">
        <f t="shared" si="244"/>
        <v>NO OFERTADO</v>
      </c>
      <c r="AJ1967" s="108" t="str">
        <f t="shared" si="245"/>
        <v>CORRECTO</v>
      </c>
      <c r="AK1967" s="27">
        <v>1.8751373414556551E-2</v>
      </c>
      <c r="AL1967" s="7"/>
      <c r="AM1967" s="26">
        <v>1.8751373414556551E-2</v>
      </c>
      <c r="AN1967" s="28"/>
      <c r="AO1967" s="28"/>
      <c r="AP1967" s="28"/>
      <c r="AQ1967" s="29"/>
      <c r="AR1967" s="108" t="str">
        <f t="shared" si="246"/>
        <v>NO OFERTADO</v>
      </c>
      <c r="AS1967" s="109" t="str">
        <f t="shared" si="247"/>
        <v>CORRECTO</v>
      </c>
    </row>
    <row r="1968" spans="1:45" ht="24" x14ac:dyDescent="0.25">
      <c r="A1968" s="134">
        <v>1968</v>
      </c>
      <c r="B1968" s="135">
        <v>2646</v>
      </c>
      <c r="C1968" s="10" t="s">
        <v>4453</v>
      </c>
      <c r="D1968" s="136" t="s">
        <v>4279</v>
      </c>
      <c r="E1968" s="136" t="s">
        <v>3894</v>
      </c>
      <c r="F1968" s="136" t="s">
        <v>101</v>
      </c>
      <c r="G1968" s="136" t="s">
        <v>8</v>
      </c>
      <c r="H1968" s="136" t="s">
        <v>7</v>
      </c>
      <c r="I1968" s="137" t="s">
        <v>45</v>
      </c>
      <c r="J1968" s="8">
        <v>1</v>
      </c>
      <c r="K1968" s="8" t="s">
        <v>1301</v>
      </c>
      <c r="L1968" s="9">
        <v>4641.82</v>
      </c>
      <c r="M1968" s="9">
        <v>38.07692307692308</v>
      </c>
      <c r="N1968" s="138">
        <f t="shared" si="240"/>
        <v>176746.22307692308</v>
      </c>
      <c r="O1968" s="11" t="s">
        <v>4504</v>
      </c>
      <c r="P1968" s="39">
        <v>5.370083400345899E-6</v>
      </c>
      <c r="Q1968" s="39"/>
      <c r="R1968" s="26">
        <v>1.3425208500864748E-3</v>
      </c>
      <c r="S1968" s="7"/>
      <c r="T1968" s="26">
        <v>1.3425208500864748E-3</v>
      </c>
      <c r="U1968" s="11"/>
      <c r="V1968" s="28"/>
      <c r="W1968" s="28"/>
      <c r="X1968" s="29"/>
      <c r="Y1968" s="108" t="str">
        <f t="shared" si="241"/>
        <v>NO OFERTADO</v>
      </c>
      <c r="Z1968" s="108" t="str">
        <f t="shared" si="242"/>
        <v>CORRECTO</v>
      </c>
      <c r="AA1968" s="29">
        <f t="shared" si="243"/>
        <v>0</v>
      </c>
      <c r="AB1968" s="25">
        <v>4.8330750603113094E-4</v>
      </c>
      <c r="AC1968" s="7"/>
      <c r="AD1968" s="26">
        <v>4.8330750603113094E-4</v>
      </c>
      <c r="AE1968" s="28"/>
      <c r="AF1968" s="28"/>
      <c r="AG1968" s="28"/>
      <c r="AH1968" s="29"/>
      <c r="AI1968" s="108" t="str">
        <f t="shared" si="244"/>
        <v>NO OFERTADO</v>
      </c>
      <c r="AJ1968" s="108" t="str">
        <f t="shared" si="245"/>
        <v>CORRECTO</v>
      </c>
      <c r="AK1968" s="27">
        <v>3.2220500402075394E-4</v>
      </c>
      <c r="AL1968" s="7"/>
      <c r="AM1968" s="26">
        <v>3.2220500402075394E-4</v>
      </c>
      <c r="AN1968" s="28"/>
      <c r="AO1968" s="28"/>
      <c r="AP1968" s="28"/>
      <c r="AQ1968" s="29"/>
      <c r="AR1968" s="108" t="str">
        <f t="shared" si="246"/>
        <v>NO OFERTADO</v>
      </c>
      <c r="AS1968" s="109" t="str">
        <f t="shared" si="247"/>
        <v>CORRECTO</v>
      </c>
    </row>
    <row r="1969" spans="1:45" x14ac:dyDescent="0.25">
      <c r="A1969" s="134">
        <v>1969</v>
      </c>
      <c r="B1969" s="135">
        <v>1442</v>
      </c>
      <c r="C1969" s="10" t="s">
        <v>2584</v>
      </c>
      <c r="D1969" s="136" t="s">
        <v>2585</v>
      </c>
      <c r="E1969" s="136" t="s">
        <v>165</v>
      </c>
      <c r="F1969" s="136" t="s">
        <v>166</v>
      </c>
      <c r="G1969" s="136" t="s">
        <v>8</v>
      </c>
      <c r="H1969" s="136" t="s">
        <v>267</v>
      </c>
      <c r="I1969" s="137" t="s">
        <v>45</v>
      </c>
      <c r="J1969" s="8">
        <v>180</v>
      </c>
      <c r="K1969" s="8" t="s">
        <v>562</v>
      </c>
      <c r="L1969" s="9">
        <v>1728.17</v>
      </c>
      <c r="M1969" s="9">
        <v>540</v>
      </c>
      <c r="N1969" s="138">
        <f t="shared" si="240"/>
        <v>933211.8</v>
      </c>
      <c r="O1969" s="11" t="s">
        <v>3204</v>
      </c>
      <c r="P1969" s="39">
        <v>2.8353789455550951E-5</v>
      </c>
      <c r="Q1969" s="39"/>
      <c r="R1969" s="26">
        <v>7.088447363887738E-3</v>
      </c>
      <c r="S1969" s="7"/>
      <c r="T1969" s="26">
        <v>7.088447363887738E-3</v>
      </c>
      <c r="U1969" s="11"/>
      <c r="V1969" s="28"/>
      <c r="W1969" s="28"/>
      <c r="X1969" s="29"/>
      <c r="Y1969" s="108" t="str">
        <f t="shared" si="241"/>
        <v>NO OFERTADO</v>
      </c>
      <c r="Z1969" s="108" t="str">
        <f t="shared" si="242"/>
        <v>CORRECTO</v>
      </c>
      <c r="AA1969" s="29">
        <f t="shared" si="243"/>
        <v>0</v>
      </c>
      <c r="AB1969" s="25">
        <v>2.5518410509995856E-3</v>
      </c>
      <c r="AC1969" s="7"/>
      <c r="AD1969" s="26">
        <v>2.5518410509995856E-3</v>
      </c>
      <c r="AE1969" s="28"/>
      <c r="AF1969" s="28"/>
      <c r="AG1969" s="28"/>
      <c r="AH1969" s="29"/>
      <c r="AI1969" s="108" t="str">
        <f t="shared" si="244"/>
        <v>NO OFERTADO</v>
      </c>
      <c r="AJ1969" s="108" t="str">
        <f t="shared" si="245"/>
        <v>CORRECTO</v>
      </c>
      <c r="AK1969" s="27">
        <v>1.701227367333057E-3</v>
      </c>
      <c r="AL1969" s="7"/>
      <c r="AM1969" s="26">
        <v>1.701227367333057E-3</v>
      </c>
      <c r="AN1969" s="28"/>
      <c r="AO1969" s="28"/>
      <c r="AP1969" s="28"/>
      <c r="AQ1969" s="29"/>
      <c r="AR1969" s="108" t="str">
        <f t="shared" si="246"/>
        <v>NO OFERTADO</v>
      </c>
      <c r="AS1969" s="109" t="str">
        <f t="shared" si="247"/>
        <v>CORRECTO</v>
      </c>
    </row>
    <row r="1970" spans="1:45" x14ac:dyDescent="0.25">
      <c r="A1970" s="134">
        <v>1970</v>
      </c>
      <c r="B1970" s="135">
        <v>359</v>
      </c>
      <c r="C1970" s="10" t="s">
        <v>901</v>
      </c>
      <c r="D1970" s="136" t="s">
        <v>370</v>
      </c>
      <c r="E1970" s="136" t="s">
        <v>36</v>
      </c>
      <c r="F1970" s="136" t="s">
        <v>36</v>
      </c>
      <c r="G1970" s="136" t="s">
        <v>17</v>
      </c>
      <c r="H1970" s="136" t="s">
        <v>36</v>
      </c>
      <c r="I1970" s="137">
        <v>10202330.699999999</v>
      </c>
      <c r="J1970" s="8">
        <v>1</v>
      </c>
      <c r="K1970" s="8" t="s">
        <v>902</v>
      </c>
      <c r="L1970" s="9">
        <v>10202330.699999999</v>
      </c>
      <c r="M1970" s="9">
        <v>2.1111111111111112</v>
      </c>
      <c r="N1970" s="138">
        <f t="shared" si="240"/>
        <v>21538253.699999999</v>
      </c>
      <c r="O1970" s="11" t="s">
        <v>3204</v>
      </c>
      <c r="P1970" s="39">
        <v>6.5439711612095045E-4</v>
      </c>
      <c r="Q1970" s="39">
        <v>1.0448474759461601E-3</v>
      </c>
      <c r="R1970" s="26">
        <v>0.1635992790302376</v>
      </c>
      <c r="S1970" s="26">
        <v>3.1345424278384805E-2</v>
      </c>
      <c r="T1970" s="26">
        <v>0.1949447033086224</v>
      </c>
      <c r="U1970" s="11"/>
      <c r="V1970" s="28"/>
      <c r="W1970" s="28"/>
      <c r="X1970" s="29"/>
      <c r="Y1970" s="108" t="str">
        <f t="shared" si="241"/>
        <v>NO OFERTADO</v>
      </c>
      <c r="Z1970" s="108" t="str">
        <f t="shared" si="242"/>
        <v>CORRECTO</v>
      </c>
      <c r="AA1970" s="29">
        <f t="shared" si="243"/>
        <v>0</v>
      </c>
      <c r="AB1970" s="25">
        <v>5.8895740450885539E-2</v>
      </c>
      <c r="AC1970" s="26">
        <v>1.5672712139192402E-2</v>
      </c>
      <c r="AD1970" s="26">
        <v>7.4568452590077938E-2</v>
      </c>
      <c r="AE1970" s="28"/>
      <c r="AF1970" s="28"/>
      <c r="AG1970" s="28"/>
      <c r="AH1970" s="29"/>
      <c r="AI1970" s="108" t="str">
        <f t="shared" si="244"/>
        <v>NO OFERTADO</v>
      </c>
      <c r="AJ1970" s="108" t="str">
        <f t="shared" si="245"/>
        <v>CORRECTO</v>
      </c>
      <c r="AK1970" s="27">
        <v>3.9263826967257026E-2</v>
      </c>
      <c r="AL1970" s="26">
        <v>5.2242373797308003E-3</v>
      </c>
      <c r="AM1970" s="26">
        <v>4.4488064346987828E-2</v>
      </c>
      <c r="AN1970" s="28"/>
      <c r="AO1970" s="28"/>
      <c r="AP1970" s="28"/>
      <c r="AQ1970" s="29"/>
      <c r="AR1970" s="108" t="str">
        <f t="shared" si="246"/>
        <v>NO OFERTADO</v>
      </c>
      <c r="AS1970" s="109" t="str">
        <f t="shared" si="247"/>
        <v>CORRECTO</v>
      </c>
    </row>
    <row r="1971" spans="1:45" x14ac:dyDescent="0.25">
      <c r="A1971" s="134">
        <v>1971</v>
      </c>
      <c r="B1971" s="135">
        <v>2506</v>
      </c>
      <c r="C1971" s="10" t="s">
        <v>4214</v>
      </c>
      <c r="D1971" s="136" t="s">
        <v>370</v>
      </c>
      <c r="E1971" s="136" t="s">
        <v>787</v>
      </c>
      <c r="F1971" s="136" t="s">
        <v>621</v>
      </c>
      <c r="G1971" s="136" t="s">
        <v>38</v>
      </c>
      <c r="H1971" s="136" t="s">
        <v>621</v>
      </c>
      <c r="I1971" s="137">
        <v>10202330.699999999</v>
      </c>
      <c r="J1971" s="8">
        <v>1</v>
      </c>
      <c r="K1971" s="8" t="s">
        <v>902</v>
      </c>
      <c r="L1971" s="9">
        <v>10093278.720000001</v>
      </c>
      <c r="M1971" s="9">
        <v>2.1111111111111112</v>
      </c>
      <c r="N1971" s="138">
        <f t="shared" si="240"/>
        <v>21308032.853333335</v>
      </c>
      <c r="O1971" s="11" t="s">
        <v>4504</v>
      </c>
      <c r="P1971" s="39">
        <v>6.4740231235328987E-4</v>
      </c>
      <c r="Q1971" s="39">
        <v>1.0336791763291E-3</v>
      </c>
      <c r="R1971" s="26">
        <v>0.16185057808832246</v>
      </c>
      <c r="S1971" s="26">
        <v>3.1010375289873E-2</v>
      </c>
      <c r="T1971" s="26">
        <v>0.19286095337819545</v>
      </c>
      <c r="U1971" s="11"/>
      <c r="V1971" s="28"/>
      <c r="W1971" s="28"/>
      <c r="X1971" s="29"/>
      <c r="Y1971" s="108" t="str">
        <f t="shared" si="241"/>
        <v>NO OFERTADO</v>
      </c>
      <c r="Z1971" s="108" t="str">
        <f t="shared" si="242"/>
        <v>CORRECTO</v>
      </c>
      <c r="AA1971" s="29">
        <f t="shared" si="243"/>
        <v>0</v>
      </c>
      <c r="AB1971" s="25">
        <v>5.8266208111796086E-2</v>
      </c>
      <c r="AC1971" s="26">
        <v>1.55051876449365E-2</v>
      </c>
      <c r="AD1971" s="26">
        <v>7.3771395756732583E-2</v>
      </c>
      <c r="AE1971" s="28"/>
      <c r="AF1971" s="28"/>
      <c r="AG1971" s="28"/>
      <c r="AH1971" s="29"/>
      <c r="AI1971" s="108" t="str">
        <f t="shared" si="244"/>
        <v>NO OFERTADO</v>
      </c>
      <c r="AJ1971" s="108" t="str">
        <f t="shared" si="245"/>
        <v>CORRECTO</v>
      </c>
      <c r="AK1971" s="27">
        <v>3.8844138741197395E-2</v>
      </c>
      <c r="AL1971" s="26">
        <v>5.1683958816454998E-3</v>
      </c>
      <c r="AM1971" s="26">
        <v>4.4012534622842894E-2</v>
      </c>
      <c r="AN1971" s="28"/>
      <c r="AO1971" s="28"/>
      <c r="AP1971" s="28"/>
      <c r="AQ1971" s="29"/>
      <c r="AR1971" s="108" t="str">
        <f t="shared" si="246"/>
        <v>NO OFERTADO</v>
      </c>
      <c r="AS1971" s="109" t="str">
        <f t="shared" si="247"/>
        <v>CORRECTO</v>
      </c>
    </row>
    <row r="1972" spans="1:45" x14ac:dyDescent="0.25">
      <c r="A1972" s="134">
        <v>1972</v>
      </c>
      <c r="B1972" s="135">
        <v>1390</v>
      </c>
      <c r="C1972" s="10" t="s">
        <v>2517</v>
      </c>
      <c r="D1972" s="136" t="s">
        <v>562</v>
      </c>
      <c r="E1972" s="136" t="s">
        <v>201</v>
      </c>
      <c r="F1972" s="136" t="s">
        <v>16</v>
      </c>
      <c r="G1972" s="136" t="s">
        <v>17</v>
      </c>
      <c r="H1972" s="136" t="s">
        <v>16</v>
      </c>
      <c r="I1972" s="137" t="s">
        <v>45</v>
      </c>
      <c r="J1972" s="8">
        <v>1</v>
      </c>
      <c r="K1972" s="8" t="s">
        <v>2518</v>
      </c>
      <c r="L1972" s="9">
        <v>247294</v>
      </c>
      <c r="M1972" s="9">
        <v>7.7</v>
      </c>
      <c r="N1972" s="138">
        <f t="shared" si="240"/>
        <v>1904163.8</v>
      </c>
      <c r="O1972" s="11" t="s">
        <v>3204</v>
      </c>
      <c r="P1972" s="39">
        <v>5.7854240027914162E-5</v>
      </c>
      <c r="Q1972" s="39"/>
      <c r="R1972" s="26">
        <v>1.4463560006978541E-2</v>
      </c>
      <c r="S1972" s="7"/>
      <c r="T1972" s="26">
        <v>1.4463560006978541E-2</v>
      </c>
      <c r="U1972" s="11"/>
      <c r="V1972" s="28"/>
      <c r="W1972" s="28"/>
      <c r="X1972" s="29"/>
      <c r="Y1972" s="108" t="str">
        <f t="shared" si="241"/>
        <v>NO OFERTADO</v>
      </c>
      <c r="Z1972" s="108" t="str">
        <f t="shared" si="242"/>
        <v>CORRECTO</v>
      </c>
      <c r="AA1972" s="29">
        <f t="shared" si="243"/>
        <v>0</v>
      </c>
      <c r="AB1972" s="25">
        <v>5.2068816025122745E-3</v>
      </c>
      <c r="AC1972" s="7"/>
      <c r="AD1972" s="26">
        <v>5.2068816025122745E-3</v>
      </c>
      <c r="AE1972" s="28"/>
      <c r="AF1972" s="28"/>
      <c r="AG1972" s="28"/>
      <c r="AH1972" s="29"/>
      <c r="AI1972" s="108" t="str">
        <f t="shared" si="244"/>
        <v>NO OFERTADO</v>
      </c>
      <c r="AJ1972" s="108" t="str">
        <f t="shared" si="245"/>
        <v>CORRECTO</v>
      </c>
      <c r="AK1972" s="27">
        <v>3.4712544016748496E-3</v>
      </c>
      <c r="AL1972" s="7"/>
      <c r="AM1972" s="26">
        <v>3.4712544016748496E-3</v>
      </c>
      <c r="AN1972" s="28"/>
      <c r="AO1972" s="28"/>
      <c r="AP1972" s="28"/>
      <c r="AQ1972" s="29"/>
      <c r="AR1972" s="108" t="str">
        <f t="shared" si="246"/>
        <v>NO OFERTADO</v>
      </c>
      <c r="AS1972" s="109" t="str">
        <f t="shared" si="247"/>
        <v>CORRECTO</v>
      </c>
    </row>
    <row r="1973" spans="1:45" x14ac:dyDescent="0.25">
      <c r="A1973" s="134">
        <v>1973</v>
      </c>
      <c r="B1973" s="135">
        <v>2613</v>
      </c>
      <c r="C1973" s="141" t="s">
        <v>4397</v>
      </c>
      <c r="D1973" s="145" t="s">
        <v>562</v>
      </c>
      <c r="E1973" s="145" t="s">
        <v>201</v>
      </c>
      <c r="F1973" s="145" t="s">
        <v>16</v>
      </c>
      <c r="G1973" s="136" t="s">
        <v>17</v>
      </c>
      <c r="H1973" s="145" t="s">
        <v>16</v>
      </c>
      <c r="I1973" s="137" t="s">
        <v>45</v>
      </c>
      <c r="J1973" s="8">
        <v>1</v>
      </c>
      <c r="K1973" s="8" t="s">
        <v>4398</v>
      </c>
      <c r="L1973" s="9">
        <v>210595.18</v>
      </c>
      <c r="M1973" s="9">
        <v>6.6</v>
      </c>
      <c r="N1973" s="138">
        <f t="shared" si="240"/>
        <v>1389928.1879999998</v>
      </c>
      <c r="O1973" s="11" t="s">
        <v>4504</v>
      </c>
      <c r="P1973" s="39">
        <v>4.2230210977708848E-5</v>
      </c>
      <c r="Q1973" s="39"/>
      <c r="R1973" s="26">
        <v>1.0557552744427212E-2</v>
      </c>
      <c r="S1973" s="7"/>
      <c r="T1973" s="26">
        <v>1.0557552744427212E-2</v>
      </c>
      <c r="U1973" s="11"/>
      <c r="V1973" s="28"/>
      <c r="W1973" s="28"/>
      <c r="X1973" s="29"/>
      <c r="Y1973" s="108" t="str">
        <f t="shared" si="241"/>
        <v>NO OFERTADO</v>
      </c>
      <c r="Z1973" s="108" t="str">
        <f t="shared" si="242"/>
        <v>CORRECTO</v>
      </c>
      <c r="AA1973" s="29">
        <f t="shared" si="243"/>
        <v>0</v>
      </c>
      <c r="AB1973" s="25">
        <v>3.8007189879937964E-3</v>
      </c>
      <c r="AC1973" s="7"/>
      <c r="AD1973" s="26">
        <v>3.8007189879937964E-3</v>
      </c>
      <c r="AE1973" s="28"/>
      <c r="AF1973" s="28"/>
      <c r="AG1973" s="28"/>
      <c r="AH1973" s="29"/>
      <c r="AI1973" s="108" t="str">
        <f t="shared" si="244"/>
        <v>NO OFERTADO</v>
      </c>
      <c r="AJ1973" s="108" t="str">
        <f t="shared" si="245"/>
        <v>CORRECTO</v>
      </c>
      <c r="AK1973" s="27">
        <v>2.5338126586625311E-3</v>
      </c>
      <c r="AL1973" s="7"/>
      <c r="AM1973" s="26">
        <v>2.5338126586625311E-3</v>
      </c>
      <c r="AN1973" s="28"/>
      <c r="AO1973" s="28"/>
      <c r="AP1973" s="28"/>
      <c r="AQ1973" s="29"/>
      <c r="AR1973" s="108" t="str">
        <f t="shared" si="246"/>
        <v>NO OFERTADO</v>
      </c>
      <c r="AS1973" s="109" t="str">
        <f t="shared" si="247"/>
        <v>CORRECTO</v>
      </c>
    </row>
    <row r="1974" spans="1:45" ht="24" x14ac:dyDescent="0.25">
      <c r="A1974" s="134">
        <v>1974</v>
      </c>
      <c r="B1974" s="135">
        <v>1736</v>
      </c>
      <c r="C1974" s="10" t="s">
        <v>3034</v>
      </c>
      <c r="D1974" s="136" t="s">
        <v>562</v>
      </c>
      <c r="E1974" s="136" t="s">
        <v>192</v>
      </c>
      <c r="F1974" s="136" t="s">
        <v>36</v>
      </c>
      <c r="G1974" s="136" t="s">
        <v>17</v>
      </c>
      <c r="H1974" s="136" t="s">
        <v>36</v>
      </c>
      <c r="I1974" s="137" t="s">
        <v>45</v>
      </c>
      <c r="J1974" s="8">
        <v>1</v>
      </c>
      <c r="K1974" s="8" t="s">
        <v>3035</v>
      </c>
      <c r="L1974" s="9">
        <v>252623.46</v>
      </c>
      <c r="M1974" s="9">
        <v>1</v>
      </c>
      <c r="N1974" s="138">
        <f t="shared" si="240"/>
        <v>252623.46</v>
      </c>
      <c r="O1974" s="11" t="s">
        <v>3204</v>
      </c>
      <c r="P1974" s="39">
        <v>7.6754627367257852E-6</v>
      </c>
      <c r="Q1974" s="39"/>
      <c r="R1974" s="26">
        <v>1.9188656841814464E-3</v>
      </c>
      <c r="S1974" s="7"/>
      <c r="T1974" s="26">
        <v>1.9188656841814464E-3</v>
      </c>
      <c r="U1974" s="11"/>
      <c r="V1974" s="28"/>
      <c r="W1974" s="28"/>
      <c r="X1974" s="29"/>
      <c r="Y1974" s="108" t="str">
        <f t="shared" si="241"/>
        <v>NO OFERTADO</v>
      </c>
      <c r="Z1974" s="108" t="str">
        <f t="shared" si="242"/>
        <v>CORRECTO</v>
      </c>
      <c r="AA1974" s="29">
        <f t="shared" si="243"/>
        <v>0</v>
      </c>
      <c r="AB1974" s="25">
        <v>6.9079164630532063E-4</v>
      </c>
      <c r="AC1974" s="7"/>
      <c r="AD1974" s="26">
        <v>6.9079164630532063E-4</v>
      </c>
      <c r="AE1974" s="28"/>
      <c r="AF1974" s="28"/>
      <c r="AG1974" s="28"/>
      <c r="AH1974" s="29"/>
      <c r="AI1974" s="108" t="str">
        <f t="shared" si="244"/>
        <v>NO OFERTADO</v>
      </c>
      <c r="AJ1974" s="108" t="str">
        <f t="shared" si="245"/>
        <v>CORRECTO</v>
      </c>
      <c r="AK1974" s="27">
        <v>4.6052776420354709E-4</v>
      </c>
      <c r="AL1974" s="7"/>
      <c r="AM1974" s="26">
        <v>4.6052776420354709E-4</v>
      </c>
      <c r="AN1974" s="28"/>
      <c r="AO1974" s="28"/>
      <c r="AP1974" s="28"/>
      <c r="AQ1974" s="29"/>
      <c r="AR1974" s="108" t="str">
        <f t="shared" si="246"/>
        <v>NO OFERTADO</v>
      </c>
      <c r="AS1974" s="109" t="str">
        <f t="shared" si="247"/>
        <v>CORRECTO</v>
      </c>
    </row>
    <row r="1975" spans="1:45" x14ac:dyDescent="0.25">
      <c r="A1975" s="134">
        <v>1975</v>
      </c>
      <c r="B1975" s="135">
        <v>1374</v>
      </c>
      <c r="C1975" s="10" t="s">
        <v>2492</v>
      </c>
      <c r="D1975" s="136" t="s">
        <v>562</v>
      </c>
      <c r="E1975" s="136" t="s">
        <v>2493</v>
      </c>
      <c r="F1975" s="136" t="s">
        <v>16</v>
      </c>
      <c r="G1975" s="136" t="s">
        <v>17</v>
      </c>
      <c r="H1975" s="136" t="s">
        <v>36</v>
      </c>
      <c r="I1975" s="137" t="s">
        <v>45</v>
      </c>
      <c r="J1975" s="8">
        <v>1</v>
      </c>
      <c r="K1975" s="8" t="s">
        <v>2494</v>
      </c>
      <c r="L1975" s="9">
        <v>167011.26</v>
      </c>
      <c r="M1975" s="9">
        <v>6</v>
      </c>
      <c r="N1975" s="138">
        <f t="shared" si="240"/>
        <v>1002067.56</v>
      </c>
      <c r="O1975" s="11" t="s">
        <v>3204</v>
      </c>
      <c r="P1975" s="39">
        <v>3.0445835143187933E-5</v>
      </c>
      <c r="Q1975" s="39"/>
      <c r="R1975" s="26">
        <v>7.6114587857969828E-3</v>
      </c>
      <c r="S1975" s="7"/>
      <c r="T1975" s="26">
        <v>7.6114587857969828E-3</v>
      </c>
      <c r="U1975" s="11"/>
      <c r="V1975" s="28"/>
      <c r="W1975" s="28"/>
      <c r="X1975" s="29"/>
      <c r="Y1975" s="108" t="str">
        <f t="shared" si="241"/>
        <v>NO OFERTADO</v>
      </c>
      <c r="Z1975" s="108" t="str">
        <f t="shared" si="242"/>
        <v>CORRECTO</v>
      </c>
      <c r="AA1975" s="29">
        <f t="shared" si="243"/>
        <v>0</v>
      </c>
      <c r="AB1975" s="25">
        <v>2.740125162886914E-3</v>
      </c>
      <c r="AC1975" s="7"/>
      <c r="AD1975" s="26">
        <v>2.740125162886914E-3</v>
      </c>
      <c r="AE1975" s="28"/>
      <c r="AF1975" s="28"/>
      <c r="AG1975" s="28"/>
      <c r="AH1975" s="29"/>
      <c r="AI1975" s="108" t="str">
        <f t="shared" si="244"/>
        <v>NO OFERTADO</v>
      </c>
      <c r="AJ1975" s="108" t="str">
        <f t="shared" si="245"/>
        <v>CORRECTO</v>
      </c>
      <c r="AK1975" s="27">
        <v>1.826750108591276E-3</v>
      </c>
      <c r="AL1975" s="7"/>
      <c r="AM1975" s="26">
        <v>1.826750108591276E-3</v>
      </c>
      <c r="AN1975" s="28"/>
      <c r="AO1975" s="28"/>
      <c r="AP1975" s="28"/>
      <c r="AQ1975" s="29"/>
      <c r="AR1975" s="108" t="str">
        <f t="shared" si="246"/>
        <v>NO OFERTADO</v>
      </c>
      <c r="AS1975" s="109" t="str">
        <f t="shared" si="247"/>
        <v>CORRECTO</v>
      </c>
    </row>
    <row r="1976" spans="1:45" x14ac:dyDescent="0.25">
      <c r="A1976" s="134">
        <v>1976</v>
      </c>
      <c r="B1976" s="135">
        <v>2814</v>
      </c>
      <c r="C1976" s="10" t="s">
        <v>4631</v>
      </c>
      <c r="D1976" s="136" t="s">
        <v>562</v>
      </c>
      <c r="E1976" s="136" t="s">
        <v>2493</v>
      </c>
      <c r="F1976" s="136" t="s">
        <v>16</v>
      </c>
      <c r="G1976" s="136" t="s">
        <v>17</v>
      </c>
      <c r="H1976" s="136" t="s">
        <v>36</v>
      </c>
      <c r="I1976" s="137" t="s">
        <v>45</v>
      </c>
      <c r="J1976" s="8">
        <v>1</v>
      </c>
      <c r="K1976" s="11"/>
      <c r="L1976" s="9">
        <v>82660</v>
      </c>
      <c r="M1976" s="9">
        <v>6</v>
      </c>
      <c r="N1976" s="138">
        <f t="shared" si="240"/>
        <v>495960</v>
      </c>
      <c r="O1976" s="11" t="s">
        <v>4504</v>
      </c>
      <c r="P1976" s="39">
        <v>1.5068760830472834E-5</v>
      </c>
      <c r="Q1976" s="39"/>
      <c r="R1976" s="26">
        <v>3.7671902076182083E-3</v>
      </c>
      <c r="S1976" s="7"/>
      <c r="T1976" s="26">
        <v>3.7671902076182083E-3</v>
      </c>
      <c r="U1976" s="11"/>
      <c r="V1976" s="28"/>
      <c r="W1976" s="28"/>
      <c r="X1976" s="29"/>
      <c r="Y1976" s="108" t="str">
        <f t="shared" si="241"/>
        <v>NO OFERTADO</v>
      </c>
      <c r="Z1976" s="108" t="str">
        <f t="shared" si="242"/>
        <v>CORRECTO</v>
      </c>
      <c r="AA1976" s="29">
        <f t="shared" si="243"/>
        <v>0</v>
      </c>
      <c r="AB1976" s="25">
        <v>1.3561884747425551E-3</v>
      </c>
      <c r="AC1976" s="7"/>
      <c r="AD1976" s="26">
        <v>1.3561884747425551E-3</v>
      </c>
      <c r="AE1976" s="28"/>
      <c r="AF1976" s="28"/>
      <c r="AG1976" s="28"/>
      <c r="AH1976" s="29"/>
      <c r="AI1976" s="108" t="str">
        <f t="shared" si="244"/>
        <v>NO OFERTADO</v>
      </c>
      <c r="AJ1976" s="108" t="str">
        <f t="shared" si="245"/>
        <v>CORRECTO</v>
      </c>
      <c r="AK1976" s="27">
        <v>9.0412564982837002E-4</v>
      </c>
      <c r="AL1976" s="7"/>
      <c r="AM1976" s="26">
        <v>9.0412564982837002E-4</v>
      </c>
      <c r="AN1976" s="28"/>
      <c r="AO1976" s="28"/>
      <c r="AP1976" s="28"/>
      <c r="AQ1976" s="29"/>
      <c r="AR1976" s="108" t="str">
        <f t="shared" si="246"/>
        <v>NO OFERTADO</v>
      </c>
      <c r="AS1976" s="109" t="str">
        <f t="shared" si="247"/>
        <v>CORRECTO</v>
      </c>
    </row>
    <row r="1977" spans="1:45" ht="24" x14ac:dyDescent="0.25">
      <c r="A1977" s="134">
        <v>1977</v>
      </c>
      <c r="B1977" s="135">
        <v>972</v>
      </c>
      <c r="C1977" s="10" t="s">
        <v>1915</v>
      </c>
      <c r="D1977" s="136" t="s">
        <v>4878</v>
      </c>
      <c r="E1977" s="136" t="s">
        <v>36</v>
      </c>
      <c r="F1977" s="136" t="s">
        <v>16</v>
      </c>
      <c r="G1977" s="136" t="s">
        <v>17</v>
      </c>
      <c r="H1977" s="136" t="s">
        <v>16</v>
      </c>
      <c r="I1977" s="137">
        <v>174141.81</v>
      </c>
      <c r="J1977" s="8">
        <v>1</v>
      </c>
      <c r="K1977" s="8" t="s">
        <v>1916</v>
      </c>
      <c r="L1977" s="9">
        <v>155953.23000000001</v>
      </c>
      <c r="M1977" s="9">
        <v>22</v>
      </c>
      <c r="N1977" s="138">
        <f t="shared" si="240"/>
        <v>3430971.06</v>
      </c>
      <c r="O1977" s="11" t="s">
        <v>3204</v>
      </c>
      <c r="P1977" s="39">
        <v>1.0424325009963276E-4</v>
      </c>
      <c r="Q1977" s="39">
        <v>1.6644067351130335E-4</v>
      </c>
      <c r="R1977" s="26">
        <v>2.6060812524908189E-2</v>
      </c>
      <c r="S1977" s="26">
        <v>4.9932202053391004E-3</v>
      </c>
      <c r="T1977" s="26">
        <v>3.1054032730247288E-2</v>
      </c>
      <c r="U1977" s="11"/>
      <c r="V1977" s="28"/>
      <c r="W1977" s="28"/>
      <c r="X1977" s="29"/>
      <c r="Y1977" s="108" t="str">
        <f t="shared" si="241"/>
        <v>NO OFERTADO</v>
      </c>
      <c r="Z1977" s="108" t="str">
        <f t="shared" si="242"/>
        <v>CORRECTO</v>
      </c>
      <c r="AA1977" s="29">
        <f t="shared" si="243"/>
        <v>0</v>
      </c>
      <c r="AB1977" s="25">
        <v>9.3818925089669478E-3</v>
      </c>
      <c r="AC1977" s="26">
        <v>2.4966101026695502E-3</v>
      </c>
      <c r="AD1977" s="26">
        <v>1.1878502611636498E-2</v>
      </c>
      <c r="AE1977" s="28"/>
      <c r="AF1977" s="28"/>
      <c r="AG1977" s="28"/>
      <c r="AH1977" s="29"/>
      <c r="AI1977" s="108" t="str">
        <f t="shared" si="244"/>
        <v>NO OFERTADO</v>
      </c>
      <c r="AJ1977" s="108" t="str">
        <f t="shared" si="245"/>
        <v>CORRECTO</v>
      </c>
      <c r="AK1977" s="27">
        <v>6.2545950059779655E-3</v>
      </c>
      <c r="AL1977" s="26">
        <v>8.322033675565168E-4</v>
      </c>
      <c r="AM1977" s="26">
        <v>7.086798373534482E-3</v>
      </c>
      <c r="AN1977" s="28"/>
      <c r="AO1977" s="28"/>
      <c r="AP1977" s="28"/>
      <c r="AQ1977" s="29"/>
      <c r="AR1977" s="108" t="str">
        <f t="shared" si="246"/>
        <v>NO OFERTADO</v>
      </c>
      <c r="AS1977" s="109" t="str">
        <f t="shared" si="247"/>
        <v>CORRECTO</v>
      </c>
    </row>
    <row r="1978" spans="1:45" x14ac:dyDescent="0.25">
      <c r="A1978" s="134">
        <v>1978</v>
      </c>
      <c r="B1978" s="135">
        <v>1308</v>
      </c>
      <c r="C1978" s="10" t="s">
        <v>2383</v>
      </c>
      <c r="D1978" s="136" t="s">
        <v>4879</v>
      </c>
      <c r="E1978" s="136" t="s">
        <v>36</v>
      </c>
      <c r="F1978" s="136" t="s">
        <v>36</v>
      </c>
      <c r="G1978" s="136" t="s">
        <v>17</v>
      </c>
      <c r="H1978" s="136" t="s">
        <v>36</v>
      </c>
      <c r="I1978" s="137">
        <v>72593.75</v>
      </c>
      <c r="J1978" s="8">
        <v>1</v>
      </c>
      <c r="K1978" s="8" t="s">
        <v>2384</v>
      </c>
      <c r="L1978" s="9">
        <v>72593.75</v>
      </c>
      <c r="M1978" s="9">
        <v>20.53846153846154</v>
      </c>
      <c r="N1978" s="138">
        <f t="shared" si="240"/>
        <v>1490963.9423076925</v>
      </c>
      <c r="O1978" s="11" t="s">
        <v>3204</v>
      </c>
      <c r="P1978" s="39">
        <v>4.5299981961233796E-5</v>
      </c>
      <c r="Q1978" s="39">
        <v>7.23285152800911E-5</v>
      </c>
      <c r="R1978" s="26">
        <v>1.1324995490308449E-2</v>
      </c>
      <c r="S1978" s="26">
        <v>2.1698554584027329E-3</v>
      </c>
      <c r="T1978" s="26">
        <v>1.3494850948711182E-2</v>
      </c>
      <c r="U1978" s="11"/>
      <c r="V1978" s="28"/>
      <c r="W1978" s="28"/>
      <c r="X1978" s="29"/>
      <c r="Y1978" s="108" t="str">
        <f t="shared" si="241"/>
        <v>NO OFERTADO</v>
      </c>
      <c r="Z1978" s="108" t="str">
        <f t="shared" si="242"/>
        <v>CORRECTO</v>
      </c>
      <c r="AA1978" s="29">
        <f t="shared" si="243"/>
        <v>0</v>
      </c>
      <c r="AB1978" s="25">
        <v>4.076998376511042E-3</v>
      </c>
      <c r="AC1978" s="26">
        <v>1.0849277292013665E-3</v>
      </c>
      <c r="AD1978" s="26">
        <v>5.1619261057124083E-3</v>
      </c>
      <c r="AE1978" s="28"/>
      <c r="AF1978" s="28"/>
      <c r="AG1978" s="28"/>
      <c r="AH1978" s="29"/>
      <c r="AI1978" s="108" t="str">
        <f t="shared" si="244"/>
        <v>NO OFERTADO</v>
      </c>
      <c r="AJ1978" s="108" t="str">
        <f t="shared" si="245"/>
        <v>CORRECTO</v>
      </c>
      <c r="AK1978" s="27">
        <v>2.7179989176740276E-3</v>
      </c>
      <c r="AL1978" s="26">
        <v>3.6164257640045549E-4</v>
      </c>
      <c r="AM1978" s="26">
        <v>3.0796414940744829E-3</v>
      </c>
      <c r="AN1978" s="28"/>
      <c r="AO1978" s="28"/>
      <c r="AP1978" s="28"/>
      <c r="AQ1978" s="29"/>
      <c r="AR1978" s="108" t="str">
        <f t="shared" si="246"/>
        <v>NO OFERTADO</v>
      </c>
      <c r="AS1978" s="109" t="str">
        <f t="shared" si="247"/>
        <v>CORRECTO</v>
      </c>
    </row>
    <row r="1979" spans="1:45" ht="24" x14ac:dyDescent="0.25">
      <c r="A1979" s="134">
        <v>1979</v>
      </c>
      <c r="B1979" s="135">
        <v>1645</v>
      </c>
      <c r="C1979" s="10" t="s">
        <v>2895</v>
      </c>
      <c r="D1979" s="136" t="s">
        <v>562</v>
      </c>
      <c r="E1979" s="136" t="s">
        <v>1499</v>
      </c>
      <c r="F1979" s="136" t="s">
        <v>36</v>
      </c>
      <c r="G1979" s="136" t="s">
        <v>17</v>
      </c>
      <c r="H1979" s="136" t="s">
        <v>36</v>
      </c>
      <c r="I1979" s="137" t="s">
        <v>45</v>
      </c>
      <c r="J1979" s="8">
        <v>1</v>
      </c>
      <c r="K1979" s="8" t="s">
        <v>2896</v>
      </c>
      <c r="L1979" s="9">
        <v>151910.49</v>
      </c>
      <c r="M1979" s="9">
        <v>1.75</v>
      </c>
      <c r="N1979" s="138">
        <f t="shared" si="240"/>
        <v>265843.35749999998</v>
      </c>
      <c r="O1979" s="11" t="s">
        <v>3204</v>
      </c>
      <c r="P1979" s="39">
        <v>8.0771230997205152E-6</v>
      </c>
      <c r="Q1979" s="39"/>
      <c r="R1979" s="26">
        <v>2.0192807749301288E-3</v>
      </c>
      <c r="S1979" s="7"/>
      <c r="T1979" s="26">
        <v>2.0192807749301288E-3</v>
      </c>
      <c r="U1979" s="11"/>
      <c r="V1979" s="28"/>
      <c r="W1979" s="28"/>
      <c r="X1979" s="29"/>
      <c r="Y1979" s="108" t="str">
        <f t="shared" si="241"/>
        <v>NO OFERTADO</v>
      </c>
      <c r="Z1979" s="108" t="str">
        <f t="shared" si="242"/>
        <v>CORRECTO</v>
      </c>
      <c r="AA1979" s="29">
        <f t="shared" si="243"/>
        <v>0</v>
      </c>
      <c r="AB1979" s="25">
        <v>7.2694107897484635E-4</v>
      </c>
      <c r="AC1979" s="7"/>
      <c r="AD1979" s="26">
        <v>7.2694107897484635E-4</v>
      </c>
      <c r="AE1979" s="28"/>
      <c r="AF1979" s="28"/>
      <c r="AG1979" s="28"/>
      <c r="AH1979" s="29"/>
      <c r="AI1979" s="108" t="str">
        <f t="shared" si="244"/>
        <v>NO OFERTADO</v>
      </c>
      <c r="AJ1979" s="108" t="str">
        <f t="shared" si="245"/>
        <v>CORRECTO</v>
      </c>
      <c r="AK1979" s="27">
        <v>4.846273859832309E-4</v>
      </c>
      <c r="AL1979" s="7"/>
      <c r="AM1979" s="26">
        <v>4.846273859832309E-4</v>
      </c>
      <c r="AN1979" s="28"/>
      <c r="AO1979" s="28"/>
      <c r="AP1979" s="28"/>
      <c r="AQ1979" s="29"/>
      <c r="AR1979" s="108" t="str">
        <f t="shared" si="246"/>
        <v>NO OFERTADO</v>
      </c>
      <c r="AS1979" s="109" t="str">
        <f t="shared" si="247"/>
        <v>CORRECTO</v>
      </c>
    </row>
    <row r="1980" spans="1:45" x14ac:dyDescent="0.25">
      <c r="A1980" s="134">
        <v>1980</v>
      </c>
      <c r="B1980" s="135">
        <v>992</v>
      </c>
      <c r="C1980" s="10" t="s">
        <v>1939</v>
      </c>
      <c r="D1980" s="136" t="s">
        <v>1940</v>
      </c>
      <c r="E1980" s="136" t="s">
        <v>36</v>
      </c>
      <c r="F1980" s="136" t="s">
        <v>16</v>
      </c>
      <c r="G1980" s="136" t="s">
        <v>17</v>
      </c>
      <c r="H1980" s="136" t="s">
        <v>36</v>
      </c>
      <c r="I1980" s="137" t="s">
        <v>45</v>
      </c>
      <c r="J1980" s="8">
        <v>1</v>
      </c>
      <c r="K1980" s="8" t="s">
        <v>1941</v>
      </c>
      <c r="L1980" s="9">
        <v>16564.810000000001</v>
      </c>
      <c r="M1980" s="9">
        <v>190.53846153846155</v>
      </c>
      <c r="N1980" s="138">
        <f t="shared" si="240"/>
        <v>3156233.4130769237</v>
      </c>
      <c r="O1980" s="11" t="s">
        <v>3204</v>
      </c>
      <c r="P1980" s="39">
        <v>9.5895891658204563E-5</v>
      </c>
      <c r="Q1980" s="39"/>
      <c r="R1980" s="26">
        <v>2.3973972914551139E-2</v>
      </c>
      <c r="S1980" s="7"/>
      <c r="T1980" s="26">
        <v>2.3973972914551139E-2</v>
      </c>
      <c r="U1980" s="11"/>
      <c r="V1980" s="28"/>
      <c r="W1980" s="28"/>
      <c r="X1980" s="29"/>
      <c r="Y1980" s="108" t="str">
        <f t="shared" si="241"/>
        <v>NO OFERTADO</v>
      </c>
      <c r="Z1980" s="108" t="str">
        <f t="shared" si="242"/>
        <v>CORRECTO</v>
      </c>
      <c r="AA1980" s="29">
        <f t="shared" si="243"/>
        <v>0</v>
      </c>
      <c r="AB1980" s="25">
        <v>8.6306302492384114E-3</v>
      </c>
      <c r="AC1980" s="7"/>
      <c r="AD1980" s="26">
        <v>8.6306302492384114E-3</v>
      </c>
      <c r="AE1980" s="28"/>
      <c r="AF1980" s="28"/>
      <c r="AG1980" s="28"/>
      <c r="AH1980" s="29"/>
      <c r="AI1980" s="108" t="str">
        <f t="shared" si="244"/>
        <v>NO OFERTADO</v>
      </c>
      <c r="AJ1980" s="108" t="str">
        <f t="shared" si="245"/>
        <v>CORRECTO</v>
      </c>
      <c r="AK1980" s="27">
        <v>5.7537534994922734E-3</v>
      </c>
      <c r="AL1980" s="7"/>
      <c r="AM1980" s="26">
        <v>5.7537534994922734E-3</v>
      </c>
      <c r="AN1980" s="28"/>
      <c r="AO1980" s="28"/>
      <c r="AP1980" s="28"/>
      <c r="AQ1980" s="29"/>
      <c r="AR1980" s="108" t="str">
        <f t="shared" si="246"/>
        <v>NO OFERTADO</v>
      </c>
      <c r="AS1980" s="109" t="str">
        <f t="shared" si="247"/>
        <v>CORRECTO</v>
      </c>
    </row>
    <row r="1981" spans="1:45" x14ac:dyDescent="0.25">
      <c r="A1981" s="134">
        <v>1981</v>
      </c>
      <c r="B1981" s="135">
        <v>727</v>
      </c>
      <c r="C1981" s="10" t="s">
        <v>1545</v>
      </c>
      <c r="D1981" s="136" t="s">
        <v>562</v>
      </c>
      <c r="E1981" s="136" t="s">
        <v>201</v>
      </c>
      <c r="F1981" s="136" t="s">
        <v>16</v>
      </c>
      <c r="G1981" s="136" t="s">
        <v>17</v>
      </c>
      <c r="H1981" s="136" t="s">
        <v>16</v>
      </c>
      <c r="I1981" s="137" t="s">
        <v>45</v>
      </c>
      <c r="J1981" s="8">
        <v>1</v>
      </c>
      <c r="K1981" s="8" t="s">
        <v>1546</v>
      </c>
      <c r="L1981" s="9">
        <v>987966.28</v>
      </c>
      <c r="M1981" s="9">
        <v>12.461538461538462</v>
      </c>
      <c r="N1981" s="138">
        <f t="shared" si="240"/>
        <v>12311579.796923077</v>
      </c>
      <c r="O1981" s="11" t="s">
        <v>3204</v>
      </c>
      <c r="P1981" s="39">
        <v>3.7406293129509468E-4</v>
      </c>
      <c r="Q1981" s="39"/>
      <c r="R1981" s="26">
        <v>9.3515732823773665E-2</v>
      </c>
      <c r="S1981" s="7"/>
      <c r="T1981" s="26">
        <v>9.3515732823773665E-2</v>
      </c>
      <c r="U1981" s="11"/>
      <c r="V1981" s="28"/>
      <c r="W1981" s="28"/>
      <c r="X1981" s="29"/>
      <c r="Y1981" s="108" t="str">
        <f t="shared" si="241"/>
        <v>NO OFERTADO</v>
      </c>
      <c r="Z1981" s="108" t="str">
        <f t="shared" si="242"/>
        <v>CORRECTO</v>
      </c>
      <c r="AA1981" s="29">
        <f t="shared" si="243"/>
        <v>0</v>
      </c>
      <c r="AB1981" s="25">
        <v>3.3665663816558521E-2</v>
      </c>
      <c r="AC1981" s="7"/>
      <c r="AD1981" s="26">
        <v>3.3665663816558521E-2</v>
      </c>
      <c r="AE1981" s="28"/>
      <c r="AF1981" s="28"/>
      <c r="AG1981" s="28"/>
      <c r="AH1981" s="29"/>
      <c r="AI1981" s="108" t="str">
        <f t="shared" si="244"/>
        <v>NO OFERTADO</v>
      </c>
      <c r="AJ1981" s="108" t="str">
        <f t="shared" si="245"/>
        <v>CORRECTO</v>
      </c>
      <c r="AK1981" s="27">
        <v>2.2443775877705682E-2</v>
      </c>
      <c r="AL1981" s="7"/>
      <c r="AM1981" s="26">
        <v>2.2443775877705682E-2</v>
      </c>
      <c r="AN1981" s="28"/>
      <c r="AO1981" s="28"/>
      <c r="AP1981" s="28"/>
      <c r="AQ1981" s="29"/>
      <c r="AR1981" s="108" t="str">
        <f t="shared" si="246"/>
        <v>NO OFERTADO</v>
      </c>
      <c r="AS1981" s="109" t="str">
        <f t="shared" si="247"/>
        <v>CORRECTO</v>
      </c>
    </row>
    <row r="1982" spans="1:45" x14ac:dyDescent="0.25">
      <c r="A1982" s="134">
        <v>1982</v>
      </c>
      <c r="B1982" s="135">
        <v>1632</v>
      </c>
      <c r="C1982" s="10" t="s">
        <v>2876</v>
      </c>
      <c r="D1982" s="136" t="s">
        <v>2877</v>
      </c>
      <c r="E1982" s="136" t="s">
        <v>36</v>
      </c>
      <c r="F1982" s="136" t="s">
        <v>36</v>
      </c>
      <c r="G1982" s="136" t="s">
        <v>17</v>
      </c>
      <c r="H1982" s="136" t="s">
        <v>36</v>
      </c>
      <c r="I1982" s="137" t="s">
        <v>45</v>
      </c>
      <c r="J1982" s="8">
        <v>1</v>
      </c>
      <c r="K1982" s="8" t="s">
        <v>2878</v>
      </c>
      <c r="L1982" s="9">
        <v>174559.97</v>
      </c>
      <c r="M1982" s="9">
        <v>3.0909090909090908</v>
      </c>
      <c r="N1982" s="138">
        <f t="shared" si="240"/>
        <v>539548.99818181817</v>
      </c>
      <c r="O1982" s="11" t="s">
        <v>3204</v>
      </c>
      <c r="P1982" s="39">
        <v>1.6393126078560851E-5</v>
      </c>
      <c r="Q1982" s="39"/>
      <c r="R1982" s="26">
        <v>4.0982815196402124E-3</v>
      </c>
      <c r="S1982" s="7"/>
      <c r="T1982" s="26">
        <v>4.0982815196402124E-3</v>
      </c>
      <c r="U1982" s="11"/>
      <c r="V1982" s="28"/>
      <c r="W1982" s="28"/>
      <c r="X1982" s="29"/>
      <c r="Y1982" s="108" t="str">
        <f t="shared" si="241"/>
        <v>NO OFERTADO</v>
      </c>
      <c r="Z1982" s="108" t="str">
        <f t="shared" si="242"/>
        <v>CORRECTO</v>
      </c>
      <c r="AA1982" s="29">
        <f t="shared" si="243"/>
        <v>0</v>
      </c>
      <c r="AB1982" s="25">
        <v>1.4753813470704765E-3</v>
      </c>
      <c r="AC1982" s="7"/>
      <c r="AD1982" s="26">
        <v>1.4753813470704765E-3</v>
      </c>
      <c r="AE1982" s="28"/>
      <c r="AF1982" s="28"/>
      <c r="AG1982" s="28"/>
      <c r="AH1982" s="29"/>
      <c r="AI1982" s="108" t="str">
        <f t="shared" si="244"/>
        <v>NO OFERTADO</v>
      </c>
      <c r="AJ1982" s="108" t="str">
        <f t="shared" si="245"/>
        <v>CORRECTO</v>
      </c>
      <c r="AK1982" s="27">
        <v>9.8358756471365102E-4</v>
      </c>
      <c r="AL1982" s="7"/>
      <c r="AM1982" s="26">
        <v>9.8358756471365102E-4</v>
      </c>
      <c r="AN1982" s="28"/>
      <c r="AO1982" s="28"/>
      <c r="AP1982" s="28"/>
      <c r="AQ1982" s="29"/>
      <c r="AR1982" s="108" t="str">
        <f t="shared" si="246"/>
        <v>NO OFERTADO</v>
      </c>
      <c r="AS1982" s="109" t="str">
        <f t="shared" si="247"/>
        <v>CORRECTO</v>
      </c>
    </row>
    <row r="1983" spans="1:45" x14ac:dyDescent="0.25">
      <c r="A1983" s="134">
        <v>1983</v>
      </c>
      <c r="B1983" s="135">
        <v>1823</v>
      </c>
      <c r="C1983" s="10" t="s">
        <v>3174</v>
      </c>
      <c r="D1983" s="136" t="s">
        <v>3175</v>
      </c>
      <c r="E1983" s="136" t="s">
        <v>36</v>
      </c>
      <c r="F1983" s="136" t="s">
        <v>36</v>
      </c>
      <c r="G1983" s="136" t="s">
        <v>17</v>
      </c>
      <c r="H1983" s="136" t="s">
        <v>36</v>
      </c>
      <c r="I1983" s="137" t="s">
        <v>45</v>
      </c>
      <c r="J1983" s="8">
        <v>1</v>
      </c>
      <c r="K1983" s="8" t="s">
        <v>3176</v>
      </c>
      <c r="L1983" s="9">
        <v>127790.88</v>
      </c>
      <c r="M1983" s="9">
        <v>1</v>
      </c>
      <c r="N1983" s="138">
        <f t="shared" si="240"/>
        <v>127790.88</v>
      </c>
      <c r="O1983" s="11" t="s">
        <v>3204</v>
      </c>
      <c r="P1983" s="39">
        <v>3.882672407120845E-6</v>
      </c>
      <c r="Q1983" s="39"/>
      <c r="R1983" s="26">
        <v>9.7066810178021126E-4</v>
      </c>
      <c r="S1983" s="7"/>
      <c r="T1983" s="26">
        <v>9.7066810178021126E-4</v>
      </c>
      <c r="U1983" s="11"/>
      <c r="V1983" s="28"/>
      <c r="W1983" s="28"/>
      <c r="X1983" s="29"/>
      <c r="Y1983" s="108" t="str">
        <f t="shared" si="241"/>
        <v>NO OFERTADO</v>
      </c>
      <c r="Z1983" s="108" t="str">
        <f t="shared" si="242"/>
        <v>CORRECTO</v>
      </c>
      <c r="AA1983" s="29">
        <f t="shared" si="243"/>
        <v>0</v>
      </c>
      <c r="AB1983" s="25">
        <v>3.4944051664087604E-4</v>
      </c>
      <c r="AC1983" s="7"/>
      <c r="AD1983" s="26">
        <v>3.4944051664087604E-4</v>
      </c>
      <c r="AE1983" s="28"/>
      <c r="AF1983" s="28"/>
      <c r="AG1983" s="28"/>
      <c r="AH1983" s="29"/>
      <c r="AI1983" s="108" t="str">
        <f t="shared" si="244"/>
        <v>NO OFERTADO</v>
      </c>
      <c r="AJ1983" s="108" t="str">
        <f t="shared" si="245"/>
        <v>CORRECTO</v>
      </c>
      <c r="AK1983" s="27">
        <v>2.3296034442725071E-4</v>
      </c>
      <c r="AL1983" s="7"/>
      <c r="AM1983" s="26">
        <v>2.3296034442725071E-4</v>
      </c>
      <c r="AN1983" s="28"/>
      <c r="AO1983" s="28"/>
      <c r="AP1983" s="28"/>
      <c r="AQ1983" s="29"/>
      <c r="AR1983" s="108" t="str">
        <f t="shared" si="246"/>
        <v>NO OFERTADO</v>
      </c>
      <c r="AS1983" s="109" t="str">
        <f t="shared" si="247"/>
        <v>CORRECTO</v>
      </c>
    </row>
    <row r="1984" spans="1:45" x14ac:dyDescent="0.25">
      <c r="A1984" s="134">
        <v>1984</v>
      </c>
      <c r="B1984" s="135">
        <v>1388</v>
      </c>
      <c r="C1984" s="10" t="s">
        <v>2511</v>
      </c>
      <c r="D1984" s="136" t="s">
        <v>2512</v>
      </c>
      <c r="E1984" s="136" t="s">
        <v>36</v>
      </c>
      <c r="F1984" s="136" t="s">
        <v>36</v>
      </c>
      <c r="G1984" s="136" t="s">
        <v>17</v>
      </c>
      <c r="H1984" s="136" t="s">
        <v>36</v>
      </c>
      <c r="I1984" s="137" t="s">
        <v>45</v>
      </c>
      <c r="J1984" s="8">
        <v>1</v>
      </c>
      <c r="K1984" s="8" t="s">
        <v>2513</v>
      </c>
      <c r="L1984" s="9">
        <v>41619.599999999999</v>
      </c>
      <c r="M1984" s="9">
        <v>15.846153846153847</v>
      </c>
      <c r="N1984" s="138">
        <f t="shared" si="240"/>
        <v>659510.58461538458</v>
      </c>
      <c r="O1984" s="11" t="s">
        <v>3204</v>
      </c>
      <c r="P1984" s="39">
        <v>2.0037920930588246E-5</v>
      </c>
      <c r="Q1984" s="39"/>
      <c r="R1984" s="26">
        <v>5.0094802326470615E-3</v>
      </c>
      <c r="S1984" s="7"/>
      <c r="T1984" s="26">
        <v>5.0094802326470615E-3</v>
      </c>
      <c r="U1984" s="11"/>
      <c r="V1984" s="28"/>
      <c r="W1984" s="28"/>
      <c r="X1984" s="29"/>
      <c r="Y1984" s="108" t="str">
        <f t="shared" si="241"/>
        <v>NO OFERTADO</v>
      </c>
      <c r="Z1984" s="108" t="str">
        <f t="shared" si="242"/>
        <v>CORRECTO</v>
      </c>
      <c r="AA1984" s="29">
        <f t="shared" si="243"/>
        <v>0</v>
      </c>
      <c r="AB1984" s="25">
        <v>1.8034128837529423E-3</v>
      </c>
      <c r="AC1984" s="7"/>
      <c r="AD1984" s="26">
        <v>1.8034128837529423E-3</v>
      </c>
      <c r="AE1984" s="28"/>
      <c r="AF1984" s="28"/>
      <c r="AG1984" s="28"/>
      <c r="AH1984" s="29"/>
      <c r="AI1984" s="108" t="str">
        <f t="shared" si="244"/>
        <v>NO OFERTADO</v>
      </c>
      <c r="AJ1984" s="108" t="str">
        <f t="shared" si="245"/>
        <v>CORRECTO</v>
      </c>
      <c r="AK1984" s="27">
        <v>1.2022752558352948E-3</v>
      </c>
      <c r="AL1984" s="7"/>
      <c r="AM1984" s="26">
        <v>1.2022752558352948E-3</v>
      </c>
      <c r="AN1984" s="28"/>
      <c r="AO1984" s="28"/>
      <c r="AP1984" s="28"/>
      <c r="AQ1984" s="29"/>
      <c r="AR1984" s="108" t="str">
        <f t="shared" si="246"/>
        <v>NO OFERTADO</v>
      </c>
      <c r="AS1984" s="109" t="str">
        <f t="shared" si="247"/>
        <v>CORRECTO</v>
      </c>
    </row>
    <row r="1985" spans="1:45" x14ac:dyDescent="0.25">
      <c r="A1985" s="134">
        <v>1985</v>
      </c>
      <c r="B1985" s="135">
        <v>1756</v>
      </c>
      <c r="C1985" s="10" t="s">
        <v>3066</v>
      </c>
      <c r="D1985" s="136" t="s">
        <v>2877</v>
      </c>
      <c r="E1985" s="136" t="s">
        <v>36</v>
      </c>
      <c r="F1985" s="136" t="s">
        <v>36</v>
      </c>
      <c r="G1985" s="136" t="s">
        <v>17</v>
      </c>
      <c r="H1985" s="136" t="s">
        <v>36</v>
      </c>
      <c r="I1985" s="137" t="s">
        <v>45</v>
      </c>
      <c r="J1985" s="8">
        <v>1</v>
      </c>
      <c r="K1985" s="8" t="s">
        <v>3067</v>
      </c>
      <c r="L1985" s="9">
        <v>58209</v>
      </c>
      <c r="M1985" s="9">
        <v>1.4</v>
      </c>
      <c r="N1985" s="138">
        <f t="shared" si="240"/>
        <v>81492.599999999991</v>
      </c>
      <c r="O1985" s="11" t="s">
        <v>3204</v>
      </c>
      <c r="P1985" s="39">
        <v>2.4759910050274023E-6</v>
      </c>
      <c r="Q1985" s="39"/>
      <c r="R1985" s="26">
        <v>6.189977512568506E-4</v>
      </c>
      <c r="S1985" s="7"/>
      <c r="T1985" s="26">
        <v>6.189977512568506E-4</v>
      </c>
      <c r="U1985" s="11"/>
      <c r="V1985" s="28"/>
      <c r="W1985" s="28"/>
      <c r="X1985" s="29"/>
      <c r="Y1985" s="108" t="str">
        <f t="shared" si="241"/>
        <v>NO OFERTADO</v>
      </c>
      <c r="Z1985" s="108" t="str">
        <f t="shared" si="242"/>
        <v>CORRECTO</v>
      </c>
      <c r="AA1985" s="29">
        <f t="shared" si="243"/>
        <v>0</v>
      </c>
      <c r="AB1985" s="25">
        <v>2.228391904524662E-4</v>
      </c>
      <c r="AC1985" s="7"/>
      <c r="AD1985" s="26">
        <v>2.228391904524662E-4</v>
      </c>
      <c r="AE1985" s="28"/>
      <c r="AF1985" s="28"/>
      <c r="AG1985" s="28"/>
      <c r="AH1985" s="29"/>
      <c r="AI1985" s="108" t="str">
        <f t="shared" si="244"/>
        <v>NO OFERTADO</v>
      </c>
      <c r="AJ1985" s="108" t="str">
        <f t="shared" si="245"/>
        <v>CORRECTO</v>
      </c>
      <c r="AK1985" s="27">
        <v>1.4855946030164414E-4</v>
      </c>
      <c r="AL1985" s="7"/>
      <c r="AM1985" s="26">
        <v>1.4855946030164414E-4</v>
      </c>
      <c r="AN1985" s="28"/>
      <c r="AO1985" s="28"/>
      <c r="AP1985" s="28"/>
      <c r="AQ1985" s="29"/>
      <c r="AR1985" s="108" t="str">
        <f t="shared" si="246"/>
        <v>NO OFERTADO</v>
      </c>
      <c r="AS1985" s="109" t="str">
        <f t="shared" si="247"/>
        <v>CORRECTO</v>
      </c>
    </row>
    <row r="1986" spans="1:45" x14ac:dyDescent="0.25">
      <c r="A1986" s="134">
        <v>1986</v>
      </c>
      <c r="B1986" s="135">
        <v>1749</v>
      </c>
      <c r="C1986" s="10" t="s">
        <v>3059</v>
      </c>
      <c r="D1986" s="136" t="s">
        <v>3060</v>
      </c>
      <c r="E1986" s="136" t="s">
        <v>36</v>
      </c>
      <c r="F1986" s="136" t="s">
        <v>36</v>
      </c>
      <c r="G1986" s="136" t="s">
        <v>17</v>
      </c>
      <c r="H1986" s="136" t="s">
        <v>36</v>
      </c>
      <c r="I1986" s="137" t="s">
        <v>45</v>
      </c>
      <c r="J1986" s="8">
        <v>1</v>
      </c>
      <c r="K1986" s="8" t="s">
        <v>3061</v>
      </c>
      <c r="L1986" s="9">
        <v>95332.01</v>
      </c>
      <c r="M1986" s="9">
        <v>1.2</v>
      </c>
      <c r="N1986" s="138">
        <f t="shared" si="240"/>
        <v>114398.412</v>
      </c>
      <c r="O1986" s="11" t="s">
        <v>3204</v>
      </c>
      <c r="P1986" s="39">
        <v>3.4757688317886389E-6</v>
      </c>
      <c r="Q1986" s="39"/>
      <c r="R1986" s="26">
        <v>8.6894220794715975E-4</v>
      </c>
      <c r="S1986" s="7"/>
      <c r="T1986" s="26">
        <v>8.6894220794715975E-4</v>
      </c>
      <c r="U1986" s="11"/>
      <c r="V1986" s="28"/>
      <c r="W1986" s="28"/>
      <c r="X1986" s="29"/>
      <c r="Y1986" s="108" t="str">
        <f t="shared" si="241"/>
        <v>NO OFERTADO</v>
      </c>
      <c r="Z1986" s="108" t="str">
        <f t="shared" si="242"/>
        <v>CORRECTO</v>
      </c>
      <c r="AA1986" s="29">
        <f t="shared" si="243"/>
        <v>0</v>
      </c>
      <c r="AB1986" s="25">
        <v>3.1281919486097749E-4</v>
      </c>
      <c r="AC1986" s="7"/>
      <c r="AD1986" s="26">
        <v>3.1281919486097749E-4</v>
      </c>
      <c r="AE1986" s="28"/>
      <c r="AF1986" s="28"/>
      <c r="AG1986" s="28"/>
      <c r="AH1986" s="29"/>
      <c r="AI1986" s="108" t="str">
        <f t="shared" si="244"/>
        <v>NO OFERTADO</v>
      </c>
      <c r="AJ1986" s="108" t="str">
        <f t="shared" si="245"/>
        <v>CORRECTO</v>
      </c>
      <c r="AK1986" s="27">
        <v>2.0854612990731832E-4</v>
      </c>
      <c r="AL1986" s="7"/>
      <c r="AM1986" s="26">
        <v>2.0854612990731832E-4</v>
      </c>
      <c r="AN1986" s="28"/>
      <c r="AO1986" s="28"/>
      <c r="AP1986" s="28"/>
      <c r="AQ1986" s="29"/>
      <c r="AR1986" s="108" t="str">
        <f t="shared" si="246"/>
        <v>NO OFERTADO</v>
      </c>
      <c r="AS1986" s="109" t="str">
        <f t="shared" si="247"/>
        <v>CORRECTO</v>
      </c>
    </row>
    <row r="1987" spans="1:45" ht="24" x14ac:dyDescent="0.25">
      <c r="A1987" s="134">
        <v>1987</v>
      </c>
      <c r="B1987" s="135">
        <v>1101</v>
      </c>
      <c r="C1987" s="10" t="s">
        <v>2093</v>
      </c>
      <c r="D1987" s="136" t="s">
        <v>562</v>
      </c>
      <c r="E1987" s="136" t="s">
        <v>88</v>
      </c>
      <c r="F1987" s="136" t="s">
        <v>37</v>
      </c>
      <c r="G1987" s="136" t="s">
        <v>17</v>
      </c>
      <c r="H1987" s="136" t="s">
        <v>18</v>
      </c>
      <c r="I1987" s="137" t="s">
        <v>45</v>
      </c>
      <c r="J1987" s="8">
        <v>1</v>
      </c>
      <c r="K1987" s="8" t="s">
        <v>2094</v>
      </c>
      <c r="L1987" s="9">
        <v>210102.96</v>
      </c>
      <c r="M1987" s="9">
        <v>20.76923076923077</v>
      </c>
      <c r="N1987" s="138">
        <f t="shared" si="240"/>
        <v>4363676.8615384614</v>
      </c>
      <c r="O1987" s="11" t="s">
        <v>3204</v>
      </c>
      <c r="P1987" s="39">
        <v>1.3258166579561132E-4</v>
      </c>
      <c r="Q1987" s="39"/>
      <c r="R1987" s="26">
        <v>3.3145416448902829E-2</v>
      </c>
      <c r="S1987" s="7"/>
      <c r="T1987" s="26">
        <v>3.3145416448902829E-2</v>
      </c>
      <c r="U1987" s="11"/>
      <c r="V1987" s="28"/>
      <c r="W1987" s="28"/>
      <c r="X1987" s="29"/>
      <c r="Y1987" s="108" t="str">
        <f t="shared" si="241"/>
        <v>NO OFERTADO</v>
      </c>
      <c r="Z1987" s="108" t="str">
        <f t="shared" si="242"/>
        <v>CORRECTO</v>
      </c>
      <c r="AA1987" s="29">
        <f t="shared" si="243"/>
        <v>0</v>
      </c>
      <c r="AB1987" s="25">
        <v>1.1932349921605018E-2</v>
      </c>
      <c r="AC1987" s="7"/>
      <c r="AD1987" s="26">
        <v>1.1932349921605018E-2</v>
      </c>
      <c r="AE1987" s="28"/>
      <c r="AF1987" s="28"/>
      <c r="AG1987" s="28"/>
      <c r="AH1987" s="29"/>
      <c r="AI1987" s="108" t="str">
        <f t="shared" si="244"/>
        <v>NO OFERTADO</v>
      </c>
      <c r="AJ1987" s="108" t="str">
        <f t="shared" si="245"/>
        <v>CORRECTO</v>
      </c>
      <c r="AK1987" s="27">
        <v>7.9548999477366787E-3</v>
      </c>
      <c r="AL1987" s="7"/>
      <c r="AM1987" s="26">
        <v>7.9548999477366787E-3</v>
      </c>
      <c r="AN1987" s="28"/>
      <c r="AO1987" s="28"/>
      <c r="AP1987" s="28"/>
      <c r="AQ1987" s="29"/>
      <c r="AR1987" s="108" t="str">
        <f t="shared" si="246"/>
        <v>NO OFERTADO</v>
      </c>
      <c r="AS1987" s="109" t="str">
        <f t="shared" si="247"/>
        <v>CORRECTO</v>
      </c>
    </row>
    <row r="1988" spans="1:45" ht="24" x14ac:dyDescent="0.25">
      <c r="A1988" s="134">
        <v>1988</v>
      </c>
      <c r="B1988" s="135">
        <v>1115</v>
      </c>
      <c r="C1988" s="10" t="s">
        <v>2111</v>
      </c>
      <c r="D1988" s="136" t="s">
        <v>2112</v>
      </c>
      <c r="E1988" s="136" t="s">
        <v>2113</v>
      </c>
      <c r="F1988" s="136" t="s">
        <v>36</v>
      </c>
      <c r="G1988" s="136" t="s">
        <v>580</v>
      </c>
      <c r="H1988" s="136" t="s">
        <v>36</v>
      </c>
      <c r="I1988" s="137" t="s">
        <v>45</v>
      </c>
      <c r="J1988" s="8">
        <v>1</v>
      </c>
      <c r="K1988" s="8" t="s">
        <v>2114</v>
      </c>
      <c r="L1988" s="9">
        <v>739769.61</v>
      </c>
      <c r="M1988" s="9">
        <v>6.3076923076923075</v>
      </c>
      <c r="N1988" s="138">
        <f t="shared" si="240"/>
        <v>4666239.0784615381</v>
      </c>
      <c r="O1988" s="11" t="s">
        <v>3204</v>
      </c>
      <c r="P1988" s="39">
        <v>1.4177441860461102E-4</v>
      </c>
      <c r="Q1988" s="39"/>
      <c r="R1988" s="26">
        <v>3.5443604651152753E-2</v>
      </c>
      <c r="S1988" s="7"/>
      <c r="T1988" s="26">
        <v>3.5443604651152753E-2</v>
      </c>
      <c r="U1988" s="11"/>
      <c r="V1988" s="28"/>
      <c r="W1988" s="28"/>
      <c r="X1988" s="29"/>
      <c r="Y1988" s="108" t="str">
        <f t="shared" si="241"/>
        <v>NO OFERTADO</v>
      </c>
      <c r="Z1988" s="108" t="str">
        <f t="shared" si="242"/>
        <v>CORRECTO</v>
      </c>
      <c r="AA1988" s="29">
        <f t="shared" si="243"/>
        <v>0</v>
      </c>
      <c r="AB1988" s="25">
        <v>1.2759697674414991E-2</v>
      </c>
      <c r="AC1988" s="7"/>
      <c r="AD1988" s="26">
        <v>1.2759697674414991E-2</v>
      </c>
      <c r="AE1988" s="28"/>
      <c r="AF1988" s="28"/>
      <c r="AG1988" s="28"/>
      <c r="AH1988" s="29"/>
      <c r="AI1988" s="108" t="str">
        <f t="shared" si="244"/>
        <v>NO OFERTADO</v>
      </c>
      <c r="AJ1988" s="108" t="str">
        <f t="shared" si="245"/>
        <v>CORRECTO</v>
      </c>
      <c r="AK1988" s="27">
        <v>8.5064651162766614E-3</v>
      </c>
      <c r="AL1988" s="7"/>
      <c r="AM1988" s="26">
        <v>8.5064651162766614E-3</v>
      </c>
      <c r="AN1988" s="28"/>
      <c r="AO1988" s="28"/>
      <c r="AP1988" s="28"/>
      <c r="AQ1988" s="29"/>
      <c r="AR1988" s="108" t="str">
        <f t="shared" si="246"/>
        <v>NO OFERTADO</v>
      </c>
      <c r="AS1988" s="109" t="str">
        <f t="shared" si="247"/>
        <v>CORRECTO</v>
      </c>
    </row>
    <row r="1989" spans="1:45" x14ac:dyDescent="0.25">
      <c r="A1989" s="134">
        <v>1989</v>
      </c>
      <c r="B1989" s="135">
        <v>2561</v>
      </c>
      <c r="C1989" s="140" t="s">
        <v>4306</v>
      </c>
      <c r="D1989" s="145" t="s">
        <v>562</v>
      </c>
      <c r="E1989" s="136" t="s">
        <v>36</v>
      </c>
      <c r="F1989" s="136" t="s">
        <v>16</v>
      </c>
      <c r="G1989" s="136" t="s">
        <v>17</v>
      </c>
      <c r="H1989" s="136" t="s">
        <v>36</v>
      </c>
      <c r="I1989" s="137" t="s">
        <v>45</v>
      </c>
      <c r="J1989" s="8">
        <v>1</v>
      </c>
      <c r="K1989" s="8" t="s">
        <v>4307</v>
      </c>
      <c r="L1989" s="9">
        <v>668235.65</v>
      </c>
      <c r="M1989" s="9">
        <v>6.615384615384615</v>
      </c>
      <c r="N1989" s="138">
        <f t="shared" si="240"/>
        <v>4420635.8384615388</v>
      </c>
      <c r="O1989" s="11" t="s">
        <v>4504</v>
      </c>
      <c r="P1989" s="39">
        <v>1.3431225132751366E-4</v>
      </c>
      <c r="Q1989" s="39"/>
      <c r="R1989" s="26">
        <v>3.3578062831878412E-2</v>
      </c>
      <c r="S1989" s="7"/>
      <c r="T1989" s="26">
        <v>3.3578062831878412E-2</v>
      </c>
      <c r="U1989" s="11"/>
      <c r="V1989" s="28"/>
      <c r="W1989" s="28"/>
      <c r="X1989" s="29"/>
      <c r="Y1989" s="108" t="str">
        <f t="shared" si="241"/>
        <v>NO OFERTADO</v>
      </c>
      <c r="Z1989" s="108" t="str">
        <f t="shared" si="242"/>
        <v>CORRECTO</v>
      </c>
      <c r="AA1989" s="29">
        <f t="shared" si="243"/>
        <v>0</v>
      </c>
      <c r="AB1989" s="25">
        <v>1.2088102619476229E-2</v>
      </c>
      <c r="AC1989" s="7"/>
      <c r="AD1989" s="26">
        <v>1.2088102619476229E-2</v>
      </c>
      <c r="AE1989" s="28"/>
      <c r="AF1989" s="28"/>
      <c r="AG1989" s="28"/>
      <c r="AH1989" s="29"/>
      <c r="AI1989" s="108" t="str">
        <f t="shared" si="244"/>
        <v>NO OFERTADO</v>
      </c>
      <c r="AJ1989" s="108" t="str">
        <f t="shared" si="245"/>
        <v>CORRECTO</v>
      </c>
      <c r="AK1989" s="27">
        <v>8.0587350796508198E-3</v>
      </c>
      <c r="AL1989" s="7"/>
      <c r="AM1989" s="26">
        <v>8.0587350796508198E-3</v>
      </c>
      <c r="AN1989" s="28"/>
      <c r="AO1989" s="28"/>
      <c r="AP1989" s="28"/>
      <c r="AQ1989" s="29"/>
      <c r="AR1989" s="108" t="str">
        <f t="shared" si="246"/>
        <v>NO OFERTADO</v>
      </c>
      <c r="AS1989" s="109" t="str">
        <f t="shared" si="247"/>
        <v>CORRECTO</v>
      </c>
    </row>
    <row r="1990" spans="1:45" x14ac:dyDescent="0.25">
      <c r="A1990" s="134">
        <v>1990</v>
      </c>
      <c r="B1990" s="135">
        <v>1629</v>
      </c>
      <c r="C1990" s="10" t="s">
        <v>2872</v>
      </c>
      <c r="D1990" s="136" t="s">
        <v>562</v>
      </c>
      <c r="E1990" s="136" t="s">
        <v>2493</v>
      </c>
      <c r="F1990" s="136" t="s">
        <v>15</v>
      </c>
      <c r="G1990" s="136" t="s">
        <v>17</v>
      </c>
      <c r="H1990" s="136" t="s">
        <v>18</v>
      </c>
      <c r="I1990" s="137" t="s">
        <v>45</v>
      </c>
      <c r="J1990" s="8">
        <v>1</v>
      </c>
      <c r="K1990" s="8" t="s">
        <v>2873</v>
      </c>
      <c r="L1990" s="9">
        <v>253378.23</v>
      </c>
      <c r="M1990" s="9">
        <v>1.2</v>
      </c>
      <c r="N1990" s="138">
        <f t="shared" ref="N1990:N2053" si="248">M1990*L1990</f>
        <v>304053.87599999999</v>
      </c>
      <c r="O1990" s="11" t="s">
        <v>3204</v>
      </c>
      <c r="P1990" s="39">
        <v>9.2380739112473671E-6</v>
      </c>
      <c r="Q1990" s="39"/>
      <c r="R1990" s="26">
        <v>2.3095184778118417E-3</v>
      </c>
      <c r="S1990" s="7"/>
      <c r="T1990" s="26">
        <v>2.3095184778118417E-3</v>
      </c>
      <c r="U1990" s="11"/>
      <c r="V1990" s="28"/>
      <c r="W1990" s="28"/>
      <c r="X1990" s="29"/>
      <c r="Y1990" s="108" t="str">
        <f t="shared" ref="Y1990:Y2053" si="249">IF(U1990=0,"NO OFERTADO",IF(V1990=0,"NO OFERTADO",IF(W1990=0,"NO OFERTADO",IF(X1990&gt;0,"CORRECTO","NO OFERTADO"))))</f>
        <v>NO OFERTADO</v>
      </c>
      <c r="Z1990" s="108" t="str">
        <f t="shared" ref="Z1990:Z2053" si="250">IF(X1990=0,"CORRECTO",IF(X1990&gt;I1990,"SOBREPASA TECHO REGULADO","CORRECTO"))</f>
        <v>CORRECTO</v>
      </c>
      <c r="AA1990" s="29">
        <f t="shared" ref="AA1990:AA2053" si="251">IF(AND(Y1990="CORRECTO", Z1990="CORRECTO"), X1990*M1990, 0)</f>
        <v>0</v>
      </c>
      <c r="AB1990" s="25">
        <v>8.3142665201226299E-4</v>
      </c>
      <c r="AC1990" s="7"/>
      <c r="AD1990" s="26">
        <v>8.3142665201226299E-4</v>
      </c>
      <c r="AE1990" s="28"/>
      <c r="AF1990" s="28"/>
      <c r="AG1990" s="28"/>
      <c r="AH1990" s="29"/>
      <c r="AI1990" s="108" t="str">
        <f t="shared" ref="AI1990:AI2053" si="252">IF(AE1990=0,"NO OFERTADO",IF(AF1990=0,"NO OFERTADO",IF(AG1990=0,"NO OFERTADO",IF(AH1990&gt;0,"CORRECTO","NO OFERTADO"))))</f>
        <v>NO OFERTADO</v>
      </c>
      <c r="AJ1990" s="108" t="str">
        <f t="shared" ref="AJ1990:AJ2053" si="253">IF(AH1990=0,"CORRECTO",IF(AH1990&lt;X1990,"PRECIO OPCION 1 MAYOR QUE OPCION 2",IF(AH1990&gt;I1990,"SOBREPASA TECHO REGULADO","CORRECTO")))</f>
        <v>CORRECTO</v>
      </c>
      <c r="AK1990" s="27">
        <v>5.5428443467484207E-4</v>
      </c>
      <c r="AL1990" s="7"/>
      <c r="AM1990" s="26">
        <v>5.5428443467484207E-4</v>
      </c>
      <c r="AN1990" s="28"/>
      <c r="AO1990" s="28"/>
      <c r="AP1990" s="28"/>
      <c r="AQ1990" s="29"/>
      <c r="AR1990" s="108" t="str">
        <f t="shared" ref="AR1990:AR2053" si="254">IF(AN1990=0,"NO OFERTADO",IF(AO1990=0,"NO OFERTADO",IF(AP1990=0,"NO OFERTADO",IF(AQ1990&gt;0,"CORRECTO","NO OFERTADO"))))</f>
        <v>NO OFERTADO</v>
      </c>
      <c r="AS1990" s="109" t="str">
        <f t="shared" ref="AS1990:AS2053" si="255">IF(AQ1990=0,"CORRECTO",IF(AQ1990&lt;AH1990,"PRECIO OPCION 2 MAYOR QUE OPCION 3",IF(AQ1990&gt;I1990,"SOBREPASA TECHO REGULADO","CORRECTO")))</f>
        <v>CORRECTO</v>
      </c>
    </row>
    <row r="1991" spans="1:45" ht="24" x14ac:dyDescent="0.25">
      <c r="A1991" s="134">
        <v>1991</v>
      </c>
      <c r="B1991" s="135">
        <v>914</v>
      </c>
      <c r="C1991" s="10" t="s">
        <v>1837</v>
      </c>
      <c r="D1991" s="136" t="s">
        <v>333</v>
      </c>
      <c r="E1991" s="136" t="s">
        <v>6</v>
      </c>
      <c r="F1991" s="136" t="s">
        <v>7</v>
      </c>
      <c r="G1991" s="136" t="s">
        <v>8</v>
      </c>
      <c r="H1991" s="136" t="s">
        <v>7</v>
      </c>
      <c r="I1991" s="137" t="s">
        <v>45</v>
      </c>
      <c r="J1991" s="8">
        <v>1</v>
      </c>
      <c r="K1991" s="8" t="s">
        <v>1838</v>
      </c>
      <c r="L1991" s="9">
        <v>3274.97</v>
      </c>
      <c r="M1991" s="9">
        <v>1056.2307692307693</v>
      </c>
      <c r="N1991" s="138">
        <f t="shared" si="248"/>
        <v>3459124.0823076922</v>
      </c>
      <c r="O1991" s="11" t="s">
        <v>3204</v>
      </c>
      <c r="P1991" s="39">
        <v>1.0509862383906653E-4</v>
      </c>
      <c r="Q1991" s="39"/>
      <c r="R1991" s="26">
        <v>2.6274655959766635E-2</v>
      </c>
      <c r="S1991" s="7"/>
      <c r="T1991" s="26">
        <v>2.6274655959766635E-2</v>
      </c>
      <c r="U1991" s="11"/>
      <c r="V1991" s="28"/>
      <c r="W1991" s="28"/>
      <c r="X1991" s="29"/>
      <c r="Y1991" s="108" t="str">
        <f t="shared" si="249"/>
        <v>NO OFERTADO</v>
      </c>
      <c r="Z1991" s="108" t="str">
        <f t="shared" si="250"/>
        <v>CORRECTO</v>
      </c>
      <c r="AA1991" s="29">
        <f t="shared" si="251"/>
        <v>0</v>
      </c>
      <c r="AB1991" s="25">
        <v>9.4588761455159879E-3</v>
      </c>
      <c r="AC1991" s="7"/>
      <c r="AD1991" s="26">
        <v>9.4588761455159879E-3</v>
      </c>
      <c r="AE1991" s="28"/>
      <c r="AF1991" s="28"/>
      <c r="AG1991" s="28"/>
      <c r="AH1991" s="29"/>
      <c r="AI1991" s="108" t="str">
        <f t="shared" si="252"/>
        <v>NO OFERTADO</v>
      </c>
      <c r="AJ1991" s="108" t="str">
        <f t="shared" si="253"/>
        <v>CORRECTO</v>
      </c>
      <c r="AK1991" s="27">
        <v>6.3059174303439925E-3</v>
      </c>
      <c r="AL1991" s="7"/>
      <c r="AM1991" s="26">
        <v>6.3059174303439925E-3</v>
      </c>
      <c r="AN1991" s="28"/>
      <c r="AO1991" s="28"/>
      <c r="AP1991" s="28"/>
      <c r="AQ1991" s="29"/>
      <c r="AR1991" s="108" t="str">
        <f t="shared" si="254"/>
        <v>NO OFERTADO</v>
      </c>
      <c r="AS1991" s="109" t="str">
        <f t="shared" si="255"/>
        <v>CORRECTO</v>
      </c>
    </row>
    <row r="1992" spans="1:45" ht="24" x14ac:dyDescent="0.25">
      <c r="A1992" s="134">
        <v>1992</v>
      </c>
      <c r="B1992" s="135">
        <v>1457</v>
      </c>
      <c r="C1992" s="10" t="s">
        <v>1837</v>
      </c>
      <c r="D1992" s="136" t="s">
        <v>494</v>
      </c>
      <c r="E1992" s="136" t="s">
        <v>6</v>
      </c>
      <c r="F1992" s="136" t="s">
        <v>101</v>
      </c>
      <c r="G1992" s="136" t="s">
        <v>8</v>
      </c>
      <c r="H1992" s="136" t="s">
        <v>7</v>
      </c>
      <c r="I1992" s="137" t="s">
        <v>45</v>
      </c>
      <c r="J1992" s="8">
        <v>1</v>
      </c>
      <c r="K1992" s="8" t="s">
        <v>1838</v>
      </c>
      <c r="L1992" s="9">
        <v>2535</v>
      </c>
      <c r="M1992" s="9">
        <v>317.90909090909093</v>
      </c>
      <c r="N1992" s="138">
        <f t="shared" si="248"/>
        <v>805899.54545454553</v>
      </c>
      <c r="O1992" s="11" t="s">
        <v>3204</v>
      </c>
      <c r="P1992" s="39">
        <v>2.448565913348116E-5</v>
      </c>
      <c r="Q1992" s="39"/>
      <c r="R1992" s="26">
        <v>6.12141478337029E-3</v>
      </c>
      <c r="S1992" s="7"/>
      <c r="T1992" s="26">
        <v>6.12141478337029E-3</v>
      </c>
      <c r="U1992" s="11"/>
      <c r="V1992" s="28"/>
      <c r="W1992" s="28"/>
      <c r="X1992" s="29"/>
      <c r="Y1992" s="108" t="str">
        <f t="shared" si="249"/>
        <v>NO OFERTADO</v>
      </c>
      <c r="Z1992" s="108" t="str">
        <f t="shared" si="250"/>
        <v>CORRECTO</v>
      </c>
      <c r="AA1992" s="29">
        <f t="shared" si="251"/>
        <v>0</v>
      </c>
      <c r="AB1992" s="25">
        <v>2.2037093220133044E-3</v>
      </c>
      <c r="AC1992" s="7"/>
      <c r="AD1992" s="26">
        <v>2.2037093220133044E-3</v>
      </c>
      <c r="AE1992" s="28"/>
      <c r="AF1992" s="28"/>
      <c r="AG1992" s="28"/>
      <c r="AH1992" s="29"/>
      <c r="AI1992" s="108" t="str">
        <f t="shared" si="252"/>
        <v>NO OFERTADO</v>
      </c>
      <c r="AJ1992" s="108" t="str">
        <f t="shared" si="253"/>
        <v>CORRECTO</v>
      </c>
      <c r="AK1992" s="27">
        <v>1.4691395480088696E-3</v>
      </c>
      <c r="AL1992" s="7"/>
      <c r="AM1992" s="26">
        <v>1.4691395480088696E-3</v>
      </c>
      <c r="AN1992" s="28"/>
      <c r="AO1992" s="28"/>
      <c r="AP1992" s="28"/>
      <c r="AQ1992" s="29"/>
      <c r="AR1992" s="108" t="str">
        <f t="shared" si="254"/>
        <v>NO OFERTADO</v>
      </c>
      <c r="AS1992" s="109" t="str">
        <f t="shared" si="255"/>
        <v>CORRECTO</v>
      </c>
    </row>
    <row r="1993" spans="1:45" ht="24" x14ac:dyDescent="0.25">
      <c r="A1993" s="134">
        <v>1993</v>
      </c>
      <c r="B1993" s="135">
        <v>916</v>
      </c>
      <c r="C1993" s="10" t="s">
        <v>1841</v>
      </c>
      <c r="D1993" s="136" t="s">
        <v>1842</v>
      </c>
      <c r="E1993" s="136" t="s">
        <v>6</v>
      </c>
      <c r="F1993" s="136" t="s">
        <v>7</v>
      </c>
      <c r="G1993" s="136" t="s">
        <v>8</v>
      </c>
      <c r="H1993" s="136" t="s">
        <v>7</v>
      </c>
      <c r="I1993" s="137">
        <v>42241.5</v>
      </c>
      <c r="J1993" s="8">
        <v>1</v>
      </c>
      <c r="K1993" s="8" t="s">
        <v>1843</v>
      </c>
      <c r="L1993" s="9">
        <v>17833.759999999998</v>
      </c>
      <c r="M1993" s="9">
        <v>317.69230769230768</v>
      </c>
      <c r="N1993" s="138">
        <f t="shared" si="248"/>
        <v>5665648.3692307686</v>
      </c>
      <c r="O1993" s="11" t="s">
        <v>3204</v>
      </c>
      <c r="P1993" s="39">
        <v>1.721394875100752E-4</v>
      </c>
      <c r="Q1993" s="39">
        <v>2.7484764924044178E-4</v>
      </c>
      <c r="R1993" s="26">
        <v>4.3034871877518796E-2</v>
      </c>
      <c r="S1993" s="26">
        <v>8.2454294772132536E-3</v>
      </c>
      <c r="T1993" s="26">
        <v>5.128030135473205E-2</v>
      </c>
      <c r="U1993" s="11"/>
      <c r="V1993" s="28"/>
      <c r="W1993" s="28"/>
      <c r="X1993" s="29"/>
      <c r="Y1993" s="108" t="str">
        <f t="shared" si="249"/>
        <v>NO OFERTADO</v>
      </c>
      <c r="Z1993" s="108" t="str">
        <f t="shared" si="250"/>
        <v>CORRECTO</v>
      </c>
      <c r="AA1993" s="29">
        <f t="shared" si="251"/>
        <v>0</v>
      </c>
      <c r="AB1993" s="25">
        <v>1.5492553875906768E-2</v>
      </c>
      <c r="AC1993" s="26">
        <v>4.1227147386066268E-3</v>
      </c>
      <c r="AD1993" s="26">
        <v>1.9615268614513397E-2</v>
      </c>
      <c r="AE1993" s="28"/>
      <c r="AF1993" s="28"/>
      <c r="AG1993" s="28"/>
      <c r="AH1993" s="29"/>
      <c r="AI1993" s="108" t="str">
        <f t="shared" si="252"/>
        <v>NO OFERTADO</v>
      </c>
      <c r="AJ1993" s="108" t="str">
        <f t="shared" si="253"/>
        <v>CORRECTO</v>
      </c>
      <c r="AK1993" s="27">
        <v>1.0328369250604512E-2</v>
      </c>
      <c r="AL1993" s="26">
        <v>1.3742382462022089E-3</v>
      </c>
      <c r="AM1993" s="26">
        <v>1.1702607496806721E-2</v>
      </c>
      <c r="AN1993" s="28"/>
      <c r="AO1993" s="28"/>
      <c r="AP1993" s="28"/>
      <c r="AQ1993" s="29"/>
      <c r="AR1993" s="108" t="str">
        <f t="shared" si="254"/>
        <v>NO OFERTADO</v>
      </c>
      <c r="AS1993" s="109" t="str">
        <f t="shared" si="255"/>
        <v>CORRECTO</v>
      </c>
    </row>
    <row r="1994" spans="1:45" ht="24" x14ac:dyDescent="0.25">
      <c r="A1994" s="134">
        <v>1994</v>
      </c>
      <c r="B1994" s="135">
        <v>204</v>
      </c>
      <c r="C1994" s="10" t="s">
        <v>567</v>
      </c>
      <c r="D1994" s="136" t="s">
        <v>403</v>
      </c>
      <c r="E1994" s="136" t="s">
        <v>6</v>
      </c>
      <c r="F1994" s="136" t="s">
        <v>7</v>
      </c>
      <c r="G1994" s="136" t="s">
        <v>8</v>
      </c>
      <c r="H1994" s="136" t="s">
        <v>7</v>
      </c>
      <c r="I1994" s="137">
        <v>1130</v>
      </c>
      <c r="J1994" s="8">
        <v>1</v>
      </c>
      <c r="K1994" s="8" t="s">
        <v>475</v>
      </c>
      <c r="L1994" s="9">
        <v>315.45999999999998</v>
      </c>
      <c r="M1994" s="9">
        <v>40767.692307692305</v>
      </c>
      <c r="N1994" s="138">
        <f t="shared" si="248"/>
        <v>12860576.215384614</v>
      </c>
      <c r="O1994" s="11" t="s">
        <v>3204</v>
      </c>
      <c r="P1994" s="39">
        <v>3.9074309849927057E-4</v>
      </c>
      <c r="Q1994" s="39">
        <v>6.238825480014582E-4</v>
      </c>
      <c r="R1994" s="26">
        <v>9.7685774624817645E-2</v>
      </c>
      <c r="S1994" s="26">
        <v>1.8716476440043747E-2</v>
      </c>
      <c r="T1994" s="26">
        <v>0.11640225106486139</v>
      </c>
      <c r="U1994" s="11"/>
      <c r="V1994" s="28"/>
      <c r="W1994" s="28"/>
      <c r="X1994" s="29"/>
      <c r="Y1994" s="108" t="str">
        <f t="shared" si="249"/>
        <v>NO OFERTADO</v>
      </c>
      <c r="Z1994" s="108" t="str">
        <f t="shared" si="250"/>
        <v>CORRECTO</v>
      </c>
      <c r="AA1994" s="29">
        <f t="shared" si="251"/>
        <v>0</v>
      </c>
      <c r="AB1994" s="25">
        <v>3.5166878864934352E-2</v>
      </c>
      <c r="AC1994" s="26">
        <v>9.3582382200218736E-3</v>
      </c>
      <c r="AD1994" s="26">
        <v>4.4525117084956226E-2</v>
      </c>
      <c r="AE1994" s="28"/>
      <c r="AF1994" s="28"/>
      <c r="AG1994" s="28"/>
      <c r="AH1994" s="29"/>
      <c r="AI1994" s="108" t="str">
        <f t="shared" si="252"/>
        <v>NO OFERTADO</v>
      </c>
      <c r="AJ1994" s="108" t="str">
        <f t="shared" si="253"/>
        <v>CORRECTO</v>
      </c>
      <c r="AK1994" s="27">
        <v>2.3444585909956236E-2</v>
      </c>
      <c r="AL1994" s="26">
        <v>3.1194127400072909E-3</v>
      </c>
      <c r="AM1994" s="26">
        <v>2.6563998649963526E-2</v>
      </c>
      <c r="AN1994" s="28"/>
      <c r="AO1994" s="28"/>
      <c r="AP1994" s="28"/>
      <c r="AQ1994" s="29"/>
      <c r="AR1994" s="108" t="str">
        <f t="shared" si="254"/>
        <v>NO OFERTADO</v>
      </c>
      <c r="AS1994" s="109" t="str">
        <f t="shared" si="255"/>
        <v>CORRECTO</v>
      </c>
    </row>
    <row r="1995" spans="1:45" x14ac:dyDescent="0.25">
      <c r="A1995" s="134">
        <v>1995</v>
      </c>
      <c r="B1995" s="135">
        <v>1124</v>
      </c>
      <c r="C1995" s="10" t="s">
        <v>567</v>
      </c>
      <c r="D1995" s="136" t="s">
        <v>2075</v>
      </c>
      <c r="E1995" s="136" t="s">
        <v>36</v>
      </c>
      <c r="F1995" s="136" t="s">
        <v>16</v>
      </c>
      <c r="G1995" s="136" t="s">
        <v>17</v>
      </c>
      <c r="H1995" s="136" t="s">
        <v>36</v>
      </c>
      <c r="I1995" s="137">
        <v>46480</v>
      </c>
      <c r="J1995" s="8">
        <v>1</v>
      </c>
      <c r="K1995" s="8" t="s">
        <v>475</v>
      </c>
      <c r="L1995" s="9">
        <v>27880.04</v>
      </c>
      <c r="M1995" s="9">
        <v>101.38461538461539</v>
      </c>
      <c r="N1995" s="138">
        <f t="shared" si="248"/>
        <v>2826607.1323076924</v>
      </c>
      <c r="O1995" s="11" t="s">
        <v>3204</v>
      </c>
      <c r="P1995" s="39">
        <v>8.588085095260364E-5</v>
      </c>
      <c r="Q1995" s="39">
        <v>1.3712222768009767E-4</v>
      </c>
      <c r="R1995" s="26">
        <v>2.1470212738150911E-2</v>
      </c>
      <c r="S1995" s="26">
        <v>4.1136668304029298E-3</v>
      </c>
      <c r="T1995" s="26">
        <v>2.558387956855384E-2</v>
      </c>
      <c r="U1995" s="11"/>
      <c r="V1995" s="28"/>
      <c r="W1995" s="28"/>
      <c r="X1995" s="29"/>
      <c r="Y1995" s="108" t="str">
        <f t="shared" si="249"/>
        <v>NO OFERTADO</v>
      </c>
      <c r="Z1995" s="108" t="str">
        <f t="shared" si="250"/>
        <v>CORRECTO</v>
      </c>
      <c r="AA1995" s="29">
        <f t="shared" si="251"/>
        <v>0</v>
      </c>
      <c r="AB1995" s="25">
        <v>7.7292765857343276E-3</v>
      </c>
      <c r="AC1995" s="26">
        <v>2.0568334152014649E-3</v>
      </c>
      <c r="AD1995" s="26">
        <v>9.786110000935792E-3</v>
      </c>
      <c r="AE1995" s="28"/>
      <c r="AF1995" s="28"/>
      <c r="AG1995" s="28"/>
      <c r="AH1995" s="29"/>
      <c r="AI1995" s="108" t="str">
        <f t="shared" si="252"/>
        <v>NO OFERTADO</v>
      </c>
      <c r="AJ1995" s="108" t="str">
        <f t="shared" si="253"/>
        <v>CORRECTO</v>
      </c>
      <c r="AK1995" s="27">
        <v>5.1528510571562181E-3</v>
      </c>
      <c r="AL1995" s="26">
        <v>6.8561113840048837E-4</v>
      </c>
      <c r="AM1995" s="26">
        <v>5.8384621955567062E-3</v>
      </c>
      <c r="AN1995" s="28"/>
      <c r="AO1995" s="28"/>
      <c r="AP1995" s="28"/>
      <c r="AQ1995" s="29"/>
      <c r="AR1995" s="108" t="str">
        <f t="shared" si="254"/>
        <v>NO OFERTADO</v>
      </c>
      <c r="AS1995" s="109" t="str">
        <f t="shared" si="255"/>
        <v>CORRECTO</v>
      </c>
    </row>
    <row r="1996" spans="1:45" x14ac:dyDescent="0.25">
      <c r="A1996" s="134">
        <v>1996</v>
      </c>
      <c r="B1996" s="135">
        <v>574</v>
      </c>
      <c r="C1996" s="10" t="s">
        <v>567</v>
      </c>
      <c r="D1996" s="136" t="s">
        <v>1228</v>
      </c>
      <c r="E1996" s="136" t="s">
        <v>165</v>
      </c>
      <c r="F1996" s="136" t="s">
        <v>166</v>
      </c>
      <c r="G1996" s="136" t="s">
        <v>8</v>
      </c>
      <c r="H1996" s="136" t="s">
        <v>81</v>
      </c>
      <c r="I1996" s="137" t="s">
        <v>45</v>
      </c>
      <c r="J1996" s="8">
        <v>120</v>
      </c>
      <c r="K1996" s="8" t="s">
        <v>475</v>
      </c>
      <c r="L1996" s="9">
        <v>52.25</v>
      </c>
      <c r="M1996" s="9">
        <v>46726.153846153844</v>
      </c>
      <c r="N1996" s="138">
        <f t="shared" si="248"/>
        <v>2441441.5384615385</v>
      </c>
      <c r="O1996" s="11" t="s">
        <v>3204</v>
      </c>
      <c r="P1996" s="39">
        <v>7.4178358385068482E-5</v>
      </c>
      <c r="Q1996" s="39"/>
      <c r="R1996" s="26">
        <v>1.8544589596267119E-2</v>
      </c>
      <c r="S1996" s="7"/>
      <c r="T1996" s="26">
        <v>1.8544589596267119E-2</v>
      </c>
      <c r="U1996" s="11"/>
      <c r="V1996" s="28"/>
      <c r="W1996" s="28"/>
      <c r="X1996" s="29"/>
      <c r="Y1996" s="108" t="str">
        <f t="shared" si="249"/>
        <v>NO OFERTADO</v>
      </c>
      <c r="Z1996" s="108" t="str">
        <f t="shared" si="250"/>
        <v>CORRECTO</v>
      </c>
      <c r="AA1996" s="29">
        <f t="shared" si="251"/>
        <v>0</v>
      </c>
      <c r="AB1996" s="25">
        <v>6.6760522546561634E-3</v>
      </c>
      <c r="AC1996" s="7"/>
      <c r="AD1996" s="26">
        <v>6.6760522546561634E-3</v>
      </c>
      <c r="AE1996" s="28"/>
      <c r="AF1996" s="28"/>
      <c r="AG1996" s="28"/>
      <c r="AH1996" s="29"/>
      <c r="AI1996" s="108" t="str">
        <f t="shared" si="252"/>
        <v>NO OFERTADO</v>
      </c>
      <c r="AJ1996" s="108" t="str">
        <f t="shared" si="253"/>
        <v>CORRECTO</v>
      </c>
      <c r="AK1996" s="27">
        <v>4.4507015031041092E-3</v>
      </c>
      <c r="AL1996" s="7"/>
      <c r="AM1996" s="26">
        <v>4.4507015031041092E-3</v>
      </c>
      <c r="AN1996" s="28"/>
      <c r="AO1996" s="28"/>
      <c r="AP1996" s="28"/>
      <c r="AQ1996" s="29"/>
      <c r="AR1996" s="108" t="str">
        <f t="shared" si="254"/>
        <v>NO OFERTADO</v>
      </c>
      <c r="AS1996" s="109" t="str">
        <f t="shared" si="255"/>
        <v>CORRECTO</v>
      </c>
    </row>
    <row r="1997" spans="1:45" x14ac:dyDescent="0.25">
      <c r="A1997" s="134">
        <v>1997</v>
      </c>
      <c r="B1997" s="135">
        <v>2517</v>
      </c>
      <c r="C1997" s="10" t="s">
        <v>4226</v>
      </c>
      <c r="D1997" s="136" t="s">
        <v>1228</v>
      </c>
      <c r="E1997" s="136" t="s">
        <v>165</v>
      </c>
      <c r="F1997" s="136" t="s">
        <v>166</v>
      </c>
      <c r="G1997" s="136" t="s">
        <v>8</v>
      </c>
      <c r="H1997" s="136" t="s">
        <v>81</v>
      </c>
      <c r="I1997" s="137" t="s">
        <v>45</v>
      </c>
      <c r="J1997" s="8">
        <v>120</v>
      </c>
      <c r="K1997" s="8" t="s">
        <v>475</v>
      </c>
      <c r="L1997" s="9">
        <v>323.70999999999998</v>
      </c>
      <c r="M1997" s="9">
        <v>46726.153846153844</v>
      </c>
      <c r="N1997" s="138">
        <f t="shared" si="248"/>
        <v>15125723.261538459</v>
      </c>
      <c r="O1997" s="11" t="s">
        <v>4504</v>
      </c>
      <c r="P1997" s="39">
        <v>4.5956509842737828E-4</v>
      </c>
      <c r="Q1997" s="39"/>
      <c r="R1997" s="26">
        <v>0.11489127460684456</v>
      </c>
      <c r="S1997" s="7"/>
      <c r="T1997" s="26">
        <v>0.11489127460684456</v>
      </c>
      <c r="U1997" s="11"/>
      <c r="V1997" s="28"/>
      <c r="W1997" s="28"/>
      <c r="X1997" s="29"/>
      <c r="Y1997" s="108" t="str">
        <f t="shared" si="249"/>
        <v>NO OFERTADO</v>
      </c>
      <c r="Z1997" s="108" t="str">
        <f t="shared" si="250"/>
        <v>CORRECTO</v>
      </c>
      <c r="AA1997" s="29">
        <f t="shared" si="251"/>
        <v>0</v>
      </c>
      <c r="AB1997" s="25">
        <v>4.1360858858464043E-2</v>
      </c>
      <c r="AC1997" s="7"/>
      <c r="AD1997" s="26">
        <v>4.1360858858464043E-2</v>
      </c>
      <c r="AE1997" s="28"/>
      <c r="AF1997" s="28"/>
      <c r="AG1997" s="28"/>
      <c r="AH1997" s="29"/>
      <c r="AI1997" s="108" t="str">
        <f t="shared" si="252"/>
        <v>NO OFERTADO</v>
      </c>
      <c r="AJ1997" s="108" t="str">
        <f t="shared" si="253"/>
        <v>CORRECTO</v>
      </c>
      <c r="AK1997" s="27">
        <v>2.7573905905642696E-2</v>
      </c>
      <c r="AL1997" s="7"/>
      <c r="AM1997" s="26">
        <v>2.7573905905642696E-2</v>
      </c>
      <c r="AN1997" s="28"/>
      <c r="AO1997" s="28"/>
      <c r="AP1997" s="28"/>
      <c r="AQ1997" s="29"/>
      <c r="AR1997" s="108" t="str">
        <f t="shared" si="254"/>
        <v>NO OFERTADO</v>
      </c>
      <c r="AS1997" s="109" t="str">
        <f t="shared" si="255"/>
        <v>CORRECTO</v>
      </c>
    </row>
    <row r="1998" spans="1:45" ht="24" x14ac:dyDescent="0.25">
      <c r="A1998" s="134">
        <v>1998</v>
      </c>
      <c r="B1998" s="135">
        <v>2624</v>
      </c>
      <c r="C1998" s="141" t="s">
        <v>4226</v>
      </c>
      <c r="D1998" s="145" t="s">
        <v>403</v>
      </c>
      <c r="E1998" s="145" t="s">
        <v>6</v>
      </c>
      <c r="F1998" s="145" t="s">
        <v>7</v>
      </c>
      <c r="G1998" s="136" t="s">
        <v>8</v>
      </c>
      <c r="H1998" s="145" t="s">
        <v>7</v>
      </c>
      <c r="I1998" s="137">
        <v>1130</v>
      </c>
      <c r="J1998" s="8">
        <v>1</v>
      </c>
      <c r="K1998" s="8" t="s">
        <v>4418</v>
      </c>
      <c r="L1998" s="9">
        <v>1130</v>
      </c>
      <c r="M1998" s="9">
        <v>130</v>
      </c>
      <c r="N1998" s="138">
        <f t="shared" si="248"/>
        <v>146900</v>
      </c>
      <c r="O1998" s="11" t="s">
        <v>4504</v>
      </c>
      <c r="P1998" s="39">
        <v>4.4632651141149673E-6</v>
      </c>
      <c r="Q1998" s="39">
        <v>7.1263017120320637E-6</v>
      </c>
      <c r="R1998" s="26">
        <v>1.1158162785287419E-3</v>
      </c>
      <c r="S1998" s="26">
        <v>2.1378905136096191E-4</v>
      </c>
      <c r="T1998" s="26">
        <v>1.3296053298897039E-3</v>
      </c>
      <c r="U1998" s="11"/>
      <c r="V1998" s="28"/>
      <c r="W1998" s="28"/>
      <c r="X1998" s="29"/>
      <c r="Y1998" s="108" t="str">
        <f t="shared" si="249"/>
        <v>NO OFERTADO</v>
      </c>
      <c r="Z1998" s="108" t="str">
        <f t="shared" si="250"/>
        <v>CORRECTO</v>
      </c>
      <c r="AA1998" s="29">
        <f t="shared" si="251"/>
        <v>0</v>
      </c>
      <c r="AB1998" s="25">
        <v>4.0169386027034704E-4</v>
      </c>
      <c r="AC1998" s="26">
        <v>1.0689452568048095E-4</v>
      </c>
      <c r="AD1998" s="26">
        <v>5.0858838595082797E-4</v>
      </c>
      <c r="AE1998" s="28"/>
      <c r="AF1998" s="28"/>
      <c r="AG1998" s="28"/>
      <c r="AH1998" s="29"/>
      <c r="AI1998" s="108" t="str">
        <f t="shared" si="252"/>
        <v>NO OFERTADO</v>
      </c>
      <c r="AJ1998" s="108" t="str">
        <f t="shared" si="253"/>
        <v>CORRECTO</v>
      </c>
      <c r="AK1998" s="27">
        <v>2.6779590684689806E-4</v>
      </c>
      <c r="AL1998" s="26">
        <v>3.5631508560160318E-5</v>
      </c>
      <c r="AM1998" s="26">
        <v>3.0342741540705835E-4</v>
      </c>
      <c r="AN1998" s="28"/>
      <c r="AO1998" s="28"/>
      <c r="AP1998" s="28"/>
      <c r="AQ1998" s="29"/>
      <c r="AR1998" s="108" t="str">
        <f t="shared" si="254"/>
        <v>NO OFERTADO</v>
      </c>
      <c r="AS1998" s="109" t="str">
        <f t="shared" si="255"/>
        <v>CORRECTO</v>
      </c>
    </row>
    <row r="1999" spans="1:45" ht="36" x14ac:dyDescent="0.25">
      <c r="A1999" s="134">
        <v>1999</v>
      </c>
      <c r="B1999" s="135">
        <v>2488</v>
      </c>
      <c r="C1999" s="10" t="s">
        <v>4176</v>
      </c>
      <c r="D1999" s="136" t="s">
        <v>765</v>
      </c>
      <c r="E1999" s="136" t="s">
        <v>4177</v>
      </c>
      <c r="F1999" s="136" t="s">
        <v>7</v>
      </c>
      <c r="G1999" s="136" t="s">
        <v>8</v>
      </c>
      <c r="H1999" s="136" t="s">
        <v>7</v>
      </c>
      <c r="I1999" s="137">
        <v>2260</v>
      </c>
      <c r="J1999" s="8">
        <v>1</v>
      </c>
      <c r="K1999" s="8" t="s">
        <v>475</v>
      </c>
      <c r="L1999" s="9">
        <v>1960.12</v>
      </c>
      <c r="M1999" s="9">
        <v>32026.23076923077</v>
      </c>
      <c r="N1999" s="138">
        <f t="shared" si="248"/>
        <v>62775255.455384612</v>
      </c>
      <c r="O1999" s="11" t="s">
        <v>4504</v>
      </c>
      <c r="P1999" s="39">
        <v>1.9073016181325626E-3</v>
      </c>
      <c r="Q1999" s="39">
        <v>3.0453057210684648E-3</v>
      </c>
      <c r="R1999" s="26">
        <v>0.47682540453314065</v>
      </c>
      <c r="S1999" s="26">
        <v>9.135917163205394E-2</v>
      </c>
      <c r="T1999" s="26">
        <v>0.56818457616519458</v>
      </c>
      <c r="U1999" s="11"/>
      <c r="V1999" s="28"/>
      <c r="W1999" s="28"/>
      <c r="X1999" s="29"/>
      <c r="Y1999" s="108" t="str">
        <f t="shared" si="249"/>
        <v>NO OFERTADO</v>
      </c>
      <c r="Z1999" s="108" t="str">
        <f t="shared" si="250"/>
        <v>CORRECTO</v>
      </c>
      <c r="AA1999" s="29">
        <f t="shared" si="251"/>
        <v>0</v>
      </c>
      <c r="AB1999" s="25">
        <v>0.17165714563193063</v>
      </c>
      <c r="AC1999" s="26">
        <v>4.567958581602697E-2</v>
      </c>
      <c r="AD1999" s="26">
        <v>0.21733673144795759</v>
      </c>
      <c r="AE1999" s="28"/>
      <c r="AF1999" s="28"/>
      <c r="AG1999" s="28"/>
      <c r="AH1999" s="29"/>
      <c r="AI1999" s="108" t="str">
        <f t="shared" si="252"/>
        <v>NO OFERTADO</v>
      </c>
      <c r="AJ1999" s="108" t="str">
        <f t="shared" si="253"/>
        <v>CORRECTO</v>
      </c>
      <c r="AK1999" s="27">
        <v>0.11443809708795376</v>
      </c>
      <c r="AL1999" s="26">
        <v>1.5226528605342324E-2</v>
      </c>
      <c r="AM1999" s="26">
        <v>0.12966462569329609</v>
      </c>
      <c r="AN1999" s="28"/>
      <c r="AO1999" s="28"/>
      <c r="AP1999" s="28"/>
      <c r="AQ1999" s="29"/>
      <c r="AR1999" s="108" t="str">
        <f t="shared" si="254"/>
        <v>NO OFERTADO</v>
      </c>
      <c r="AS1999" s="109" t="str">
        <f t="shared" si="255"/>
        <v>CORRECTO</v>
      </c>
    </row>
    <row r="2000" spans="1:45" ht="36" x14ac:dyDescent="0.25">
      <c r="A2000" s="134">
        <v>2000</v>
      </c>
      <c r="B2000" s="135">
        <v>2507</v>
      </c>
      <c r="C2000" s="10" t="s">
        <v>4176</v>
      </c>
      <c r="D2000" s="136" t="s">
        <v>757</v>
      </c>
      <c r="E2000" s="136" t="s">
        <v>4177</v>
      </c>
      <c r="F2000" s="136" t="s">
        <v>7</v>
      </c>
      <c r="G2000" s="136" t="s">
        <v>8</v>
      </c>
      <c r="H2000" s="136" t="s">
        <v>7</v>
      </c>
      <c r="I2000" s="137">
        <v>1130</v>
      </c>
      <c r="J2000" s="8">
        <v>1</v>
      </c>
      <c r="K2000" s="8" t="s">
        <v>475</v>
      </c>
      <c r="L2000" s="9">
        <v>1130</v>
      </c>
      <c r="M2000" s="9">
        <v>20336.384615384617</v>
      </c>
      <c r="N2000" s="138">
        <f t="shared" si="248"/>
        <v>22980114.615384616</v>
      </c>
      <c r="O2000" s="11" t="s">
        <v>4504</v>
      </c>
      <c r="P2000" s="39">
        <v>6.982052000082345E-4</v>
      </c>
      <c r="Q2000" s="39">
        <v>1.1147939423165993E-3</v>
      </c>
      <c r="R2000" s="26">
        <v>0.17455130000205862</v>
      </c>
      <c r="S2000" s="26">
        <v>3.344381826949798E-2</v>
      </c>
      <c r="T2000" s="26">
        <v>0.20799511827155659</v>
      </c>
      <c r="U2000" s="11"/>
      <c r="V2000" s="28"/>
      <c r="W2000" s="28"/>
      <c r="X2000" s="29"/>
      <c r="Y2000" s="108" t="str">
        <f t="shared" si="249"/>
        <v>NO OFERTADO</v>
      </c>
      <c r="Z2000" s="108" t="str">
        <f t="shared" si="250"/>
        <v>CORRECTO</v>
      </c>
      <c r="AA2000" s="29">
        <f t="shared" si="251"/>
        <v>0</v>
      </c>
      <c r="AB2000" s="25">
        <v>6.283846800074111E-2</v>
      </c>
      <c r="AC2000" s="26">
        <v>1.672190913474899E-2</v>
      </c>
      <c r="AD2000" s="26">
        <v>7.9560377135490107E-2</v>
      </c>
      <c r="AE2000" s="28"/>
      <c r="AF2000" s="28"/>
      <c r="AG2000" s="28"/>
      <c r="AH2000" s="29"/>
      <c r="AI2000" s="108" t="str">
        <f t="shared" si="252"/>
        <v>NO OFERTADO</v>
      </c>
      <c r="AJ2000" s="108" t="str">
        <f t="shared" si="253"/>
        <v>CORRECTO</v>
      </c>
      <c r="AK2000" s="27">
        <v>4.1892312000494071E-2</v>
      </c>
      <c r="AL2000" s="26">
        <v>5.5739697115829963E-3</v>
      </c>
      <c r="AM2000" s="26">
        <v>4.746628171207707E-2</v>
      </c>
      <c r="AN2000" s="28"/>
      <c r="AO2000" s="28"/>
      <c r="AP2000" s="28"/>
      <c r="AQ2000" s="29"/>
      <c r="AR2000" s="108" t="str">
        <f t="shared" si="254"/>
        <v>NO OFERTADO</v>
      </c>
      <c r="AS2000" s="109" t="str">
        <f t="shared" si="255"/>
        <v>CORRECTO</v>
      </c>
    </row>
    <row r="2001" spans="1:45" ht="36" x14ac:dyDescent="0.25">
      <c r="A2001" s="134">
        <v>2001</v>
      </c>
      <c r="B2001" s="135">
        <v>168</v>
      </c>
      <c r="C2001" s="10" t="s">
        <v>471</v>
      </c>
      <c r="D2001" s="136" t="s">
        <v>472</v>
      </c>
      <c r="E2001" s="136" t="s">
        <v>473</v>
      </c>
      <c r="F2001" s="136" t="s">
        <v>7</v>
      </c>
      <c r="G2001" s="136" t="s">
        <v>8</v>
      </c>
      <c r="H2001" s="136" t="s">
        <v>474</v>
      </c>
      <c r="I2001" s="137">
        <v>2260</v>
      </c>
      <c r="J2001" s="8">
        <v>1</v>
      </c>
      <c r="K2001" s="8" t="s">
        <v>475</v>
      </c>
      <c r="L2001" s="9">
        <v>2260</v>
      </c>
      <c r="M2001" s="9">
        <v>24889.76923076923</v>
      </c>
      <c r="N2001" s="138">
        <f t="shared" si="248"/>
        <v>56250878.461538464</v>
      </c>
      <c r="O2001" s="11" t="s">
        <v>3204</v>
      </c>
      <c r="P2001" s="39">
        <v>1.7090713647086838E-3</v>
      </c>
      <c r="Q2001" s="39">
        <v>2.7288000781740575E-3</v>
      </c>
      <c r="R2001" s="26">
        <v>0.42726784117717093</v>
      </c>
      <c r="S2001" s="26">
        <v>8.1864002345221731E-2</v>
      </c>
      <c r="T2001" s="26">
        <v>0.5091318435223926</v>
      </c>
      <c r="U2001" s="11"/>
      <c r="V2001" s="28"/>
      <c r="W2001" s="28"/>
      <c r="X2001" s="29"/>
      <c r="Y2001" s="108" t="str">
        <f t="shared" si="249"/>
        <v>NO OFERTADO</v>
      </c>
      <c r="Z2001" s="108" t="str">
        <f t="shared" si="250"/>
        <v>CORRECTO</v>
      </c>
      <c r="AA2001" s="29">
        <f t="shared" si="251"/>
        <v>0</v>
      </c>
      <c r="AB2001" s="25">
        <v>0.15381642282378155</v>
      </c>
      <c r="AC2001" s="26">
        <v>4.0932001172610866E-2</v>
      </c>
      <c r="AD2001" s="26">
        <v>0.19474842399639242</v>
      </c>
      <c r="AE2001" s="28"/>
      <c r="AF2001" s="28"/>
      <c r="AG2001" s="28"/>
      <c r="AH2001" s="29"/>
      <c r="AI2001" s="108" t="str">
        <f t="shared" si="252"/>
        <v>NO OFERTADO</v>
      </c>
      <c r="AJ2001" s="108" t="str">
        <f t="shared" si="253"/>
        <v>CORRECTO</v>
      </c>
      <c r="AK2001" s="27">
        <v>0.10254428188252103</v>
      </c>
      <c r="AL2001" s="26">
        <v>1.3644000390870287E-2</v>
      </c>
      <c r="AM2001" s="26">
        <v>0.11618828227339131</v>
      </c>
      <c r="AN2001" s="28"/>
      <c r="AO2001" s="28"/>
      <c r="AP2001" s="28"/>
      <c r="AQ2001" s="29"/>
      <c r="AR2001" s="108" t="str">
        <f t="shared" si="254"/>
        <v>NO OFERTADO</v>
      </c>
      <c r="AS2001" s="109" t="str">
        <f t="shared" si="255"/>
        <v>CORRECTO</v>
      </c>
    </row>
    <row r="2002" spans="1:45" ht="36" x14ac:dyDescent="0.25">
      <c r="A2002" s="134">
        <v>2002</v>
      </c>
      <c r="B2002" s="135">
        <v>294</v>
      </c>
      <c r="C2002" s="10" t="s">
        <v>4880</v>
      </c>
      <c r="D2002" s="136" t="s">
        <v>757</v>
      </c>
      <c r="E2002" s="136" t="s">
        <v>758</v>
      </c>
      <c r="F2002" s="136" t="s">
        <v>7</v>
      </c>
      <c r="G2002" s="136" t="s">
        <v>8</v>
      </c>
      <c r="H2002" s="136" t="s">
        <v>474</v>
      </c>
      <c r="I2002" s="137">
        <v>1130</v>
      </c>
      <c r="J2002" s="8">
        <v>1</v>
      </c>
      <c r="K2002" s="8" t="s">
        <v>475</v>
      </c>
      <c r="L2002" s="9">
        <v>1130</v>
      </c>
      <c r="M2002" s="9">
        <v>23941.846153846152</v>
      </c>
      <c r="N2002" s="138">
        <f t="shared" si="248"/>
        <v>27054286.153846152</v>
      </c>
      <c r="O2002" s="11" t="s">
        <v>3204</v>
      </c>
      <c r="P2002" s="39">
        <v>8.2199082081514728E-4</v>
      </c>
      <c r="Q2002" s="39">
        <v>1.312437071041247E-3</v>
      </c>
      <c r="R2002" s="26">
        <v>0.20549770520378682</v>
      </c>
      <c r="S2002" s="26">
        <v>3.9373112131237412E-2</v>
      </c>
      <c r="T2002" s="26">
        <v>0.24487081733502425</v>
      </c>
      <c r="U2002" s="11"/>
      <c r="V2002" s="28"/>
      <c r="W2002" s="28"/>
      <c r="X2002" s="29"/>
      <c r="Y2002" s="108" t="str">
        <f t="shared" si="249"/>
        <v>NO OFERTADO</v>
      </c>
      <c r="Z2002" s="108" t="str">
        <f t="shared" si="250"/>
        <v>CORRECTO</v>
      </c>
      <c r="AA2002" s="29">
        <f t="shared" si="251"/>
        <v>0</v>
      </c>
      <c r="AB2002" s="25">
        <v>7.3979173873363252E-2</v>
      </c>
      <c r="AC2002" s="26">
        <v>1.9686556065618706E-2</v>
      </c>
      <c r="AD2002" s="26">
        <v>9.3665729938981951E-2</v>
      </c>
      <c r="AE2002" s="28"/>
      <c r="AF2002" s="28"/>
      <c r="AG2002" s="28"/>
      <c r="AH2002" s="29"/>
      <c r="AI2002" s="108" t="str">
        <f t="shared" si="252"/>
        <v>NO OFERTADO</v>
      </c>
      <c r="AJ2002" s="108" t="str">
        <f t="shared" si="253"/>
        <v>CORRECTO</v>
      </c>
      <c r="AK2002" s="27">
        <v>4.9319449248908839E-2</v>
      </c>
      <c r="AL2002" s="26">
        <v>6.562185355206235E-3</v>
      </c>
      <c r="AM2002" s="26">
        <v>5.5881634604115077E-2</v>
      </c>
      <c r="AN2002" s="28"/>
      <c r="AO2002" s="28"/>
      <c r="AP2002" s="28"/>
      <c r="AQ2002" s="29"/>
      <c r="AR2002" s="108" t="str">
        <f t="shared" si="254"/>
        <v>NO OFERTADO</v>
      </c>
      <c r="AS2002" s="109" t="str">
        <f t="shared" si="255"/>
        <v>CORRECTO</v>
      </c>
    </row>
    <row r="2003" spans="1:45" ht="24" x14ac:dyDescent="0.25">
      <c r="A2003" s="134">
        <v>2003</v>
      </c>
      <c r="B2003" s="135">
        <v>35</v>
      </c>
      <c r="C2003" s="10" t="s">
        <v>121</v>
      </c>
      <c r="D2003" s="136" t="s">
        <v>84</v>
      </c>
      <c r="E2003" s="136" t="s">
        <v>6</v>
      </c>
      <c r="F2003" s="136" t="s">
        <v>7</v>
      </c>
      <c r="G2003" s="136" t="s">
        <v>8</v>
      </c>
      <c r="H2003" s="136" t="s">
        <v>7</v>
      </c>
      <c r="I2003" s="137">
        <v>739.2</v>
      </c>
      <c r="J2003" s="8">
        <v>1</v>
      </c>
      <c r="K2003" s="8" t="s">
        <v>122</v>
      </c>
      <c r="L2003" s="9">
        <v>238.99</v>
      </c>
      <c r="M2003" s="9">
        <v>303766.46153846156</v>
      </c>
      <c r="N2003" s="138">
        <f t="shared" si="248"/>
        <v>72597146.643076926</v>
      </c>
      <c r="O2003" s="11" t="s">
        <v>3204</v>
      </c>
      <c r="P2003" s="39">
        <v>2.205720299498528E-3</v>
      </c>
      <c r="Q2003" s="39">
        <v>3.5217778789053905E-3</v>
      </c>
      <c r="R2003" s="26">
        <v>0.55143007487463203</v>
      </c>
      <c r="S2003" s="26">
        <v>0.10565333636716172</v>
      </c>
      <c r="T2003" s="26">
        <v>0.6570834112417937</v>
      </c>
      <c r="U2003" s="11"/>
      <c r="V2003" s="28"/>
      <c r="W2003" s="28"/>
      <c r="X2003" s="29"/>
      <c r="Y2003" s="108" t="str">
        <f t="shared" si="249"/>
        <v>NO OFERTADO</v>
      </c>
      <c r="Z2003" s="108" t="str">
        <f t="shared" si="250"/>
        <v>CORRECTO</v>
      </c>
      <c r="AA2003" s="29">
        <f t="shared" si="251"/>
        <v>0</v>
      </c>
      <c r="AB2003" s="25">
        <v>0.19851482695486752</v>
      </c>
      <c r="AC2003" s="26">
        <v>5.2826668183580859E-2</v>
      </c>
      <c r="AD2003" s="26">
        <v>0.25134149513844839</v>
      </c>
      <c r="AE2003" s="28"/>
      <c r="AF2003" s="28"/>
      <c r="AG2003" s="28"/>
      <c r="AH2003" s="29"/>
      <c r="AI2003" s="108" t="str">
        <f t="shared" si="252"/>
        <v>NO OFERTADO</v>
      </c>
      <c r="AJ2003" s="108" t="str">
        <f t="shared" si="253"/>
        <v>CORRECTO</v>
      </c>
      <c r="AK2003" s="27">
        <v>0.13234321796991166</v>
      </c>
      <c r="AL2003" s="26">
        <v>1.7608889394526952E-2</v>
      </c>
      <c r="AM2003" s="26">
        <v>0.14995210736443862</v>
      </c>
      <c r="AN2003" s="28"/>
      <c r="AO2003" s="28"/>
      <c r="AP2003" s="28"/>
      <c r="AQ2003" s="29"/>
      <c r="AR2003" s="108" t="str">
        <f t="shared" si="254"/>
        <v>NO OFERTADO</v>
      </c>
      <c r="AS2003" s="109" t="str">
        <f t="shared" si="255"/>
        <v>CORRECTO</v>
      </c>
    </row>
    <row r="2004" spans="1:45" ht="24" x14ac:dyDescent="0.25">
      <c r="A2004" s="134">
        <v>2004</v>
      </c>
      <c r="B2004" s="135">
        <v>38</v>
      </c>
      <c r="C2004" s="10" t="s">
        <v>121</v>
      </c>
      <c r="D2004" s="136" t="s">
        <v>128</v>
      </c>
      <c r="E2004" s="136" t="s">
        <v>6</v>
      </c>
      <c r="F2004" s="136" t="s">
        <v>7</v>
      </c>
      <c r="G2004" s="136" t="s">
        <v>8</v>
      </c>
      <c r="H2004" s="136" t="s">
        <v>7</v>
      </c>
      <c r="I2004" s="137">
        <v>1478.4</v>
      </c>
      <c r="J2004" s="8">
        <v>1</v>
      </c>
      <c r="K2004" s="8" t="s">
        <v>122</v>
      </c>
      <c r="L2004" s="9">
        <v>364.13</v>
      </c>
      <c r="M2004" s="9">
        <v>183441.23076923078</v>
      </c>
      <c r="N2004" s="138">
        <f t="shared" si="248"/>
        <v>66796455.360000007</v>
      </c>
      <c r="O2004" s="11" t="s">
        <v>3204</v>
      </c>
      <c r="P2004" s="39">
        <v>2.0294778009178065E-3</v>
      </c>
      <c r="Q2004" s="39">
        <v>3.240379129949907E-3</v>
      </c>
      <c r="R2004" s="26">
        <v>0.50736945022945157</v>
      </c>
      <c r="S2004" s="26">
        <v>9.7211373898497211E-2</v>
      </c>
      <c r="T2004" s="26">
        <v>0.60458082412794878</v>
      </c>
      <c r="U2004" s="11"/>
      <c r="V2004" s="28"/>
      <c r="W2004" s="28"/>
      <c r="X2004" s="29"/>
      <c r="Y2004" s="108" t="str">
        <f t="shared" si="249"/>
        <v>NO OFERTADO</v>
      </c>
      <c r="Z2004" s="108" t="str">
        <f t="shared" si="250"/>
        <v>CORRECTO</v>
      </c>
      <c r="AA2004" s="29">
        <f t="shared" si="251"/>
        <v>0</v>
      </c>
      <c r="AB2004" s="25">
        <v>0.18265300208260257</v>
      </c>
      <c r="AC2004" s="26">
        <v>4.8605686949248605E-2</v>
      </c>
      <c r="AD2004" s="26">
        <v>0.23125868903185118</v>
      </c>
      <c r="AE2004" s="28"/>
      <c r="AF2004" s="28"/>
      <c r="AG2004" s="28"/>
      <c r="AH2004" s="29"/>
      <c r="AI2004" s="108" t="str">
        <f t="shared" si="252"/>
        <v>NO OFERTADO</v>
      </c>
      <c r="AJ2004" s="108" t="str">
        <f t="shared" si="253"/>
        <v>CORRECTO</v>
      </c>
      <c r="AK2004" s="27">
        <v>0.12176866805506839</v>
      </c>
      <c r="AL2004" s="26">
        <v>1.6201895649749536E-2</v>
      </c>
      <c r="AM2004" s="26">
        <v>0.13797056370481792</v>
      </c>
      <c r="AN2004" s="28"/>
      <c r="AO2004" s="28"/>
      <c r="AP2004" s="28"/>
      <c r="AQ2004" s="29"/>
      <c r="AR2004" s="108" t="str">
        <f t="shared" si="254"/>
        <v>NO OFERTADO</v>
      </c>
      <c r="AS2004" s="109" t="str">
        <f t="shared" si="255"/>
        <v>CORRECTO</v>
      </c>
    </row>
    <row r="2005" spans="1:45" ht="24" x14ac:dyDescent="0.25">
      <c r="A2005" s="134">
        <v>2005</v>
      </c>
      <c r="B2005" s="135">
        <v>752</v>
      </c>
      <c r="C2005" s="10" t="s">
        <v>121</v>
      </c>
      <c r="D2005" s="136" t="s">
        <v>1586</v>
      </c>
      <c r="E2005" s="136" t="s">
        <v>6</v>
      </c>
      <c r="F2005" s="136" t="s">
        <v>7</v>
      </c>
      <c r="G2005" s="136" t="s">
        <v>8</v>
      </c>
      <c r="H2005" s="136" t="s">
        <v>7</v>
      </c>
      <c r="I2005" s="137">
        <v>2956.8</v>
      </c>
      <c r="J2005" s="8">
        <v>1</v>
      </c>
      <c r="K2005" s="8" t="s">
        <v>122</v>
      </c>
      <c r="L2005" s="9">
        <v>2385.77</v>
      </c>
      <c r="M2005" s="9">
        <v>4990.636363636364</v>
      </c>
      <c r="N2005" s="138">
        <f t="shared" si="248"/>
        <v>11906510.517272728</v>
      </c>
      <c r="O2005" s="11" t="s">
        <v>3204</v>
      </c>
      <c r="P2005" s="39">
        <v>3.6175570471467887E-4</v>
      </c>
      <c r="Q2005" s="39">
        <v>5.7759963433334522E-4</v>
      </c>
      <c r="R2005" s="26">
        <v>9.0438926178669721E-2</v>
      </c>
      <c r="S2005" s="26">
        <v>1.7327989030000358E-2</v>
      </c>
      <c r="T2005" s="26">
        <v>0.10776691520867007</v>
      </c>
      <c r="U2005" s="11"/>
      <c r="V2005" s="28"/>
      <c r="W2005" s="28"/>
      <c r="X2005" s="29"/>
      <c r="Y2005" s="108" t="str">
        <f t="shared" si="249"/>
        <v>NO OFERTADO</v>
      </c>
      <c r="Z2005" s="108" t="str">
        <f t="shared" si="250"/>
        <v>CORRECTO</v>
      </c>
      <c r="AA2005" s="29">
        <f t="shared" si="251"/>
        <v>0</v>
      </c>
      <c r="AB2005" s="25">
        <v>3.2558013424321096E-2</v>
      </c>
      <c r="AC2005" s="26">
        <v>8.6639945150001792E-3</v>
      </c>
      <c r="AD2005" s="26">
        <v>4.1222007939321278E-2</v>
      </c>
      <c r="AE2005" s="28"/>
      <c r="AF2005" s="28"/>
      <c r="AG2005" s="28"/>
      <c r="AH2005" s="29"/>
      <c r="AI2005" s="108" t="str">
        <f t="shared" si="252"/>
        <v>NO OFERTADO</v>
      </c>
      <c r="AJ2005" s="108" t="str">
        <f t="shared" si="253"/>
        <v>CORRECTO</v>
      </c>
      <c r="AK2005" s="27">
        <v>2.1705342282880732E-2</v>
      </c>
      <c r="AL2005" s="26">
        <v>2.8879981716667261E-3</v>
      </c>
      <c r="AM2005" s="26">
        <v>2.4593340454547457E-2</v>
      </c>
      <c r="AN2005" s="28"/>
      <c r="AO2005" s="28"/>
      <c r="AP2005" s="28"/>
      <c r="AQ2005" s="29"/>
      <c r="AR2005" s="108" t="str">
        <f t="shared" si="254"/>
        <v>NO OFERTADO</v>
      </c>
      <c r="AS2005" s="109" t="str">
        <f t="shared" si="255"/>
        <v>CORRECTO</v>
      </c>
    </row>
    <row r="2006" spans="1:45" ht="24" x14ac:dyDescent="0.25">
      <c r="A2006" s="134">
        <v>2006</v>
      </c>
      <c r="B2006" s="135">
        <v>2582</v>
      </c>
      <c r="C2006" s="141" t="s">
        <v>4342</v>
      </c>
      <c r="D2006" s="145" t="s">
        <v>128</v>
      </c>
      <c r="E2006" s="145" t="s">
        <v>6</v>
      </c>
      <c r="F2006" s="145" t="s">
        <v>7</v>
      </c>
      <c r="G2006" s="136" t="s">
        <v>8</v>
      </c>
      <c r="H2006" s="145" t="s">
        <v>7</v>
      </c>
      <c r="I2006" s="137">
        <v>1478.4</v>
      </c>
      <c r="J2006" s="8">
        <v>1</v>
      </c>
      <c r="K2006" s="8" t="s">
        <v>4343</v>
      </c>
      <c r="L2006" s="9">
        <v>1478.4</v>
      </c>
      <c r="M2006" s="9">
        <v>491.07692307692309</v>
      </c>
      <c r="N2006" s="138">
        <f t="shared" si="248"/>
        <v>726008.12307692319</v>
      </c>
      <c r="O2006" s="11" t="s">
        <v>4504</v>
      </c>
      <c r="P2006" s="39">
        <v>2.205831673446778E-5</v>
      </c>
      <c r="Q2006" s="39">
        <v>3.521955704855182E-5</v>
      </c>
      <c r="R2006" s="26">
        <v>5.5145791836169449E-3</v>
      </c>
      <c r="S2006" s="26">
        <v>1.0565867114565547E-3</v>
      </c>
      <c r="T2006" s="26">
        <v>6.5711658950735E-3</v>
      </c>
      <c r="U2006" s="11"/>
      <c r="V2006" s="28"/>
      <c r="W2006" s="28"/>
      <c r="X2006" s="29"/>
      <c r="Y2006" s="108" t="str">
        <f t="shared" si="249"/>
        <v>NO OFERTADO</v>
      </c>
      <c r="Z2006" s="108" t="str">
        <f t="shared" si="250"/>
        <v>CORRECTO</v>
      </c>
      <c r="AA2006" s="29">
        <f t="shared" si="251"/>
        <v>0</v>
      </c>
      <c r="AB2006" s="25">
        <v>1.9852485061021001E-3</v>
      </c>
      <c r="AC2006" s="26">
        <v>5.2829335572827734E-4</v>
      </c>
      <c r="AD2006" s="26">
        <v>2.5135418618303772E-3</v>
      </c>
      <c r="AE2006" s="28"/>
      <c r="AF2006" s="28"/>
      <c r="AG2006" s="28"/>
      <c r="AH2006" s="29"/>
      <c r="AI2006" s="108" t="str">
        <f t="shared" si="252"/>
        <v>NO OFERTADO</v>
      </c>
      <c r="AJ2006" s="108" t="str">
        <f t="shared" si="253"/>
        <v>CORRECTO</v>
      </c>
      <c r="AK2006" s="27">
        <v>1.3234990040680667E-3</v>
      </c>
      <c r="AL2006" s="26">
        <v>1.7609778524275911E-4</v>
      </c>
      <c r="AM2006" s="26">
        <v>1.4995967893108259E-3</v>
      </c>
      <c r="AN2006" s="28"/>
      <c r="AO2006" s="28"/>
      <c r="AP2006" s="28"/>
      <c r="AQ2006" s="29"/>
      <c r="AR2006" s="108" t="str">
        <f t="shared" si="254"/>
        <v>NO OFERTADO</v>
      </c>
      <c r="AS2006" s="109" t="str">
        <f t="shared" si="255"/>
        <v>CORRECTO</v>
      </c>
    </row>
    <row r="2007" spans="1:45" ht="24" x14ac:dyDescent="0.25">
      <c r="A2007" s="134">
        <v>2007</v>
      </c>
      <c r="B2007" s="135">
        <v>2609</v>
      </c>
      <c r="C2007" s="141" t="s">
        <v>4342</v>
      </c>
      <c r="D2007" s="145" t="s">
        <v>84</v>
      </c>
      <c r="E2007" s="145" t="s">
        <v>6</v>
      </c>
      <c r="F2007" s="145" t="s">
        <v>7</v>
      </c>
      <c r="G2007" s="136" t="s">
        <v>8</v>
      </c>
      <c r="H2007" s="145" t="s">
        <v>7</v>
      </c>
      <c r="I2007" s="137">
        <v>739.2</v>
      </c>
      <c r="J2007" s="8">
        <v>1</v>
      </c>
      <c r="K2007" s="8" t="s">
        <v>4390</v>
      </c>
      <c r="L2007" s="9">
        <v>739.2</v>
      </c>
      <c r="M2007" s="9">
        <v>372.61538461538464</v>
      </c>
      <c r="N2007" s="138">
        <f t="shared" si="248"/>
        <v>275437.29230769235</v>
      </c>
      <c r="O2007" s="11" t="s">
        <v>4504</v>
      </c>
      <c r="P2007" s="39">
        <v>8.3686157786467673E-6</v>
      </c>
      <c r="Q2007" s="39">
        <v>1.336180563464795E-5</v>
      </c>
      <c r="R2007" s="26">
        <v>2.092153944661692E-3</v>
      </c>
      <c r="S2007" s="26">
        <v>4.008541690394385E-4</v>
      </c>
      <c r="T2007" s="26">
        <v>2.4930081137011307E-3</v>
      </c>
      <c r="U2007" s="11"/>
      <c r="V2007" s="28"/>
      <c r="W2007" s="28"/>
      <c r="X2007" s="29"/>
      <c r="Y2007" s="108" t="str">
        <f t="shared" si="249"/>
        <v>NO OFERTADO</v>
      </c>
      <c r="Z2007" s="108" t="str">
        <f t="shared" si="250"/>
        <v>CORRECTO</v>
      </c>
      <c r="AA2007" s="29">
        <f t="shared" si="251"/>
        <v>0</v>
      </c>
      <c r="AB2007" s="25">
        <v>7.5317542007820901E-4</v>
      </c>
      <c r="AC2007" s="26">
        <v>2.0042708451971925E-4</v>
      </c>
      <c r="AD2007" s="26">
        <v>9.5360250459792823E-4</v>
      </c>
      <c r="AE2007" s="28"/>
      <c r="AF2007" s="28"/>
      <c r="AG2007" s="28"/>
      <c r="AH2007" s="29"/>
      <c r="AI2007" s="108" t="str">
        <f t="shared" si="252"/>
        <v>NO OFERTADO</v>
      </c>
      <c r="AJ2007" s="108" t="str">
        <f t="shared" si="253"/>
        <v>CORRECTO</v>
      </c>
      <c r="AK2007" s="27">
        <v>5.0211694671880604E-4</v>
      </c>
      <c r="AL2007" s="26">
        <v>6.6809028173239746E-5</v>
      </c>
      <c r="AM2007" s="26">
        <v>5.6892597489204574E-4</v>
      </c>
      <c r="AN2007" s="28"/>
      <c r="AO2007" s="28"/>
      <c r="AP2007" s="28"/>
      <c r="AQ2007" s="29"/>
      <c r="AR2007" s="108" t="str">
        <f t="shared" si="254"/>
        <v>NO OFERTADO</v>
      </c>
      <c r="AS2007" s="109" t="str">
        <f t="shared" si="255"/>
        <v>CORRECTO</v>
      </c>
    </row>
    <row r="2008" spans="1:45" ht="24" x14ac:dyDescent="0.25">
      <c r="A2008" s="134">
        <v>2008</v>
      </c>
      <c r="B2008" s="135">
        <v>928</v>
      </c>
      <c r="C2008" s="10" t="s">
        <v>1857</v>
      </c>
      <c r="D2008" s="136" t="s">
        <v>1858</v>
      </c>
      <c r="E2008" s="136" t="s">
        <v>6</v>
      </c>
      <c r="F2008" s="136" t="s">
        <v>101</v>
      </c>
      <c r="G2008" s="136" t="s">
        <v>8</v>
      </c>
      <c r="H2008" s="136" t="s">
        <v>7</v>
      </c>
      <c r="I2008" s="137" t="s">
        <v>45</v>
      </c>
      <c r="J2008" s="8">
        <v>1</v>
      </c>
      <c r="K2008" s="8" t="s">
        <v>957</v>
      </c>
      <c r="L2008" s="9">
        <v>1386.79</v>
      </c>
      <c r="M2008" s="9">
        <v>3170.3076923076924</v>
      </c>
      <c r="N2008" s="138">
        <f t="shared" si="248"/>
        <v>4396551.0046153842</v>
      </c>
      <c r="O2008" s="11" t="s">
        <v>3204</v>
      </c>
      <c r="P2008" s="39">
        <v>1.3358048142496226E-4</v>
      </c>
      <c r="Q2008" s="39"/>
      <c r="R2008" s="26">
        <v>3.3395120356240565E-2</v>
      </c>
      <c r="S2008" s="7"/>
      <c r="T2008" s="26">
        <v>3.3395120356240565E-2</v>
      </c>
      <c r="U2008" s="11"/>
      <c r="V2008" s="28"/>
      <c r="W2008" s="28"/>
      <c r="X2008" s="29"/>
      <c r="Y2008" s="108" t="str">
        <f t="shared" si="249"/>
        <v>NO OFERTADO</v>
      </c>
      <c r="Z2008" s="108" t="str">
        <f t="shared" si="250"/>
        <v>CORRECTO</v>
      </c>
      <c r="AA2008" s="29">
        <f t="shared" si="251"/>
        <v>0</v>
      </c>
      <c r="AB2008" s="25">
        <v>1.2022243328246604E-2</v>
      </c>
      <c r="AC2008" s="7"/>
      <c r="AD2008" s="26">
        <v>1.2022243328246604E-2</v>
      </c>
      <c r="AE2008" s="28"/>
      <c r="AF2008" s="28"/>
      <c r="AG2008" s="28"/>
      <c r="AH2008" s="29"/>
      <c r="AI2008" s="108" t="str">
        <f t="shared" si="252"/>
        <v>NO OFERTADO</v>
      </c>
      <c r="AJ2008" s="108" t="str">
        <f t="shared" si="253"/>
        <v>CORRECTO</v>
      </c>
      <c r="AK2008" s="27">
        <v>8.0148288854977358E-3</v>
      </c>
      <c r="AL2008" s="7"/>
      <c r="AM2008" s="26">
        <v>8.0148288854977358E-3</v>
      </c>
      <c r="AN2008" s="28"/>
      <c r="AO2008" s="28"/>
      <c r="AP2008" s="28"/>
      <c r="AQ2008" s="29"/>
      <c r="AR2008" s="108" t="str">
        <f t="shared" si="254"/>
        <v>NO OFERTADO</v>
      </c>
      <c r="AS2008" s="109" t="str">
        <f t="shared" si="255"/>
        <v>CORRECTO</v>
      </c>
    </row>
    <row r="2009" spans="1:45" ht="24" x14ac:dyDescent="0.25">
      <c r="A2009" s="134">
        <v>2009</v>
      </c>
      <c r="B2009" s="135">
        <v>1117</v>
      </c>
      <c r="C2009" s="10" t="s">
        <v>1857</v>
      </c>
      <c r="D2009" s="136" t="s">
        <v>2115</v>
      </c>
      <c r="E2009" s="136" t="s">
        <v>6</v>
      </c>
      <c r="F2009" s="136" t="s">
        <v>7</v>
      </c>
      <c r="G2009" s="136" t="s">
        <v>8</v>
      </c>
      <c r="H2009" s="136" t="s">
        <v>7</v>
      </c>
      <c r="I2009" s="137" t="s">
        <v>45</v>
      </c>
      <c r="J2009" s="8">
        <v>1</v>
      </c>
      <c r="K2009" s="8" t="s">
        <v>957</v>
      </c>
      <c r="L2009" s="9">
        <v>2226.27</v>
      </c>
      <c r="M2009" s="9">
        <v>1333.0769230769231</v>
      </c>
      <c r="N2009" s="138">
        <f t="shared" si="248"/>
        <v>2967789.1615384617</v>
      </c>
      <c r="O2009" s="11" t="s">
        <v>3204</v>
      </c>
      <c r="P2009" s="39">
        <v>9.0170386866869485E-5</v>
      </c>
      <c r="Q2009" s="39"/>
      <c r="R2009" s="26">
        <v>2.2542596716717371E-2</v>
      </c>
      <c r="S2009" s="7"/>
      <c r="T2009" s="26">
        <v>2.2542596716717371E-2</v>
      </c>
      <c r="U2009" s="11"/>
      <c r="V2009" s="28"/>
      <c r="W2009" s="28"/>
      <c r="X2009" s="29"/>
      <c r="Y2009" s="108" t="str">
        <f t="shared" si="249"/>
        <v>NO OFERTADO</v>
      </c>
      <c r="Z2009" s="108" t="str">
        <f t="shared" si="250"/>
        <v>CORRECTO</v>
      </c>
      <c r="AA2009" s="29">
        <f t="shared" si="251"/>
        <v>0</v>
      </c>
      <c r="AB2009" s="25">
        <v>8.1153348180182539E-3</v>
      </c>
      <c r="AC2009" s="7"/>
      <c r="AD2009" s="26">
        <v>8.1153348180182539E-3</v>
      </c>
      <c r="AE2009" s="28"/>
      <c r="AF2009" s="28"/>
      <c r="AG2009" s="28"/>
      <c r="AH2009" s="29"/>
      <c r="AI2009" s="108" t="str">
        <f t="shared" si="252"/>
        <v>NO OFERTADO</v>
      </c>
      <c r="AJ2009" s="108" t="str">
        <f t="shared" si="253"/>
        <v>CORRECTO</v>
      </c>
      <c r="AK2009" s="27">
        <v>5.4102232120121687E-3</v>
      </c>
      <c r="AL2009" s="7"/>
      <c r="AM2009" s="26">
        <v>5.4102232120121687E-3</v>
      </c>
      <c r="AN2009" s="28"/>
      <c r="AO2009" s="28"/>
      <c r="AP2009" s="28"/>
      <c r="AQ2009" s="29"/>
      <c r="AR2009" s="108" t="str">
        <f t="shared" si="254"/>
        <v>NO OFERTADO</v>
      </c>
      <c r="AS2009" s="109" t="str">
        <f t="shared" si="255"/>
        <v>CORRECTO</v>
      </c>
    </row>
    <row r="2010" spans="1:45" ht="24" x14ac:dyDescent="0.25">
      <c r="A2010" s="134">
        <v>2010</v>
      </c>
      <c r="B2010" s="135">
        <v>1399</v>
      </c>
      <c r="C2010" s="10" t="s">
        <v>2527</v>
      </c>
      <c r="D2010" s="136" t="s">
        <v>2528</v>
      </c>
      <c r="E2010" s="136" t="s">
        <v>6</v>
      </c>
      <c r="F2010" s="136" t="s">
        <v>7</v>
      </c>
      <c r="G2010" s="136" t="s">
        <v>8</v>
      </c>
      <c r="H2010" s="136" t="s">
        <v>7</v>
      </c>
      <c r="I2010" s="137" t="s">
        <v>45</v>
      </c>
      <c r="J2010" s="8">
        <v>1</v>
      </c>
      <c r="K2010" s="8" t="s">
        <v>957</v>
      </c>
      <c r="L2010" s="9">
        <v>2028</v>
      </c>
      <c r="M2010" s="9">
        <v>1895.1111111111111</v>
      </c>
      <c r="N2010" s="138">
        <f t="shared" si="248"/>
        <v>3843285.3333333335</v>
      </c>
      <c r="O2010" s="11" t="s">
        <v>3204</v>
      </c>
      <c r="P2010" s="39">
        <v>1.1677060144218095E-4</v>
      </c>
      <c r="Q2010" s="39"/>
      <c r="R2010" s="26">
        <v>2.9192650360545237E-2</v>
      </c>
      <c r="S2010" s="7"/>
      <c r="T2010" s="26">
        <v>2.9192650360545237E-2</v>
      </c>
      <c r="U2010" s="11"/>
      <c r="V2010" s="28"/>
      <c r="W2010" s="28"/>
      <c r="X2010" s="29"/>
      <c r="Y2010" s="108" t="str">
        <f t="shared" si="249"/>
        <v>NO OFERTADO</v>
      </c>
      <c r="Z2010" s="108" t="str">
        <f t="shared" si="250"/>
        <v>CORRECTO</v>
      </c>
      <c r="AA2010" s="29">
        <f t="shared" si="251"/>
        <v>0</v>
      </c>
      <c r="AB2010" s="25">
        <v>1.0509354129796285E-2</v>
      </c>
      <c r="AC2010" s="7"/>
      <c r="AD2010" s="26">
        <v>1.0509354129796285E-2</v>
      </c>
      <c r="AE2010" s="28"/>
      <c r="AF2010" s="28"/>
      <c r="AG2010" s="28"/>
      <c r="AH2010" s="29"/>
      <c r="AI2010" s="108" t="str">
        <f t="shared" si="252"/>
        <v>NO OFERTADO</v>
      </c>
      <c r="AJ2010" s="108" t="str">
        <f t="shared" si="253"/>
        <v>CORRECTO</v>
      </c>
      <c r="AK2010" s="27">
        <v>7.006236086530857E-3</v>
      </c>
      <c r="AL2010" s="7"/>
      <c r="AM2010" s="26">
        <v>7.006236086530857E-3</v>
      </c>
      <c r="AN2010" s="28"/>
      <c r="AO2010" s="28"/>
      <c r="AP2010" s="28"/>
      <c r="AQ2010" s="29"/>
      <c r="AR2010" s="108" t="str">
        <f t="shared" si="254"/>
        <v>NO OFERTADO</v>
      </c>
      <c r="AS2010" s="109" t="str">
        <f t="shared" si="255"/>
        <v>CORRECTO</v>
      </c>
    </row>
    <row r="2011" spans="1:45" ht="24" x14ac:dyDescent="0.25">
      <c r="A2011" s="134">
        <v>2011</v>
      </c>
      <c r="B2011" s="135">
        <v>1411</v>
      </c>
      <c r="C2011" s="10" t="s">
        <v>2527</v>
      </c>
      <c r="D2011" s="136" t="s">
        <v>2541</v>
      </c>
      <c r="E2011" s="136" t="s">
        <v>7</v>
      </c>
      <c r="F2011" s="136" t="s">
        <v>7</v>
      </c>
      <c r="G2011" s="136" t="s">
        <v>8</v>
      </c>
      <c r="H2011" s="136" t="s">
        <v>7</v>
      </c>
      <c r="I2011" s="137" t="s">
        <v>45</v>
      </c>
      <c r="J2011" s="8">
        <v>1</v>
      </c>
      <c r="K2011" s="8" t="s">
        <v>957</v>
      </c>
      <c r="L2011" s="9">
        <v>1106</v>
      </c>
      <c r="M2011" s="9">
        <v>2185.6153846153848</v>
      </c>
      <c r="N2011" s="138">
        <f t="shared" si="248"/>
        <v>2417290.6153846155</v>
      </c>
      <c r="O2011" s="11" t="s">
        <v>3204</v>
      </c>
      <c r="P2011" s="39">
        <v>7.3444580492332585E-5</v>
      </c>
      <c r="Q2011" s="39"/>
      <c r="R2011" s="26">
        <v>1.8361145123083147E-2</v>
      </c>
      <c r="S2011" s="7"/>
      <c r="T2011" s="26">
        <v>1.8361145123083147E-2</v>
      </c>
      <c r="U2011" s="11"/>
      <c r="V2011" s="28"/>
      <c r="W2011" s="28"/>
      <c r="X2011" s="29"/>
      <c r="Y2011" s="108" t="str">
        <f t="shared" si="249"/>
        <v>NO OFERTADO</v>
      </c>
      <c r="Z2011" s="108" t="str">
        <f t="shared" si="250"/>
        <v>CORRECTO</v>
      </c>
      <c r="AA2011" s="29">
        <f t="shared" si="251"/>
        <v>0</v>
      </c>
      <c r="AB2011" s="25">
        <v>6.6100122443099327E-3</v>
      </c>
      <c r="AC2011" s="7"/>
      <c r="AD2011" s="26">
        <v>6.6100122443099327E-3</v>
      </c>
      <c r="AE2011" s="28"/>
      <c r="AF2011" s="28"/>
      <c r="AG2011" s="28"/>
      <c r="AH2011" s="29"/>
      <c r="AI2011" s="108" t="str">
        <f t="shared" si="252"/>
        <v>NO OFERTADO</v>
      </c>
      <c r="AJ2011" s="108" t="str">
        <f t="shared" si="253"/>
        <v>CORRECTO</v>
      </c>
      <c r="AK2011" s="27">
        <v>4.4066748295399551E-3</v>
      </c>
      <c r="AL2011" s="7"/>
      <c r="AM2011" s="26">
        <v>4.4066748295399551E-3</v>
      </c>
      <c r="AN2011" s="28"/>
      <c r="AO2011" s="28"/>
      <c r="AP2011" s="28"/>
      <c r="AQ2011" s="29"/>
      <c r="AR2011" s="108" t="str">
        <f t="shared" si="254"/>
        <v>NO OFERTADO</v>
      </c>
      <c r="AS2011" s="109" t="str">
        <f t="shared" si="255"/>
        <v>CORRECTO</v>
      </c>
    </row>
    <row r="2012" spans="1:45" ht="24" x14ac:dyDescent="0.25">
      <c r="A2012" s="134">
        <v>2012</v>
      </c>
      <c r="B2012" s="135">
        <v>1533</v>
      </c>
      <c r="C2012" s="10" t="s">
        <v>2527</v>
      </c>
      <c r="D2012" s="136" t="s">
        <v>1858</v>
      </c>
      <c r="E2012" s="136" t="s">
        <v>6</v>
      </c>
      <c r="F2012" s="136" t="s">
        <v>7</v>
      </c>
      <c r="G2012" s="136" t="s">
        <v>8</v>
      </c>
      <c r="H2012" s="136" t="s">
        <v>7</v>
      </c>
      <c r="I2012" s="137" t="s">
        <v>45</v>
      </c>
      <c r="J2012" s="8">
        <v>1</v>
      </c>
      <c r="K2012" s="8" t="s">
        <v>957</v>
      </c>
      <c r="L2012" s="9">
        <v>583</v>
      </c>
      <c r="M2012" s="9">
        <v>2088.7692307692309</v>
      </c>
      <c r="N2012" s="138">
        <f t="shared" si="248"/>
        <v>1217752.4615384617</v>
      </c>
      <c r="O2012" s="11" t="s">
        <v>3204</v>
      </c>
      <c r="P2012" s="39">
        <v>3.69989930511385E-5</v>
      </c>
      <c r="Q2012" s="39"/>
      <c r="R2012" s="26">
        <v>9.2497482627846243E-3</v>
      </c>
      <c r="S2012" s="7"/>
      <c r="T2012" s="26">
        <v>9.2497482627846243E-3</v>
      </c>
      <c r="U2012" s="11"/>
      <c r="V2012" s="28"/>
      <c r="W2012" s="28"/>
      <c r="X2012" s="29"/>
      <c r="Y2012" s="108" t="str">
        <f t="shared" si="249"/>
        <v>NO OFERTADO</v>
      </c>
      <c r="Z2012" s="108" t="str">
        <f t="shared" si="250"/>
        <v>CORRECTO</v>
      </c>
      <c r="AA2012" s="29">
        <f t="shared" si="251"/>
        <v>0</v>
      </c>
      <c r="AB2012" s="25">
        <v>3.3299093746024652E-3</v>
      </c>
      <c r="AC2012" s="7"/>
      <c r="AD2012" s="26">
        <v>3.3299093746024652E-3</v>
      </c>
      <c r="AE2012" s="28"/>
      <c r="AF2012" s="28"/>
      <c r="AG2012" s="28"/>
      <c r="AH2012" s="29"/>
      <c r="AI2012" s="108" t="str">
        <f t="shared" si="252"/>
        <v>NO OFERTADO</v>
      </c>
      <c r="AJ2012" s="108" t="str">
        <f t="shared" si="253"/>
        <v>CORRECTO</v>
      </c>
      <c r="AK2012" s="27">
        <v>2.21993958306831E-3</v>
      </c>
      <c r="AL2012" s="7"/>
      <c r="AM2012" s="26">
        <v>2.21993958306831E-3</v>
      </c>
      <c r="AN2012" s="28"/>
      <c r="AO2012" s="28"/>
      <c r="AP2012" s="28"/>
      <c r="AQ2012" s="29"/>
      <c r="AR2012" s="108" t="str">
        <f t="shared" si="254"/>
        <v>NO OFERTADO</v>
      </c>
      <c r="AS2012" s="109" t="str">
        <f t="shared" si="255"/>
        <v>CORRECTO</v>
      </c>
    </row>
    <row r="2013" spans="1:45" ht="24" x14ac:dyDescent="0.25">
      <c r="A2013" s="134">
        <v>2013</v>
      </c>
      <c r="B2013" s="135">
        <v>1578</v>
      </c>
      <c r="C2013" s="10" t="s">
        <v>2527</v>
      </c>
      <c r="D2013" s="136" t="s">
        <v>2788</v>
      </c>
      <c r="E2013" s="136" t="s">
        <v>7</v>
      </c>
      <c r="F2013" s="136" t="s">
        <v>7</v>
      </c>
      <c r="G2013" s="136" t="s">
        <v>8</v>
      </c>
      <c r="H2013" s="136" t="s">
        <v>7</v>
      </c>
      <c r="I2013" s="137" t="s">
        <v>45</v>
      </c>
      <c r="J2013" s="8">
        <v>1</v>
      </c>
      <c r="K2013" s="8" t="s">
        <v>957</v>
      </c>
      <c r="L2013" s="9">
        <v>3977.51</v>
      </c>
      <c r="M2013" s="9">
        <v>284.76923076923077</v>
      </c>
      <c r="N2013" s="138">
        <f t="shared" si="248"/>
        <v>1132672.463076923</v>
      </c>
      <c r="O2013" s="11" t="s">
        <v>3204</v>
      </c>
      <c r="P2013" s="39">
        <v>3.4414006059699827E-5</v>
      </c>
      <c r="Q2013" s="39"/>
      <c r="R2013" s="26">
        <v>8.6035015149249564E-3</v>
      </c>
      <c r="S2013" s="7"/>
      <c r="T2013" s="26">
        <v>8.6035015149249564E-3</v>
      </c>
      <c r="U2013" s="11"/>
      <c r="V2013" s="28"/>
      <c r="W2013" s="28"/>
      <c r="X2013" s="29"/>
      <c r="Y2013" s="108" t="str">
        <f t="shared" si="249"/>
        <v>NO OFERTADO</v>
      </c>
      <c r="Z2013" s="108" t="str">
        <f t="shared" si="250"/>
        <v>CORRECTO</v>
      </c>
      <c r="AA2013" s="29">
        <f t="shared" si="251"/>
        <v>0</v>
      </c>
      <c r="AB2013" s="25">
        <v>3.0972605453729843E-3</v>
      </c>
      <c r="AC2013" s="7"/>
      <c r="AD2013" s="26">
        <v>3.0972605453729843E-3</v>
      </c>
      <c r="AE2013" s="28"/>
      <c r="AF2013" s="28"/>
      <c r="AG2013" s="28"/>
      <c r="AH2013" s="29"/>
      <c r="AI2013" s="108" t="str">
        <f t="shared" si="252"/>
        <v>NO OFERTADO</v>
      </c>
      <c r="AJ2013" s="108" t="str">
        <f t="shared" si="253"/>
        <v>CORRECTO</v>
      </c>
      <c r="AK2013" s="27">
        <v>2.0648403635819897E-3</v>
      </c>
      <c r="AL2013" s="7"/>
      <c r="AM2013" s="26">
        <v>2.0648403635819897E-3</v>
      </c>
      <c r="AN2013" s="28"/>
      <c r="AO2013" s="28"/>
      <c r="AP2013" s="28"/>
      <c r="AQ2013" s="29"/>
      <c r="AR2013" s="108" t="str">
        <f t="shared" si="254"/>
        <v>NO OFERTADO</v>
      </c>
      <c r="AS2013" s="109" t="str">
        <f t="shared" si="255"/>
        <v>CORRECTO</v>
      </c>
    </row>
    <row r="2014" spans="1:45" ht="24" x14ac:dyDescent="0.25">
      <c r="A2014" s="134">
        <v>2014</v>
      </c>
      <c r="B2014" s="135">
        <v>2572</v>
      </c>
      <c r="C2014" s="141" t="s">
        <v>4326</v>
      </c>
      <c r="D2014" s="145" t="s">
        <v>2541</v>
      </c>
      <c r="E2014" s="145" t="s">
        <v>7</v>
      </c>
      <c r="F2014" s="145" t="s">
        <v>7</v>
      </c>
      <c r="G2014" s="136" t="s">
        <v>8</v>
      </c>
      <c r="H2014" s="145" t="s">
        <v>7</v>
      </c>
      <c r="I2014" s="137" t="s">
        <v>45</v>
      </c>
      <c r="J2014" s="8">
        <v>1</v>
      </c>
      <c r="K2014" s="8" t="s">
        <v>4327</v>
      </c>
      <c r="L2014" s="9">
        <v>2301.9899999999998</v>
      </c>
      <c r="M2014" s="9">
        <v>441.53846153846155</v>
      </c>
      <c r="N2014" s="138">
        <f t="shared" si="248"/>
        <v>1016417.123076923</v>
      </c>
      <c r="O2014" s="11" t="s">
        <v>4504</v>
      </c>
      <c r="P2014" s="39">
        <v>3.0881818153970927E-5</v>
      </c>
      <c r="Q2014" s="39"/>
      <c r="R2014" s="26">
        <v>7.720454538492732E-3</v>
      </c>
      <c r="S2014" s="7"/>
      <c r="T2014" s="26">
        <v>7.720454538492732E-3</v>
      </c>
      <c r="U2014" s="11"/>
      <c r="V2014" s="28"/>
      <c r="W2014" s="28"/>
      <c r="X2014" s="29"/>
      <c r="Y2014" s="108" t="str">
        <f t="shared" si="249"/>
        <v>NO OFERTADO</v>
      </c>
      <c r="Z2014" s="108" t="str">
        <f t="shared" si="250"/>
        <v>CORRECTO</v>
      </c>
      <c r="AA2014" s="29">
        <f t="shared" si="251"/>
        <v>0</v>
      </c>
      <c r="AB2014" s="25">
        <v>2.7793636338573837E-3</v>
      </c>
      <c r="AC2014" s="7"/>
      <c r="AD2014" s="26">
        <v>2.7793636338573837E-3</v>
      </c>
      <c r="AE2014" s="28"/>
      <c r="AF2014" s="28"/>
      <c r="AG2014" s="28"/>
      <c r="AH2014" s="29"/>
      <c r="AI2014" s="108" t="str">
        <f t="shared" si="252"/>
        <v>NO OFERTADO</v>
      </c>
      <c r="AJ2014" s="108" t="str">
        <f t="shared" si="253"/>
        <v>CORRECTO</v>
      </c>
      <c r="AK2014" s="27">
        <v>1.8529090892382557E-3</v>
      </c>
      <c r="AL2014" s="7"/>
      <c r="AM2014" s="26">
        <v>1.8529090892382557E-3</v>
      </c>
      <c r="AN2014" s="28"/>
      <c r="AO2014" s="28"/>
      <c r="AP2014" s="28"/>
      <c r="AQ2014" s="29"/>
      <c r="AR2014" s="108" t="str">
        <f t="shared" si="254"/>
        <v>NO OFERTADO</v>
      </c>
      <c r="AS2014" s="109" t="str">
        <f t="shared" si="255"/>
        <v>CORRECTO</v>
      </c>
    </row>
    <row r="2015" spans="1:45" ht="24" x14ac:dyDescent="0.25">
      <c r="A2015" s="134">
        <v>2015</v>
      </c>
      <c r="B2015" s="135">
        <v>386</v>
      </c>
      <c r="C2015" s="10" t="s">
        <v>955</v>
      </c>
      <c r="D2015" s="136" t="s">
        <v>956</v>
      </c>
      <c r="E2015" s="136" t="s">
        <v>6</v>
      </c>
      <c r="F2015" s="136" t="s">
        <v>7</v>
      </c>
      <c r="G2015" s="136" t="s">
        <v>8</v>
      </c>
      <c r="H2015" s="136" t="s">
        <v>7</v>
      </c>
      <c r="I2015" s="137" t="s">
        <v>45</v>
      </c>
      <c r="J2015" s="8">
        <v>1</v>
      </c>
      <c r="K2015" s="8" t="s">
        <v>957</v>
      </c>
      <c r="L2015" s="9">
        <v>3776.67</v>
      </c>
      <c r="M2015" s="9">
        <v>6699.9230769230771</v>
      </c>
      <c r="N2015" s="138">
        <f t="shared" si="248"/>
        <v>25303398.48692308</v>
      </c>
      <c r="O2015" s="11" t="s">
        <v>3204</v>
      </c>
      <c r="P2015" s="39">
        <v>7.6879357205740799E-4</v>
      </c>
      <c r="Q2015" s="39"/>
      <c r="R2015" s="26">
        <v>0.19219839301435199</v>
      </c>
      <c r="S2015" s="7"/>
      <c r="T2015" s="26">
        <v>0.19219839301435199</v>
      </c>
      <c r="U2015" s="11"/>
      <c r="V2015" s="28"/>
      <c r="W2015" s="28"/>
      <c r="X2015" s="29"/>
      <c r="Y2015" s="108" t="str">
        <f t="shared" si="249"/>
        <v>NO OFERTADO</v>
      </c>
      <c r="Z2015" s="108" t="str">
        <f t="shared" si="250"/>
        <v>CORRECTO</v>
      </c>
      <c r="AA2015" s="29">
        <f t="shared" si="251"/>
        <v>0</v>
      </c>
      <c r="AB2015" s="25">
        <v>6.9191421485166715E-2</v>
      </c>
      <c r="AC2015" s="7"/>
      <c r="AD2015" s="26">
        <v>6.9191421485166715E-2</v>
      </c>
      <c r="AE2015" s="28"/>
      <c r="AF2015" s="28"/>
      <c r="AG2015" s="28"/>
      <c r="AH2015" s="29"/>
      <c r="AI2015" s="108" t="str">
        <f t="shared" si="252"/>
        <v>NO OFERTADO</v>
      </c>
      <c r="AJ2015" s="108" t="str">
        <f t="shared" si="253"/>
        <v>CORRECTO</v>
      </c>
      <c r="AK2015" s="27">
        <v>4.6127614323444477E-2</v>
      </c>
      <c r="AL2015" s="7"/>
      <c r="AM2015" s="26">
        <v>4.6127614323444477E-2</v>
      </c>
      <c r="AN2015" s="28"/>
      <c r="AO2015" s="28"/>
      <c r="AP2015" s="28"/>
      <c r="AQ2015" s="29"/>
      <c r="AR2015" s="108" t="str">
        <f t="shared" si="254"/>
        <v>NO OFERTADO</v>
      </c>
      <c r="AS2015" s="109" t="str">
        <f t="shared" si="255"/>
        <v>CORRECTO</v>
      </c>
    </row>
    <row r="2016" spans="1:45" ht="24" x14ac:dyDescent="0.25">
      <c r="A2016" s="134">
        <v>2016</v>
      </c>
      <c r="B2016" s="135">
        <v>445</v>
      </c>
      <c r="C2016" s="10" t="s">
        <v>955</v>
      </c>
      <c r="D2016" s="136" t="s">
        <v>1082</v>
      </c>
      <c r="E2016" s="136" t="s">
        <v>6</v>
      </c>
      <c r="F2016" s="136" t="s">
        <v>101</v>
      </c>
      <c r="G2016" s="136" t="s">
        <v>8</v>
      </c>
      <c r="H2016" s="136" t="s">
        <v>7</v>
      </c>
      <c r="I2016" s="137" t="s">
        <v>45</v>
      </c>
      <c r="J2016" s="8">
        <v>1</v>
      </c>
      <c r="K2016" s="8" t="s">
        <v>957</v>
      </c>
      <c r="L2016" s="9">
        <v>3776.67</v>
      </c>
      <c r="M2016" s="9">
        <v>4000.6923076923076</v>
      </c>
      <c r="N2016" s="138">
        <f t="shared" si="248"/>
        <v>15109294.617692309</v>
      </c>
      <c r="O2016" s="11" t="s">
        <v>3204</v>
      </c>
      <c r="P2016" s="39">
        <v>4.590659466714168E-4</v>
      </c>
      <c r="Q2016" s="39"/>
      <c r="R2016" s="26">
        <v>0.1147664866678542</v>
      </c>
      <c r="S2016" s="7"/>
      <c r="T2016" s="26">
        <v>0.1147664866678542</v>
      </c>
      <c r="U2016" s="11"/>
      <c r="V2016" s="28"/>
      <c r="W2016" s="28"/>
      <c r="X2016" s="29"/>
      <c r="Y2016" s="108" t="str">
        <f t="shared" si="249"/>
        <v>NO OFERTADO</v>
      </c>
      <c r="Z2016" s="108" t="str">
        <f t="shared" si="250"/>
        <v>CORRECTO</v>
      </c>
      <c r="AA2016" s="29">
        <f t="shared" si="251"/>
        <v>0</v>
      </c>
      <c r="AB2016" s="25">
        <v>4.1315935200427513E-2</v>
      </c>
      <c r="AC2016" s="7"/>
      <c r="AD2016" s="26">
        <v>4.1315935200427513E-2</v>
      </c>
      <c r="AE2016" s="28"/>
      <c r="AF2016" s="28"/>
      <c r="AG2016" s="28"/>
      <c r="AH2016" s="29"/>
      <c r="AI2016" s="108" t="str">
        <f t="shared" si="252"/>
        <v>NO OFERTADO</v>
      </c>
      <c r="AJ2016" s="108" t="str">
        <f t="shared" si="253"/>
        <v>CORRECTO</v>
      </c>
      <c r="AK2016" s="27">
        <v>2.754395680028501E-2</v>
      </c>
      <c r="AL2016" s="7"/>
      <c r="AM2016" s="26">
        <v>2.754395680028501E-2</v>
      </c>
      <c r="AN2016" s="28"/>
      <c r="AO2016" s="28"/>
      <c r="AP2016" s="28"/>
      <c r="AQ2016" s="29"/>
      <c r="AR2016" s="108" t="str">
        <f t="shared" si="254"/>
        <v>NO OFERTADO</v>
      </c>
      <c r="AS2016" s="109" t="str">
        <f t="shared" si="255"/>
        <v>CORRECTO</v>
      </c>
    </row>
    <row r="2017" spans="1:45" ht="24" x14ac:dyDescent="0.25">
      <c r="A2017" s="134">
        <v>2017</v>
      </c>
      <c r="B2017" s="135">
        <v>2116</v>
      </c>
      <c r="C2017" s="10" t="s">
        <v>3659</v>
      </c>
      <c r="D2017" s="136" t="s">
        <v>1082</v>
      </c>
      <c r="E2017" s="136" t="s">
        <v>6</v>
      </c>
      <c r="F2017" s="136" t="s">
        <v>101</v>
      </c>
      <c r="G2017" s="136" t="s">
        <v>8</v>
      </c>
      <c r="H2017" s="136" t="s">
        <v>7</v>
      </c>
      <c r="I2017" s="137">
        <v>1721.6</v>
      </c>
      <c r="J2017" s="8">
        <v>1</v>
      </c>
      <c r="K2017" s="8" t="s">
        <v>755</v>
      </c>
      <c r="L2017" s="9">
        <v>1721.6</v>
      </c>
      <c r="M2017" s="138">
        <v>58</v>
      </c>
      <c r="N2017" s="138">
        <f t="shared" si="248"/>
        <v>99852.799999999988</v>
      </c>
      <c r="O2017" s="11" t="s">
        <v>3204</v>
      </c>
      <c r="P2017" s="39">
        <v>3.0338292633539755E-6</v>
      </c>
      <c r="Q2017" s="39">
        <v>4.8439835234254267E-6</v>
      </c>
      <c r="R2017" s="26">
        <v>7.5845731583849385E-4</v>
      </c>
      <c r="S2017" s="26">
        <v>1.453195057027628E-4</v>
      </c>
      <c r="T2017" s="26">
        <v>9.037768215412567E-4</v>
      </c>
      <c r="U2017" s="11"/>
      <c r="V2017" s="28"/>
      <c r="W2017" s="28"/>
      <c r="X2017" s="29"/>
      <c r="Y2017" s="108" t="str">
        <f t="shared" si="249"/>
        <v>NO OFERTADO</v>
      </c>
      <c r="Z2017" s="108" t="str">
        <f t="shared" si="250"/>
        <v>CORRECTO</v>
      </c>
      <c r="AA2017" s="29">
        <f t="shared" si="251"/>
        <v>0</v>
      </c>
      <c r="AB2017" s="25">
        <v>2.7304463370185782E-4</v>
      </c>
      <c r="AC2017" s="26">
        <v>7.2659752851381398E-5</v>
      </c>
      <c r="AD2017" s="26">
        <v>3.4570438655323924E-4</v>
      </c>
      <c r="AE2017" s="28"/>
      <c r="AF2017" s="28"/>
      <c r="AG2017" s="28"/>
      <c r="AH2017" s="29"/>
      <c r="AI2017" s="108" t="str">
        <f t="shared" si="252"/>
        <v>NO OFERTADO</v>
      </c>
      <c r="AJ2017" s="108" t="str">
        <f t="shared" si="253"/>
        <v>CORRECTO</v>
      </c>
      <c r="AK2017" s="27">
        <v>1.8202975580123854E-4</v>
      </c>
      <c r="AL2017" s="26">
        <v>2.4219917617127133E-5</v>
      </c>
      <c r="AM2017" s="26">
        <v>2.0624967341836568E-4</v>
      </c>
      <c r="AN2017" s="28"/>
      <c r="AO2017" s="28"/>
      <c r="AP2017" s="28"/>
      <c r="AQ2017" s="29"/>
      <c r="AR2017" s="108" t="str">
        <f t="shared" si="254"/>
        <v>NO OFERTADO</v>
      </c>
      <c r="AS2017" s="109" t="str">
        <f t="shared" si="255"/>
        <v>CORRECTO</v>
      </c>
    </row>
    <row r="2018" spans="1:45" ht="24" x14ac:dyDescent="0.25">
      <c r="A2018" s="134">
        <v>2018</v>
      </c>
      <c r="B2018" s="135">
        <v>1255</v>
      </c>
      <c r="C2018" s="10" t="s">
        <v>2303</v>
      </c>
      <c r="D2018" s="136" t="s">
        <v>214</v>
      </c>
      <c r="E2018" s="136" t="s">
        <v>7</v>
      </c>
      <c r="F2018" s="136" t="s">
        <v>7</v>
      </c>
      <c r="G2018" s="136" t="s">
        <v>8</v>
      </c>
      <c r="H2018" s="136" t="s">
        <v>7</v>
      </c>
      <c r="I2018" s="137" t="s">
        <v>45</v>
      </c>
      <c r="J2018" s="8">
        <v>1</v>
      </c>
      <c r="K2018" s="8" t="s">
        <v>1053</v>
      </c>
      <c r="L2018" s="9">
        <v>39623.75</v>
      </c>
      <c r="M2018" s="9">
        <v>61.25</v>
      </c>
      <c r="N2018" s="138">
        <f t="shared" si="248"/>
        <v>2426954.6875</v>
      </c>
      <c r="O2018" s="11" t="s">
        <v>3204</v>
      </c>
      <c r="P2018" s="39">
        <v>7.3738204154231068E-5</v>
      </c>
      <c r="Q2018" s="39"/>
      <c r="R2018" s="26">
        <v>1.8434551038557768E-2</v>
      </c>
      <c r="S2018" s="7"/>
      <c r="T2018" s="26">
        <v>1.8434551038557768E-2</v>
      </c>
      <c r="U2018" s="11"/>
      <c r="V2018" s="28"/>
      <c r="W2018" s="28"/>
      <c r="X2018" s="29"/>
      <c r="Y2018" s="108" t="str">
        <f t="shared" si="249"/>
        <v>NO OFERTADO</v>
      </c>
      <c r="Z2018" s="108" t="str">
        <f t="shared" si="250"/>
        <v>CORRECTO</v>
      </c>
      <c r="AA2018" s="29">
        <f t="shared" si="251"/>
        <v>0</v>
      </c>
      <c r="AB2018" s="25">
        <v>6.6364383738807958E-3</v>
      </c>
      <c r="AC2018" s="7"/>
      <c r="AD2018" s="26">
        <v>6.6364383738807958E-3</v>
      </c>
      <c r="AE2018" s="28"/>
      <c r="AF2018" s="28"/>
      <c r="AG2018" s="28"/>
      <c r="AH2018" s="29"/>
      <c r="AI2018" s="108" t="str">
        <f t="shared" si="252"/>
        <v>NO OFERTADO</v>
      </c>
      <c r="AJ2018" s="108" t="str">
        <f t="shared" si="253"/>
        <v>CORRECTO</v>
      </c>
      <c r="AK2018" s="27">
        <v>4.4242922492538639E-3</v>
      </c>
      <c r="AL2018" s="7"/>
      <c r="AM2018" s="26">
        <v>4.4242922492538639E-3</v>
      </c>
      <c r="AN2018" s="28"/>
      <c r="AO2018" s="28"/>
      <c r="AP2018" s="28"/>
      <c r="AQ2018" s="29"/>
      <c r="AR2018" s="108" t="str">
        <f t="shared" si="254"/>
        <v>NO OFERTADO</v>
      </c>
      <c r="AS2018" s="109" t="str">
        <f t="shared" si="255"/>
        <v>CORRECTO</v>
      </c>
    </row>
    <row r="2019" spans="1:45" x14ac:dyDescent="0.25">
      <c r="A2019" s="134">
        <v>2019</v>
      </c>
      <c r="B2019" s="135">
        <v>430</v>
      </c>
      <c r="C2019" s="10" t="s">
        <v>1052</v>
      </c>
      <c r="D2019" s="136" t="s">
        <v>765</v>
      </c>
      <c r="E2019" s="136" t="s">
        <v>36</v>
      </c>
      <c r="F2019" s="136" t="s">
        <v>16</v>
      </c>
      <c r="G2019" s="136" t="s">
        <v>17</v>
      </c>
      <c r="H2019" s="136" t="s">
        <v>36</v>
      </c>
      <c r="I2019" s="137" t="s">
        <v>45</v>
      </c>
      <c r="J2019" s="8">
        <v>1</v>
      </c>
      <c r="K2019" s="8" t="s">
        <v>1053</v>
      </c>
      <c r="L2019" s="9">
        <v>11667</v>
      </c>
      <c r="M2019" s="9">
        <v>1446.4615384615386</v>
      </c>
      <c r="N2019" s="138">
        <f t="shared" si="248"/>
        <v>16875866.769230772</v>
      </c>
      <c r="O2019" s="11" t="s">
        <v>3204</v>
      </c>
      <c r="P2019" s="39">
        <v>5.127397373829801E-4</v>
      </c>
      <c r="Q2019" s="39"/>
      <c r="R2019" s="26">
        <v>0.12818493434574502</v>
      </c>
      <c r="S2019" s="7"/>
      <c r="T2019" s="26">
        <v>0.12818493434574502</v>
      </c>
      <c r="U2019" s="11"/>
      <c r="V2019" s="28"/>
      <c r="W2019" s="28"/>
      <c r="X2019" s="29"/>
      <c r="Y2019" s="108" t="str">
        <f t="shared" si="249"/>
        <v>NO OFERTADO</v>
      </c>
      <c r="Z2019" s="108" t="str">
        <f t="shared" si="250"/>
        <v>CORRECTO</v>
      </c>
      <c r="AA2019" s="29">
        <f t="shared" si="251"/>
        <v>0</v>
      </c>
      <c r="AB2019" s="25">
        <v>4.6146576364468207E-2</v>
      </c>
      <c r="AC2019" s="7"/>
      <c r="AD2019" s="26">
        <v>4.6146576364468207E-2</v>
      </c>
      <c r="AE2019" s="28"/>
      <c r="AF2019" s="28"/>
      <c r="AG2019" s="28"/>
      <c r="AH2019" s="29"/>
      <c r="AI2019" s="108" t="str">
        <f t="shared" si="252"/>
        <v>NO OFERTADO</v>
      </c>
      <c r="AJ2019" s="108" t="str">
        <f t="shared" si="253"/>
        <v>CORRECTO</v>
      </c>
      <c r="AK2019" s="27">
        <v>3.0764384242978806E-2</v>
      </c>
      <c r="AL2019" s="7"/>
      <c r="AM2019" s="26">
        <v>3.0764384242978806E-2</v>
      </c>
      <c r="AN2019" s="28"/>
      <c r="AO2019" s="28"/>
      <c r="AP2019" s="28"/>
      <c r="AQ2019" s="29"/>
      <c r="AR2019" s="108" t="str">
        <f t="shared" si="254"/>
        <v>NO OFERTADO</v>
      </c>
      <c r="AS2019" s="109" t="str">
        <f t="shared" si="255"/>
        <v>CORRECTO</v>
      </c>
    </row>
    <row r="2020" spans="1:45" ht="24" x14ac:dyDescent="0.25">
      <c r="A2020" s="134">
        <v>2020</v>
      </c>
      <c r="B2020" s="135">
        <v>2804</v>
      </c>
      <c r="C2020" s="10" t="s">
        <v>4881</v>
      </c>
      <c r="D2020" s="136" t="s">
        <v>515</v>
      </c>
      <c r="E2020" s="136" t="s">
        <v>4612</v>
      </c>
      <c r="F2020" s="136" t="s">
        <v>81</v>
      </c>
      <c r="G2020" s="136" t="s">
        <v>167</v>
      </c>
      <c r="H2020" s="136" t="s">
        <v>552</v>
      </c>
      <c r="I2020" s="137" t="s">
        <v>45</v>
      </c>
      <c r="J2020" s="8">
        <v>1</v>
      </c>
      <c r="K2020" s="11" t="s">
        <v>1312</v>
      </c>
      <c r="L2020" s="9">
        <v>173720</v>
      </c>
      <c r="M2020" s="9">
        <v>2.5</v>
      </c>
      <c r="N2020" s="138">
        <f t="shared" si="248"/>
        <v>434300</v>
      </c>
      <c r="O2020" s="11" t="s">
        <v>3204</v>
      </c>
      <c r="P2020" s="39">
        <v>1.319534403716903E-5</v>
      </c>
      <c r="Q2020" s="39"/>
      <c r="R2020" s="26">
        <v>3.2988360092922574E-3</v>
      </c>
      <c r="S2020" s="7"/>
      <c r="T2020" s="26">
        <v>3.2988360092922574E-3</v>
      </c>
      <c r="U2020" s="11"/>
      <c r="V2020" s="28"/>
      <c r="W2020" s="28"/>
      <c r="X2020" s="29"/>
      <c r="Y2020" s="108" t="str">
        <f t="shared" si="249"/>
        <v>NO OFERTADO</v>
      </c>
      <c r="Z2020" s="108" t="str">
        <f t="shared" si="250"/>
        <v>CORRECTO</v>
      </c>
      <c r="AA2020" s="29">
        <f t="shared" si="251"/>
        <v>0</v>
      </c>
      <c r="AB2020" s="25">
        <v>1.1875809633452128E-3</v>
      </c>
      <c r="AC2020" s="7"/>
      <c r="AD2020" s="26">
        <v>1.1875809633452128E-3</v>
      </c>
      <c r="AE2020" s="28"/>
      <c r="AF2020" s="28"/>
      <c r="AG2020" s="28"/>
      <c r="AH2020" s="29"/>
      <c r="AI2020" s="108" t="str">
        <f t="shared" si="252"/>
        <v>NO OFERTADO</v>
      </c>
      <c r="AJ2020" s="108" t="str">
        <f t="shared" si="253"/>
        <v>CORRECTO</v>
      </c>
      <c r="AK2020" s="27">
        <v>7.9172064223014178E-4</v>
      </c>
      <c r="AL2020" s="7"/>
      <c r="AM2020" s="26">
        <v>7.9172064223014178E-4</v>
      </c>
      <c r="AN2020" s="28"/>
      <c r="AO2020" s="28"/>
      <c r="AP2020" s="28"/>
      <c r="AQ2020" s="29"/>
      <c r="AR2020" s="108" t="str">
        <f t="shared" si="254"/>
        <v>NO OFERTADO</v>
      </c>
      <c r="AS2020" s="109" t="str">
        <f t="shared" si="255"/>
        <v>CORRECTO</v>
      </c>
    </row>
    <row r="2021" spans="1:45" x14ac:dyDescent="0.25">
      <c r="A2021" s="134">
        <v>2021</v>
      </c>
      <c r="B2021" s="135">
        <v>1077</v>
      </c>
      <c r="C2021" s="10" t="s">
        <v>2059</v>
      </c>
      <c r="D2021" s="136" t="s">
        <v>2060</v>
      </c>
      <c r="E2021" s="136" t="s">
        <v>36</v>
      </c>
      <c r="F2021" s="136" t="s">
        <v>16</v>
      </c>
      <c r="G2021" s="136" t="s">
        <v>17</v>
      </c>
      <c r="H2021" s="136" t="s">
        <v>36</v>
      </c>
      <c r="I2021" s="137" t="s">
        <v>45</v>
      </c>
      <c r="J2021" s="8">
        <v>1</v>
      </c>
      <c r="K2021" s="8" t="s">
        <v>2061</v>
      </c>
      <c r="L2021" s="9">
        <v>13137.41</v>
      </c>
      <c r="M2021" s="9">
        <v>84.181818181818187</v>
      </c>
      <c r="N2021" s="138">
        <f t="shared" si="248"/>
        <v>1105931.06</v>
      </c>
      <c r="O2021" s="11" t="s">
        <v>3204</v>
      </c>
      <c r="P2021" s="39">
        <v>3.360152157055267E-5</v>
      </c>
      <c r="Q2021" s="39"/>
      <c r="R2021" s="26">
        <v>8.4003803926381675E-3</v>
      </c>
      <c r="S2021" s="7"/>
      <c r="T2021" s="26">
        <v>8.4003803926381675E-3</v>
      </c>
      <c r="U2021" s="11"/>
      <c r="V2021" s="28"/>
      <c r="W2021" s="28"/>
      <c r="X2021" s="29"/>
      <c r="Y2021" s="108" t="str">
        <f t="shared" si="249"/>
        <v>NO OFERTADO</v>
      </c>
      <c r="Z2021" s="108" t="str">
        <f t="shared" si="250"/>
        <v>CORRECTO</v>
      </c>
      <c r="AA2021" s="29">
        <f t="shared" si="251"/>
        <v>0</v>
      </c>
      <c r="AB2021" s="25">
        <v>3.0241369413497401E-3</v>
      </c>
      <c r="AC2021" s="7"/>
      <c r="AD2021" s="26">
        <v>3.0241369413497401E-3</v>
      </c>
      <c r="AE2021" s="28"/>
      <c r="AF2021" s="28"/>
      <c r="AG2021" s="28"/>
      <c r="AH2021" s="29"/>
      <c r="AI2021" s="108" t="str">
        <f t="shared" si="252"/>
        <v>NO OFERTADO</v>
      </c>
      <c r="AJ2021" s="108" t="str">
        <f t="shared" si="253"/>
        <v>CORRECTO</v>
      </c>
      <c r="AK2021" s="27">
        <v>2.0160912942331602E-3</v>
      </c>
      <c r="AL2021" s="7"/>
      <c r="AM2021" s="26">
        <v>2.0160912942331602E-3</v>
      </c>
      <c r="AN2021" s="28"/>
      <c r="AO2021" s="28"/>
      <c r="AP2021" s="28"/>
      <c r="AQ2021" s="29"/>
      <c r="AR2021" s="108" t="str">
        <f t="shared" si="254"/>
        <v>NO OFERTADO</v>
      </c>
      <c r="AS2021" s="109" t="str">
        <f t="shared" si="255"/>
        <v>CORRECTO</v>
      </c>
    </row>
    <row r="2022" spans="1:45" x14ac:dyDescent="0.25">
      <c r="A2022" s="134">
        <v>2022</v>
      </c>
      <c r="B2022" s="135">
        <v>1593</v>
      </c>
      <c r="C2022" s="10" t="s">
        <v>2811</v>
      </c>
      <c r="D2022" s="136" t="s">
        <v>2289</v>
      </c>
      <c r="E2022" s="136" t="s">
        <v>36</v>
      </c>
      <c r="F2022" s="136" t="s">
        <v>16</v>
      </c>
      <c r="G2022" s="136" t="s">
        <v>17</v>
      </c>
      <c r="H2022" s="136" t="s">
        <v>36</v>
      </c>
      <c r="I2022" s="137" t="s">
        <v>45</v>
      </c>
      <c r="J2022" s="8">
        <v>1</v>
      </c>
      <c r="K2022" s="8" t="s">
        <v>2812</v>
      </c>
      <c r="L2022" s="9">
        <v>20762</v>
      </c>
      <c r="M2022" s="9">
        <v>14.846153846153847</v>
      </c>
      <c r="N2022" s="138">
        <f t="shared" si="248"/>
        <v>308235.84615384619</v>
      </c>
      <c r="O2022" s="11" t="s">
        <v>3204</v>
      </c>
      <c r="P2022" s="39">
        <v>9.3651347791570454E-6</v>
      </c>
      <c r="Q2022" s="39"/>
      <c r="R2022" s="26">
        <v>2.3412836947892613E-3</v>
      </c>
      <c r="S2022" s="7"/>
      <c r="T2022" s="26">
        <v>2.3412836947892613E-3</v>
      </c>
      <c r="U2022" s="11"/>
      <c r="V2022" s="28"/>
      <c r="W2022" s="28"/>
      <c r="X2022" s="29"/>
      <c r="Y2022" s="108" t="str">
        <f t="shared" si="249"/>
        <v>NO OFERTADO</v>
      </c>
      <c r="Z2022" s="108" t="str">
        <f t="shared" si="250"/>
        <v>CORRECTO</v>
      </c>
      <c r="AA2022" s="29">
        <f t="shared" si="251"/>
        <v>0</v>
      </c>
      <c r="AB2022" s="25">
        <v>8.4286213012413412E-4</v>
      </c>
      <c r="AC2022" s="7"/>
      <c r="AD2022" s="26">
        <v>8.4286213012413412E-4</v>
      </c>
      <c r="AE2022" s="28"/>
      <c r="AF2022" s="28"/>
      <c r="AG2022" s="28"/>
      <c r="AH2022" s="29"/>
      <c r="AI2022" s="108" t="str">
        <f t="shared" si="252"/>
        <v>NO OFERTADO</v>
      </c>
      <c r="AJ2022" s="108" t="str">
        <f t="shared" si="253"/>
        <v>CORRECTO</v>
      </c>
      <c r="AK2022" s="27">
        <v>5.6190808674942271E-4</v>
      </c>
      <c r="AL2022" s="7"/>
      <c r="AM2022" s="26">
        <v>5.6190808674942271E-4</v>
      </c>
      <c r="AN2022" s="28"/>
      <c r="AO2022" s="28"/>
      <c r="AP2022" s="28"/>
      <c r="AQ2022" s="29"/>
      <c r="AR2022" s="108" t="str">
        <f t="shared" si="254"/>
        <v>NO OFERTADO</v>
      </c>
      <c r="AS2022" s="109" t="str">
        <f t="shared" si="255"/>
        <v>CORRECTO</v>
      </c>
    </row>
    <row r="2023" spans="1:45" x14ac:dyDescent="0.25">
      <c r="A2023" s="134">
        <v>2023</v>
      </c>
      <c r="B2023" s="135">
        <v>240</v>
      </c>
      <c r="C2023" s="10" t="s">
        <v>657</v>
      </c>
      <c r="D2023" s="136" t="s">
        <v>24</v>
      </c>
      <c r="E2023" s="136" t="s">
        <v>36</v>
      </c>
      <c r="F2023" s="136" t="s">
        <v>16</v>
      </c>
      <c r="G2023" s="136" t="s">
        <v>17</v>
      </c>
      <c r="H2023" s="136" t="s">
        <v>36</v>
      </c>
      <c r="I2023" s="137">
        <v>8088858</v>
      </c>
      <c r="J2023" s="8">
        <v>1</v>
      </c>
      <c r="K2023" s="8" t="s">
        <v>658</v>
      </c>
      <c r="L2023" s="9">
        <v>8088858</v>
      </c>
      <c r="M2023" s="9">
        <v>4.5384615384615383</v>
      </c>
      <c r="N2023" s="138">
        <f t="shared" si="248"/>
        <v>36710970.92307692</v>
      </c>
      <c r="O2023" s="11" t="s">
        <v>3204</v>
      </c>
      <c r="P2023" s="39">
        <v>1.1153900328540378E-3</v>
      </c>
      <c r="Q2023" s="39">
        <v>1.7808948600373203E-3</v>
      </c>
      <c r="R2023" s="26">
        <v>0.27884750821350945</v>
      </c>
      <c r="S2023" s="26">
        <v>5.3426845801119609E-2</v>
      </c>
      <c r="T2023" s="26">
        <v>0.33227435401462907</v>
      </c>
      <c r="U2023" s="11"/>
      <c r="V2023" s="28"/>
      <c r="W2023" s="28"/>
      <c r="X2023" s="29"/>
      <c r="Y2023" s="108" t="str">
        <f t="shared" si="249"/>
        <v>NO OFERTADO</v>
      </c>
      <c r="Z2023" s="108" t="str">
        <f t="shared" si="250"/>
        <v>CORRECTO</v>
      </c>
      <c r="AA2023" s="29">
        <f t="shared" si="251"/>
        <v>0</v>
      </c>
      <c r="AB2023" s="25">
        <v>0.1003851029568634</v>
      </c>
      <c r="AC2023" s="26">
        <v>2.6713422900559804E-2</v>
      </c>
      <c r="AD2023" s="26">
        <v>0.12709852585742321</v>
      </c>
      <c r="AE2023" s="28"/>
      <c r="AF2023" s="28"/>
      <c r="AG2023" s="28"/>
      <c r="AH2023" s="29"/>
      <c r="AI2023" s="108" t="str">
        <f t="shared" si="252"/>
        <v>NO OFERTADO</v>
      </c>
      <c r="AJ2023" s="108" t="str">
        <f t="shared" si="253"/>
        <v>CORRECTO</v>
      </c>
      <c r="AK2023" s="27">
        <v>6.6923401971242275E-2</v>
      </c>
      <c r="AL2023" s="26">
        <v>8.904474300186602E-3</v>
      </c>
      <c r="AM2023" s="26">
        <v>7.5827876271428882E-2</v>
      </c>
      <c r="AN2023" s="28"/>
      <c r="AO2023" s="28"/>
      <c r="AP2023" s="28"/>
      <c r="AQ2023" s="29"/>
      <c r="AR2023" s="108" t="str">
        <f t="shared" si="254"/>
        <v>NO OFERTADO</v>
      </c>
      <c r="AS2023" s="109" t="str">
        <f t="shared" si="255"/>
        <v>CORRECTO</v>
      </c>
    </row>
    <row r="2024" spans="1:45" ht="24" x14ac:dyDescent="0.25">
      <c r="A2024" s="134">
        <v>2024</v>
      </c>
      <c r="B2024" s="135">
        <v>451</v>
      </c>
      <c r="C2024" s="10" t="s">
        <v>1091</v>
      </c>
      <c r="D2024" s="136" t="s">
        <v>1092</v>
      </c>
      <c r="E2024" s="136" t="s">
        <v>6</v>
      </c>
      <c r="F2024" s="136" t="s">
        <v>7</v>
      </c>
      <c r="G2024" s="136" t="s">
        <v>8</v>
      </c>
      <c r="H2024" s="136" t="s">
        <v>7</v>
      </c>
      <c r="I2024" s="137">
        <v>102787.2</v>
      </c>
      <c r="J2024" s="8">
        <v>1</v>
      </c>
      <c r="K2024" s="8" t="s">
        <v>1093</v>
      </c>
      <c r="L2024" s="9">
        <v>62463</v>
      </c>
      <c r="M2024" s="9">
        <v>256</v>
      </c>
      <c r="N2024" s="138">
        <f t="shared" si="248"/>
        <v>15990528</v>
      </c>
      <c r="O2024" s="11" t="s">
        <v>3204</v>
      </c>
      <c r="P2024" s="39">
        <v>4.8584047500802307E-4</v>
      </c>
      <c r="Q2024" s="39">
        <v>7.7572040206056261E-4</v>
      </c>
      <c r="R2024" s="26">
        <v>0.12146011875200577</v>
      </c>
      <c r="S2024" s="26">
        <v>2.3271612061816879E-2</v>
      </c>
      <c r="T2024" s="26">
        <v>0.14473173081382265</v>
      </c>
      <c r="U2024" s="11"/>
      <c r="V2024" s="28"/>
      <c r="W2024" s="28"/>
      <c r="X2024" s="29"/>
      <c r="Y2024" s="108" t="str">
        <f t="shared" si="249"/>
        <v>NO OFERTADO</v>
      </c>
      <c r="Z2024" s="108" t="str">
        <f t="shared" si="250"/>
        <v>CORRECTO</v>
      </c>
      <c r="AA2024" s="29">
        <f t="shared" si="251"/>
        <v>0</v>
      </c>
      <c r="AB2024" s="25">
        <v>4.3725642750722077E-2</v>
      </c>
      <c r="AC2024" s="26">
        <v>1.1635806030908439E-2</v>
      </c>
      <c r="AD2024" s="26">
        <v>5.5361448781630518E-2</v>
      </c>
      <c r="AE2024" s="28"/>
      <c r="AF2024" s="28"/>
      <c r="AG2024" s="28"/>
      <c r="AH2024" s="29"/>
      <c r="AI2024" s="108" t="str">
        <f t="shared" si="252"/>
        <v>NO OFERTADO</v>
      </c>
      <c r="AJ2024" s="108" t="str">
        <f t="shared" si="253"/>
        <v>CORRECTO</v>
      </c>
      <c r="AK2024" s="27">
        <v>2.9150428500481385E-2</v>
      </c>
      <c r="AL2024" s="26">
        <v>3.8786020103028129E-3</v>
      </c>
      <c r="AM2024" s="26">
        <v>3.3029030510784201E-2</v>
      </c>
      <c r="AN2024" s="28"/>
      <c r="AO2024" s="28"/>
      <c r="AP2024" s="28"/>
      <c r="AQ2024" s="29"/>
      <c r="AR2024" s="108" t="str">
        <f t="shared" si="254"/>
        <v>NO OFERTADO</v>
      </c>
      <c r="AS2024" s="109" t="str">
        <f t="shared" si="255"/>
        <v>CORRECTO</v>
      </c>
    </row>
    <row r="2025" spans="1:45" ht="24" x14ac:dyDescent="0.25">
      <c r="A2025" s="134">
        <v>2025</v>
      </c>
      <c r="B2025" s="135">
        <v>267</v>
      </c>
      <c r="C2025" s="10" t="s">
        <v>703</v>
      </c>
      <c r="D2025" s="136" t="s">
        <v>69</v>
      </c>
      <c r="E2025" s="136" t="s">
        <v>6</v>
      </c>
      <c r="F2025" s="136" t="s">
        <v>7</v>
      </c>
      <c r="G2025" s="136" t="s">
        <v>8</v>
      </c>
      <c r="H2025" s="136" t="s">
        <v>7</v>
      </c>
      <c r="I2025" s="137">
        <v>198484</v>
      </c>
      <c r="J2025" s="8">
        <v>1</v>
      </c>
      <c r="K2025" s="8" t="s">
        <v>704</v>
      </c>
      <c r="L2025" s="9">
        <v>196912.18</v>
      </c>
      <c r="M2025" s="9">
        <v>141.81818181818181</v>
      </c>
      <c r="N2025" s="138">
        <f t="shared" si="248"/>
        <v>27925727.345454544</v>
      </c>
      <c r="O2025" s="11" t="s">
        <v>3204</v>
      </c>
      <c r="P2025" s="39">
        <v>8.4846783286081449E-4</v>
      </c>
      <c r="Q2025" s="39">
        <v>1.3547117671317448E-3</v>
      </c>
      <c r="R2025" s="26">
        <v>0.21211695821520363</v>
      </c>
      <c r="S2025" s="26">
        <v>4.0641353013952344E-2</v>
      </c>
      <c r="T2025" s="26">
        <v>0.25275831122915599</v>
      </c>
      <c r="U2025" s="11"/>
      <c r="V2025" s="28"/>
      <c r="W2025" s="28"/>
      <c r="X2025" s="29"/>
      <c r="Y2025" s="108" t="str">
        <f t="shared" si="249"/>
        <v>NO OFERTADO</v>
      </c>
      <c r="Z2025" s="108" t="str">
        <f t="shared" si="250"/>
        <v>CORRECTO</v>
      </c>
      <c r="AA2025" s="29">
        <f t="shared" si="251"/>
        <v>0</v>
      </c>
      <c r="AB2025" s="25">
        <v>7.6362104957473309E-2</v>
      </c>
      <c r="AC2025" s="26">
        <v>2.0320676506976172E-2</v>
      </c>
      <c r="AD2025" s="26">
        <v>9.6682781464449474E-2</v>
      </c>
      <c r="AE2025" s="28"/>
      <c r="AF2025" s="28"/>
      <c r="AG2025" s="28"/>
      <c r="AH2025" s="29"/>
      <c r="AI2025" s="108" t="str">
        <f t="shared" si="252"/>
        <v>NO OFERTADO</v>
      </c>
      <c r="AJ2025" s="108" t="str">
        <f t="shared" si="253"/>
        <v>CORRECTO</v>
      </c>
      <c r="AK2025" s="27">
        <v>5.0908069971648873E-2</v>
      </c>
      <c r="AL2025" s="26">
        <v>6.7735588356587243E-3</v>
      </c>
      <c r="AM2025" s="26">
        <v>5.7681628807307594E-2</v>
      </c>
      <c r="AN2025" s="28"/>
      <c r="AO2025" s="28"/>
      <c r="AP2025" s="28"/>
      <c r="AQ2025" s="29"/>
      <c r="AR2025" s="108" t="str">
        <f t="shared" si="254"/>
        <v>NO OFERTADO</v>
      </c>
      <c r="AS2025" s="109" t="str">
        <f t="shared" si="255"/>
        <v>CORRECTO</v>
      </c>
    </row>
    <row r="2026" spans="1:45" ht="36" x14ac:dyDescent="0.25">
      <c r="A2026" s="134">
        <v>2026</v>
      </c>
      <c r="B2026" s="135">
        <v>570</v>
      </c>
      <c r="C2026" s="10" t="s">
        <v>1307</v>
      </c>
      <c r="D2026" s="136" t="s">
        <v>108</v>
      </c>
      <c r="E2026" s="136" t="s">
        <v>205</v>
      </c>
      <c r="F2026" s="136" t="s">
        <v>7</v>
      </c>
      <c r="G2026" s="136" t="s">
        <v>8</v>
      </c>
      <c r="H2026" s="136" t="s">
        <v>7</v>
      </c>
      <c r="I2026" s="137">
        <v>1753.5</v>
      </c>
      <c r="J2026" s="8">
        <v>1</v>
      </c>
      <c r="K2026" s="8" t="s">
        <v>1132</v>
      </c>
      <c r="L2026" s="9">
        <v>1255.73</v>
      </c>
      <c r="M2026" s="9">
        <v>8155.5384615384619</v>
      </c>
      <c r="N2026" s="138">
        <f t="shared" si="248"/>
        <v>10241154.312307693</v>
      </c>
      <c r="O2026" s="11" t="s">
        <v>3204</v>
      </c>
      <c r="P2026" s="39">
        <v>3.1115715977121162E-4</v>
      </c>
      <c r="Q2026" s="39">
        <v>4.9681113348524748E-4</v>
      </c>
      <c r="R2026" s="26">
        <v>7.7789289942802903E-2</v>
      </c>
      <c r="S2026" s="26">
        <v>1.4904334004557424E-2</v>
      </c>
      <c r="T2026" s="26">
        <v>9.2693623947360332E-2</v>
      </c>
      <c r="U2026" s="11"/>
      <c r="V2026" s="28"/>
      <c r="W2026" s="28"/>
      <c r="X2026" s="29"/>
      <c r="Y2026" s="108" t="str">
        <f t="shared" si="249"/>
        <v>NO OFERTADO</v>
      </c>
      <c r="Z2026" s="108" t="str">
        <f t="shared" si="250"/>
        <v>CORRECTO</v>
      </c>
      <c r="AA2026" s="29">
        <f t="shared" si="251"/>
        <v>0</v>
      </c>
      <c r="AB2026" s="25">
        <v>2.8004144379409044E-2</v>
      </c>
      <c r="AC2026" s="26">
        <v>7.4521670022787119E-3</v>
      </c>
      <c r="AD2026" s="26">
        <v>3.5456311381687755E-2</v>
      </c>
      <c r="AE2026" s="28"/>
      <c r="AF2026" s="28"/>
      <c r="AG2026" s="28"/>
      <c r="AH2026" s="29"/>
      <c r="AI2026" s="108" t="str">
        <f t="shared" si="252"/>
        <v>NO OFERTADO</v>
      </c>
      <c r="AJ2026" s="108" t="str">
        <f t="shared" si="253"/>
        <v>CORRECTO</v>
      </c>
      <c r="AK2026" s="27">
        <v>1.8669429586272698E-2</v>
      </c>
      <c r="AL2026" s="26">
        <v>2.4840556674262373E-3</v>
      </c>
      <c r="AM2026" s="26">
        <v>2.1153485253698937E-2</v>
      </c>
      <c r="AN2026" s="28"/>
      <c r="AO2026" s="28"/>
      <c r="AP2026" s="28"/>
      <c r="AQ2026" s="29"/>
      <c r="AR2026" s="108" t="str">
        <f t="shared" si="254"/>
        <v>NO OFERTADO</v>
      </c>
      <c r="AS2026" s="109" t="str">
        <f t="shared" si="255"/>
        <v>CORRECTO</v>
      </c>
    </row>
    <row r="2027" spans="1:45" ht="36" x14ac:dyDescent="0.25">
      <c r="A2027" s="134">
        <v>2027</v>
      </c>
      <c r="B2027" s="135">
        <v>1118</v>
      </c>
      <c r="C2027" s="10" t="s">
        <v>1307</v>
      </c>
      <c r="D2027" s="136" t="s">
        <v>770</v>
      </c>
      <c r="E2027" s="136" t="s">
        <v>205</v>
      </c>
      <c r="F2027" s="136" t="s">
        <v>7</v>
      </c>
      <c r="G2027" s="136" t="s">
        <v>8</v>
      </c>
      <c r="H2027" s="136" t="s">
        <v>7</v>
      </c>
      <c r="I2027" s="137">
        <v>438.38</v>
      </c>
      <c r="J2027" s="8">
        <v>1</v>
      </c>
      <c r="K2027" s="8" t="s">
        <v>1132</v>
      </c>
      <c r="L2027" s="9">
        <v>438.38</v>
      </c>
      <c r="M2027" s="9">
        <v>5201.3846153846152</v>
      </c>
      <c r="N2027" s="138">
        <f t="shared" si="248"/>
        <v>2280182.9876923077</v>
      </c>
      <c r="O2027" s="11" t="s">
        <v>3204</v>
      </c>
      <c r="P2027" s="39">
        <v>6.9278837186967425E-5</v>
      </c>
      <c r="Q2027" s="39">
        <v>1.1061451279059277E-4</v>
      </c>
      <c r="R2027" s="26">
        <v>1.7319709296741856E-2</v>
      </c>
      <c r="S2027" s="26">
        <v>3.318435383717783E-3</v>
      </c>
      <c r="T2027" s="26">
        <v>2.0638144680459637E-2</v>
      </c>
      <c r="U2027" s="11"/>
      <c r="V2027" s="28"/>
      <c r="W2027" s="28"/>
      <c r="X2027" s="29"/>
      <c r="Y2027" s="108" t="str">
        <f t="shared" si="249"/>
        <v>NO OFERTADO</v>
      </c>
      <c r="Z2027" s="108" t="str">
        <f t="shared" si="250"/>
        <v>CORRECTO</v>
      </c>
      <c r="AA2027" s="29">
        <f t="shared" si="251"/>
        <v>0</v>
      </c>
      <c r="AB2027" s="25">
        <v>6.2350953468270683E-3</v>
      </c>
      <c r="AC2027" s="26">
        <v>1.6592176918588915E-3</v>
      </c>
      <c r="AD2027" s="26">
        <v>7.8943130386859607E-3</v>
      </c>
      <c r="AE2027" s="28"/>
      <c r="AF2027" s="28"/>
      <c r="AG2027" s="28"/>
      <c r="AH2027" s="29"/>
      <c r="AI2027" s="108" t="str">
        <f t="shared" si="252"/>
        <v>NO OFERTADO</v>
      </c>
      <c r="AJ2027" s="108" t="str">
        <f t="shared" si="253"/>
        <v>CORRECTO</v>
      </c>
      <c r="AK2027" s="27">
        <v>4.1567302312180456E-3</v>
      </c>
      <c r="AL2027" s="26">
        <v>5.530725639529638E-4</v>
      </c>
      <c r="AM2027" s="26">
        <v>4.7098027951710097E-3</v>
      </c>
      <c r="AN2027" s="28"/>
      <c r="AO2027" s="28"/>
      <c r="AP2027" s="28"/>
      <c r="AQ2027" s="29"/>
      <c r="AR2027" s="108" t="str">
        <f t="shared" si="254"/>
        <v>NO OFERTADO</v>
      </c>
      <c r="AS2027" s="109" t="str">
        <f t="shared" si="255"/>
        <v>CORRECTO</v>
      </c>
    </row>
    <row r="2028" spans="1:45" ht="36" x14ac:dyDescent="0.25">
      <c r="A2028" s="134">
        <v>2028</v>
      </c>
      <c r="B2028" s="135">
        <v>476</v>
      </c>
      <c r="C2028" s="10" t="s">
        <v>1130</v>
      </c>
      <c r="D2028" s="136" t="s">
        <v>1131</v>
      </c>
      <c r="E2028" s="136" t="s">
        <v>205</v>
      </c>
      <c r="F2028" s="136" t="s">
        <v>7</v>
      </c>
      <c r="G2028" s="136" t="s">
        <v>8</v>
      </c>
      <c r="H2028" s="136" t="s">
        <v>7</v>
      </c>
      <c r="I2028" s="137">
        <v>876.75</v>
      </c>
      <c r="J2028" s="8">
        <v>1</v>
      </c>
      <c r="K2028" s="8" t="s">
        <v>1132</v>
      </c>
      <c r="L2028" s="9">
        <v>876.75</v>
      </c>
      <c r="M2028" s="9">
        <v>16438.384615384617</v>
      </c>
      <c r="N2028" s="138">
        <f t="shared" si="248"/>
        <v>14412353.711538464</v>
      </c>
      <c r="O2028" s="11" t="s">
        <v>3204</v>
      </c>
      <c r="P2028" s="39">
        <v>4.3789077966640573E-4</v>
      </c>
      <c r="Q2028" s="39">
        <v>6.9916120441761891E-4</v>
      </c>
      <c r="R2028" s="26">
        <v>0.10947269491660143</v>
      </c>
      <c r="S2028" s="26">
        <v>2.0974836132528568E-2</v>
      </c>
      <c r="T2028" s="26">
        <v>0.13044753104912998</v>
      </c>
      <c r="U2028" s="11"/>
      <c r="V2028" s="28"/>
      <c r="W2028" s="28"/>
      <c r="X2028" s="29"/>
      <c r="Y2028" s="108" t="str">
        <f t="shared" si="249"/>
        <v>NO OFERTADO</v>
      </c>
      <c r="Z2028" s="108" t="str">
        <f t="shared" si="250"/>
        <v>CORRECTO</v>
      </c>
      <c r="AA2028" s="29">
        <f t="shared" si="251"/>
        <v>0</v>
      </c>
      <c r="AB2028" s="25">
        <v>3.9410170169976513E-2</v>
      </c>
      <c r="AC2028" s="26">
        <v>1.0487418066264284E-2</v>
      </c>
      <c r="AD2028" s="26">
        <v>4.9897588236240797E-2</v>
      </c>
      <c r="AE2028" s="28"/>
      <c r="AF2028" s="28"/>
      <c r="AG2028" s="28"/>
      <c r="AH2028" s="29"/>
      <c r="AI2028" s="108" t="str">
        <f t="shared" si="252"/>
        <v>NO OFERTADO</v>
      </c>
      <c r="AJ2028" s="108" t="str">
        <f t="shared" si="253"/>
        <v>CORRECTO</v>
      </c>
      <c r="AK2028" s="27">
        <v>2.6273446779984343E-2</v>
      </c>
      <c r="AL2028" s="26">
        <v>3.4958060220880945E-3</v>
      </c>
      <c r="AM2028" s="26">
        <v>2.9769252802072439E-2</v>
      </c>
      <c r="AN2028" s="28"/>
      <c r="AO2028" s="28"/>
      <c r="AP2028" s="28"/>
      <c r="AQ2028" s="29"/>
      <c r="AR2028" s="108" t="str">
        <f t="shared" si="254"/>
        <v>NO OFERTADO</v>
      </c>
      <c r="AS2028" s="109" t="str">
        <f t="shared" si="255"/>
        <v>CORRECTO</v>
      </c>
    </row>
    <row r="2029" spans="1:45" ht="36" x14ac:dyDescent="0.25">
      <c r="A2029" s="134">
        <v>2029</v>
      </c>
      <c r="B2029" s="135">
        <v>2591</v>
      </c>
      <c r="C2029" s="141" t="s">
        <v>4360</v>
      </c>
      <c r="D2029" s="145" t="s">
        <v>1131</v>
      </c>
      <c r="E2029" s="145" t="s">
        <v>205</v>
      </c>
      <c r="F2029" s="145" t="s">
        <v>7</v>
      </c>
      <c r="G2029" s="136" t="s">
        <v>8</v>
      </c>
      <c r="H2029" s="145" t="s">
        <v>7</v>
      </c>
      <c r="I2029" s="137">
        <v>876.75</v>
      </c>
      <c r="J2029" s="8">
        <v>1</v>
      </c>
      <c r="K2029" s="8" t="s">
        <v>4361</v>
      </c>
      <c r="L2029" s="9">
        <v>876.75</v>
      </c>
      <c r="M2029" s="9">
        <v>420</v>
      </c>
      <c r="N2029" s="138">
        <f t="shared" si="248"/>
        <v>368235</v>
      </c>
      <c r="O2029" s="11" t="s">
        <v>4504</v>
      </c>
      <c r="P2029" s="39">
        <v>1.1188090056474643E-5</v>
      </c>
      <c r="Q2029" s="39">
        <v>1.7863537855208486E-5</v>
      </c>
      <c r="R2029" s="26">
        <v>2.7970225141186605E-3</v>
      </c>
      <c r="S2029" s="26">
        <v>5.3590613565625462E-4</v>
      </c>
      <c r="T2029" s="26">
        <v>3.3329286497749151E-3</v>
      </c>
      <c r="U2029" s="11"/>
      <c r="V2029" s="28"/>
      <c r="W2029" s="28"/>
      <c r="X2029" s="29"/>
      <c r="Y2029" s="108" t="str">
        <f t="shared" si="249"/>
        <v>NO OFERTADO</v>
      </c>
      <c r="Z2029" s="108" t="str">
        <f t="shared" si="250"/>
        <v>CORRECTO</v>
      </c>
      <c r="AA2029" s="29">
        <f t="shared" si="251"/>
        <v>0</v>
      </c>
      <c r="AB2029" s="25">
        <v>1.0069281050827177E-3</v>
      </c>
      <c r="AC2029" s="26">
        <v>2.6795306782812731E-4</v>
      </c>
      <c r="AD2029" s="26">
        <v>1.274881172910845E-3</v>
      </c>
      <c r="AE2029" s="28"/>
      <c r="AF2029" s="28"/>
      <c r="AG2029" s="28"/>
      <c r="AH2029" s="29"/>
      <c r="AI2029" s="108" t="str">
        <f t="shared" si="252"/>
        <v>NO OFERTADO</v>
      </c>
      <c r="AJ2029" s="108" t="str">
        <f t="shared" si="253"/>
        <v>CORRECTO</v>
      </c>
      <c r="AK2029" s="27">
        <v>6.7128540338847853E-4</v>
      </c>
      <c r="AL2029" s="26">
        <v>8.9317689276042437E-5</v>
      </c>
      <c r="AM2029" s="26">
        <v>7.6060309266452091E-4</v>
      </c>
      <c r="AN2029" s="28"/>
      <c r="AO2029" s="28"/>
      <c r="AP2029" s="28"/>
      <c r="AQ2029" s="29"/>
      <c r="AR2029" s="108" t="str">
        <f t="shared" si="254"/>
        <v>NO OFERTADO</v>
      </c>
      <c r="AS2029" s="109" t="str">
        <f t="shared" si="255"/>
        <v>CORRECTO</v>
      </c>
    </row>
    <row r="2030" spans="1:45" ht="24" x14ac:dyDescent="0.25">
      <c r="A2030" s="134">
        <v>2030</v>
      </c>
      <c r="B2030" s="135">
        <v>768</v>
      </c>
      <c r="C2030" s="10" t="s">
        <v>1614</v>
      </c>
      <c r="D2030" s="136" t="s">
        <v>425</v>
      </c>
      <c r="E2030" s="136" t="s">
        <v>1615</v>
      </c>
      <c r="F2030" s="136" t="s">
        <v>7</v>
      </c>
      <c r="G2030" s="136" t="s">
        <v>8</v>
      </c>
      <c r="H2030" s="136" t="s">
        <v>7</v>
      </c>
      <c r="I2030" s="137">
        <v>285.59999999999997</v>
      </c>
      <c r="J2030" s="8">
        <v>1</v>
      </c>
      <c r="K2030" s="8" t="s">
        <v>1616</v>
      </c>
      <c r="L2030" s="9">
        <v>273.26</v>
      </c>
      <c r="M2030" s="9">
        <v>24817.615384615383</v>
      </c>
      <c r="N2030" s="138">
        <f t="shared" si="248"/>
        <v>6781661.5799999991</v>
      </c>
      <c r="O2030" s="11" t="s">
        <v>3204</v>
      </c>
      <c r="P2030" s="39">
        <v>2.0604733523313674E-4</v>
      </c>
      <c r="Q2030" s="39">
        <v>3.2898683817546672E-4</v>
      </c>
      <c r="R2030" s="26">
        <v>5.1511833808284183E-2</v>
      </c>
      <c r="S2030" s="26">
        <v>9.8696051452640023E-3</v>
      </c>
      <c r="T2030" s="26">
        <v>6.1381438953548181E-2</v>
      </c>
      <c r="U2030" s="11"/>
      <c r="V2030" s="28"/>
      <c r="W2030" s="28"/>
      <c r="X2030" s="29"/>
      <c r="Y2030" s="108" t="str">
        <f t="shared" si="249"/>
        <v>NO OFERTADO</v>
      </c>
      <c r="Z2030" s="108" t="str">
        <f t="shared" si="250"/>
        <v>CORRECTO</v>
      </c>
      <c r="AA2030" s="29">
        <f t="shared" si="251"/>
        <v>0</v>
      </c>
      <c r="AB2030" s="25">
        <v>1.8544260170982308E-2</v>
      </c>
      <c r="AC2030" s="26">
        <v>4.9348025726320011E-3</v>
      </c>
      <c r="AD2030" s="26">
        <v>2.3479062743614311E-2</v>
      </c>
      <c r="AE2030" s="28"/>
      <c r="AF2030" s="28"/>
      <c r="AG2030" s="28"/>
      <c r="AH2030" s="29"/>
      <c r="AI2030" s="108" t="str">
        <f t="shared" si="252"/>
        <v>NO OFERTADO</v>
      </c>
      <c r="AJ2030" s="108" t="str">
        <f t="shared" si="253"/>
        <v>CORRECTO</v>
      </c>
      <c r="AK2030" s="27">
        <v>1.2362840113988204E-2</v>
      </c>
      <c r="AL2030" s="26">
        <v>1.6449341908773337E-3</v>
      </c>
      <c r="AM2030" s="26">
        <v>1.4007774304865538E-2</v>
      </c>
      <c r="AN2030" s="28"/>
      <c r="AO2030" s="28"/>
      <c r="AP2030" s="28"/>
      <c r="AQ2030" s="29"/>
      <c r="AR2030" s="108" t="str">
        <f t="shared" si="254"/>
        <v>NO OFERTADO</v>
      </c>
      <c r="AS2030" s="109" t="str">
        <f t="shared" si="255"/>
        <v>CORRECTO</v>
      </c>
    </row>
    <row r="2031" spans="1:45" ht="24" x14ac:dyDescent="0.25">
      <c r="A2031" s="134">
        <v>2031</v>
      </c>
      <c r="B2031" s="135">
        <v>919</v>
      </c>
      <c r="C2031" s="10" t="s">
        <v>1614</v>
      </c>
      <c r="D2031" s="136" t="s">
        <v>84</v>
      </c>
      <c r="E2031" s="136" t="s">
        <v>6</v>
      </c>
      <c r="F2031" s="136" t="s">
        <v>7</v>
      </c>
      <c r="G2031" s="136" t="s">
        <v>8</v>
      </c>
      <c r="H2031" s="136" t="s">
        <v>7</v>
      </c>
      <c r="I2031" s="137">
        <v>190.39999999999998</v>
      </c>
      <c r="J2031" s="8">
        <v>1</v>
      </c>
      <c r="K2031" s="8" t="s">
        <v>1616</v>
      </c>
      <c r="L2031" s="9">
        <v>183</v>
      </c>
      <c r="M2031" s="9">
        <v>21561.076923076922</v>
      </c>
      <c r="N2031" s="138">
        <f t="shared" si="248"/>
        <v>3945677.0769230765</v>
      </c>
      <c r="O2031" s="11" t="s">
        <v>3204</v>
      </c>
      <c r="P2031" s="39">
        <v>1.1988157147034641E-4</v>
      </c>
      <c r="Q2031" s="39">
        <v>1.9140970257591958E-4</v>
      </c>
      <c r="R2031" s="26">
        <v>2.9970392867586602E-2</v>
      </c>
      <c r="S2031" s="26">
        <v>5.7422910772775872E-3</v>
      </c>
      <c r="T2031" s="26">
        <v>3.5712683944864189E-2</v>
      </c>
      <c r="U2031" s="11"/>
      <c r="V2031" s="28"/>
      <c r="W2031" s="28"/>
      <c r="X2031" s="29"/>
      <c r="Y2031" s="108" t="str">
        <f t="shared" si="249"/>
        <v>NO OFERTADO</v>
      </c>
      <c r="Z2031" s="108" t="str">
        <f t="shared" si="250"/>
        <v>CORRECTO</v>
      </c>
      <c r="AA2031" s="29">
        <f t="shared" si="251"/>
        <v>0</v>
      </c>
      <c r="AB2031" s="25">
        <v>1.0789341432331177E-2</v>
      </c>
      <c r="AC2031" s="26">
        <v>2.8711455386387936E-3</v>
      </c>
      <c r="AD2031" s="26">
        <v>1.3660486970969971E-2</v>
      </c>
      <c r="AE2031" s="28"/>
      <c r="AF2031" s="28"/>
      <c r="AG2031" s="28"/>
      <c r="AH2031" s="29"/>
      <c r="AI2031" s="108" t="str">
        <f t="shared" si="252"/>
        <v>NO OFERTADO</v>
      </c>
      <c r="AJ2031" s="108" t="str">
        <f t="shared" si="253"/>
        <v>CORRECTO</v>
      </c>
      <c r="AK2031" s="27">
        <v>7.1928942882207849E-3</v>
      </c>
      <c r="AL2031" s="26">
        <v>9.570485128795979E-4</v>
      </c>
      <c r="AM2031" s="26">
        <v>8.1499428011003825E-3</v>
      </c>
      <c r="AN2031" s="28"/>
      <c r="AO2031" s="28"/>
      <c r="AP2031" s="28"/>
      <c r="AQ2031" s="29"/>
      <c r="AR2031" s="108" t="str">
        <f t="shared" si="254"/>
        <v>NO OFERTADO</v>
      </c>
      <c r="AS2031" s="109" t="str">
        <f t="shared" si="255"/>
        <v>CORRECTO</v>
      </c>
    </row>
    <row r="2032" spans="1:45" ht="36" x14ac:dyDescent="0.25">
      <c r="A2032" s="134">
        <v>2032</v>
      </c>
      <c r="B2032" s="135">
        <v>379</v>
      </c>
      <c r="C2032" s="10" t="s">
        <v>942</v>
      </c>
      <c r="D2032" s="136" t="s">
        <v>943</v>
      </c>
      <c r="E2032" s="136" t="s">
        <v>205</v>
      </c>
      <c r="F2032" s="136" t="s">
        <v>7</v>
      </c>
      <c r="G2032" s="136" t="s">
        <v>8</v>
      </c>
      <c r="H2032" s="136" t="s">
        <v>7</v>
      </c>
      <c r="I2032" s="137">
        <v>1838.5</v>
      </c>
      <c r="J2032" s="8">
        <v>1</v>
      </c>
      <c r="K2032" s="8" t="s">
        <v>944</v>
      </c>
      <c r="L2032" s="9">
        <v>1838.5</v>
      </c>
      <c r="M2032" s="9">
        <v>11703.307692307691</v>
      </c>
      <c r="N2032" s="138">
        <f t="shared" si="248"/>
        <v>21516531.192307692</v>
      </c>
      <c r="O2032" s="11" t="s">
        <v>3204</v>
      </c>
      <c r="P2032" s="39">
        <v>6.5373712081275329E-4</v>
      </c>
      <c r="Q2032" s="39">
        <v>1.0437936900798746E-3</v>
      </c>
      <c r="R2032" s="26">
        <v>0.16343428020318831</v>
      </c>
      <c r="S2032" s="26">
        <v>3.1313810702396236E-2</v>
      </c>
      <c r="T2032" s="26">
        <v>0.19474809090558454</v>
      </c>
      <c r="U2032" s="11"/>
      <c r="V2032" s="28"/>
      <c r="W2032" s="28"/>
      <c r="X2032" s="29"/>
      <c r="Y2032" s="108" t="str">
        <f t="shared" si="249"/>
        <v>NO OFERTADO</v>
      </c>
      <c r="Z2032" s="108" t="str">
        <f t="shared" si="250"/>
        <v>CORRECTO</v>
      </c>
      <c r="AA2032" s="29">
        <f t="shared" si="251"/>
        <v>0</v>
      </c>
      <c r="AB2032" s="25">
        <v>5.8836340873147798E-2</v>
      </c>
      <c r="AC2032" s="26">
        <v>1.5656905351198118E-2</v>
      </c>
      <c r="AD2032" s="26">
        <v>7.4493246224345916E-2</v>
      </c>
      <c r="AE2032" s="28"/>
      <c r="AF2032" s="28"/>
      <c r="AG2032" s="28"/>
      <c r="AH2032" s="29"/>
      <c r="AI2032" s="108" t="str">
        <f t="shared" si="252"/>
        <v>NO OFERTADO</v>
      </c>
      <c r="AJ2032" s="108" t="str">
        <f t="shared" si="253"/>
        <v>CORRECTO</v>
      </c>
      <c r="AK2032" s="27">
        <v>3.9224227248765196E-2</v>
      </c>
      <c r="AL2032" s="26">
        <v>5.2189684503993732E-3</v>
      </c>
      <c r="AM2032" s="26">
        <v>4.4443195699164571E-2</v>
      </c>
      <c r="AN2032" s="28"/>
      <c r="AO2032" s="28"/>
      <c r="AP2032" s="28"/>
      <c r="AQ2032" s="29"/>
      <c r="AR2032" s="108" t="str">
        <f t="shared" si="254"/>
        <v>NO OFERTADO</v>
      </c>
      <c r="AS2032" s="109" t="str">
        <f t="shared" si="255"/>
        <v>CORRECTO</v>
      </c>
    </row>
    <row r="2033" spans="1:45" ht="24" x14ac:dyDescent="0.25">
      <c r="A2033" s="134">
        <v>2033</v>
      </c>
      <c r="B2033" s="135">
        <v>740</v>
      </c>
      <c r="C2033" s="10" t="s">
        <v>1561</v>
      </c>
      <c r="D2033" s="136" t="s">
        <v>494</v>
      </c>
      <c r="E2033" s="136" t="s">
        <v>6</v>
      </c>
      <c r="F2033" s="136" t="s">
        <v>7</v>
      </c>
      <c r="G2033" s="136" t="s">
        <v>8</v>
      </c>
      <c r="H2033" s="136" t="s">
        <v>7</v>
      </c>
      <c r="I2033" s="137">
        <v>1915</v>
      </c>
      <c r="J2033" s="8">
        <v>1</v>
      </c>
      <c r="K2033" s="8" t="s">
        <v>1562</v>
      </c>
      <c r="L2033" s="9">
        <v>1915</v>
      </c>
      <c r="M2033" s="9">
        <v>4102</v>
      </c>
      <c r="N2033" s="138">
        <f t="shared" si="248"/>
        <v>7855330</v>
      </c>
      <c r="O2033" s="11" t="s">
        <v>3204</v>
      </c>
      <c r="P2033" s="39">
        <v>2.3866862048237391E-4</v>
      </c>
      <c r="Q2033" s="39">
        <v>3.8107182864245627E-4</v>
      </c>
      <c r="R2033" s="26">
        <v>5.9667155120593479E-2</v>
      </c>
      <c r="S2033" s="26">
        <v>1.1432154859273689E-2</v>
      </c>
      <c r="T2033" s="26">
        <v>7.1099309979867173E-2</v>
      </c>
      <c r="U2033" s="11"/>
      <c r="V2033" s="28"/>
      <c r="W2033" s="28"/>
      <c r="X2033" s="29"/>
      <c r="Y2033" s="108" t="str">
        <f t="shared" si="249"/>
        <v>NO OFERTADO</v>
      </c>
      <c r="Z2033" s="108" t="str">
        <f t="shared" si="250"/>
        <v>CORRECTO</v>
      </c>
      <c r="AA2033" s="29">
        <f t="shared" si="251"/>
        <v>0</v>
      </c>
      <c r="AB2033" s="25">
        <v>2.1480175843413652E-2</v>
      </c>
      <c r="AC2033" s="26">
        <v>5.7160774296368443E-3</v>
      </c>
      <c r="AD2033" s="26">
        <v>2.7196253273050496E-2</v>
      </c>
      <c r="AE2033" s="28"/>
      <c r="AF2033" s="28"/>
      <c r="AG2033" s="28"/>
      <c r="AH2033" s="29"/>
      <c r="AI2033" s="108" t="str">
        <f t="shared" si="252"/>
        <v>NO OFERTADO</v>
      </c>
      <c r="AJ2033" s="108" t="str">
        <f t="shared" si="253"/>
        <v>CORRECTO</v>
      </c>
      <c r="AK2033" s="27">
        <v>1.4320117228942435E-2</v>
      </c>
      <c r="AL2033" s="26">
        <v>1.9053591432122814E-3</v>
      </c>
      <c r="AM2033" s="26">
        <v>1.6225476372154716E-2</v>
      </c>
      <c r="AN2033" s="28"/>
      <c r="AO2033" s="28"/>
      <c r="AP2033" s="28"/>
      <c r="AQ2033" s="29"/>
      <c r="AR2033" s="108" t="str">
        <f t="shared" si="254"/>
        <v>NO OFERTADO</v>
      </c>
      <c r="AS2033" s="109" t="str">
        <f t="shared" si="255"/>
        <v>CORRECTO</v>
      </c>
    </row>
    <row r="2034" spans="1:45" ht="24" x14ac:dyDescent="0.25">
      <c r="A2034" s="134">
        <v>2034</v>
      </c>
      <c r="B2034" s="135">
        <v>274</v>
      </c>
      <c r="C2034" s="10" t="s">
        <v>715</v>
      </c>
      <c r="D2034" s="136" t="s">
        <v>716</v>
      </c>
      <c r="E2034" s="136" t="s">
        <v>78</v>
      </c>
      <c r="F2034" s="136" t="s">
        <v>79</v>
      </c>
      <c r="G2034" s="136" t="s">
        <v>4882</v>
      </c>
      <c r="H2034" s="136" t="s">
        <v>81</v>
      </c>
      <c r="I2034" s="137">
        <v>5785.58</v>
      </c>
      <c r="J2034" s="8">
        <v>30</v>
      </c>
      <c r="K2034" s="8" t="s">
        <v>717</v>
      </c>
      <c r="L2034" s="9">
        <v>5002.96</v>
      </c>
      <c r="M2034" s="9">
        <v>4472.3076923076924</v>
      </c>
      <c r="N2034" s="138">
        <f t="shared" si="248"/>
        <v>22374776.492307693</v>
      </c>
      <c r="O2034" s="11" t="s">
        <v>3204</v>
      </c>
      <c r="P2034" s="39">
        <v>6.7981320186682494E-4</v>
      </c>
      <c r="Q2034" s="39">
        <v>1.0854282370555961E-3</v>
      </c>
      <c r="R2034" s="26">
        <v>0.16995330046670623</v>
      </c>
      <c r="S2034" s="26">
        <v>3.2562847111667882E-2</v>
      </c>
      <c r="T2034" s="26">
        <v>0.20251614757837411</v>
      </c>
      <c r="U2034" s="11"/>
      <c r="V2034" s="28"/>
      <c r="W2034" s="28"/>
      <c r="X2034" s="29"/>
      <c r="Y2034" s="108" t="str">
        <f t="shared" si="249"/>
        <v>NO OFERTADO</v>
      </c>
      <c r="Z2034" s="108" t="str">
        <f t="shared" si="250"/>
        <v>CORRECTO</v>
      </c>
      <c r="AA2034" s="29">
        <f t="shared" si="251"/>
        <v>0</v>
      </c>
      <c r="AB2034" s="25">
        <v>6.1183188168014241E-2</v>
      </c>
      <c r="AC2034" s="26">
        <v>1.6281423555833941E-2</v>
      </c>
      <c r="AD2034" s="26">
        <v>7.7464611723848179E-2</v>
      </c>
      <c r="AE2034" s="28"/>
      <c r="AF2034" s="28"/>
      <c r="AG2034" s="28"/>
      <c r="AH2034" s="29"/>
      <c r="AI2034" s="108" t="str">
        <f t="shared" si="252"/>
        <v>NO OFERTADO</v>
      </c>
      <c r="AJ2034" s="108" t="str">
        <f t="shared" si="253"/>
        <v>CORRECTO</v>
      </c>
      <c r="AK2034" s="27">
        <v>4.0788792112009496E-2</v>
      </c>
      <c r="AL2034" s="26">
        <v>5.4271411852779804E-3</v>
      </c>
      <c r="AM2034" s="26">
        <v>4.6215933297287473E-2</v>
      </c>
      <c r="AN2034" s="28"/>
      <c r="AO2034" s="28"/>
      <c r="AP2034" s="28"/>
      <c r="AQ2034" s="29"/>
      <c r="AR2034" s="108" t="str">
        <f t="shared" si="254"/>
        <v>NO OFERTADO</v>
      </c>
      <c r="AS2034" s="109" t="str">
        <f t="shared" si="255"/>
        <v>CORRECTO</v>
      </c>
    </row>
    <row r="2035" spans="1:45" x14ac:dyDescent="0.25">
      <c r="A2035" s="134">
        <v>2035</v>
      </c>
      <c r="B2035" s="135">
        <v>23</v>
      </c>
      <c r="C2035" s="10" t="s">
        <v>77</v>
      </c>
      <c r="D2035" s="136" t="s">
        <v>4903</v>
      </c>
      <c r="E2035" s="136" t="s">
        <v>78</v>
      </c>
      <c r="F2035" s="136" t="s">
        <v>79</v>
      </c>
      <c r="G2035" s="136" t="s">
        <v>80</v>
      </c>
      <c r="H2035" s="136" t="s">
        <v>81</v>
      </c>
      <c r="I2035" s="137" t="s">
        <v>45</v>
      </c>
      <c r="J2035" s="8">
        <v>30</v>
      </c>
      <c r="K2035" s="8" t="s">
        <v>82</v>
      </c>
      <c r="L2035" s="9">
        <v>8673.3799999999992</v>
      </c>
      <c r="M2035" s="9">
        <v>10640.76923076923</v>
      </c>
      <c r="N2035" s="138">
        <f t="shared" si="248"/>
        <v>92291435.030769214</v>
      </c>
      <c r="O2035" s="11" t="s">
        <v>3204</v>
      </c>
      <c r="P2035" s="39">
        <v>2.8040921872324047E-3</v>
      </c>
      <c r="Q2035" s="39"/>
      <c r="R2035" s="26">
        <v>0.70102304680810112</v>
      </c>
      <c r="S2035" s="7"/>
      <c r="T2035" s="26">
        <v>0.70102304680810112</v>
      </c>
      <c r="U2035" s="11"/>
      <c r="V2035" s="28"/>
      <c r="W2035" s="28"/>
      <c r="X2035" s="29"/>
      <c r="Y2035" s="108" t="str">
        <f t="shared" si="249"/>
        <v>NO OFERTADO</v>
      </c>
      <c r="Z2035" s="108" t="str">
        <f t="shared" si="250"/>
        <v>CORRECTO</v>
      </c>
      <c r="AA2035" s="29">
        <f t="shared" si="251"/>
        <v>0</v>
      </c>
      <c r="AB2035" s="25">
        <v>0.25236829685091644</v>
      </c>
      <c r="AC2035" s="7"/>
      <c r="AD2035" s="26">
        <v>0.25236829685091644</v>
      </c>
      <c r="AE2035" s="28"/>
      <c r="AF2035" s="28"/>
      <c r="AG2035" s="28"/>
      <c r="AH2035" s="29"/>
      <c r="AI2035" s="108" t="str">
        <f t="shared" si="252"/>
        <v>NO OFERTADO</v>
      </c>
      <c r="AJ2035" s="108" t="str">
        <f t="shared" si="253"/>
        <v>CORRECTO</v>
      </c>
      <c r="AK2035" s="27">
        <v>0.16824553123394428</v>
      </c>
      <c r="AL2035" s="7"/>
      <c r="AM2035" s="26">
        <v>0.16824553123394428</v>
      </c>
      <c r="AN2035" s="28"/>
      <c r="AO2035" s="28"/>
      <c r="AP2035" s="28"/>
      <c r="AQ2035" s="29"/>
      <c r="AR2035" s="108" t="str">
        <f t="shared" si="254"/>
        <v>NO OFERTADO</v>
      </c>
      <c r="AS2035" s="109" t="str">
        <f t="shared" si="255"/>
        <v>CORRECTO</v>
      </c>
    </row>
    <row r="2036" spans="1:45" x14ac:dyDescent="0.25">
      <c r="A2036" s="134">
        <v>2036</v>
      </c>
      <c r="B2036" s="135">
        <v>2499</v>
      </c>
      <c r="C2036" s="141" t="s">
        <v>4197</v>
      </c>
      <c r="D2036" s="136" t="s">
        <v>4903</v>
      </c>
      <c r="E2036" s="145" t="s">
        <v>78</v>
      </c>
      <c r="F2036" s="145" t="s">
        <v>79</v>
      </c>
      <c r="G2036" s="136" t="s">
        <v>80</v>
      </c>
      <c r="H2036" s="145" t="s">
        <v>2785</v>
      </c>
      <c r="I2036" s="137" t="s">
        <v>45</v>
      </c>
      <c r="J2036" s="8">
        <v>30</v>
      </c>
      <c r="K2036" s="8" t="s">
        <v>4198</v>
      </c>
      <c r="L2036" s="9">
        <v>6313.11</v>
      </c>
      <c r="M2036" s="9">
        <v>354.96</v>
      </c>
      <c r="N2036" s="138">
        <f t="shared" si="248"/>
        <v>2240901.5255999998</v>
      </c>
      <c r="O2036" s="11" t="s">
        <v>4504</v>
      </c>
      <c r="P2036" s="39">
        <v>6.8085347878675895E-5</v>
      </c>
      <c r="Q2036" s="39"/>
      <c r="R2036" s="26">
        <v>1.7021336969668975E-2</v>
      </c>
      <c r="S2036" s="7"/>
      <c r="T2036" s="26">
        <v>1.7021336969668975E-2</v>
      </c>
      <c r="U2036" s="11"/>
      <c r="V2036" s="28"/>
      <c r="W2036" s="28"/>
      <c r="X2036" s="29"/>
      <c r="Y2036" s="108" t="str">
        <f t="shared" si="249"/>
        <v>NO OFERTADO</v>
      </c>
      <c r="Z2036" s="108" t="str">
        <f t="shared" si="250"/>
        <v>CORRECTO</v>
      </c>
      <c r="AA2036" s="29">
        <f t="shared" si="251"/>
        <v>0</v>
      </c>
      <c r="AB2036" s="25">
        <v>6.1276813090808306E-3</v>
      </c>
      <c r="AC2036" s="7"/>
      <c r="AD2036" s="26">
        <v>6.1276813090808306E-3</v>
      </c>
      <c r="AE2036" s="28"/>
      <c r="AF2036" s="28"/>
      <c r="AG2036" s="28"/>
      <c r="AH2036" s="29"/>
      <c r="AI2036" s="108" t="str">
        <f t="shared" si="252"/>
        <v>NO OFERTADO</v>
      </c>
      <c r="AJ2036" s="108" t="str">
        <f t="shared" si="253"/>
        <v>CORRECTO</v>
      </c>
      <c r="AK2036" s="27">
        <v>4.0851208727205541E-3</v>
      </c>
      <c r="AL2036" s="7"/>
      <c r="AM2036" s="26">
        <v>4.0851208727205541E-3</v>
      </c>
      <c r="AN2036" s="28"/>
      <c r="AO2036" s="28"/>
      <c r="AP2036" s="28"/>
      <c r="AQ2036" s="29"/>
      <c r="AR2036" s="108" t="str">
        <f t="shared" si="254"/>
        <v>NO OFERTADO</v>
      </c>
      <c r="AS2036" s="109" t="str">
        <f t="shared" si="255"/>
        <v>CORRECTO</v>
      </c>
    </row>
    <row r="2037" spans="1:45" ht="24" x14ac:dyDescent="0.25">
      <c r="A2037" s="134">
        <v>2037</v>
      </c>
      <c r="B2037" s="135">
        <v>262</v>
      </c>
      <c r="C2037" s="10" t="s">
        <v>694</v>
      </c>
      <c r="D2037" s="136" t="s">
        <v>633</v>
      </c>
      <c r="E2037" s="136" t="s">
        <v>6</v>
      </c>
      <c r="F2037" s="136" t="s">
        <v>7</v>
      </c>
      <c r="G2037" s="136" t="s">
        <v>8</v>
      </c>
      <c r="H2037" s="136" t="s">
        <v>7</v>
      </c>
      <c r="I2037" s="137">
        <v>1929.5000000000002</v>
      </c>
      <c r="J2037" s="8">
        <v>1</v>
      </c>
      <c r="K2037" s="8" t="s">
        <v>695</v>
      </c>
      <c r="L2037" s="9">
        <v>1240.18</v>
      </c>
      <c r="M2037" s="9">
        <v>17679.461538461539</v>
      </c>
      <c r="N2037" s="138">
        <f t="shared" si="248"/>
        <v>21925714.610769231</v>
      </c>
      <c r="O2037" s="11" t="s">
        <v>3204</v>
      </c>
      <c r="P2037" s="39">
        <v>6.6616934734028011E-4</v>
      </c>
      <c r="Q2037" s="39">
        <v>1.0636436866456854E-3</v>
      </c>
      <c r="R2037" s="26">
        <v>0.16654233683507003</v>
      </c>
      <c r="S2037" s="26">
        <v>3.1909310599370563E-2</v>
      </c>
      <c r="T2037" s="26">
        <v>0.1984516474344406</v>
      </c>
      <c r="U2037" s="11"/>
      <c r="V2037" s="28"/>
      <c r="W2037" s="28"/>
      <c r="X2037" s="29"/>
      <c r="Y2037" s="108" t="str">
        <f t="shared" si="249"/>
        <v>NO OFERTADO</v>
      </c>
      <c r="Z2037" s="108" t="str">
        <f t="shared" si="250"/>
        <v>CORRECTO</v>
      </c>
      <c r="AA2037" s="29">
        <f t="shared" si="251"/>
        <v>0</v>
      </c>
      <c r="AB2037" s="25">
        <v>5.9955241260625208E-2</v>
      </c>
      <c r="AC2037" s="26">
        <v>1.5954655299685282E-2</v>
      </c>
      <c r="AD2037" s="26">
        <v>7.5909896560310497E-2</v>
      </c>
      <c r="AE2037" s="28"/>
      <c r="AF2037" s="28"/>
      <c r="AG2037" s="28"/>
      <c r="AH2037" s="29"/>
      <c r="AI2037" s="108" t="str">
        <f t="shared" si="252"/>
        <v>NO OFERTADO</v>
      </c>
      <c r="AJ2037" s="108" t="str">
        <f t="shared" si="253"/>
        <v>CORRECTO</v>
      </c>
      <c r="AK2037" s="27">
        <v>3.997016084041681E-2</v>
      </c>
      <c r="AL2037" s="26">
        <v>5.3182184332284266E-3</v>
      </c>
      <c r="AM2037" s="26">
        <v>4.5288379273645235E-2</v>
      </c>
      <c r="AN2037" s="28"/>
      <c r="AO2037" s="28"/>
      <c r="AP2037" s="28"/>
      <c r="AQ2037" s="29"/>
      <c r="AR2037" s="108" t="str">
        <f t="shared" si="254"/>
        <v>NO OFERTADO</v>
      </c>
      <c r="AS2037" s="109" t="str">
        <f t="shared" si="255"/>
        <v>CORRECTO</v>
      </c>
    </row>
    <row r="2038" spans="1:45" ht="24" x14ac:dyDescent="0.25">
      <c r="A2038" s="134">
        <v>2038</v>
      </c>
      <c r="B2038" s="135">
        <v>94</v>
      </c>
      <c r="C2038" s="10" t="s">
        <v>294</v>
      </c>
      <c r="D2038" s="136" t="s">
        <v>175</v>
      </c>
      <c r="E2038" s="136" t="s">
        <v>6</v>
      </c>
      <c r="F2038" s="136" t="s">
        <v>7</v>
      </c>
      <c r="G2038" s="136" t="s">
        <v>8</v>
      </c>
      <c r="H2038" s="136" t="s">
        <v>7</v>
      </c>
      <c r="I2038" s="137">
        <v>2380</v>
      </c>
      <c r="J2038" s="8">
        <v>1</v>
      </c>
      <c r="K2038" s="8" t="s">
        <v>295</v>
      </c>
      <c r="L2038" s="9">
        <v>1619.12</v>
      </c>
      <c r="M2038" s="9">
        <v>39245.230769230766</v>
      </c>
      <c r="N2038" s="138">
        <f t="shared" si="248"/>
        <v>63542738.04307691</v>
      </c>
      <c r="O2038" s="11" t="s">
        <v>3204</v>
      </c>
      <c r="P2038" s="39">
        <v>1.9306200542070194E-3</v>
      </c>
      <c r="Q2038" s="39">
        <v>3.0825372559808296E-3</v>
      </c>
      <c r="R2038" s="26">
        <v>0.48265501355175483</v>
      </c>
      <c r="S2038" s="26">
        <v>9.2476117679424888E-2</v>
      </c>
      <c r="T2038" s="26">
        <v>0.57513113123117976</v>
      </c>
      <c r="U2038" s="11"/>
      <c r="V2038" s="28"/>
      <c r="W2038" s="28"/>
      <c r="X2038" s="29"/>
      <c r="Y2038" s="108" t="str">
        <f t="shared" si="249"/>
        <v>NO OFERTADO</v>
      </c>
      <c r="Z2038" s="108" t="str">
        <f t="shared" si="250"/>
        <v>CORRECTO</v>
      </c>
      <c r="AA2038" s="29">
        <f t="shared" si="251"/>
        <v>0</v>
      </c>
      <c r="AB2038" s="25">
        <v>0.17375580487863174</v>
      </c>
      <c r="AC2038" s="26">
        <v>4.6238058839712444E-2</v>
      </c>
      <c r="AD2038" s="26">
        <v>0.21999386371834417</v>
      </c>
      <c r="AE2038" s="28"/>
      <c r="AF2038" s="28"/>
      <c r="AG2038" s="28"/>
      <c r="AH2038" s="29"/>
      <c r="AI2038" s="108" t="str">
        <f t="shared" si="252"/>
        <v>NO OFERTADO</v>
      </c>
      <c r="AJ2038" s="108" t="str">
        <f t="shared" si="253"/>
        <v>CORRECTO</v>
      </c>
      <c r="AK2038" s="27">
        <v>0.11583720325242117</v>
      </c>
      <c r="AL2038" s="26">
        <v>1.5412686279904149E-2</v>
      </c>
      <c r="AM2038" s="26">
        <v>0.1312498895323253</v>
      </c>
      <c r="AN2038" s="28"/>
      <c r="AO2038" s="28"/>
      <c r="AP2038" s="28"/>
      <c r="AQ2038" s="29"/>
      <c r="AR2038" s="108" t="str">
        <f t="shared" si="254"/>
        <v>NO OFERTADO</v>
      </c>
      <c r="AS2038" s="109" t="str">
        <f t="shared" si="255"/>
        <v>CORRECTO</v>
      </c>
    </row>
    <row r="2039" spans="1:45" ht="24" x14ac:dyDescent="0.25">
      <c r="A2039" s="134">
        <v>2039</v>
      </c>
      <c r="B2039" s="135">
        <v>139</v>
      </c>
      <c r="C2039" s="10" t="s">
        <v>294</v>
      </c>
      <c r="D2039" s="136" t="s">
        <v>368</v>
      </c>
      <c r="E2039" s="136" t="s">
        <v>6</v>
      </c>
      <c r="F2039" s="136" t="s">
        <v>7</v>
      </c>
      <c r="G2039" s="136" t="s">
        <v>8</v>
      </c>
      <c r="H2039" s="136" t="s">
        <v>7</v>
      </c>
      <c r="I2039" s="137">
        <v>2023</v>
      </c>
      <c r="J2039" s="8">
        <v>1</v>
      </c>
      <c r="K2039" s="8" t="s">
        <v>295</v>
      </c>
      <c r="L2039" s="9">
        <v>1608</v>
      </c>
      <c r="M2039" s="9">
        <v>30190.615384615383</v>
      </c>
      <c r="N2039" s="138">
        <f t="shared" si="248"/>
        <v>48546509.538461536</v>
      </c>
      <c r="O2039" s="11" t="s">
        <v>3204</v>
      </c>
      <c r="P2039" s="39">
        <v>1.4749893971073172E-3</v>
      </c>
      <c r="Q2039" s="39">
        <v>2.3550515591362789E-3</v>
      </c>
      <c r="R2039" s="26">
        <v>0.36874734927682928</v>
      </c>
      <c r="S2039" s="26">
        <v>7.0651546774088372E-2</v>
      </c>
      <c r="T2039" s="26">
        <v>0.43939889605091764</v>
      </c>
      <c r="U2039" s="11"/>
      <c r="V2039" s="28"/>
      <c r="W2039" s="28"/>
      <c r="X2039" s="29"/>
      <c r="Y2039" s="108" t="str">
        <f t="shared" si="249"/>
        <v>NO OFERTADO</v>
      </c>
      <c r="Z2039" s="108" t="str">
        <f t="shared" si="250"/>
        <v>CORRECTO</v>
      </c>
      <c r="AA2039" s="29">
        <f t="shared" si="251"/>
        <v>0</v>
      </c>
      <c r="AB2039" s="25">
        <v>0.13274904573965854</v>
      </c>
      <c r="AC2039" s="26">
        <v>3.5325773387044186E-2</v>
      </c>
      <c r="AD2039" s="26">
        <v>0.16807481912670272</v>
      </c>
      <c r="AE2039" s="28"/>
      <c r="AF2039" s="28"/>
      <c r="AG2039" s="28"/>
      <c r="AH2039" s="29"/>
      <c r="AI2039" s="108" t="str">
        <f t="shared" si="252"/>
        <v>NO OFERTADO</v>
      </c>
      <c r="AJ2039" s="108" t="str">
        <f t="shared" si="253"/>
        <v>CORRECTO</v>
      </c>
      <c r="AK2039" s="27">
        <v>8.8499363826439026E-2</v>
      </c>
      <c r="AL2039" s="26">
        <v>1.1775257795681395E-2</v>
      </c>
      <c r="AM2039" s="26">
        <v>0.10027462162212042</v>
      </c>
      <c r="AN2039" s="28"/>
      <c r="AO2039" s="28"/>
      <c r="AP2039" s="28"/>
      <c r="AQ2039" s="29"/>
      <c r="AR2039" s="108" t="str">
        <f t="shared" si="254"/>
        <v>NO OFERTADO</v>
      </c>
      <c r="AS2039" s="109" t="str">
        <f t="shared" si="255"/>
        <v>CORRECTO</v>
      </c>
    </row>
    <row r="2040" spans="1:45" ht="24" x14ac:dyDescent="0.25">
      <c r="A2040" s="134">
        <v>2040</v>
      </c>
      <c r="B2040" s="135">
        <v>708</v>
      </c>
      <c r="C2040" s="10" t="s">
        <v>294</v>
      </c>
      <c r="D2040" s="136" t="s">
        <v>1519</v>
      </c>
      <c r="E2040" s="136" t="s">
        <v>6</v>
      </c>
      <c r="F2040" s="136" t="s">
        <v>7</v>
      </c>
      <c r="G2040" s="136" t="s">
        <v>8</v>
      </c>
      <c r="H2040" s="136" t="s">
        <v>7</v>
      </c>
      <c r="I2040" s="137">
        <v>1190</v>
      </c>
      <c r="J2040" s="8">
        <v>1</v>
      </c>
      <c r="K2040" s="8" t="s">
        <v>295</v>
      </c>
      <c r="L2040" s="9">
        <v>1061.22</v>
      </c>
      <c r="M2040" s="9">
        <v>7713.9230769230771</v>
      </c>
      <c r="N2040" s="138">
        <f t="shared" si="248"/>
        <v>8186169.4476923086</v>
      </c>
      <c r="O2040" s="11" t="s">
        <v>3204</v>
      </c>
      <c r="P2040" s="39">
        <v>2.4872052085853557E-4</v>
      </c>
      <c r="Q2040" s="39">
        <v>3.9712126174318768E-4</v>
      </c>
      <c r="R2040" s="26">
        <v>6.2180130214633894E-2</v>
      </c>
      <c r="S2040" s="26">
        <v>1.1913637852295631E-2</v>
      </c>
      <c r="T2040" s="26">
        <v>7.4093768066929522E-2</v>
      </c>
      <c r="U2040" s="11"/>
      <c r="V2040" s="28"/>
      <c r="W2040" s="28"/>
      <c r="X2040" s="29"/>
      <c r="Y2040" s="108" t="str">
        <f t="shared" si="249"/>
        <v>NO OFERTADO</v>
      </c>
      <c r="Z2040" s="108" t="str">
        <f t="shared" si="250"/>
        <v>CORRECTO</v>
      </c>
      <c r="AA2040" s="29">
        <f t="shared" si="251"/>
        <v>0</v>
      </c>
      <c r="AB2040" s="25">
        <v>2.2384846877268202E-2</v>
      </c>
      <c r="AC2040" s="26">
        <v>5.9568189261478156E-3</v>
      </c>
      <c r="AD2040" s="26">
        <v>2.8341665803416016E-2</v>
      </c>
      <c r="AE2040" s="28"/>
      <c r="AF2040" s="28"/>
      <c r="AG2040" s="28"/>
      <c r="AH2040" s="29"/>
      <c r="AI2040" s="108" t="str">
        <f t="shared" si="252"/>
        <v>NO OFERTADO</v>
      </c>
      <c r="AJ2040" s="108" t="str">
        <f t="shared" si="253"/>
        <v>CORRECTO</v>
      </c>
      <c r="AK2040" s="27">
        <v>1.4923231251512134E-2</v>
      </c>
      <c r="AL2040" s="26">
        <v>1.9856063087159382E-3</v>
      </c>
      <c r="AM2040" s="26">
        <v>1.6908837560228072E-2</v>
      </c>
      <c r="AN2040" s="28"/>
      <c r="AO2040" s="28"/>
      <c r="AP2040" s="28"/>
      <c r="AQ2040" s="29"/>
      <c r="AR2040" s="108" t="str">
        <f t="shared" si="254"/>
        <v>NO OFERTADO</v>
      </c>
      <c r="AS2040" s="109" t="str">
        <f t="shared" si="255"/>
        <v>CORRECTO</v>
      </c>
    </row>
    <row r="2041" spans="1:45" x14ac:dyDescent="0.25">
      <c r="A2041" s="134">
        <v>2041</v>
      </c>
      <c r="B2041" s="135">
        <v>1705</v>
      </c>
      <c r="C2041" s="10" t="s">
        <v>2983</v>
      </c>
      <c r="D2041" s="136" t="s">
        <v>1148</v>
      </c>
      <c r="E2041" s="136" t="s">
        <v>36</v>
      </c>
      <c r="F2041" s="136" t="s">
        <v>16</v>
      </c>
      <c r="G2041" s="136" t="s">
        <v>17</v>
      </c>
      <c r="H2041" s="136" t="s">
        <v>36</v>
      </c>
      <c r="I2041" s="137" t="s">
        <v>45</v>
      </c>
      <c r="J2041" s="8">
        <v>1</v>
      </c>
      <c r="K2041" s="8" t="s">
        <v>2984</v>
      </c>
      <c r="L2041" s="9">
        <v>49954</v>
      </c>
      <c r="M2041" s="9">
        <v>4.0909090909090908</v>
      </c>
      <c r="N2041" s="138">
        <f t="shared" si="248"/>
        <v>204357.27272727274</v>
      </c>
      <c r="O2041" s="11" t="s">
        <v>3204</v>
      </c>
      <c r="P2041" s="39">
        <v>6.2089903756250134E-6</v>
      </c>
      <c r="Q2041" s="39"/>
      <c r="R2041" s="26">
        <v>1.5522475939062533E-3</v>
      </c>
      <c r="S2041" s="7"/>
      <c r="T2041" s="26">
        <v>1.5522475939062533E-3</v>
      </c>
      <c r="U2041" s="11"/>
      <c r="V2041" s="28"/>
      <c r="W2041" s="28"/>
      <c r="X2041" s="29"/>
      <c r="Y2041" s="108" t="str">
        <f t="shared" si="249"/>
        <v>NO OFERTADO</v>
      </c>
      <c r="Z2041" s="108" t="str">
        <f t="shared" si="250"/>
        <v>CORRECTO</v>
      </c>
      <c r="AA2041" s="29">
        <f t="shared" si="251"/>
        <v>0</v>
      </c>
      <c r="AB2041" s="25">
        <v>5.5880913380625119E-4</v>
      </c>
      <c r="AC2041" s="7"/>
      <c r="AD2041" s="26">
        <v>5.5880913380625119E-4</v>
      </c>
      <c r="AE2041" s="28"/>
      <c r="AF2041" s="28"/>
      <c r="AG2041" s="28"/>
      <c r="AH2041" s="29"/>
      <c r="AI2041" s="108" t="str">
        <f t="shared" si="252"/>
        <v>NO OFERTADO</v>
      </c>
      <c r="AJ2041" s="108" t="str">
        <f t="shared" si="253"/>
        <v>CORRECTO</v>
      </c>
      <c r="AK2041" s="27">
        <v>3.7253942253750083E-4</v>
      </c>
      <c r="AL2041" s="7"/>
      <c r="AM2041" s="26">
        <v>3.7253942253750083E-4</v>
      </c>
      <c r="AN2041" s="28"/>
      <c r="AO2041" s="28"/>
      <c r="AP2041" s="28"/>
      <c r="AQ2041" s="29"/>
      <c r="AR2041" s="108" t="str">
        <f t="shared" si="254"/>
        <v>NO OFERTADO</v>
      </c>
      <c r="AS2041" s="109" t="str">
        <f t="shared" si="255"/>
        <v>CORRECTO</v>
      </c>
    </row>
    <row r="2042" spans="1:45" x14ac:dyDescent="0.25">
      <c r="A2042" s="134">
        <v>2042</v>
      </c>
      <c r="B2042" s="135">
        <v>1505</v>
      </c>
      <c r="C2042" s="10" t="s">
        <v>2685</v>
      </c>
      <c r="D2042" s="136" t="s">
        <v>2410</v>
      </c>
      <c r="E2042" s="136" t="s">
        <v>36</v>
      </c>
      <c r="F2042" s="136" t="s">
        <v>16</v>
      </c>
      <c r="G2042" s="136" t="s">
        <v>17</v>
      </c>
      <c r="H2042" s="136" t="s">
        <v>36</v>
      </c>
      <c r="I2042" s="137" t="s">
        <v>45</v>
      </c>
      <c r="J2042" s="8">
        <v>1</v>
      </c>
      <c r="K2042" s="8" t="s">
        <v>2686</v>
      </c>
      <c r="L2042" s="9">
        <v>26680</v>
      </c>
      <c r="M2042" s="9">
        <v>18.692307692307693</v>
      </c>
      <c r="N2042" s="138">
        <f t="shared" si="248"/>
        <v>498710.76923076925</v>
      </c>
      <c r="O2042" s="11" t="s">
        <v>3204</v>
      </c>
      <c r="P2042" s="39">
        <v>1.5152337497216695E-5</v>
      </c>
      <c r="Q2042" s="39"/>
      <c r="R2042" s="26">
        <v>3.7880843743041737E-3</v>
      </c>
      <c r="S2042" s="7"/>
      <c r="T2042" s="26">
        <v>3.7880843743041737E-3</v>
      </c>
      <c r="U2042" s="11"/>
      <c r="V2042" s="28"/>
      <c r="W2042" s="28"/>
      <c r="X2042" s="29"/>
      <c r="Y2042" s="108" t="str">
        <f t="shared" si="249"/>
        <v>NO OFERTADO</v>
      </c>
      <c r="Z2042" s="108" t="str">
        <f t="shared" si="250"/>
        <v>CORRECTO</v>
      </c>
      <c r="AA2042" s="29">
        <f t="shared" si="251"/>
        <v>0</v>
      </c>
      <c r="AB2042" s="25">
        <v>1.3637103747495027E-3</v>
      </c>
      <c r="AC2042" s="7"/>
      <c r="AD2042" s="26">
        <v>1.3637103747495027E-3</v>
      </c>
      <c r="AE2042" s="28"/>
      <c r="AF2042" s="28"/>
      <c r="AG2042" s="28"/>
      <c r="AH2042" s="29"/>
      <c r="AI2042" s="108" t="str">
        <f t="shared" si="252"/>
        <v>NO OFERTADO</v>
      </c>
      <c r="AJ2042" s="108" t="str">
        <f t="shared" si="253"/>
        <v>CORRECTO</v>
      </c>
      <c r="AK2042" s="27">
        <v>9.0914024983300174E-4</v>
      </c>
      <c r="AL2042" s="7"/>
      <c r="AM2042" s="26">
        <v>9.0914024983300174E-4</v>
      </c>
      <c r="AN2042" s="28"/>
      <c r="AO2042" s="28"/>
      <c r="AP2042" s="28"/>
      <c r="AQ2042" s="29"/>
      <c r="AR2042" s="108" t="str">
        <f t="shared" si="254"/>
        <v>NO OFERTADO</v>
      </c>
      <c r="AS2042" s="109" t="str">
        <f t="shared" si="255"/>
        <v>CORRECTO</v>
      </c>
    </row>
    <row r="2043" spans="1:45" x14ac:dyDescent="0.25">
      <c r="A2043" s="134">
        <v>2043</v>
      </c>
      <c r="B2043" s="135">
        <v>1293</v>
      </c>
      <c r="C2043" s="10" t="s">
        <v>2357</v>
      </c>
      <c r="D2043" s="136" t="s">
        <v>1238</v>
      </c>
      <c r="E2043" s="136" t="s">
        <v>36</v>
      </c>
      <c r="F2043" s="136" t="s">
        <v>16</v>
      </c>
      <c r="G2043" s="136" t="s">
        <v>17</v>
      </c>
      <c r="H2043" s="136" t="s">
        <v>36</v>
      </c>
      <c r="I2043" s="137">
        <v>198037</v>
      </c>
      <c r="J2043" s="8">
        <v>1</v>
      </c>
      <c r="K2043" s="8" t="s">
        <v>2358</v>
      </c>
      <c r="L2043" s="9">
        <v>198037</v>
      </c>
      <c r="M2043" s="9">
        <v>5.5</v>
      </c>
      <c r="N2043" s="138">
        <f t="shared" si="248"/>
        <v>1089203.5</v>
      </c>
      <c r="O2043" s="11" t="s">
        <v>3204</v>
      </c>
      <c r="P2043" s="39">
        <v>3.3093287840176461E-5</v>
      </c>
      <c r="Q2043" s="39">
        <v>5.283861652009064E-5</v>
      </c>
      <c r="R2043" s="26">
        <v>8.2733219600441155E-3</v>
      </c>
      <c r="S2043" s="26">
        <v>1.5851584956027192E-3</v>
      </c>
      <c r="T2043" s="26">
        <v>9.8584804556468356E-3</v>
      </c>
      <c r="U2043" s="11"/>
      <c r="V2043" s="28"/>
      <c r="W2043" s="28"/>
      <c r="X2043" s="29"/>
      <c r="Y2043" s="108" t="str">
        <f t="shared" si="249"/>
        <v>NO OFERTADO</v>
      </c>
      <c r="Z2043" s="108" t="str">
        <f t="shared" si="250"/>
        <v>CORRECTO</v>
      </c>
      <c r="AA2043" s="29">
        <f t="shared" si="251"/>
        <v>0</v>
      </c>
      <c r="AB2043" s="25">
        <v>2.9783959056158813E-3</v>
      </c>
      <c r="AC2043" s="26">
        <v>7.9257924780135958E-4</v>
      </c>
      <c r="AD2043" s="26">
        <v>3.7709751534172409E-3</v>
      </c>
      <c r="AE2043" s="28"/>
      <c r="AF2043" s="28"/>
      <c r="AG2043" s="28"/>
      <c r="AH2043" s="29"/>
      <c r="AI2043" s="108" t="str">
        <f t="shared" si="252"/>
        <v>NO OFERTADO</v>
      </c>
      <c r="AJ2043" s="108" t="str">
        <f t="shared" si="253"/>
        <v>CORRECTO</v>
      </c>
      <c r="AK2043" s="27">
        <v>1.9855972704105876E-3</v>
      </c>
      <c r="AL2043" s="26">
        <v>2.6419308260045319E-4</v>
      </c>
      <c r="AM2043" s="26">
        <v>2.2497903530110407E-3</v>
      </c>
      <c r="AN2043" s="28"/>
      <c r="AO2043" s="28"/>
      <c r="AP2043" s="28"/>
      <c r="AQ2043" s="29"/>
      <c r="AR2043" s="108" t="str">
        <f t="shared" si="254"/>
        <v>NO OFERTADO</v>
      </c>
      <c r="AS2043" s="109" t="str">
        <f t="shared" si="255"/>
        <v>CORRECTO</v>
      </c>
    </row>
    <row r="2044" spans="1:45" ht="24" x14ac:dyDescent="0.25">
      <c r="A2044" s="134">
        <v>2044</v>
      </c>
      <c r="B2044" s="135">
        <v>100</v>
      </c>
      <c r="C2044" s="10" t="s">
        <v>308</v>
      </c>
      <c r="D2044" s="136" t="s">
        <v>108</v>
      </c>
      <c r="E2044" s="136" t="s">
        <v>6</v>
      </c>
      <c r="F2044" s="136" t="s">
        <v>7</v>
      </c>
      <c r="G2044" s="136" t="s">
        <v>8</v>
      </c>
      <c r="H2044" s="136" t="s">
        <v>7</v>
      </c>
      <c r="I2044" s="137">
        <v>632581.5</v>
      </c>
      <c r="J2044" s="8">
        <v>1</v>
      </c>
      <c r="K2044" s="8" t="s">
        <v>309</v>
      </c>
      <c r="L2044" s="9">
        <v>603704.91</v>
      </c>
      <c r="M2044" s="9">
        <v>116.38461538461539</v>
      </c>
      <c r="N2044" s="138">
        <f t="shared" si="248"/>
        <v>70261963.756153852</v>
      </c>
      <c r="O2044" s="11" t="s">
        <v>3204</v>
      </c>
      <c r="P2044" s="39">
        <v>2.1347703994693788E-3</v>
      </c>
      <c r="Q2044" s="39">
        <v>3.4084952525950578E-3</v>
      </c>
      <c r="R2044" s="26">
        <v>0.53369259986734474</v>
      </c>
      <c r="S2044" s="26">
        <v>0.10225485757785173</v>
      </c>
      <c r="T2044" s="26">
        <v>0.63594745744519643</v>
      </c>
      <c r="U2044" s="11"/>
      <c r="V2044" s="28"/>
      <c r="W2044" s="28"/>
      <c r="X2044" s="29"/>
      <c r="Y2044" s="108" t="str">
        <f t="shared" si="249"/>
        <v>NO OFERTADO</v>
      </c>
      <c r="Z2044" s="108" t="str">
        <f t="shared" si="250"/>
        <v>CORRECTO</v>
      </c>
      <c r="AA2044" s="29">
        <f t="shared" si="251"/>
        <v>0</v>
      </c>
      <c r="AB2044" s="25">
        <v>0.1921293359522441</v>
      </c>
      <c r="AC2044" s="26">
        <v>5.1127428788925865E-2</v>
      </c>
      <c r="AD2044" s="26">
        <v>0.24325676474116997</v>
      </c>
      <c r="AE2044" s="28"/>
      <c r="AF2044" s="28"/>
      <c r="AG2044" s="28"/>
      <c r="AH2044" s="29"/>
      <c r="AI2044" s="108" t="str">
        <f t="shared" si="252"/>
        <v>NO OFERTADO</v>
      </c>
      <c r="AJ2044" s="108" t="str">
        <f t="shared" si="253"/>
        <v>CORRECTO</v>
      </c>
      <c r="AK2044" s="27">
        <v>0.12808622396816272</v>
      </c>
      <c r="AL2044" s="26">
        <v>1.7042476262975288E-2</v>
      </c>
      <c r="AM2044" s="26">
        <v>0.145128700231138</v>
      </c>
      <c r="AN2044" s="28"/>
      <c r="AO2044" s="28"/>
      <c r="AP2044" s="28"/>
      <c r="AQ2044" s="29"/>
      <c r="AR2044" s="108" t="str">
        <f t="shared" si="254"/>
        <v>NO OFERTADO</v>
      </c>
      <c r="AS2044" s="109" t="str">
        <f t="shared" si="255"/>
        <v>CORRECTO</v>
      </c>
    </row>
    <row r="2045" spans="1:45" ht="24" x14ac:dyDescent="0.25">
      <c r="A2045" s="134">
        <v>2045</v>
      </c>
      <c r="B2045" s="135">
        <v>1220</v>
      </c>
      <c r="C2045" s="10" t="s">
        <v>2254</v>
      </c>
      <c r="D2045" s="136" t="s">
        <v>2255</v>
      </c>
      <c r="E2045" s="136" t="s">
        <v>6</v>
      </c>
      <c r="F2045" s="136" t="s">
        <v>7</v>
      </c>
      <c r="G2045" s="136" t="s">
        <v>8</v>
      </c>
      <c r="H2045" s="136" t="s">
        <v>7</v>
      </c>
      <c r="I2045" s="137" t="s">
        <v>45</v>
      </c>
      <c r="J2045" s="8">
        <v>1</v>
      </c>
      <c r="K2045" s="8" t="s">
        <v>2256</v>
      </c>
      <c r="L2045" s="9">
        <v>135.58000000000001</v>
      </c>
      <c r="M2045" s="9">
        <v>9747.2307692307695</v>
      </c>
      <c r="N2045" s="138">
        <f t="shared" si="248"/>
        <v>1321529.5476923077</v>
      </c>
      <c r="O2045" s="11" t="s">
        <v>3204</v>
      </c>
      <c r="P2045" s="39">
        <v>4.0152053965195435E-5</v>
      </c>
      <c r="Q2045" s="39"/>
      <c r="R2045" s="26">
        <v>1.0038013491298859E-2</v>
      </c>
      <c r="S2045" s="7"/>
      <c r="T2045" s="26">
        <v>1.0038013491298859E-2</v>
      </c>
      <c r="U2045" s="11"/>
      <c r="V2045" s="28"/>
      <c r="W2045" s="28"/>
      <c r="X2045" s="29"/>
      <c r="Y2045" s="108" t="str">
        <f t="shared" si="249"/>
        <v>NO OFERTADO</v>
      </c>
      <c r="Z2045" s="108" t="str">
        <f t="shared" si="250"/>
        <v>CORRECTO</v>
      </c>
      <c r="AA2045" s="29">
        <f t="shared" si="251"/>
        <v>0</v>
      </c>
      <c r="AB2045" s="25">
        <v>3.6136848568675893E-3</v>
      </c>
      <c r="AC2045" s="7"/>
      <c r="AD2045" s="26">
        <v>3.6136848568675893E-3</v>
      </c>
      <c r="AE2045" s="28"/>
      <c r="AF2045" s="28"/>
      <c r="AG2045" s="28"/>
      <c r="AH2045" s="29"/>
      <c r="AI2045" s="108" t="str">
        <f t="shared" si="252"/>
        <v>NO OFERTADO</v>
      </c>
      <c r="AJ2045" s="108" t="str">
        <f t="shared" si="253"/>
        <v>CORRECTO</v>
      </c>
      <c r="AK2045" s="27">
        <v>2.4091232379117259E-3</v>
      </c>
      <c r="AL2045" s="7"/>
      <c r="AM2045" s="26">
        <v>2.4091232379117259E-3</v>
      </c>
      <c r="AN2045" s="28"/>
      <c r="AO2045" s="28"/>
      <c r="AP2045" s="28"/>
      <c r="AQ2045" s="29"/>
      <c r="AR2045" s="108" t="str">
        <f t="shared" si="254"/>
        <v>NO OFERTADO</v>
      </c>
      <c r="AS2045" s="109" t="str">
        <f t="shared" si="255"/>
        <v>CORRECTO</v>
      </c>
    </row>
    <row r="2046" spans="1:45" x14ac:dyDescent="0.25">
      <c r="A2046" s="134">
        <v>2046</v>
      </c>
      <c r="B2046" s="135">
        <v>949</v>
      </c>
      <c r="C2046" s="10" t="s">
        <v>1886</v>
      </c>
      <c r="D2046" s="136" t="s">
        <v>1887</v>
      </c>
      <c r="E2046" s="136" t="s">
        <v>36</v>
      </c>
      <c r="F2046" s="136" t="s">
        <v>16</v>
      </c>
      <c r="G2046" s="136" t="s">
        <v>17</v>
      </c>
      <c r="H2046" s="136" t="s">
        <v>36</v>
      </c>
      <c r="I2046" s="137" t="s">
        <v>45</v>
      </c>
      <c r="J2046" s="8">
        <v>1</v>
      </c>
      <c r="K2046" s="8" t="s">
        <v>1888</v>
      </c>
      <c r="L2046" s="9">
        <v>1727</v>
      </c>
      <c r="M2046" s="9">
        <v>2461.6923076923076</v>
      </c>
      <c r="N2046" s="138">
        <f t="shared" si="248"/>
        <v>4251342.615384615</v>
      </c>
      <c r="O2046" s="11" t="s">
        <v>3204</v>
      </c>
      <c r="P2046" s="39">
        <v>1.2916861254864831E-4</v>
      </c>
      <c r="Q2046" s="39"/>
      <c r="R2046" s="26">
        <v>3.2292153137162077E-2</v>
      </c>
      <c r="S2046" s="7"/>
      <c r="T2046" s="26">
        <v>3.2292153137162077E-2</v>
      </c>
      <c r="U2046" s="11"/>
      <c r="V2046" s="28"/>
      <c r="W2046" s="28"/>
      <c r="X2046" s="29"/>
      <c r="Y2046" s="108" t="str">
        <f t="shared" si="249"/>
        <v>NO OFERTADO</v>
      </c>
      <c r="Z2046" s="108" t="str">
        <f t="shared" si="250"/>
        <v>CORRECTO</v>
      </c>
      <c r="AA2046" s="29">
        <f t="shared" si="251"/>
        <v>0</v>
      </c>
      <c r="AB2046" s="25">
        <v>1.1625175129378348E-2</v>
      </c>
      <c r="AC2046" s="7"/>
      <c r="AD2046" s="26">
        <v>1.1625175129378348E-2</v>
      </c>
      <c r="AE2046" s="28"/>
      <c r="AF2046" s="28"/>
      <c r="AG2046" s="28"/>
      <c r="AH2046" s="29"/>
      <c r="AI2046" s="108" t="str">
        <f t="shared" si="252"/>
        <v>NO OFERTADO</v>
      </c>
      <c r="AJ2046" s="108" t="str">
        <f t="shared" si="253"/>
        <v>CORRECTO</v>
      </c>
      <c r="AK2046" s="27">
        <v>7.7501167529188987E-3</v>
      </c>
      <c r="AL2046" s="7"/>
      <c r="AM2046" s="26">
        <v>7.7501167529188987E-3</v>
      </c>
      <c r="AN2046" s="28"/>
      <c r="AO2046" s="28"/>
      <c r="AP2046" s="28"/>
      <c r="AQ2046" s="29"/>
      <c r="AR2046" s="108" t="str">
        <f t="shared" si="254"/>
        <v>NO OFERTADO</v>
      </c>
      <c r="AS2046" s="109" t="str">
        <f t="shared" si="255"/>
        <v>CORRECTO</v>
      </c>
    </row>
    <row r="2047" spans="1:45" ht="24" x14ac:dyDescent="0.25">
      <c r="A2047" s="134">
        <v>2047</v>
      </c>
      <c r="B2047" s="135">
        <v>1476</v>
      </c>
      <c r="C2047" s="10" t="s">
        <v>2635</v>
      </c>
      <c r="D2047" s="136" t="s">
        <v>2636</v>
      </c>
      <c r="E2047" s="136" t="s">
        <v>7</v>
      </c>
      <c r="F2047" s="136" t="s">
        <v>7</v>
      </c>
      <c r="G2047" s="136" t="s">
        <v>8</v>
      </c>
      <c r="H2047" s="136" t="s">
        <v>7</v>
      </c>
      <c r="I2047" s="137" t="s">
        <v>45</v>
      </c>
      <c r="J2047" s="8">
        <v>1</v>
      </c>
      <c r="K2047" s="8" t="s">
        <v>562</v>
      </c>
      <c r="L2047" s="9">
        <v>2179.77</v>
      </c>
      <c r="M2047" s="9">
        <v>20.333333333333332</v>
      </c>
      <c r="N2047" s="138">
        <f t="shared" si="248"/>
        <v>44321.99</v>
      </c>
      <c r="O2047" s="11" t="s">
        <v>3204</v>
      </c>
      <c r="P2047" s="39">
        <v>1.3466357505456258E-6</v>
      </c>
      <c r="Q2047" s="39"/>
      <c r="R2047" s="26">
        <v>3.3665893763640644E-4</v>
      </c>
      <c r="S2047" s="7"/>
      <c r="T2047" s="26">
        <v>3.3665893763640644E-4</v>
      </c>
      <c r="U2047" s="11"/>
      <c r="V2047" s="28"/>
      <c r="W2047" s="28"/>
      <c r="X2047" s="29"/>
      <c r="Y2047" s="108" t="str">
        <f t="shared" si="249"/>
        <v>NO OFERTADO</v>
      </c>
      <c r="Z2047" s="108" t="str">
        <f t="shared" si="250"/>
        <v>CORRECTO</v>
      </c>
      <c r="AA2047" s="29">
        <f t="shared" si="251"/>
        <v>0</v>
      </c>
      <c r="AB2047" s="25">
        <v>1.2119721754910633E-4</v>
      </c>
      <c r="AC2047" s="7"/>
      <c r="AD2047" s="26">
        <v>1.2119721754910633E-4</v>
      </c>
      <c r="AE2047" s="28"/>
      <c r="AF2047" s="28"/>
      <c r="AG2047" s="28"/>
      <c r="AH2047" s="29"/>
      <c r="AI2047" s="108" t="str">
        <f t="shared" si="252"/>
        <v>NO OFERTADO</v>
      </c>
      <c r="AJ2047" s="108" t="str">
        <f t="shared" si="253"/>
        <v>CORRECTO</v>
      </c>
      <c r="AK2047" s="27">
        <v>8.079814503273755E-5</v>
      </c>
      <c r="AL2047" s="7"/>
      <c r="AM2047" s="26">
        <v>8.079814503273755E-5</v>
      </c>
      <c r="AN2047" s="28"/>
      <c r="AO2047" s="28"/>
      <c r="AP2047" s="28"/>
      <c r="AQ2047" s="29"/>
      <c r="AR2047" s="108" t="str">
        <f t="shared" si="254"/>
        <v>NO OFERTADO</v>
      </c>
      <c r="AS2047" s="109" t="str">
        <f t="shared" si="255"/>
        <v>CORRECTO</v>
      </c>
    </row>
    <row r="2048" spans="1:45" ht="24" x14ac:dyDescent="0.25">
      <c r="A2048" s="134">
        <v>2048</v>
      </c>
      <c r="B2048" s="135">
        <v>2667</v>
      </c>
      <c r="C2048" s="10" t="s">
        <v>4156</v>
      </c>
      <c r="D2048" s="136" t="s">
        <v>4488</v>
      </c>
      <c r="E2048" s="136" t="s">
        <v>4489</v>
      </c>
      <c r="F2048" s="136" t="s">
        <v>101</v>
      </c>
      <c r="G2048" s="136" t="s">
        <v>8</v>
      </c>
      <c r="H2048" s="136" t="s">
        <v>4490</v>
      </c>
      <c r="I2048" s="137" t="s">
        <v>45</v>
      </c>
      <c r="J2048" s="8">
        <v>1</v>
      </c>
      <c r="K2048" s="8" t="s">
        <v>562</v>
      </c>
      <c r="L2048" s="9">
        <v>917</v>
      </c>
      <c r="M2048" s="9">
        <v>50</v>
      </c>
      <c r="N2048" s="138">
        <f t="shared" si="248"/>
        <v>45850</v>
      </c>
      <c r="O2048" s="11" t="s">
        <v>4504</v>
      </c>
      <c r="P2048" s="39">
        <v>1.39306130348653E-6</v>
      </c>
      <c r="Q2048" s="39"/>
      <c r="R2048" s="26">
        <v>3.4826532587163247E-4</v>
      </c>
      <c r="S2048" s="7"/>
      <c r="T2048" s="26">
        <v>3.4826532587163247E-4</v>
      </c>
      <c r="U2048" s="11"/>
      <c r="V2048" s="28"/>
      <c r="W2048" s="28"/>
      <c r="X2048" s="29"/>
      <c r="Y2048" s="108" t="str">
        <f t="shared" si="249"/>
        <v>NO OFERTADO</v>
      </c>
      <c r="Z2048" s="108" t="str">
        <f t="shared" si="250"/>
        <v>CORRECTO</v>
      </c>
      <c r="AA2048" s="29">
        <f t="shared" si="251"/>
        <v>0</v>
      </c>
      <c r="AB2048" s="25">
        <v>1.253755173137877E-4</v>
      </c>
      <c r="AC2048" s="7"/>
      <c r="AD2048" s="26">
        <v>1.253755173137877E-4</v>
      </c>
      <c r="AE2048" s="28"/>
      <c r="AF2048" s="28"/>
      <c r="AG2048" s="28"/>
      <c r="AH2048" s="29"/>
      <c r="AI2048" s="108" t="str">
        <f t="shared" si="252"/>
        <v>NO OFERTADO</v>
      </c>
      <c r="AJ2048" s="108" t="str">
        <f t="shared" si="253"/>
        <v>CORRECTO</v>
      </c>
      <c r="AK2048" s="27">
        <v>8.3583678209191799E-5</v>
      </c>
      <c r="AL2048" s="7"/>
      <c r="AM2048" s="26">
        <v>8.3583678209191799E-5</v>
      </c>
      <c r="AN2048" s="28"/>
      <c r="AO2048" s="28"/>
      <c r="AP2048" s="28"/>
      <c r="AQ2048" s="29"/>
      <c r="AR2048" s="108" t="str">
        <f t="shared" si="254"/>
        <v>NO OFERTADO</v>
      </c>
      <c r="AS2048" s="109" t="str">
        <f t="shared" si="255"/>
        <v>CORRECTO</v>
      </c>
    </row>
    <row r="2049" spans="1:45" ht="24" x14ac:dyDescent="0.25">
      <c r="A2049" s="134">
        <v>2049</v>
      </c>
      <c r="B2049" s="135">
        <v>531</v>
      </c>
      <c r="C2049" s="10" t="s">
        <v>1233</v>
      </c>
      <c r="D2049" s="136" t="s">
        <v>1234</v>
      </c>
      <c r="E2049" s="136" t="s">
        <v>6</v>
      </c>
      <c r="F2049" s="136" t="s">
        <v>7</v>
      </c>
      <c r="G2049" s="136" t="s">
        <v>8</v>
      </c>
      <c r="H2049" s="136" t="s">
        <v>7</v>
      </c>
      <c r="I2049" s="137" t="s">
        <v>45</v>
      </c>
      <c r="J2049" s="8">
        <v>1</v>
      </c>
      <c r="K2049" s="8" t="s">
        <v>1235</v>
      </c>
      <c r="L2049" s="9">
        <v>255.57</v>
      </c>
      <c r="M2049" s="9">
        <v>59341.461538461539</v>
      </c>
      <c r="N2049" s="138">
        <f t="shared" si="248"/>
        <v>15165897.325384615</v>
      </c>
      <c r="O2049" s="11" t="s">
        <v>3204</v>
      </c>
      <c r="P2049" s="39">
        <v>4.6078570766942579E-4</v>
      </c>
      <c r="Q2049" s="39"/>
      <c r="R2049" s="26">
        <v>0.11519642691735645</v>
      </c>
      <c r="S2049" s="7"/>
      <c r="T2049" s="26">
        <v>0.11519642691735645</v>
      </c>
      <c r="U2049" s="11"/>
      <c r="V2049" s="28"/>
      <c r="W2049" s="28"/>
      <c r="X2049" s="29"/>
      <c r="Y2049" s="108" t="str">
        <f t="shared" si="249"/>
        <v>NO OFERTADO</v>
      </c>
      <c r="Z2049" s="108" t="str">
        <f t="shared" si="250"/>
        <v>CORRECTO</v>
      </c>
      <c r="AA2049" s="29">
        <f t="shared" si="251"/>
        <v>0</v>
      </c>
      <c r="AB2049" s="25">
        <v>4.1470713690248323E-2</v>
      </c>
      <c r="AC2049" s="7"/>
      <c r="AD2049" s="26">
        <v>4.1470713690248323E-2</v>
      </c>
      <c r="AE2049" s="28"/>
      <c r="AF2049" s="28"/>
      <c r="AG2049" s="28"/>
      <c r="AH2049" s="29"/>
      <c r="AI2049" s="108" t="str">
        <f t="shared" si="252"/>
        <v>NO OFERTADO</v>
      </c>
      <c r="AJ2049" s="108" t="str">
        <f t="shared" si="253"/>
        <v>CORRECTO</v>
      </c>
      <c r="AK2049" s="27">
        <v>2.7647142460165548E-2</v>
      </c>
      <c r="AL2049" s="7"/>
      <c r="AM2049" s="26">
        <v>2.7647142460165548E-2</v>
      </c>
      <c r="AN2049" s="28"/>
      <c r="AO2049" s="28"/>
      <c r="AP2049" s="28"/>
      <c r="AQ2049" s="29"/>
      <c r="AR2049" s="108" t="str">
        <f t="shared" si="254"/>
        <v>NO OFERTADO</v>
      </c>
      <c r="AS2049" s="109" t="str">
        <f t="shared" si="255"/>
        <v>CORRECTO</v>
      </c>
    </row>
    <row r="2050" spans="1:45" x14ac:dyDescent="0.25">
      <c r="A2050" s="134">
        <v>2050</v>
      </c>
      <c r="B2050" s="135">
        <v>956</v>
      </c>
      <c r="C2050" s="10" t="s">
        <v>1898</v>
      </c>
      <c r="D2050" s="136" t="s">
        <v>1899</v>
      </c>
      <c r="E2050" s="136" t="s">
        <v>36</v>
      </c>
      <c r="F2050" s="136" t="s">
        <v>16</v>
      </c>
      <c r="G2050" s="136" t="s">
        <v>17</v>
      </c>
      <c r="H2050" s="136" t="s">
        <v>36</v>
      </c>
      <c r="I2050" s="137" t="s">
        <v>45</v>
      </c>
      <c r="J2050" s="8">
        <v>1</v>
      </c>
      <c r="K2050" s="8" t="s">
        <v>1900</v>
      </c>
      <c r="L2050" s="9">
        <v>33995</v>
      </c>
      <c r="M2050" s="9">
        <v>109</v>
      </c>
      <c r="N2050" s="138">
        <f t="shared" si="248"/>
        <v>3705455</v>
      </c>
      <c r="O2050" s="11" t="s">
        <v>3204</v>
      </c>
      <c r="P2050" s="39">
        <v>1.1258290015944777E-4</v>
      </c>
      <c r="Q2050" s="39"/>
      <c r="R2050" s="26">
        <v>2.8145725039861944E-2</v>
      </c>
      <c r="S2050" s="7"/>
      <c r="T2050" s="26">
        <v>2.8145725039861944E-2</v>
      </c>
      <c r="U2050" s="11"/>
      <c r="V2050" s="28"/>
      <c r="W2050" s="28"/>
      <c r="X2050" s="29"/>
      <c r="Y2050" s="108" t="str">
        <f t="shared" si="249"/>
        <v>NO OFERTADO</v>
      </c>
      <c r="Z2050" s="108" t="str">
        <f t="shared" si="250"/>
        <v>CORRECTO</v>
      </c>
      <c r="AA2050" s="29">
        <f t="shared" si="251"/>
        <v>0</v>
      </c>
      <c r="AB2050" s="25">
        <v>1.0132461014350299E-2</v>
      </c>
      <c r="AC2050" s="7"/>
      <c r="AD2050" s="26">
        <v>1.0132461014350299E-2</v>
      </c>
      <c r="AE2050" s="28"/>
      <c r="AF2050" s="28"/>
      <c r="AG2050" s="28"/>
      <c r="AH2050" s="29"/>
      <c r="AI2050" s="108" t="str">
        <f t="shared" si="252"/>
        <v>NO OFERTADO</v>
      </c>
      <c r="AJ2050" s="108" t="str">
        <f t="shared" si="253"/>
        <v>CORRECTO</v>
      </c>
      <c r="AK2050" s="27">
        <v>6.7549740095668659E-3</v>
      </c>
      <c r="AL2050" s="7"/>
      <c r="AM2050" s="26">
        <v>6.7549740095668659E-3</v>
      </c>
      <c r="AN2050" s="28"/>
      <c r="AO2050" s="28"/>
      <c r="AP2050" s="28"/>
      <c r="AQ2050" s="29"/>
      <c r="AR2050" s="108" t="str">
        <f t="shared" si="254"/>
        <v>NO OFERTADO</v>
      </c>
      <c r="AS2050" s="109" t="str">
        <f t="shared" si="255"/>
        <v>CORRECTO</v>
      </c>
    </row>
    <row r="2051" spans="1:45" x14ac:dyDescent="0.25">
      <c r="A2051" s="134">
        <v>2051</v>
      </c>
      <c r="B2051" s="135">
        <v>1586</v>
      </c>
      <c r="C2051" s="10" t="s">
        <v>1898</v>
      </c>
      <c r="D2051" s="136" t="s">
        <v>91</v>
      </c>
      <c r="E2051" s="136" t="s">
        <v>36</v>
      </c>
      <c r="F2051" s="136" t="s">
        <v>16</v>
      </c>
      <c r="G2051" s="136" t="s">
        <v>17</v>
      </c>
      <c r="H2051" s="136" t="s">
        <v>36</v>
      </c>
      <c r="I2051" s="137" t="s">
        <v>45</v>
      </c>
      <c r="J2051" s="8">
        <v>1</v>
      </c>
      <c r="K2051" s="8" t="s">
        <v>1900</v>
      </c>
      <c r="L2051" s="9">
        <v>2587.67</v>
      </c>
      <c r="M2051" s="9">
        <v>92.84615384615384</v>
      </c>
      <c r="N2051" s="138">
        <f t="shared" si="248"/>
        <v>240255.20692307691</v>
      </c>
      <c r="O2051" s="11" t="s">
        <v>3204</v>
      </c>
      <c r="P2051" s="39">
        <v>7.299677900233098E-6</v>
      </c>
      <c r="Q2051" s="39"/>
      <c r="R2051" s="26">
        <v>1.8249194750582746E-3</v>
      </c>
      <c r="S2051" s="7"/>
      <c r="T2051" s="26">
        <v>1.8249194750582746E-3</v>
      </c>
      <c r="U2051" s="11"/>
      <c r="V2051" s="28"/>
      <c r="W2051" s="28"/>
      <c r="X2051" s="29"/>
      <c r="Y2051" s="108" t="str">
        <f t="shared" si="249"/>
        <v>NO OFERTADO</v>
      </c>
      <c r="Z2051" s="108" t="str">
        <f t="shared" si="250"/>
        <v>CORRECTO</v>
      </c>
      <c r="AA2051" s="29">
        <f t="shared" si="251"/>
        <v>0</v>
      </c>
      <c r="AB2051" s="25">
        <v>6.5697101102097884E-4</v>
      </c>
      <c r="AC2051" s="7"/>
      <c r="AD2051" s="26">
        <v>6.5697101102097884E-4</v>
      </c>
      <c r="AE2051" s="28"/>
      <c r="AF2051" s="28"/>
      <c r="AG2051" s="28"/>
      <c r="AH2051" s="29"/>
      <c r="AI2051" s="108" t="str">
        <f t="shared" si="252"/>
        <v>NO OFERTADO</v>
      </c>
      <c r="AJ2051" s="108" t="str">
        <f t="shared" si="253"/>
        <v>CORRECTO</v>
      </c>
      <c r="AK2051" s="27">
        <v>4.3798067401398588E-4</v>
      </c>
      <c r="AL2051" s="7"/>
      <c r="AM2051" s="26">
        <v>4.3798067401398588E-4</v>
      </c>
      <c r="AN2051" s="28"/>
      <c r="AO2051" s="28"/>
      <c r="AP2051" s="28"/>
      <c r="AQ2051" s="29"/>
      <c r="AR2051" s="108" t="str">
        <f t="shared" si="254"/>
        <v>NO OFERTADO</v>
      </c>
      <c r="AS2051" s="109" t="str">
        <f t="shared" si="255"/>
        <v>CORRECTO</v>
      </c>
    </row>
    <row r="2052" spans="1:45" x14ac:dyDescent="0.25">
      <c r="A2052" s="134">
        <v>2052</v>
      </c>
      <c r="B2052" s="135">
        <v>913</v>
      </c>
      <c r="C2052" s="10" t="s">
        <v>1674</v>
      </c>
      <c r="D2052" s="136" t="s">
        <v>126</v>
      </c>
      <c r="E2052" s="136" t="s">
        <v>36</v>
      </c>
      <c r="F2052" s="136" t="s">
        <v>16</v>
      </c>
      <c r="G2052" s="136" t="s">
        <v>17</v>
      </c>
      <c r="H2052" s="136" t="s">
        <v>18</v>
      </c>
      <c r="I2052" s="137">
        <v>273928</v>
      </c>
      <c r="J2052" s="8">
        <v>1</v>
      </c>
      <c r="K2052" s="8" t="s">
        <v>1675</v>
      </c>
      <c r="L2052" s="9">
        <v>78614.8</v>
      </c>
      <c r="M2052" s="9">
        <v>47</v>
      </c>
      <c r="N2052" s="138">
        <f t="shared" si="248"/>
        <v>3694895.6</v>
      </c>
      <c r="O2052" s="11" t="s">
        <v>3204</v>
      </c>
      <c r="P2052" s="39">
        <v>1.1226207373571745E-4</v>
      </c>
      <c r="Q2052" s="39">
        <v>1.7924398121211529E-4</v>
      </c>
      <c r="R2052" s="26">
        <v>2.8065518433929362E-2</v>
      </c>
      <c r="S2052" s="26">
        <v>5.3773194363634586E-3</v>
      </c>
      <c r="T2052" s="26">
        <v>3.344283787029282E-2</v>
      </c>
      <c r="U2052" s="11"/>
      <c r="V2052" s="28"/>
      <c r="W2052" s="28"/>
      <c r="X2052" s="29"/>
      <c r="Y2052" s="108" t="str">
        <f t="shared" si="249"/>
        <v>NO OFERTADO</v>
      </c>
      <c r="Z2052" s="108" t="str">
        <f t="shared" si="250"/>
        <v>CORRECTO</v>
      </c>
      <c r="AA2052" s="29">
        <f t="shared" si="251"/>
        <v>0</v>
      </c>
      <c r="AB2052" s="25">
        <v>1.010358663621457E-2</v>
      </c>
      <c r="AC2052" s="26">
        <v>2.6886597181817293E-3</v>
      </c>
      <c r="AD2052" s="26">
        <v>1.2792246354396299E-2</v>
      </c>
      <c r="AE2052" s="28"/>
      <c r="AF2052" s="28"/>
      <c r="AG2052" s="28"/>
      <c r="AH2052" s="29"/>
      <c r="AI2052" s="108" t="str">
        <f t="shared" si="252"/>
        <v>NO OFERTADO</v>
      </c>
      <c r="AJ2052" s="108" t="str">
        <f t="shared" si="253"/>
        <v>CORRECTO</v>
      </c>
      <c r="AK2052" s="27">
        <v>6.7357244241430464E-3</v>
      </c>
      <c r="AL2052" s="26">
        <v>8.9621990606057647E-4</v>
      </c>
      <c r="AM2052" s="26">
        <v>7.631944330203623E-3</v>
      </c>
      <c r="AN2052" s="28"/>
      <c r="AO2052" s="28"/>
      <c r="AP2052" s="28"/>
      <c r="AQ2052" s="29"/>
      <c r="AR2052" s="108" t="str">
        <f t="shared" si="254"/>
        <v>NO OFERTADO</v>
      </c>
      <c r="AS2052" s="109" t="str">
        <f t="shared" si="255"/>
        <v>CORRECTO</v>
      </c>
    </row>
    <row r="2053" spans="1:45" ht="24" x14ac:dyDescent="0.25">
      <c r="A2053" s="134">
        <v>2053</v>
      </c>
      <c r="B2053" s="135">
        <v>806</v>
      </c>
      <c r="C2053" s="10" t="s">
        <v>1674</v>
      </c>
      <c r="D2053" s="136" t="s">
        <v>126</v>
      </c>
      <c r="E2053" s="136" t="s">
        <v>6</v>
      </c>
      <c r="F2053" s="136" t="s">
        <v>7</v>
      </c>
      <c r="G2053" s="136" t="s">
        <v>8</v>
      </c>
      <c r="H2053" s="136" t="s">
        <v>7</v>
      </c>
      <c r="I2053" s="137">
        <v>72676</v>
      </c>
      <c r="J2053" s="8">
        <v>1</v>
      </c>
      <c r="K2053" s="8" t="s">
        <v>1675</v>
      </c>
      <c r="L2053" s="9">
        <v>17992</v>
      </c>
      <c r="M2053" s="9">
        <v>174.69230769230768</v>
      </c>
      <c r="N2053" s="138">
        <f t="shared" si="248"/>
        <v>3143063.9999999995</v>
      </c>
      <c r="O2053" s="11" t="s">
        <v>3204</v>
      </c>
      <c r="P2053" s="39">
        <v>9.549576516426579E-5</v>
      </c>
      <c r="Q2053" s="39">
        <v>1.524739439361902E-4</v>
      </c>
      <c r="R2053" s="26">
        <v>2.3873941291066448E-2</v>
      </c>
      <c r="S2053" s="26">
        <v>4.5742183180857059E-3</v>
      </c>
      <c r="T2053" s="26">
        <v>2.8448159609152153E-2</v>
      </c>
      <c r="U2053" s="11"/>
      <c r="V2053" s="28"/>
      <c r="W2053" s="28"/>
      <c r="X2053" s="29"/>
      <c r="Y2053" s="108" t="str">
        <f t="shared" si="249"/>
        <v>NO OFERTADO</v>
      </c>
      <c r="Z2053" s="108" t="str">
        <f t="shared" si="250"/>
        <v>CORRECTO</v>
      </c>
      <c r="AA2053" s="29">
        <f t="shared" si="251"/>
        <v>0</v>
      </c>
      <c r="AB2053" s="25">
        <v>8.5946188647839216E-3</v>
      </c>
      <c r="AC2053" s="26">
        <v>2.2871091590428529E-3</v>
      </c>
      <c r="AD2053" s="26">
        <v>1.0881728023826774E-2</v>
      </c>
      <c r="AE2053" s="28"/>
      <c r="AF2053" s="28"/>
      <c r="AG2053" s="28"/>
      <c r="AH2053" s="29"/>
      <c r="AI2053" s="108" t="str">
        <f t="shared" si="252"/>
        <v>NO OFERTADO</v>
      </c>
      <c r="AJ2053" s="108" t="str">
        <f t="shared" si="253"/>
        <v>CORRECTO</v>
      </c>
      <c r="AK2053" s="27">
        <v>5.7297459098559472E-3</v>
      </c>
      <c r="AL2053" s="26">
        <v>7.6236971968095106E-4</v>
      </c>
      <c r="AM2053" s="26">
        <v>6.492115629536898E-3</v>
      </c>
      <c r="AN2053" s="28"/>
      <c r="AO2053" s="28"/>
      <c r="AP2053" s="28"/>
      <c r="AQ2053" s="29"/>
      <c r="AR2053" s="108" t="str">
        <f t="shared" si="254"/>
        <v>NO OFERTADO</v>
      </c>
      <c r="AS2053" s="109" t="str">
        <f t="shared" si="255"/>
        <v>CORRECTO</v>
      </c>
    </row>
    <row r="2054" spans="1:45" ht="24" x14ac:dyDescent="0.25">
      <c r="A2054" s="134">
        <v>2054</v>
      </c>
      <c r="B2054" s="135">
        <v>900</v>
      </c>
      <c r="C2054" s="10" t="s">
        <v>1819</v>
      </c>
      <c r="D2054" s="136" t="s">
        <v>136</v>
      </c>
      <c r="E2054" s="136" t="s">
        <v>6</v>
      </c>
      <c r="F2054" s="136" t="s">
        <v>101</v>
      </c>
      <c r="G2054" s="136" t="s">
        <v>8</v>
      </c>
      <c r="H2054" s="136" t="s">
        <v>7</v>
      </c>
      <c r="I2054" s="137">
        <v>6801.5999999999995</v>
      </c>
      <c r="J2054" s="8">
        <v>1</v>
      </c>
      <c r="K2054" s="8" t="s">
        <v>1820</v>
      </c>
      <c r="L2054" s="9">
        <v>6801.6</v>
      </c>
      <c r="M2054" s="9">
        <v>764.61538461538464</v>
      </c>
      <c r="N2054" s="138">
        <f t="shared" ref="N2054:N2117" si="256">M2054*L2054</f>
        <v>5200608</v>
      </c>
      <c r="O2054" s="11" t="s">
        <v>3204</v>
      </c>
      <c r="P2054" s="39">
        <v>1.5801015832938878E-4</v>
      </c>
      <c r="Q2054" s="39">
        <v>2.5228796251877228E-4</v>
      </c>
      <c r="R2054" s="26">
        <v>3.9502539582347194E-2</v>
      </c>
      <c r="S2054" s="26">
        <v>7.5686388755631679E-3</v>
      </c>
      <c r="T2054" s="26">
        <v>4.7071178457910361E-2</v>
      </c>
      <c r="U2054" s="11"/>
      <c r="V2054" s="28"/>
      <c r="W2054" s="28"/>
      <c r="X2054" s="29"/>
      <c r="Y2054" s="108" t="str">
        <f t="shared" ref="Y2054:Y2117" si="257">IF(U2054=0,"NO OFERTADO",IF(V2054=0,"NO OFERTADO",IF(W2054=0,"NO OFERTADO",IF(X2054&gt;0,"CORRECTO","NO OFERTADO"))))</f>
        <v>NO OFERTADO</v>
      </c>
      <c r="Z2054" s="108" t="str">
        <f t="shared" ref="Z2054:Z2117" si="258">IF(X2054=0,"CORRECTO",IF(X2054&gt;I2054,"SOBREPASA TECHO REGULADO","CORRECTO"))</f>
        <v>CORRECTO</v>
      </c>
      <c r="AA2054" s="29">
        <f t="shared" ref="AA2054:AA2117" si="259">IF(AND(Y2054="CORRECTO", Z2054="CORRECTO"), X2054*M2054, 0)</f>
        <v>0</v>
      </c>
      <c r="AB2054" s="25">
        <v>1.422091424964499E-2</v>
      </c>
      <c r="AC2054" s="26">
        <v>3.784319437781584E-3</v>
      </c>
      <c r="AD2054" s="26">
        <v>1.8005233687426573E-2</v>
      </c>
      <c r="AE2054" s="28"/>
      <c r="AF2054" s="28"/>
      <c r="AG2054" s="28"/>
      <c r="AH2054" s="29"/>
      <c r="AI2054" s="108" t="str">
        <f t="shared" ref="AI2054:AI2117" si="260">IF(AE2054=0,"NO OFERTADO",IF(AF2054=0,"NO OFERTADO",IF(AG2054=0,"NO OFERTADO",IF(AH2054&gt;0,"CORRECTO","NO OFERTADO"))))</f>
        <v>NO OFERTADO</v>
      </c>
      <c r="AJ2054" s="108" t="str">
        <f t="shared" ref="AJ2054:AJ2117" si="261">IF(AH2054=0,"CORRECTO",IF(AH2054&lt;X2054,"PRECIO OPCION 1 MAYOR QUE OPCION 2",IF(AH2054&gt;I2054,"SOBREPASA TECHO REGULADO","CORRECTO")))</f>
        <v>CORRECTO</v>
      </c>
      <c r="AK2054" s="27">
        <v>9.4806094997633272E-3</v>
      </c>
      <c r="AL2054" s="26">
        <v>1.2614398125938614E-3</v>
      </c>
      <c r="AM2054" s="26">
        <v>1.0742049312357189E-2</v>
      </c>
      <c r="AN2054" s="28"/>
      <c r="AO2054" s="28"/>
      <c r="AP2054" s="28"/>
      <c r="AQ2054" s="29"/>
      <c r="AR2054" s="108" t="str">
        <f t="shared" ref="AR2054:AR2117" si="262">IF(AN2054=0,"NO OFERTADO",IF(AO2054=0,"NO OFERTADO",IF(AP2054=0,"NO OFERTADO",IF(AQ2054&gt;0,"CORRECTO","NO OFERTADO"))))</f>
        <v>NO OFERTADO</v>
      </c>
      <c r="AS2054" s="109" t="str">
        <f t="shared" ref="AS2054:AS2117" si="263">IF(AQ2054=0,"CORRECTO",IF(AQ2054&lt;AH2054,"PRECIO OPCION 2 MAYOR QUE OPCION 3",IF(AQ2054&gt;I2054,"SOBREPASA TECHO REGULADO","CORRECTO")))</f>
        <v>CORRECTO</v>
      </c>
    </row>
    <row r="2055" spans="1:45" ht="24" x14ac:dyDescent="0.25">
      <c r="A2055" s="134">
        <v>2055</v>
      </c>
      <c r="B2055" s="135">
        <v>1187</v>
      </c>
      <c r="C2055" s="10" t="s">
        <v>1819</v>
      </c>
      <c r="D2055" s="136" t="s">
        <v>1148</v>
      </c>
      <c r="E2055" s="136" t="s">
        <v>6</v>
      </c>
      <c r="F2055" s="136" t="s">
        <v>7</v>
      </c>
      <c r="G2055" s="136" t="s">
        <v>8</v>
      </c>
      <c r="H2055" s="136" t="s">
        <v>7</v>
      </c>
      <c r="I2055" s="137">
        <v>3400.7999999999997</v>
      </c>
      <c r="J2055" s="8">
        <v>1</v>
      </c>
      <c r="K2055" s="8" t="s">
        <v>1820</v>
      </c>
      <c r="L2055" s="9">
        <v>3400.8</v>
      </c>
      <c r="M2055" s="9">
        <v>766.09090909090912</v>
      </c>
      <c r="N2055" s="138">
        <f t="shared" si="256"/>
        <v>2605321.9636363639</v>
      </c>
      <c r="O2055" s="11" t="s">
        <v>3204</v>
      </c>
      <c r="P2055" s="39">
        <v>7.9157540036321896E-5</v>
      </c>
      <c r="Q2055" s="39">
        <v>1.2638740891665457E-4</v>
      </c>
      <c r="R2055" s="26">
        <v>1.9789385009080476E-2</v>
      </c>
      <c r="S2055" s="26">
        <v>3.7916222674996372E-3</v>
      </c>
      <c r="T2055" s="26">
        <v>2.3581007276580114E-2</v>
      </c>
      <c r="U2055" s="11"/>
      <c r="V2055" s="28"/>
      <c r="W2055" s="28"/>
      <c r="X2055" s="29"/>
      <c r="Y2055" s="108" t="str">
        <f t="shared" si="257"/>
        <v>NO OFERTADO</v>
      </c>
      <c r="Z2055" s="108" t="str">
        <f t="shared" si="258"/>
        <v>CORRECTO</v>
      </c>
      <c r="AA2055" s="29">
        <f t="shared" si="259"/>
        <v>0</v>
      </c>
      <c r="AB2055" s="25">
        <v>7.1241786032689705E-3</v>
      </c>
      <c r="AC2055" s="26">
        <v>1.8958111337498186E-3</v>
      </c>
      <c r="AD2055" s="26">
        <v>9.0199897370187888E-3</v>
      </c>
      <c r="AE2055" s="28"/>
      <c r="AF2055" s="28"/>
      <c r="AG2055" s="28"/>
      <c r="AH2055" s="29"/>
      <c r="AI2055" s="108" t="str">
        <f t="shared" si="260"/>
        <v>NO OFERTADO</v>
      </c>
      <c r="AJ2055" s="108" t="str">
        <f t="shared" si="261"/>
        <v>CORRECTO</v>
      </c>
      <c r="AK2055" s="27">
        <v>4.7494524021793137E-3</v>
      </c>
      <c r="AL2055" s="26">
        <v>6.319370445832729E-4</v>
      </c>
      <c r="AM2055" s="26">
        <v>5.3813894467625864E-3</v>
      </c>
      <c r="AN2055" s="28"/>
      <c r="AO2055" s="28"/>
      <c r="AP2055" s="28"/>
      <c r="AQ2055" s="29"/>
      <c r="AR2055" s="108" t="str">
        <f t="shared" si="262"/>
        <v>NO OFERTADO</v>
      </c>
      <c r="AS2055" s="109" t="str">
        <f t="shared" si="263"/>
        <v>CORRECTO</v>
      </c>
    </row>
    <row r="2056" spans="1:45" ht="24" x14ac:dyDescent="0.25">
      <c r="A2056" s="134">
        <v>2056</v>
      </c>
      <c r="B2056" s="135">
        <v>985</v>
      </c>
      <c r="C2056" s="10" t="s">
        <v>1932</v>
      </c>
      <c r="D2056" s="136" t="s">
        <v>1462</v>
      </c>
      <c r="E2056" s="136" t="s">
        <v>6</v>
      </c>
      <c r="F2056" s="136" t="s">
        <v>7</v>
      </c>
      <c r="G2056" s="136" t="s">
        <v>8</v>
      </c>
      <c r="H2056" s="136" t="s">
        <v>7</v>
      </c>
      <c r="I2056" s="137" t="s">
        <v>45</v>
      </c>
      <c r="J2056" s="8">
        <v>1</v>
      </c>
      <c r="K2056" s="8" t="s">
        <v>1933</v>
      </c>
      <c r="L2056" s="9">
        <v>199.69</v>
      </c>
      <c r="M2056" s="9">
        <v>13029.384615384615</v>
      </c>
      <c r="N2056" s="138">
        <f t="shared" si="256"/>
        <v>2601837.8138461537</v>
      </c>
      <c r="O2056" s="11" t="s">
        <v>3204</v>
      </c>
      <c r="P2056" s="39">
        <v>7.9051681055988365E-5</v>
      </c>
      <c r="Q2056" s="39"/>
      <c r="R2056" s="26">
        <v>1.9762920263997091E-2</v>
      </c>
      <c r="S2056" s="7"/>
      <c r="T2056" s="26">
        <v>1.9762920263997091E-2</v>
      </c>
      <c r="U2056" s="11"/>
      <c r="V2056" s="28"/>
      <c r="W2056" s="28"/>
      <c r="X2056" s="29"/>
      <c r="Y2056" s="108" t="str">
        <f t="shared" si="257"/>
        <v>NO OFERTADO</v>
      </c>
      <c r="Z2056" s="108" t="str">
        <f t="shared" si="258"/>
        <v>CORRECTO</v>
      </c>
      <c r="AA2056" s="29">
        <f t="shared" si="259"/>
        <v>0</v>
      </c>
      <c r="AB2056" s="25">
        <v>7.114651295038953E-3</v>
      </c>
      <c r="AC2056" s="7"/>
      <c r="AD2056" s="26">
        <v>7.114651295038953E-3</v>
      </c>
      <c r="AE2056" s="28"/>
      <c r="AF2056" s="28"/>
      <c r="AG2056" s="28"/>
      <c r="AH2056" s="29"/>
      <c r="AI2056" s="108" t="str">
        <f t="shared" si="260"/>
        <v>NO OFERTADO</v>
      </c>
      <c r="AJ2056" s="108" t="str">
        <f t="shared" si="261"/>
        <v>CORRECTO</v>
      </c>
      <c r="AK2056" s="27">
        <v>4.7431008633593017E-3</v>
      </c>
      <c r="AL2056" s="7"/>
      <c r="AM2056" s="26">
        <v>4.7431008633593017E-3</v>
      </c>
      <c r="AN2056" s="28"/>
      <c r="AO2056" s="28"/>
      <c r="AP2056" s="28"/>
      <c r="AQ2056" s="29"/>
      <c r="AR2056" s="108" t="str">
        <f t="shared" si="262"/>
        <v>NO OFERTADO</v>
      </c>
      <c r="AS2056" s="109" t="str">
        <f t="shared" si="263"/>
        <v>CORRECTO</v>
      </c>
    </row>
    <row r="2057" spans="1:45" x14ac:dyDescent="0.25">
      <c r="A2057" s="134">
        <v>2057</v>
      </c>
      <c r="B2057" s="135">
        <v>1356</v>
      </c>
      <c r="C2057" s="10" t="s">
        <v>2296</v>
      </c>
      <c r="D2057" s="136" t="s">
        <v>4877</v>
      </c>
      <c r="E2057" s="136" t="s">
        <v>2464</v>
      </c>
      <c r="F2057" s="136" t="s">
        <v>166</v>
      </c>
      <c r="G2057" s="136" t="s">
        <v>242</v>
      </c>
      <c r="H2057" s="136" t="s">
        <v>81</v>
      </c>
      <c r="I2057" s="137" t="s">
        <v>45</v>
      </c>
      <c r="J2057" s="8">
        <v>120</v>
      </c>
      <c r="K2057" s="8" t="s">
        <v>2298</v>
      </c>
      <c r="L2057" s="9">
        <v>85.49</v>
      </c>
      <c r="M2057" s="9">
        <v>23252.307692307691</v>
      </c>
      <c r="N2057" s="138">
        <f t="shared" si="256"/>
        <v>1987839.7846153844</v>
      </c>
      <c r="O2057" s="11" t="s">
        <v>3204</v>
      </c>
      <c r="P2057" s="39">
        <v>6.0396568843591943E-5</v>
      </c>
      <c r="Q2057" s="39"/>
      <c r="R2057" s="26">
        <v>1.5099142210897986E-2</v>
      </c>
      <c r="S2057" s="7"/>
      <c r="T2057" s="26">
        <v>1.5099142210897986E-2</v>
      </c>
      <c r="U2057" s="11"/>
      <c r="V2057" s="28"/>
      <c r="W2057" s="28"/>
      <c r="X2057" s="29"/>
      <c r="Y2057" s="108" t="str">
        <f t="shared" si="257"/>
        <v>NO OFERTADO</v>
      </c>
      <c r="Z2057" s="108" t="str">
        <f t="shared" si="258"/>
        <v>CORRECTO</v>
      </c>
      <c r="AA2057" s="29">
        <f t="shared" si="259"/>
        <v>0</v>
      </c>
      <c r="AB2057" s="25">
        <v>5.4356911959232753E-3</v>
      </c>
      <c r="AC2057" s="7"/>
      <c r="AD2057" s="26">
        <v>5.4356911959232753E-3</v>
      </c>
      <c r="AE2057" s="28"/>
      <c r="AF2057" s="28"/>
      <c r="AG2057" s="28"/>
      <c r="AH2057" s="29"/>
      <c r="AI2057" s="108" t="str">
        <f t="shared" si="260"/>
        <v>NO OFERTADO</v>
      </c>
      <c r="AJ2057" s="108" t="str">
        <f t="shared" si="261"/>
        <v>CORRECTO</v>
      </c>
      <c r="AK2057" s="27">
        <v>3.6237941306155167E-3</v>
      </c>
      <c r="AL2057" s="7"/>
      <c r="AM2057" s="26">
        <v>3.6237941306155167E-3</v>
      </c>
      <c r="AN2057" s="28"/>
      <c r="AO2057" s="28"/>
      <c r="AP2057" s="28"/>
      <c r="AQ2057" s="29"/>
      <c r="AR2057" s="108" t="str">
        <f t="shared" si="262"/>
        <v>NO OFERTADO</v>
      </c>
      <c r="AS2057" s="109" t="str">
        <f t="shared" si="263"/>
        <v>CORRECTO</v>
      </c>
    </row>
    <row r="2058" spans="1:45" x14ac:dyDescent="0.25">
      <c r="A2058" s="134">
        <v>2058</v>
      </c>
      <c r="B2058" s="135">
        <v>1251</v>
      </c>
      <c r="C2058" s="10" t="s">
        <v>2296</v>
      </c>
      <c r="D2058" s="136" t="s">
        <v>2297</v>
      </c>
      <c r="E2058" s="136" t="s">
        <v>165</v>
      </c>
      <c r="F2058" s="136" t="s">
        <v>166</v>
      </c>
      <c r="G2058" s="136" t="s">
        <v>242</v>
      </c>
      <c r="H2058" s="136" t="s">
        <v>81</v>
      </c>
      <c r="I2058" s="137" t="s">
        <v>45</v>
      </c>
      <c r="J2058" s="8">
        <v>60</v>
      </c>
      <c r="K2058" s="8" t="s">
        <v>2298</v>
      </c>
      <c r="L2058" s="9">
        <v>126.12</v>
      </c>
      <c r="M2058" s="9">
        <v>14446.153846153846</v>
      </c>
      <c r="N2058" s="138">
        <f t="shared" si="256"/>
        <v>1821948.923076923</v>
      </c>
      <c r="O2058" s="11" t="s">
        <v>3204</v>
      </c>
      <c r="P2058" s="39">
        <v>5.5356304071263208E-5</v>
      </c>
      <c r="Q2058" s="39"/>
      <c r="R2058" s="26">
        <v>1.3839076017815801E-2</v>
      </c>
      <c r="S2058" s="7"/>
      <c r="T2058" s="26">
        <v>1.3839076017815801E-2</v>
      </c>
      <c r="U2058" s="11"/>
      <c r="V2058" s="28"/>
      <c r="W2058" s="28"/>
      <c r="X2058" s="29"/>
      <c r="Y2058" s="108" t="str">
        <f t="shared" si="257"/>
        <v>NO OFERTADO</v>
      </c>
      <c r="Z2058" s="108" t="str">
        <f t="shared" si="258"/>
        <v>CORRECTO</v>
      </c>
      <c r="AA2058" s="29">
        <f t="shared" si="259"/>
        <v>0</v>
      </c>
      <c r="AB2058" s="25">
        <v>4.9820673664136891E-3</v>
      </c>
      <c r="AC2058" s="7"/>
      <c r="AD2058" s="26">
        <v>4.9820673664136891E-3</v>
      </c>
      <c r="AE2058" s="28"/>
      <c r="AF2058" s="28"/>
      <c r="AG2058" s="28"/>
      <c r="AH2058" s="29"/>
      <c r="AI2058" s="108" t="str">
        <f t="shared" si="260"/>
        <v>NO OFERTADO</v>
      </c>
      <c r="AJ2058" s="108" t="str">
        <f t="shared" si="261"/>
        <v>CORRECTO</v>
      </c>
      <c r="AK2058" s="27">
        <v>3.3213782442757926E-3</v>
      </c>
      <c r="AL2058" s="7"/>
      <c r="AM2058" s="26">
        <v>3.3213782442757926E-3</v>
      </c>
      <c r="AN2058" s="28"/>
      <c r="AO2058" s="28"/>
      <c r="AP2058" s="28"/>
      <c r="AQ2058" s="29"/>
      <c r="AR2058" s="108" t="str">
        <f t="shared" si="262"/>
        <v>NO OFERTADO</v>
      </c>
      <c r="AS2058" s="109" t="str">
        <f t="shared" si="263"/>
        <v>CORRECTO</v>
      </c>
    </row>
    <row r="2059" spans="1:45" x14ac:dyDescent="0.25">
      <c r="A2059" s="134">
        <v>2059</v>
      </c>
      <c r="B2059" s="135">
        <v>1635</v>
      </c>
      <c r="C2059" s="10" t="s">
        <v>2296</v>
      </c>
      <c r="D2059" s="136" t="s">
        <v>1410</v>
      </c>
      <c r="E2059" s="136" t="s">
        <v>748</v>
      </c>
      <c r="F2059" s="136" t="s">
        <v>166</v>
      </c>
      <c r="G2059" s="136" t="s">
        <v>167</v>
      </c>
      <c r="H2059" s="136" t="s">
        <v>81</v>
      </c>
      <c r="I2059" s="137" t="s">
        <v>45</v>
      </c>
      <c r="J2059" s="8">
        <v>15</v>
      </c>
      <c r="K2059" s="8" t="s">
        <v>168</v>
      </c>
      <c r="L2059" s="9">
        <v>5643.87</v>
      </c>
      <c r="M2059" s="9">
        <v>68.181818181818187</v>
      </c>
      <c r="N2059" s="138">
        <f t="shared" si="256"/>
        <v>384809.31818181818</v>
      </c>
      <c r="O2059" s="11" t="s">
        <v>3204</v>
      </c>
      <c r="P2059" s="39">
        <v>1.1691667838170699E-5</v>
      </c>
      <c r="Q2059" s="39"/>
      <c r="R2059" s="26">
        <v>2.9229169595426747E-3</v>
      </c>
      <c r="S2059" s="7"/>
      <c r="T2059" s="26">
        <v>2.9229169595426747E-3</v>
      </c>
      <c r="U2059" s="11"/>
      <c r="V2059" s="28"/>
      <c r="W2059" s="28"/>
      <c r="X2059" s="29"/>
      <c r="Y2059" s="108" t="str">
        <f t="shared" si="257"/>
        <v>NO OFERTADO</v>
      </c>
      <c r="Z2059" s="108" t="str">
        <f t="shared" si="258"/>
        <v>CORRECTO</v>
      </c>
      <c r="AA2059" s="29">
        <f t="shared" si="259"/>
        <v>0</v>
      </c>
      <c r="AB2059" s="25">
        <v>1.0522501054353629E-3</v>
      </c>
      <c r="AC2059" s="7"/>
      <c r="AD2059" s="26">
        <v>1.0522501054353629E-3</v>
      </c>
      <c r="AE2059" s="28"/>
      <c r="AF2059" s="28"/>
      <c r="AG2059" s="28"/>
      <c r="AH2059" s="29"/>
      <c r="AI2059" s="108" t="str">
        <f t="shared" si="260"/>
        <v>NO OFERTADO</v>
      </c>
      <c r="AJ2059" s="108" t="str">
        <f t="shared" si="261"/>
        <v>CORRECTO</v>
      </c>
      <c r="AK2059" s="27">
        <v>7.0150007029024192E-4</v>
      </c>
      <c r="AL2059" s="7"/>
      <c r="AM2059" s="26">
        <v>7.0150007029024192E-4</v>
      </c>
      <c r="AN2059" s="28"/>
      <c r="AO2059" s="28"/>
      <c r="AP2059" s="28"/>
      <c r="AQ2059" s="29"/>
      <c r="AR2059" s="108" t="str">
        <f t="shared" si="262"/>
        <v>NO OFERTADO</v>
      </c>
      <c r="AS2059" s="109" t="str">
        <f t="shared" si="263"/>
        <v>CORRECTO</v>
      </c>
    </row>
    <row r="2060" spans="1:45" x14ac:dyDescent="0.25">
      <c r="A2060" s="134">
        <v>2060</v>
      </c>
      <c r="B2060" s="135">
        <v>683</v>
      </c>
      <c r="C2060" s="10" t="s">
        <v>1481</v>
      </c>
      <c r="D2060" s="136" t="s">
        <v>4877</v>
      </c>
      <c r="E2060" s="136" t="s">
        <v>165</v>
      </c>
      <c r="F2060" s="136" t="s">
        <v>166</v>
      </c>
      <c r="G2060" s="136" t="s">
        <v>8</v>
      </c>
      <c r="H2060" s="136" t="s">
        <v>81</v>
      </c>
      <c r="I2060" s="137" t="s">
        <v>45</v>
      </c>
      <c r="J2060" s="8">
        <v>120</v>
      </c>
      <c r="K2060" s="8" t="s">
        <v>1482</v>
      </c>
      <c r="L2060" s="9">
        <v>67.260000000000005</v>
      </c>
      <c r="M2060" s="9">
        <v>71890.909090909088</v>
      </c>
      <c r="N2060" s="138">
        <f t="shared" si="256"/>
        <v>4835382.5454545459</v>
      </c>
      <c r="O2060" s="11" t="s">
        <v>3204</v>
      </c>
      <c r="P2060" s="39">
        <v>1.4691350734191767E-4</v>
      </c>
      <c r="Q2060" s="39"/>
      <c r="R2060" s="26">
        <v>3.6728376835479415E-2</v>
      </c>
      <c r="S2060" s="7"/>
      <c r="T2060" s="26">
        <v>3.6728376835479415E-2</v>
      </c>
      <c r="U2060" s="11"/>
      <c r="V2060" s="28"/>
      <c r="W2060" s="28"/>
      <c r="X2060" s="29"/>
      <c r="Y2060" s="108" t="str">
        <f t="shared" si="257"/>
        <v>NO OFERTADO</v>
      </c>
      <c r="Z2060" s="108" t="str">
        <f t="shared" si="258"/>
        <v>CORRECTO</v>
      </c>
      <c r="AA2060" s="29">
        <f t="shared" si="259"/>
        <v>0</v>
      </c>
      <c r="AB2060" s="25">
        <v>1.322221566077259E-2</v>
      </c>
      <c r="AC2060" s="7"/>
      <c r="AD2060" s="26">
        <v>1.322221566077259E-2</v>
      </c>
      <c r="AE2060" s="28"/>
      <c r="AF2060" s="28"/>
      <c r="AG2060" s="28"/>
      <c r="AH2060" s="29"/>
      <c r="AI2060" s="108" t="str">
        <f t="shared" si="260"/>
        <v>NO OFERTADO</v>
      </c>
      <c r="AJ2060" s="108" t="str">
        <f t="shared" si="261"/>
        <v>CORRECTO</v>
      </c>
      <c r="AK2060" s="27">
        <v>8.8148104405150595E-3</v>
      </c>
      <c r="AL2060" s="7"/>
      <c r="AM2060" s="26">
        <v>8.8148104405150595E-3</v>
      </c>
      <c r="AN2060" s="28"/>
      <c r="AO2060" s="28"/>
      <c r="AP2060" s="28"/>
      <c r="AQ2060" s="29"/>
      <c r="AR2060" s="108" t="str">
        <f t="shared" si="262"/>
        <v>NO OFERTADO</v>
      </c>
      <c r="AS2060" s="109" t="str">
        <f t="shared" si="263"/>
        <v>CORRECTO</v>
      </c>
    </row>
    <row r="2061" spans="1:45" x14ac:dyDescent="0.25">
      <c r="A2061" s="134">
        <v>2061</v>
      </c>
      <c r="B2061" s="135">
        <v>1699</v>
      </c>
      <c r="C2061" s="10" t="s">
        <v>2969</v>
      </c>
      <c r="D2061" s="136" t="s">
        <v>91</v>
      </c>
      <c r="E2061" s="136" t="s">
        <v>165</v>
      </c>
      <c r="F2061" s="136" t="s">
        <v>166</v>
      </c>
      <c r="G2061" s="136" t="s">
        <v>8</v>
      </c>
      <c r="H2061" s="136" t="s">
        <v>81</v>
      </c>
      <c r="I2061" s="137" t="s">
        <v>45</v>
      </c>
      <c r="J2061" s="8">
        <v>240</v>
      </c>
      <c r="K2061" s="8" t="s">
        <v>2970</v>
      </c>
      <c r="L2061" s="9">
        <v>177.69</v>
      </c>
      <c r="M2061" s="9">
        <v>1440</v>
      </c>
      <c r="N2061" s="138">
        <f t="shared" si="256"/>
        <v>255873.6</v>
      </c>
      <c r="O2061" s="11" t="s">
        <v>3204</v>
      </c>
      <c r="P2061" s="39">
        <v>7.7742117937577099E-6</v>
      </c>
      <c r="Q2061" s="39"/>
      <c r="R2061" s="26">
        <v>1.9435529484394276E-3</v>
      </c>
      <c r="S2061" s="7"/>
      <c r="T2061" s="26">
        <v>1.9435529484394276E-3</v>
      </c>
      <c r="U2061" s="11"/>
      <c r="V2061" s="28"/>
      <c r="W2061" s="28"/>
      <c r="X2061" s="29"/>
      <c r="Y2061" s="108" t="str">
        <f t="shared" si="257"/>
        <v>NO OFERTADO</v>
      </c>
      <c r="Z2061" s="108" t="str">
        <f t="shared" si="258"/>
        <v>CORRECTO</v>
      </c>
      <c r="AA2061" s="29">
        <f t="shared" si="259"/>
        <v>0</v>
      </c>
      <c r="AB2061" s="25">
        <v>6.9967906143819387E-4</v>
      </c>
      <c r="AC2061" s="7"/>
      <c r="AD2061" s="26">
        <v>6.9967906143819387E-4</v>
      </c>
      <c r="AE2061" s="28"/>
      <c r="AF2061" s="28"/>
      <c r="AG2061" s="28"/>
      <c r="AH2061" s="29"/>
      <c r="AI2061" s="108" t="str">
        <f t="shared" si="260"/>
        <v>NO OFERTADO</v>
      </c>
      <c r="AJ2061" s="108" t="str">
        <f t="shared" si="261"/>
        <v>CORRECTO</v>
      </c>
      <c r="AK2061" s="27">
        <v>4.6645270762546258E-4</v>
      </c>
      <c r="AL2061" s="7"/>
      <c r="AM2061" s="26">
        <v>4.6645270762546258E-4</v>
      </c>
      <c r="AN2061" s="28"/>
      <c r="AO2061" s="28"/>
      <c r="AP2061" s="28"/>
      <c r="AQ2061" s="29"/>
      <c r="AR2061" s="108" t="str">
        <f t="shared" si="262"/>
        <v>NO OFERTADO</v>
      </c>
      <c r="AS2061" s="109" t="str">
        <f t="shared" si="263"/>
        <v>CORRECTO</v>
      </c>
    </row>
    <row r="2062" spans="1:45" ht="24" x14ac:dyDescent="0.25">
      <c r="A2062" s="134">
        <v>2062</v>
      </c>
      <c r="B2062" s="135">
        <v>1769</v>
      </c>
      <c r="C2062" s="10" t="s">
        <v>2969</v>
      </c>
      <c r="D2062" s="136" t="s">
        <v>24</v>
      </c>
      <c r="E2062" s="136" t="s">
        <v>6</v>
      </c>
      <c r="F2062" s="136" t="s">
        <v>7</v>
      </c>
      <c r="G2062" s="136" t="s">
        <v>8</v>
      </c>
      <c r="H2062" s="136" t="s">
        <v>7</v>
      </c>
      <c r="I2062" s="137" t="s">
        <v>45</v>
      </c>
      <c r="J2062" s="8">
        <v>1</v>
      </c>
      <c r="K2062" s="8" t="s">
        <v>2970</v>
      </c>
      <c r="L2062" s="9">
        <v>1054.67</v>
      </c>
      <c r="M2062" s="9">
        <v>60</v>
      </c>
      <c r="N2062" s="138">
        <f t="shared" si="256"/>
        <v>63280.200000000004</v>
      </c>
      <c r="O2062" s="11" t="s">
        <v>3204</v>
      </c>
      <c r="P2062" s="39">
        <v>1.9226433565297346E-6</v>
      </c>
      <c r="Q2062" s="39"/>
      <c r="R2062" s="26">
        <v>4.8066083913243362E-4</v>
      </c>
      <c r="S2062" s="7"/>
      <c r="T2062" s="26">
        <v>4.8066083913243362E-4</v>
      </c>
      <c r="U2062" s="11"/>
      <c r="V2062" s="28"/>
      <c r="W2062" s="28"/>
      <c r="X2062" s="29"/>
      <c r="Y2062" s="108" t="str">
        <f t="shared" si="257"/>
        <v>NO OFERTADO</v>
      </c>
      <c r="Z2062" s="108" t="str">
        <f t="shared" si="258"/>
        <v>CORRECTO</v>
      </c>
      <c r="AA2062" s="29">
        <f t="shared" si="259"/>
        <v>0</v>
      </c>
      <c r="AB2062" s="25">
        <v>1.7303790208767611E-4</v>
      </c>
      <c r="AC2062" s="7"/>
      <c r="AD2062" s="26">
        <v>1.7303790208767611E-4</v>
      </c>
      <c r="AE2062" s="28"/>
      <c r="AF2062" s="28"/>
      <c r="AG2062" s="28"/>
      <c r="AH2062" s="29"/>
      <c r="AI2062" s="108" t="str">
        <f t="shared" si="260"/>
        <v>NO OFERTADO</v>
      </c>
      <c r="AJ2062" s="108" t="str">
        <f t="shared" si="261"/>
        <v>CORRECTO</v>
      </c>
      <c r="AK2062" s="27">
        <v>1.1535860139178407E-4</v>
      </c>
      <c r="AL2062" s="7"/>
      <c r="AM2062" s="26">
        <v>1.1535860139178407E-4</v>
      </c>
      <c r="AN2062" s="28"/>
      <c r="AO2062" s="28"/>
      <c r="AP2062" s="28"/>
      <c r="AQ2062" s="29"/>
      <c r="AR2062" s="108" t="str">
        <f t="shared" si="262"/>
        <v>NO OFERTADO</v>
      </c>
      <c r="AS2062" s="109" t="str">
        <f t="shared" si="263"/>
        <v>CORRECTO</v>
      </c>
    </row>
    <row r="2063" spans="1:45" ht="24" x14ac:dyDescent="0.25">
      <c r="A2063" s="134">
        <v>2063</v>
      </c>
      <c r="B2063" s="135">
        <v>258</v>
      </c>
      <c r="C2063" s="10" t="s">
        <v>640</v>
      </c>
      <c r="D2063" s="136" t="s">
        <v>641</v>
      </c>
      <c r="E2063" s="136" t="s">
        <v>6</v>
      </c>
      <c r="F2063" s="136" t="s">
        <v>7</v>
      </c>
      <c r="G2063" s="136" t="s">
        <v>8</v>
      </c>
      <c r="H2063" s="136" t="s">
        <v>7</v>
      </c>
      <c r="I2063" s="137" t="s">
        <v>45</v>
      </c>
      <c r="J2063" s="8">
        <v>1</v>
      </c>
      <c r="K2063" s="8" t="s">
        <v>416</v>
      </c>
      <c r="L2063" s="9">
        <v>1366.3</v>
      </c>
      <c r="M2063" s="9">
        <v>40805</v>
      </c>
      <c r="N2063" s="138">
        <f t="shared" si="256"/>
        <v>55751871.5</v>
      </c>
      <c r="O2063" s="11" t="s">
        <v>3204</v>
      </c>
      <c r="P2063" s="39">
        <v>1.6939100279957148E-3</v>
      </c>
      <c r="Q2063" s="39"/>
      <c r="R2063" s="26">
        <v>0.42347750699892867</v>
      </c>
      <c r="S2063" s="7"/>
      <c r="T2063" s="26">
        <v>0.42347750699892867</v>
      </c>
      <c r="U2063" s="11"/>
      <c r="V2063" s="28"/>
      <c r="W2063" s="28"/>
      <c r="X2063" s="29"/>
      <c r="Y2063" s="108" t="str">
        <f t="shared" si="257"/>
        <v>NO OFERTADO</v>
      </c>
      <c r="Z2063" s="108" t="str">
        <f t="shared" si="258"/>
        <v>CORRECTO</v>
      </c>
      <c r="AA2063" s="29">
        <f t="shared" si="259"/>
        <v>0</v>
      </c>
      <c r="AB2063" s="25">
        <v>0.15245190251961432</v>
      </c>
      <c r="AC2063" s="7"/>
      <c r="AD2063" s="26">
        <v>0.15245190251961432</v>
      </c>
      <c r="AE2063" s="28"/>
      <c r="AF2063" s="28"/>
      <c r="AG2063" s="28"/>
      <c r="AH2063" s="29"/>
      <c r="AI2063" s="108" t="str">
        <f t="shared" si="260"/>
        <v>NO OFERTADO</v>
      </c>
      <c r="AJ2063" s="108" t="str">
        <f t="shared" si="261"/>
        <v>CORRECTO</v>
      </c>
      <c r="AK2063" s="27">
        <v>0.10163460167974289</v>
      </c>
      <c r="AL2063" s="7"/>
      <c r="AM2063" s="26">
        <v>0.10163460167974289</v>
      </c>
      <c r="AN2063" s="28"/>
      <c r="AO2063" s="28"/>
      <c r="AP2063" s="28"/>
      <c r="AQ2063" s="29"/>
      <c r="AR2063" s="108" t="str">
        <f t="shared" si="262"/>
        <v>NO OFERTADO</v>
      </c>
      <c r="AS2063" s="109" t="str">
        <f t="shared" si="263"/>
        <v>CORRECTO</v>
      </c>
    </row>
    <row r="2064" spans="1:45" ht="24" x14ac:dyDescent="0.25">
      <c r="A2064" s="134">
        <v>2064</v>
      </c>
      <c r="B2064" s="135">
        <v>235</v>
      </c>
      <c r="C2064" s="10" t="s">
        <v>640</v>
      </c>
      <c r="D2064" s="136" t="s">
        <v>641</v>
      </c>
      <c r="E2064" s="136" t="s">
        <v>251</v>
      </c>
      <c r="F2064" s="136" t="s">
        <v>241</v>
      </c>
      <c r="G2064" s="136" t="s">
        <v>8</v>
      </c>
      <c r="H2064" s="136" t="s">
        <v>642</v>
      </c>
      <c r="I2064" s="137" t="s">
        <v>45</v>
      </c>
      <c r="J2064" s="8">
        <v>300</v>
      </c>
      <c r="K2064" s="8" t="s">
        <v>416</v>
      </c>
      <c r="L2064" s="9">
        <v>106.38</v>
      </c>
      <c r="M2064" s="9">
        <v>329769.23076923081</v>
      </c>
      <c r="N2064" s="138">
        <f t="shared" si="256"/>
        <v>35080850.769230776</v>
      </c>
      <c r="O2064" s="11" t="s">
        <v>3204</v>
      </c>
      <c r="P2064" s="39">
        <v>1.0658620654307757E-3</v>
      </c>
      <c r="Q2064" s="39"/>
      <c r="R2064" s="26">
        <v>0.26646551635769394</v>
      </c>
      <c r="S2064" s="7"/>
      <c r="T2064" s="26">
        <v>0.26646551635769394</v>
      </c>
      <c r="U2064" s="11"/>
      <c r="V2064" s="28"/>
      <c r="W2064" s="28"/>
      <c r="X2064" s="29"/>
      <c r="Y2064" s="108" t="str">
        <f t="shared" si="257"/>
        <v>NO OFERTADO</v>
      </c>
      <c r="Z2064" s="108" t="str">
        <f t="shared" si="258"/>
        <v>CORRECTO</v>
      </c>
      <c r="AA2064" s="29">
        <f t="shared" si="259"/>
        <v>0</v>
      </c>
      <c r="AB2064" s="25">
        <v>9.5927585888769817E-2</v>
      </c>
      <c r="AC2064" s="7"/>
      <c r="AD2064" s="26">
        <v>9.5927585888769817E-2</v>
      </c>
      <c r="AE2064" s="28"/>
      <c r="AF2064" s="28"/>
      <c r="AG2064" s="28"/>
      <c r="AH2064" s="29"/>
      <c r="AI2064" s="108" t="str">
        <f t="shared" si="260"/>
        <v>NO OFERTADO</v>
      </c>
      <c r="AJ2064" s="108" t="str">
        <f t="shared" si="261"/>
        <v>CORRECTO</v>
      </c>
      <c r="AK2064" s="27">
        <v>6.395172392584654E-2</v>
      </c>
      <c r="AL2064" s="7"/>
      <c r="AM2064" s="26">
        <v>6.395172392584654E-2</v>
      </c>
      <c r="AN2064" s="28"/>
      <c r="AO2064" s="28"/>
      <c r="AP2064" s="28"/>
      <c r="AQ2064" s="29"/>
      <c r="AR2064" s="108" t="str">
        <f t="shared" si="262"/>
        <v>NO OFERTADO</v>
      </c>
      <c r="AS2064" s="109" t="str">
        <f t="shared" si="263"/>
        <v>CORRECTO</v>
      </c>
    </row>
    <row r="2065" spans="1:45" ht="24" x14ac:dyDescent="0.25">
      <c r="A2065" s="134">
        <v>2065</v>
      </c>
      <c r="B2065" s="135">
        <v>368</v>
      </c>
      <c r="C2065" s="10" t="s">
        <v>921</v>
      </c>
      <c r="D2065" s="136" t="s">
        <v>922</v>
      </c>
      <c r="E2065" s="136" t="s">
        <v>923</v>
      </c>
      <c r="F2065" s="136" t="s">
        <v>241</v>
      </c>
      <c r="G2065" s="136" t="s">
        <v>242</v>
      </c>
      <c r="H2065" s="136" t="s">
        <v>243</v>
      </c>
      <c r="I2065" s="137" t="s">
        <v>45</v>
      </c>
      <c r="J2065" s="8">
        <v>110</v>
      </c>
      <c r="K2065" s="8" t="s">
        <v>924</v>
      </c>
      <c r="L2065" s="9">
        <v>140.83000000000001</v>
      </c>
      <c r="M2065" s="9">
        <v>69190</v>
      </c>
      <c r="N2065" s="138">
        <f t="shared" si="256"/>
        <v>9744027.7000000011</v>
      </c>
      <c r="O2065" s="11" t="s">
        <v>3204</v>
      </c>
      <c r="P2065" s="39">
        <v>2.9605295373982241E-4</v>
      </c>
      <c r="Q2065" s="39"/>
      <c r="R2065" s="26">
        <v>7.4013238434955608E-2</v>
      </c>
      <c r="S2065" s="7"/>
      <c r="T2065" s="26">
        <v>7.4013238434955608E-2</v>
      </c>
      <c r="U2065" s="11"/>
      <c r="V2065" s="28"/>
      <c r="W2065" s="28"/>
      <c r="X2065" s="29"/>
      <c r="Y2065" s="108" t="str">
        <f t="shared" si="257"/>
        <v>NO OFERTADO</v>
      </c>
      <c r="Z2065" s="108" t="str">
        <f t="shared" si="258"/>
        <v>CORRECTO</v>
      </c>
      <c r="AA2065" s="29">
        <f t="shared" si="259"/>
        <v>0</v>
      </c>
      <c r="AB2065" s="25">
        <v>2.6644765836584018E-2</v>
      </c>
      <c r="AC2065" s="7"/>
      <c r="AD2065" s="26">
        <v>2.6644765836584018E-2</v>
      </c>
      <c r="AE2065" s="28"/>
      <c r="AF2065" s="28"/>
      <c r="AG2065" s="28"/>
      <c r="AH2065" s="29"/>
      <c r="AI2065" s="108" t="str">
        <f t="shared" si="260"/>
        <v>NO OFERTADO</v>
      </c>
      <c r="AJ2065" s="108" t="str">
        <f t="shared" si="261"/>
        <v>CORRECTO</v>
      </c>
      <c r="AK2065" s="27">
        <v>1.7763177224389345E-2</v>
      </c>
      <c r="AL2065" s="7"/>
      <c r="AM2065" s="26">
        <v>1.7763177224389345E-2</v>
      </c>
      <c r="AN2065" s="28"/>
      <c r="AO2065" s="28"/>
      <c r="AP2065" s="28"/>
      <c r="AQ2065" s="29"/>
      <c r="AR2065" s="108" t="str">
        <f t="shared" si="262"/>
        <v>NO OFERTADO</v>
      </c>
      <c r="AS2065" s="109" t="str">
        <f t="shared" si="263"/>
        <v>CORRECTO</v>
      </c>
    </row>
    <row r="2066" spans="1:45" x14ac:dyDescent="0.25">
      <c r="A2066" s="134">
        <v>2066</v>
      </c>
      <c r="B2066" s="135">
        <v>556</v>
      </c>
      <c r="C2066" s="10" t="s">
        <v>1288</v>
      </c>
      <c r="D2066" s="136" t="s">
        <v>1289</v>
      </c>
      <c r="E2066" s="136" t="s">
        <v>165</v>
      </c>
      <c r="F2066" s="136" t="s">
        <v>166</v>
      </c>
      <c r="G2066" s="136" t="s">
        <v>8</v>
      </c>
      <c r="H2066" s="136" t="s">
        <v>81</v>
      </c>
      <c r="I2066" s="137" t="s">
        <v>45</v>
      </c>
      <c r="J2066" s="8">
        <v>120</v>
      </c>
      <c r="K2066" s="8" t="s">
        <v>1290</v>
      </c>
      <c r="L2066" s="9">
        <v>71.98</v>
      </c>
      <c r="M2066" s="9">
        <v>153286.15384615384</v>
      </c>
      <c r="N2066" s="138">
        <f t="shared" si="256"/>
        <v>11033537.353846155</v>
      </c>
      <c r="O2066" s="11" t="s">
        <v>3204</v>
      </c>
      <c r="P2066" s="39">
        <v>3.3523214674408388E-4</v>
      </c>
      <c r="Q2066" s="39"/>
      <c r="R2066" s="26">
        <v>8.3808036686020965E-2</v>
      </c>
      <c r="S2066" s="7"/>
      <c r="T2066" s="26">
        <v>8.3808036686020965E-2</v>
      </c>
      <c r="U2066" s="11"/>
      <c r="V2066" s="28"/>
      <c r="W2066" s="28"/>
      <c r="X2066" s="29"/>
      <c r="Y2066" s="108" t="str">
        <f t="shared" si="257"/>
        <v>NO OFERTADO</v>
      </c>
      <c r="Z2066" s="108" t="str">
        <f t="shared" si="258"/>
        <v>CORRECTO</v>
      </c>
      <c r="AA2066" s="29">
        <f t="shared" si="259"/>
        <v>0</v>
      </c>
      <c r="AB2066" s="25">
        <v>3.0170893206967548E-2</v>
      </c>
      <c r="AC2066" s="7"/>
      <c r="AD2066" s="26">
        <v>3.0170893206967548E-2</v>
      </c>
      <c r="AE2066" s="28"/>
      <c r="AF2066" s="28"/>
      <c r="AG2066" s="28"/>
      <c r="AH2066" s="29"/>
      <c r="AI2066" s="108" t="str">
        <f t="shared" si="260"/>
        <v>NO OFERTADO</v>
      </c>
      <c r="AJ2066" s="108" t="str">
        <f t="shared" si="261"/>
        <v>CORRECTO</v>
      </c>
      <c r="AK2066" s="27">
        <v>2.0113928804645034E-2</v>
      </c>
      <c r="AL2066" s="7"/>
      <c r="AM2066" s="26">
        <v>2.0113928804645034E-2</v>
      </c>
      <c r="AN2066" s="28"/>
      <c r="AO2066" s="28"/>
      <c r="AP2066" s="28"/>
      <c r="AQ2066" s="29"/>
      <c r="AR2066" s="108" t="str">
        <f t="shared" si="262"/>
        <v>NO OFERTADO</v>
      </c>
      <c r="AS2066" s="109" t="str">
        <f t="shared" si="263"/>
        <v>CORRECTO</v>
      </c>
    </row>
    <row r="2067" spans="1:45" ht="24" x14ac:dyDescent="0.25">
      <c r="A2067" s="134">
        <v>2067</v>
      </c>
      <c r="B2067" s="135">
        <v>859</v>
      </c>
      <c r="C2067" s="10" t="s">
        <v>1288</v>
      </c>
      <c r="D2067" s="136" t="s">
        <v>136</v>
      </c>
      <c r="E2067" s="136" t="s">
        <v>6</v>
      </c>
      <c r="F2067" s="136" t="s">
        <v>7</v>
      </c>
      <c r="G2067" s="136" t="s">
        <v>8</v>
      </c>
      <c r="H2067" s="136" t="s">
        <v>7</v>
      </c>
      <c r="I2067" s="137" t="s">
        <v>45</v>
      </c>
      <c r="J2067" s="8">
        <v>1</v>
      </c>
      <c r="K2067" s="8" t="s">
        <v>1290</v>
      </c>
      <c r="L2067" s="9">
        <v>394.7</v>
      </c>
      <c r="M2067" s="9">
        <v>6589.3076923076924</v>
      </c>
      <c r="N2067" s="138">
        <f t="shared" si="256"/>
        <v>2600799.7461538459</v>
      </c>
      <c r="O2067" s="11" t="s">
        <v>3204</v>
      </c>
      <c r="P2067" s="39">
        <v>7.9020141428233652E-5</v>
      </c>
      <c r="Q2067" s="39"/>
      <c r="R2067" s="26">
        <v>1.9755035357058415E-2</v>
      </c>
      <c r="S2067" s="7"/>
      <c r="T2067" s="26">
        <v>1.9755035357058415E-2</v>
      </c>
      <c r="U2067" s="11"/>
      <c r="V2067" s="28"/>
      <c r="W2067" s="28"/>
      <c r="X2067" s="29"/>
      <c r="Y2067" s="108" t="str">
        <f t="shared" si="257"/>
        <v>NO OFERTADO</v>
      </c>
      <c r="Z2067" s="108" t="str">
        <f t="shared" si="258"/>
        <v>CORRECTO</v>
      </c>
      <c r="AA2067" s="29">
        <f t="shared" si="259"/>
        <v>0</v>
      </c>
      <c r="AB2067" s="25">
        <v>7.1118127285410291E-3</v>
      </c>
      <c r="AC2067" s="7"/>
      <c r="AD2067" s="26">
        <v>7.1118127285410291E-3</v>
      </c>
      <c r="AE2067" s="28"/>
      <c r="AF2067" s="28"/>
      <c r="AG2067" s="28"/>
      <c r="AH2067" s="29"/>
      <c r="AI2067" s="108" t="str">
        <f t="shared" si="260"/>
        <v>NO OFERTADO</v>
      </c>
      <c r="AJ2067" s="108" t="str">
        <f t="shared" si="261"/>
        <v>CORRECTO</v>
      </c>
      <c r="AK2067" s="27">
        <v>4.7412084856940191E-3</v>
      </c>
      <c r="AL2067" s="7"/>
      <c r="AM2067" s="26">
        <v>4.7412084856940191E-3</v>
      </c>
      <c r="AN2067" s="28"/>
      <c r="AO2067" s="28"/>
      <c r="AP2067" s="28"/>
      <c r="AQ2067" s="29"/>
      <c r="AR2067" s="108" t="str">
        <f t="shared" si="262"/>
        <v>NO OFERTADO</v>
      </c>
      <c r="AS2067" s="109" t="str">
        <f t="shared" si="263"/>
        <v>CORRECTO</v>
      </c>
    </row>
    <row r="2068" spans="1:45" x14ac:dyDescent="0.25">
      <c r="A2068" s="134">
        <v>2068</v>
      </c>
      <c r="B2068" s="135">
        <v>621</v>
      </c>
      <c r="C2068" s="10" t="s">
        <v>1372</v>
      </c>
      <c r="D2068" s="136" t="s">
        <v>66</v>
      </c>
      <c r="E2068" s="136" t="s">
        <v>36</v>
      </c>
      <c r="F2068" s="136" t="s">
        <v>16</v>
      </c>
      <c r="G2068" s="136" t="s">
        <v>17</v>
      </c>
      <c r="H2068" s="136" t="s">
        <v>36</v>
      </c>
      <c r="I2068" s="137">
        <v>649836.80000000005</v>
      </c>
      <c r="J2068" s="8">
        <v>1</v>
      </c>
      <c r="K2068" s="8" t="s">
        <v>1373</v>
      </c>
      <c r="L2068" s="9">
        <v>276413</v>
      </c>
      <c r="M2068" s="9">
        <v>34</v>
      </c>
      <c r="N2068" s="138">
        <f t="shared" si="256"/>
        <v>9398042</v>
      </c>
      <c r="O2068" s="11" t="s">
        <v>3204</v>
      </c>
      <c r="P2068" s="39">
        <v>2.8554086453088669E-4</v>
      </c>
      <c r="Q2068" s="39">
        <v>4.5591070656466465E-4</v>
      </c>
      <c r="R2068" s="26">
        <v>7.1385216132721668E-2</v>
      </c>
      <c r="S2068" s="26">
        <v>1.3677321196939939E-2</v>
      </c>
      <c r="T2068" s="26">
        <v>8.5062537329661611E-2</v>
      </c>
      <c r="U2068" s="11"/>
      <c r="V2068" s="28"/>
      <c r="W2068" s="28"/>
      <c r="X2068" s="29"/>
      <c r="Y2068" s="108" t="str">
        <f t="shared" si="257"/>
        <v>NO OFERTADO</v>
      </c>
      <c r="Z2068" s="108" t="str">
        <f t="shared" si="258"/>
        <v>CORRECTO</v>
      </c>
      <c r="AA2068" s="29">
        <f t="shared" si="259"/>
        <v>0</v>
      </c>
      <c r="AB2068" s="25">
        <v>2.5698677807779801E-2</v>
      </c>
      <c r="AC2068" s="26">
        <v>6.8386605984699696E-3</v>
      </c>
      <c r="AD2068" s="26">
        <v>3.2537338406249769E-2</v>
      </c>
      <c r="AE2068" s="28"/>
      <c r="AF2068" s="28"/>
      <c r="AG2068" s="28"/>
      <c r="AH2068" s="29"/>
      <c r="AI2068" s="108" t="str">
        <f t="shared" si="260"/>
        <v>NO OFERTADO</v>
      </c>
      <c r="AJ2068" s="108" t="str">
        <f t="shared" si="261"/>
        <v>CORRECTO</v>
      </c>
      <c r="AK2068" s="27">
        <v>1.7132451871853201E-2</v>
      </c>
      <c r="AL2068" s="26">
        <v>2.2795535328233234E-3</v>
      </c>
      <c r="AM2068" s="26">
        <v>1.9412005404676524E-2</v>
      </c>
      <c r="AN2068" s="28"/>
      <c r="AO2068" s="28"/>
      <c r="AP2068" s="28"/>
      <c r="AQ2068" s="29"/>
      <c r="AR2068" s="108" t="str">
        <f t="shared" si="262"/>
        <v>NO OFERTADO</v>
      </c>
      <c r="AS2068" s="109" t="str">
        <f t="shared" si="263"/>
        <v>CORRECTO</v>
      </c>
    </row>
    <row r="2069" spans="1:45" x14ac:dyDescent="0.25">
      <c r="A2069" s="134">
        <v>2069</v>
      </c>
      <c r="B2069" s="135">
        <v>1246</v>
      </c>
      <c r="C2069" s="10" t="s">
        <v>1372</v>
      </c>
      <c r="D2069" s="136" t="s">
        <v>465</v>
      </c>
      <c r="E2069" s="136" t="s">
        <v>36</v>
      </c>
      <c r="F2069" s="136" t="s">
        <v>16</v>
      </c>
      <c r="G2069" s="136" t="s">
        <v>17</v>
      </c>
      <c r="H2069" s="136" t="s">
        <v>36</v>
      </c>
      <c r="I2069" s="137">
        <v>519869.44</v>
      </c>
      <c r="J2069" s="8">
        <v>1</v>
      </c>
      <c r="K2069" s="8" t="s">
        <v>1373</v>
      </c>
      <c r="L2069" s="9">
        <v>46954.48</v>
      </c>
      <c r="M2069" s="9">
        <v>31.846153846153847</v>
      </c>
      <c r="N2069" s="138">
        <f t="shared" si="256"/>
        <v>1495319.5938461539</v>
      </c>
      <c r="O2069" s="11" t="s">
        <v>3204</v>
      </c>
      <c r="P2069" s="39">
        <v>4.5432319793506476E-5</v>
      </c>
      <c r="Q2069" s="39">
        <v>7.2539813353716387E-5</v>
      </c>
      <c r="R2069" s="26">
        <v>1.1358079948376619E-2</v>
      </c>
      <c r="S2069" s="26">
        <v>2.1761944006114917E-3</v>
      </c>
      <c r="T2069" s="26">
        <v>1.353427434898811E-2</v>
      </c>
      <c r="U2069" s="11"/>
      <c r="V2069" s="28"/>
      <c r="W2069" s="28"/>
      <c r="X2069" s="29"/>
      <c r="Y2069" s="108" t="str">
        <f t="shared" si="257"/>
        <v>NO OFERTADO</v>
      </c>
      <c r="Z2069" s="108" t="str">
        <f t="shared" si="258"/>
        <v>CORRECTO</v>
      </c>
      <c r="AA2069" s="29">
        <f t="shared" si="259"/>
        <v>0</v>
      </c>
      <c r="AB2069" s="25">
        <v>4.0889087814155829E-3</v>
      </c>
      <c r="AC2069" s="26">
        <v>1.0880972003057458E-3</v>
      </c>
      <c r="AD2069" s="26">
        <v>5.1770059817213285E-3</v>
      </c>
      <c r="AE2069" s="28"/>
      <c r="AF2069" s="28"/>
      <c r="AG2069" s="28"/>
      <c r="AH2069" s="29"/>
      <c r="AI2069" s="108" t="str">
        <f t="shared" si="260"/>
        <v>NO OFERTADO</v>
      </c>
      <c r="AJ2069" s="108" t="str">
        <f t="shared" si="261"/>
        <v>CORRECTO</v>
      </c>
      <c r="AK2069" s="27">
        <v>2.7259391876103887E-3</v>
      </c>
      <c r="AL2069" s="26">
        <v>3.6269906676858195E-4</v>
      </c>
      <c r="AM2069" s="26">
        <v>3.0886382543789705E-3</v>
      </c>
      <c r="AN2069" s="28"/>
      <c r="AO2069" s="28"/>
      <c r="AP2069" s="28"/>
      <c r="AQ2069" s="29"/>
      <c r="AR2069" s="108" t="str">
        <f t="shared" si="262"/>
        <v>NO OFERTADO</v>
      </c>
      <c r="AS2069" s="109" t="str">
        <f t="shared" si="263"/>
        <v>CORRECTO</v>
      </c>
    </row>
    <row r="2070" spans="1:45" ht="24" x14ac:dyDescent="0.25">
      <c r="A2070" s="134">
        <v>2070</v>
      </c>
      <c r="B2070" s="135">
        <v>1019</v>
      </c>
      <c r="C2070" s="10" t="s">
        <v>1985</v>
      </c>
      <c r="D2070" s="136" t="s">
        <v>5</v>
      </c>
      <c r="E2070" s="136" t="s">
        <v>6</v>
      </c>
      <c r="F2070" s="136" t="s">
        <v>7</v>
      </c>
      <c r="G2070" s="136" t="s">
        <v>8</v>
      </c>
      <c r="H2070" s="136" t="s">
        <v>7</v>
      </c>
      <c r="I2070" s="137" t="s">
        <v>45</v>
      </c>
      <c r="J2070" s="8">
        <v>1</v>
      </c>
      <c r="K2070" s="8" t="s">
        <v>1986</v>
      </c>
      <c r="L2070" s="9">
        <v>233</v>
      </c>
      <c r="M2070" s="9">
        <v>11678.76923076923</v>
      </c>
      <c r="N2070" s="138">
        <f t="shared" si="256"/>
        <v>2721153.2307692305</v>
      </c>
      <c r="O2070" s="11" t="s">
        <v>3204</v>
      </c>
      <c r="P2070" s="39">
        <v>8.2676843329159577E-5</v>
      </c>
      <c r="Q2070" s="39"/>
      <c r="R2070" s="26">
        <v>2.0669210832289894E-2</v>
      </c>
      <c r="S2070" s="7"/>
      <c r="T2070" s="26">
        <v>2.0669210832289894E-2</v>
      </c>
      <c r="U2070" s="11"/>
      <c r="V2070" s="28"/>
      <c r="W2070" s="28"/>
      <c r="X2070" s="29"/>
      <c r="Y2070" s="108" t="str">
        <f t="shared" si="257"/>
        <v>NO OFERTADO</v>
      </c>
      <c r="Z2070" s="108" t="str">
        <f t="shared" si="258"/>
        <v>CORRECTO</v>
      </c>
      <c r="AA2070" s="29">
        <f t="shared" si="259"/>
        <v>0</v>
      </c>
      <c r="AB2070" s="25">
        <v>7.4409158996243622E-3</v>
      </c>
      <c r="AC2070" s="7"/>
      <c r="AD2070" s="26">
        <v>7.4409158996243622E-3</v>
      </c>
      <c r="AE2070" s="28"/>
      <c r="AF2070" s="28"/>
      <c r="AG2070" s="28"/>
      <c r="AH2070" s="29"/>
      <c r="AI2070" s="108" t="str">
        <f t="shared" si="260"/>
        <v>NO OFERTADO</v>
      </c>
      <c r="AJ2070" s="108" t="str">
        <f t="shared" si="261"/>
        <v>CORRECTO</v>
      </c>
      <c r="AK2070" s="27">
        <v>4.9606105997495745E-3</v>
      </c>
      <c r="AL2070" s="7"/>
      <c r="AM2070" s="26">
        <v>4.9606105997495745E-3</v>
      </c>
      <c r="AN2070" s="28"/>
      <c r="AO2070" s="28"/>
      <c r="AP2070" s="28"/>
      <c r="AQ2070" s="29"/>
      <c r="AR2070" s="108" t="str">
        <f t="shared" si="262"/>
        <v>NO OFERTADO</v>
      </c>
      <c r="AS2070" s="109" t="str">
        <f t="shared" si="263"/>
        <v>CORRECTO</v>
      </c>
    </row>
    <row r="2071" spans="1:45" ht="24" x14ac:dyDescent="0.25">
      <c r="A2071" s="134">
        <v>2071</v>
      </c>
      <c r="B2071" s="135">
        <v>1466</v>
      </c>
      <c r="C2071" s="10" t="s">
        <v>2621</v>
      </c>
      <c r="D2071" s="136" t="s">
        <v>1748</v>
      </c>
      <c r="E2071" s="136" t="s">
        <v>6</v>
      </c>
      <c r="F2071" s="136" t="s">
        <v>7</v>
      </c>
      <c r="G2071" s="136" t="s">
        <v>8</v>
      </c>
      <c r="H2071" s="136" t="s">
        <v>7</v>
      </c>
      <c r="I2071" s="137" t="s">
        <v>45</v>
      </c>
      <c r="J2071" s="8">
        <v>1</v>
      </c>
      <c r="K2071" s="8" t="s">
        <v>2622</v>
      </c>
      <c r="L2071" s="9">
        <v>220.71</v>
      </c>
      <c r="M2071" s="9">
        <v>2917.7692307692309</v>
      </c>
      <c r="N2071" s="138">
        <f t="shared" si="256"/>
        <v>643980.84692307701</v>
      </c>
      <c r="O2071" s="11" t="s">
        <v>3204</v>
      </c>
      <c r="P2071" s="39">
        <v>1.9566080655071345E-5</v>
      </c>
      <c r="Q2071" s="39"/>
      <c r="R2071" s="26">
        <v>4.891520163767836E-3</v>
      </c>
      <c r="S2071" s="7"/>
      <c r="T2071" s="26">
        <v>4.891520163767836E-3</v>
      </c>
      <c r="U2071" s="11"/>
      <c r="V2071" s="28"/>
      <c r="W2071" s="28"/>
      <c r="X2071" s="29"/>
      <c r="Y2071" s="108" t="str">
        <f t="shared" si="257"/>
        <v>NO OFERTADO</v>
      </c>
      <c r="Z2071" s="108" t="str">
        <f t="shared" si="258"/>
        <v>CORRECTO</v>
      </c>
      <c r="AA2071" s="29">
        <f t="shared" si="259"/>
        <v>0</v>
      </c>
      <c r="AB2071" s="25">
        <v>1.7609472589564211E-3</v>
      </c>
      <c r="AC2071" s="7"/>
      <c r="AD2071" s="26">
        <v>1.7609472589564211E-3</v>
      </c>
      <c r="AE2071" s="28"/>
      <c r="AF2071" s="28"/>
      <c r="AG2071" s="28"/>
      <c r="AH2071" s="29"/>
      <c r="AI2071" s="108" t="str">
        <f t="shared" si="260"/>
        <v>NO OFERTADO</v>
      </c>
      <c r="AJ2071" s="108" t="str">
        <f t="shared" si="261"/>
        <v>CORRECTO</v>
      </c>
      <c r="AK2071" s="27">
        <v>1.1739648393042808E-3</v>
      </c>
      <c r="AL2071" s="7"/>
      <c r="AM2071" s="26">
        <v>1.1739648393042808E-3</v>
      </c>
      <c r="AN2071" s="28"/>
      <c r="AO2071" s="28"/>
      <c r="AP2071" s="28"/>
      <c r="AQ2071" s="29"/>
      <c r="AR2071" s="108" t="str">
        <f t="shared" si="262"/>
        <v>NO OFERTADO</v>
      </c>
      <c r="AS2071" s="109" t="str">
        <f t="shared" si="263"/>
        <v>CORRECTO</v>
      </c>
    </row>
    <row r="2072" spans="1:45" ht="120" x14ac:dyDescent="0.25">
      <c r="A2072" s="134">
        <v>2072</v>
      </c>
      <c r="B2072" s="135">
        <v>2738</v>
      </c>
      <c r="C2072" s="10" t="s">
        <v>4690</v>
      </c>
      <c r="D2072" s="136" t="s">
        <v>4545</v>
      </c>
      <c r="E2072" s="136" t="s">
        <v>230</v>
      </c>
      <c r="F2072" s="136" t="s">
        <v>230</v>
      </c>
      <c r="G2072" s="136" t="s">
        <v>8</v>
      </c>
      <c r="H2072" s="136" t="s">
        <v>231</v>
      </c>
      <c r="I2072" s="137" t="s">
        <v>45</v>
      </c>
      <c r="J2072" s="8">
        <v>1</v>
      </c>
      <c r="K2072" s="8"/>
      <c r="L2072" s="9">
        <v>905.95</v>
      </c>
      <c r="M2072" s="9">
        <v>5599.5384615384619</v>
      </c>
      <c r="N2072" s="138">
        <f t="shared" si="256"/>
        <v>5072901.8692307696</v>
      </c>
      <c r="O2072" s="11" t="s">
        <v>4557</v>
      </c>
      <c r="P2072" s="39">
        <v>1.5413006085953916E-4</v>
      </c>
      <c r="Q2072" s="39"/>
      <c r="R2072" s="26">
        <v>3.8532515214884787E-2</v>
      </c>
      <c r="S2072" s="7"/>
      <c r="T2072" s="26">
        <v>3.8532515214884787E-2</v>
      </c>
      <c r="U2072" s="11"/>
      <c r="V2072" s="28"/>
      <c r="W2072" s="28"/>
      <c r="X2072" s="29"/>
      <c r="Y2072" s="108" t="str">
        <f t="shared" si="257"/>
        <v>NO OFERTADO</v>
      </c>
      <c r="Z2072" s="108" t="str">
        <f t="shared" si="258"/>
        <v>CORRECTO</v>
      </c>
      <c r="AA2072" s="29">
        <f t="shared" si="259"/>
        <v>0</v>
      </c>
      <c r="AB2072" s="25">
        <v>1.3871705477358524E-2</v>
      </c>
      <c r="AC2072" s="7"/>
      <c r="AD2072" s="26">
        <v>1.3871705477358524E-2</v>
      </c>
      <c r="AE2072" s="28"/>
      <c r="AF2072" s="28"/>
      <c r="AG2072" s="28"/>
      <c r="AH2072" s="29"/>
      <c r="AI2072" s="108" t="str">
        <f t="shared" si="260"/>
        <v>NO OFERTADO</v>
      </c>
      <c r="AJ2072" s="108" t="str">
        <f t="shared" si="261"/>
        <v>CORRECTO</v>
      </c>
      <c r="AK2072" s="27">
        <v>9.2478036515723488E-3</v>
      </c>
      <c r="AL2072" s="7"/>
      <c r="AM2072" s="26">
        <v>9.2478036515723488E-3</v>
      </c>
      <c r="AN2072" s="28"/>
      <c r="AO2072" s="28"/>
      <c r="AP2072" s="28"/>
      <c r="AQ2072" s="29"/>
      <c r="AR2072" s="108" t="str">
        <f t="shared" si="262"/>
        <v>NO OFERTADO</v>
      </c>
      <c r="AS2072" s="109" t="str">
        <f t="shared" si="263"/>
        <v>CORRECTO</v>
      </c>
    </row>
    <row r="2073" spans="1:45" x14ac:dyDescent="0.25">
      <c r="A2073" s="134">
        <v>2073</v>
      </c>
      <c r="B2073" s="135">
        <v>2767</v>
      </c>
      <c r="C2073" s="10" t="s">
        <v>4680</v>
      </c>
      <c r="D2073" s="136" t="s">
        <v>562</v>
      </c>
      <c r="E2073" s="136" t="s">
        <v>201</v>
      </c>
      <c r="F2073" s="136" t="s">
        <v>3536</v>
      </c>
      <c r="G2073" s="136" t="s">
        <v>8</v>
      </c>
      <c r="H2073" s="136" t="s">
        <v>571</v>
      </c>
      <c r="I2073" s="137" t="s">
        <v>45</v>
      </c>
      <c r="J2073" s="8">
        <v>1</v>
      </c>
      <c r="K2073" s="8">
        <v>19941524</v>
      </c>
      <c r="L2073" s="9">
        <v>333070.82</v>
      </c>
      <c r="M2073" s="9">
        <v>1</v>
      </c>
      <c r="N2073" s="138">
        <f t="shared" si="256"/>
        <v>333070.82</v>
      </c>
      <c r="O2073" s="11" t="s">
        <v>4557</v>
      </c>
      <c r="P2073" s="39">
        <v>1.0119696197655997E-5</v>
      </c>
      <c r="Q2073" s="39"/>
      <c r="R2073" s="26">
        <v>2.5299240494139992E-3</v>
      </c>
      <c r="S2073" s="7"/>
      <c r="T2073" s="26">
        <v>2.5299240494139992E-3</v>
      </c>
      <c r="U2073" s="11"/>
      <c r="V2073" s="28"/>
      <c r="W2073" s="28"/>
      <c r="X2073" s="29"/>
      <c r="Y2073" s="108" t="str">
        <f t="shared" si="257"/>
        <v>NO OFERTADO</v>
      </c>
      <c r="Z2073" s="108" t="str">
        <f t="shared" si="258"/>
        <v>CORRECTO</v>
      </c>
      <c r="AA2073" s="29">
        <f t="shared" si="259"/>
        <v>0</v>
      </c>
      <c r="AB2073" s="25">
        <v>9.1077265778903972E-4</v>
      </c>
      <c r="AC2073" s="7"/>
      <c r="AD2073" s="26">
        <v>9.1077265778903972E-4</v>
      </c>
      <c r="AE2073" s="28"/>
      <c r="AF2073" s="28"/>
      <c r="AG2073" s="28"/>
      <c r="AH2073" s="29"/>
      <c r="AI2073" s="108" t="str">
        <f t="shared" si="260"/>
        <v>NO OFERTADO</v>
      </c>
      <c r="AJ2073" s="108" t="str">
        <f t="shared" si="261"/>
        <v>CORRECTO</v>
      </c>
      <c r="AK2073" s="27">
        <v>6.0718177185935978E-4</v>
      </c>
      <c r="AL2073" s="7"/>
      <c r="AM2073" s="26">
        <v>6.0718177185935978E-4</v>
      </c>
      <c r="AN2073" s="28"/>
      <c r="AO2073" s="28"/>
      <c r="AP2073" s="28"/>
      <c r="AQ2073" s="29"/>
      <c r="AR2073" s="108" t="str">
        <f t="shared" si="262"/>
        <v>NO OFERTADO</v>
      </c>
      <c r="AS2073" s="109" t="str">
        <f t="shared" si="263"/>
        <v>CORRECTO</v>
      </c>
    </row>
    <row r="2074" spans="1:45" ht="24" x14ac:dyDescent="0.25">
      <c r="A2074" s="134">
        <v>2074</v>
      </c>
      <c r="B2074" s="135">
        <v>2183</v>
      </c>
      <c r="C2074" s="10" t="s">
        <v>4755</v>
      </c>
      <c r="D2074" s="136" t="s">
        <v>3487</v>
      </c>
      <c r="E2074" s="136" t="s">
        <v>1496</v>
      </c>
      <c r="F2074" s="136" t="s">
        <v>4830</v>
      </c>
      <c r="G2074" s="136" t="s">
        <v>8</v>
      </c>
      <c r="H2074" s="136" t="s">
        <v>4817</v>
      </c>
      <c r="I2074" s="137" t="s">
        <v>45</v>
      </c>
      <c r="J2074" s="8">
        <v>1</v>
      </c>
      <c r="K2074" s="8" t="s">
        <v>3754</v>
      </c>
      <c r="L2074" s="9">
        <v>37516</v>
      </c>
      <c r="M2074" s="138">
        <v>105.66666666666667</v>
      </c>
      <c r="N2074" s="138">
        <f t="shared" si="256"/>
        <v>3964190.666666667</v>
      </c>
      <c r="O2074" s="11" t="s">
        <v>4557</v>
      </c>
      <c r="P2074" s="39">
        <v>1.2044407017177326E-4</v>
      </c>
      <c r="Q2074" s="39"/>
      <c r="R2074" s="26">
        <v>3.0111017542943316E-2</v>
      </c>
      <c r="S2074" s="7"/>
      <c r="T2074" s="26">
        <v>3.0111017542943316E-2</v>
      </c>
      <c r="U2074" s="11"/>
      <c r="V2074" s="28"/>
      <c r="W2074" s="28"/>
      <c r="X2074" s="29"/>
      <c r="Y2074" s="108" t="str">
        <f t="shared" si="257"/>
        <v>NO OFERTADO</v>
      </c>
      <c r="Z2074" s="108" t="str">
        <f t="shared" si="258"/>
        <v>CORRECTO</v>
      </c>
      <c r="AA2074" s="29">
        <f t="shared" si="259"/>
        <v>0</v>
      </c>
      <c r="AB2074" s="25">
        <v>1.0839966315459594E-2</v>
      </c>
      <c r="AC2074" s="7"/>
      <c r="AD2074" s="26">
        <v>1.0839966315459594E-2</v>
      </c>
      <c r="AE2074" s="28"/>
      <c r="AF2074" s="28"/>
      <c r="AG2074" s="28"/>
      <c r="AH2074" s="29"/>
      <c r="AI2074" s="108" t="str">
        <f t="shared" si="260"/>
        <v>NO OFERTADO</v>
      </c>
      <c r="AJ2074" s="108" t="str">
        <f t="shared" si="261"/>
        <v>CORRECTO</v>
      </c>
      <c r="AK2074" s="27">
        <v>7.2266442103063955E-3</v>
      </c>
      <c r="AL2074" s="7"/>
      <c r="AM2074" s="26">
        <v>7.2266442103063955E-3</v>
      </c>
      <c r="AN2074" s="28"/>
      <c r="AO2074" s="28"/>
      <c r="AP2074" s="28"/>
      <c r="AQ2074" s="29"/>
      <c r="AR2074" s="108" t="str">
        <f t="shared" si="262"/>
        <v>NO OFERTADO</v>
      </c>
      <c r="AS2074" s="109" t="str">
        <f t="shared" si="263"/>
        <v>CORRECTO</v>
      </c>
    </row>
    <row r="2075" spans="1:45" ht="24" x14ac:dyDescent="0.25">
      <c r="A2075" s="134">
        <v>2075</v>
      </c>
      <c r="B2075" s="135">
        <v>2730</v>
      </c>
      <c r="C2075" s="10" t="s">
        <v>4732</v>
      </c>
      <c r="D2075" s="136" t="s">
        <v>562</v>
      </c>
      <c r="E2075" s="136" t="s">
        <v>201</v>
      </c>
      <c r="F2075" s="136" t="s">
        <v>241</v>
      </c>
      <c r="G2075" s="136" t="s">
        <v>8</v>
      </c>
      <c r="H2075" s="136" t="s">
        <v>571</v>
      </c>
      <c r="I2075" s="137" t="s">
        <v>45</v>
      </c>
      <c r="J2075" s="8">
        <v>434</v>
      </c>
      <c r="K2075" s="8" t="s">
        <v>4581</v>
      </c>
      <c r="L2075" s="9">
        <v>146</v>
      </c>
      <c r="M2075" s="9">
        <v>32516.615384615383</v>
      </c>
      <c r="N2075" s="138">
        <f t="shared" si="256"/>
        <v>4747425.846153846</v>
      </c>
      <c r="O2075" s="11" t="s">
        <v>4557</v>
      </c>
      <c r="P2075" s="39">
        <v>1.4424111750160784E-4</v>
      </c>
      <c r="Q2075" s="39"/>
      <c r="R2075" s="26">
        <v>3.606027937540196E-2</v>
      </c>
      <c r="S2075" s="7"/>
      <c r="T2075" s="26">
        <v>3.606027937540196E-2</v>
      </c>
      <c r="U2075" s="11"/>
      <c r="V2075" s="28"/>
      <c r="W2075" s="28"/>
      <c r="X2075" s="29"/>
      <c r="Y2075" s="108" t="str">
        <f t="shared" si="257"/>
        <v>NO OFERTADO</v>
      </c>
      <c r="Z2075" s="108" t="str">
        <f t="shared" si="258"/>
        <v>CORRECTO</v>
      </c>
      <c r="AA2075" s="29">
        <f t="shared" si="259"/>
        <v>0</v>
      </c>
      <c r="AB2075" s="25">
        <v>1.2981700575144705E-2</v>
      </c>
      <c r="AC2075" s="7"/>
      <c r="AD2075" s="26">
        <v>1.2981700575144705E-2</v>
      </c>
      <c r="AE2075" s="28"/>
      <c r="AF2075" s="28"/>
      <c r="AG2075" s="28"/>
      <c r="AH2075" s="29"/>
      <c r="AI2075" s="108" t="str">
        <f t="shared" si="260"/>
        <v>NO OFERTADO</v>
      </c>
      <c r="AJ2075" s="108" t="str">
        <f t="shared" si="261"/>
        <v>CORRECTO</v>
      </c>
      <c r="AK2075" s="27">
        <v>8.6544670500964711E-3</v>
      </c>
      <c r="AL2075" s="7"/>
      <c r="AM2075" s="26">
        <v>8.6544670500964711E-3</v>
      </c>
      <c r="AN2075" s="28"/>
      <c r="AO2075" s="28"/>
      <c r="AP2075" s="28"/>
      <c r="AQ2075" s="29"/>
      <c r="AR2075" s="108" t="str">
        <f t="shared" si="262"/>
        <v>NO OFERTADO</v>
      </c>
      <c r="AS2075" s="109" t="str">
        <f t="shared" si="263"/>
        <v>CORRECTO</v>
      </c>
    </row>
    <row r="2076" spans="1:45" ht="24" x14ac:dyDescent="0.25">
      <c r="A2076" s="134">
        <v>2076</v>
      </c>
      <c r="B2076" s="135">
        <v>2706</v>
      </c>
      <c r="C2076" s="10" t="s">
        <v>4721</v>
      </c>
      <c r="D2076" s="136" t="s">
        <v>562</v>
      </c>
      <c r="E2076" s="136" t="s">
        <v>201</v>
      </c>
      <c r="F2076" s="136" t="s">
        <v>241</v>
      </c>
      <c r="G2076" s="136" t="s">
        <v>8</v>
      </c>
      <c r="H2076" s="136" t="s">
        <v>4529</v>
      </c>
      <c r="I2076" s="137" t="s">
        <v>45</v>
      </c>
      <c r="J2076" s="8">
        <v>868</v>
      </c>
      <c r="K2076" s="8" t="s">
        <v>4573</v>
      </c>
      <c r="L2076" s="9">
        <v>173.93</v>
      </c>
      <c r="M2076" s="9">
        <v>48101.666666666664</v>
      </c>
      <c r="N2076" s="138">
        <f t="shared" si="256"/>
        <v>8366322.8833333328</v>
      </c>
      <c r="O2076" s="11" t="s">
        <v>4557</v>
      </c>
      <c r="P2076" s="39">
        <v>2.5419412565420976E-4</v>
      </c>
      <c r="Q2076" s="39"/>
      <c r="R2076" s="26">
        <v>6.3548531413552434E-2</v>
      </c>
      <c r="S2076" s="7"/>
      <c r="T2076" s="26">
        <v>6.3548531413552434E-2</v>
      </c>
      <c r="U2076" s="11"/>
      <c r="V2076" s="28"/>
      <c r="W2076" s="28"/>
      <c r="X2076" s="29"/>
      <c r="Y2076" s="108" t="str">
        <f t="shared" si="257"/>
        <v>NO OFERTADO</v>
      </c>
      <c r="Z2076" s="108" t="str">
        <f t="shared" si="258"/>
        <v>CORRECTO</v>
      </c>
      <c r="AA2076" s="29">
        <f t="shared" si="259"/>
        <v>0</v>
      </c>
      <c r="AB2076" s="25">
        <v>2.2877471308878877E-2</v>
      </c>
      <c r="AC2076" s="7"/>
      <c r="AD2076" s="26">
        <v>2.2877471308878877E-2</v>
      </c>
      <c r="AE2076" s="28"/>
      <c r="AF2076" s="28"/>
      <c r="AG2076" s="28"/>
      <c r="AH2076" s="29"/>
      <c r="AI2076" s="108" t="str">
        <f t="shared" si="260"/>
        <v>NO OFERTADO</v>
      </c>
      <c r="AJ2076" s="108" t="str">
        <f t="shared" si="261"/>
        <v>CORRECTO</v>
      </c>
      <c r="AK2076" s="27">
        <v>1.5251647539252585E-2</v>
      </c>
      <c r="AL2076" s="7"/>
      <c r="AM2076" s="26">
        <v>1.5251647539252585E-2</v>
      </c>
      <c r="AN2076" s="28"/>
      <c r="AO2076" s="28"/>
      <c r="AP2076" s="28"/>
      <c r="AQ2076" s="29"/>
      <c r="AR2076" s="108" t="str">
        <f t="shared" si="262"/>
        <v>NO OFERTADO</v>
      </c>
      <c r="AS2076" s="109" t="str">
        <f t="shared" si="263"/>
        <v>CORRECTO</v>
      </c>
    </row>
    <row r="2077" spans="1:45" ht="24" x14ac:dyDescent="0.25">
      <c r="A2077" s="134">
        <v>2077</v>
      </c>
      <c r="B2077" s="135">
        <v>2309</v>
      </c>
      <c r="C2077" s="10" t="s">
        <v>4759</v>
      </c>
      <c r="D2077" s="136" t="s">
        <v>3906</v>
      </c>
      <c r="E2077" s="136" t="s">
        <v>201</v>
      </c>
      <c r="F2077" s="136" t="s">
        <v>241</v>
      </c>
      <c r="G2077" s="136" t="s">
        <v>8</v>
      </c>
      <c r="H2077" s="136" t="s">
        <v>571</v>
      </c>
      <c r="I2077" s="137" t="s">
        <v>45</v>
      </c>
      <c r="J2077" s="8">
        <v>400</v>
      </c>
      <c r="K2077" s="8" t="s">
        <v>2268</v>
      </c>
      <c r="L2077" s="9">
        <v>285.19</v>
      </c>
      <c r="M2077" s="138">
        <v>3466.67</v>
      </c>
      <c r="N2077" s="138">
        <f t="shared" si="256"/>
        <v>988659.61730000004</v>
      </c>
      <c r="O2077" s="11" t="s">
        <v>4557</v>
      </c>
      <c r="P2077" s="39">
        <v>3.0038461399791322E-5</v>
      </c>
      <c r="Q2077" s="39"/>
      <c r="R2077" s="26">
        <v>7.5096153499478301E-3</v>
      </c>
      <c r="S2077" s="7"/>
      <c r="T2077" s="26">
        <v>7.5096153499478301E-3</v>
      </c>
      <c r="U2077" s="11"/>
      <c r="V2077" s="28"/>
      <c r="W2077" s="28"/>
      <c r="X2077" s="29"/>
      <c r="Y2077" s="108" t="str">
        <f t="shared" si="257"/>
        <v>NO OFERTADO</v>
      </c>
      <c r="Z2077" s="108" t="str">
        <f t="shared" si="258"/>
        <v>CORRECTO</v>
      </c>
      <c r="AA2077" s="29">
        <f t="shared" si="259"/>
        <v>0</v>
      </c>
      <c r="AB2077" s="25">
        <v>2.703461525981219E-3</v>
      </c>
      <c r="AC2077" s="7"/>
      <c r="AD2077" s="26">
        <v>2.703461525981219E-3</v>
      </c>
      <c r="AE2077" s="28"/>
      <c r="AF2077" s="28"/>
      <c r="AG2077" s="28"/>
      <c r="AH2077" s="29"/>
      <c r="AI2077" s="108" t="str">
        <f t="shared" si="260"/>
        <v>NO OFERTADO</v>
      </c>
      <c r="AJ2077" s="108" t="str">
        <f t="shared" si="261"/>
        <v>CORRECTO</v>
      </c>
      <c r="AK2077" s="27">
        <v>1.8023076839874792E-3</v>
      </c>
      <c r="AL2077" s="7"/>
      <c r="AM2077" s="26">
        <v>1.8023076839874792E-3</v>
      </c>
      <c r="AN2077" s="28"/>
      <c r="AO2077" s="28"/>
      <c r="AP2077" s="28"/>
      <c r="AQ2077" s="29"/>
      <c r="AR2077" s="108" t="str">
        <f t="shared" si="262"/>
        <v>NO OFERTADO</v>
      </c>
      <c r="AS2077" s="109" t="str">
        <f t="shared" si="263"/>
        <v>CORRECTO</v>
      </c>
    </row>
    <row r="2078" spans="1:45" ht="24" x14ac:dyDescent="0.25">
      <c r="A2078" s="134">
        <v>2078</v>
      </c>
      <c r="B2078" s="135">
        <v>2741</v>
      </c>
      <c r="C2078" s="10" t="s">
        <v>4691</v>
      </c>
      <c r="D2078" s="136" t="s">
        <v>562</v>
      </c>
      <c r="E2078" s="136" t="s">
        <v>201</v>
      </c>
      <c r="F2078" s="136" t="s">
        <v>241</v>
      </c>
      <c r="G2078" s="136" t="s">
        <v>8</v>
      </c>
      <c r="H2078" s="136" t="s">
        <v>4547</v>
      </c>
      <c r="I2078" s="137" t="s">
        <v>45</v>
      </c>
      <c r="J2078" s="8">
        <v>400</v>
      </c>
      <c r="K2078" s="8"/>
      <c r="L2078" s="9">
        <v>283.51</v>
      </c>
      <c r="M2078" s="9">
        <v>10800</v>
      </c>
      <c r="N2078" s="138">
        <f t="shared" si="256"/>
        <v>3061908</v>
      </c>
      <c r="O2078" s="11" t="s">
        <v>4557</v>
      </c>
      <c r="P2078" s="39">
        <v>9.3030001082569996E-5</v>
      </c>
      <c r="Q2078" s="39"/>
      <c r="R2078" s="26">
        <v>2.3257500270642498E-2</v>
      </c>
      <c r="S2078" s="7"/>
      <c r="T2078" s="26">
        <v>2.3257500270642498E-2</v>
      </c>
      <c r="U2078" s="11"/>
      <c r="V2078" s="28"/>
      <c r="W2078" s="28"/>
      <c r="X2078" s="29"/>
      <c r="Y2078" s="108" t="str">
        <f t="shared" si="257"/>
        <v>NO OFERTADO</v>
      </c>
      <c r="Z2078" s="108" t="str">
        <f t="shared" si="258"/>
        <v>CORRECTO</v>
      </c>
      <c r="AA2078" s="29">
        <f t="shared" si="259"/>
        <v>0</v>
      </c>
      <c r="AB2078" s="25">
        <v>8.3727000974312994E-3</v>
      </c>
      <c r="AC2078" s="7"/>
      <c r="AD2078" s="26">
        <v>8.3727000974312994E-3</v>
      </c>
      <c r="AE2078" s="28"/>
      <c r="AF2078" s="28"/>
      <c r="AG2078" s="28"/>
      <c r="AH2078" s="29"/>
      <c r="AI2078" s="108" t="str">
        <f t="shared" si="260"/>
        <v>NO OFERTADO</v>
      </c>
      <c r="AJ2078" s="108" t="str">
        <f t="shared" si="261"/>
        <v>CORRECTO</v>
      </c>
      <c r="AK2078" s="27">
        <v>5.5818000649541996E-3</v>
      </c>
      <c r="AL2078" s="7"/>
      <c r="AM2078" s="26">
        <v>5.5818000649541996E-3</v>
      </c>
      <c r="AN2078" s="28"/>
      <c r="AO2078" s="28"/>
      <c r="AP2078" s="28"/>
      <c r="AQ2078" s="29"/>
      <c r="AR2078" s="108" t="str">
        <f t="shared" si="262"/>
        <v>NO OFERTADO</v>
      </c>
      <c r="AS2078" s="109" t="str">
        <f t="shared" si="263"/>
        <v>CORRECTO</v>
      </c>
    </row>
    <row r="2079" spans="1:45" ht="24" x14ac:dyDescent="0.25">
      <c r="A2079" s="134">
        <v>2079</v>
      </c>
      <c r="B2079" s="135">
        <v>2725</v>
      </c>
      <c r="C2079" s="10" t="s">
        <v>4687</v>
      </c>
      <c r="D2079" s="136" t="s">
        <v>562</v>
      </c>
      <c r="E2079" s="136" t="s">
        <v>165</v>
      </c>
      <c r="F2079" s="136" t="s">
        <v>166</v>
      </c>
      <c r="G2079" s="136" t="s">
        <v>8</v>
      </c>
      <c r="H2079" s="136" t="s">
        <v>3755</v>
      </c>
      <c r="I2079" s="137" t="s">
        <v>45</v>
      </c>
      <c r="J2079" s="8">
        <v>125</v>
      </c>
      <c r="K2079" s="8"/>
      <c r="L2079" s="9">
        <v>246.55</v>
      </c>
      <c r="M2079" s="9">
        <v>17500</v>
      </c>
      <c r="N2079" s="138">
        <f t="shared" si="256"/>
        <v>4314625</v>
      </c>
      <c r="O2079" s="11" t="s">
        <v>4557</v>
      </c>
      <c r="P2079" s="39">
        <v>1.3109132228038319E-4</v>
      </c>
      <c r="Q2079" s="39"/>
      <c r="R2079" s="26">
        <v>3.27728305700958E-2</v>
      </c>
      <c r="S2079" s="7"/>
      <c r="T2079" s="26">
        <v>3.27728305700958E-2</v>
      </c>
      <c r="U2079" s="11"/>
      <c r="V2079" s="28"/>
      <c r="W2079" s="28"/>
      <c r="X2079" s="29"/>
      <c r="Y2079" s="108" t="str">
        <f t="shared" si="257"/>
        <v>NO OFERTADO</v>
      </c>
      <c r="Z2079" s="108" t="str">
        <f t="shared" si="258"/>
        <v>CORRECTO</v>
      </c>
      <c r="AA2079" s="29">
        <f t="shared" si="259"/>
        <v>0</v>
      </c>
      <c r="AB2079" s="25">
        <v>1.1798219005234487E-2</v>
      </c>
      <c r="AC2079" s="7"/>
      <c r="AD2079" s="26">
        <v>1.1798219005234487E-2</v>
      </c>
      <c r="AE2079" s="28"/>
      <c r="AF2079" s="28"/>
      <c r="AG2079" s="28"/>
      <c r="AH2079" s="29"/>
      <c r="AI2079" s="108" t="str">
        <f t="shared" si="260"/>
        <v>NO OFERTADO</v>
      </c>
      <c r="AJ2079" s="108" t="str">
        <f t="shared" si="261"/>
        <v>CORRECTO</v>
      </c>
      <c r="AK2079" s="27">
        <v>7.8654793368229912E-3</v>
      </c>
      <c r="AL2079" s="7"/>
      <c r="AM2079" s="26">
        <v>7.8654793368229912E-3</v>
      </c>
      <c r="AN2079" s="28"/>
      <c r="AO2079" s="28"/>
      <c r="AP2079" s="28"/>
      <c r="AQ2079" s="29"/>
      <c r="AR2079" s="108" t="str">
        <f t="shared" si="262"/>
        <v>NO OFERTADO</v>
      </c>
      <c r="AS2079" s="109" t="str">
        <f t="shared" si="263"/>
        <v>CORRECTO</v>
      </c>
    </row>
    <row r="2080" spans="1:45" ht="24" x14ac:dyDescent="0.25">
      <c r="A2080" s="134">
        <v>2080</v>
      </c>
      <c r="B2080" s="135">
        <v>2792</v>
      </c>
      <c r="C2080" s="10" t="s">
        <v>4601</v>
      </c>
      <c r="D2080" s="144" t="s">
        <v>3487</v>
      </c>
      <c r="E2080" s="144" t="s">
        <v>201</v>
      </c>
      <c r="F2080" s="136" t="s">
        <v>230</v>
      </c>
      <c r="G2080" s="136" t="s">
        <v>8</v>
      </c>
      <c r="H2080" s="136" t="s">
        <v>230</v>
      </c>
      <c r="I2080" s="137" t="s">
        <v>45</v>
      </c>
      <c r="J2080" s="8">
        <v>1</v>
      </c>
      <c r="K2080" s="11" t="s">
        <v>1312</v>
      </c>
      <c r="L2080" s="9">
        <v>33330</v>
      </c>
      <c r="M2080" s="9">
        <v>190.5</v>
      </c>
      <c r="N2080" s="138">
        <f t="shared" si="256"/>
        <v>6349365</v>
      </c>
      <c r="O2080" s="11" t="s">
        <v>4557</v>
      </c>
      <c r="P2080" s="39">
        <v>1.929128611387514E-4</v>
      </c>
      <c r="Q2080" s="39"/>
      <c r="R2080" s="26">
        <v>4.8228215284687848E-2</v>
      </c>
      <c r="S2080" s="7"/>
      <c r="T2080" s="26">
        <v>4.8228215284687848E-2</v>
      </c>
      <c r="U2080" s="11"/>
      <c r="V2080" s="28"/>
      <c r="W2080" s="28"/>
      <c r="X2080" s="29"/>
      <c r="Y2080" s="108" t="str">
        <f t="shared" si="257"/>
        <v>NO OFERTADO</v>
      </c>
      <c r="Z2080" s="108" t="str">
        <f t="shared" si="258"/>
        <v>CORRECTO</v>
      </c>
      <c r="AA2080" s="29">
        <f t="shared" si="259"/>
        <v>0</v>
      </c>
      <c r="AB2080" s="25">
        <v>1.7362157502487624E-2</v>
      </c>
      <c r="AC2080" s="7"/>
      <c r="AD2080" s="26">
        <v>1.7362157502487624E-2</v>
      </c>
      <c r="AE2080" s="28"/>
      <c r="AF2080" s="28"/>
      <c r="AG2080" s="28"/>
      <c r="AH2080" s="29"/>
      <c r="AI2080" s="108" t="str">
        <f t="shared" si="260"/>
        <v>NO OFERTADO</v>
      </c>
      <c r="AJ2080" s="108" t="str">
        <f t="shared" si="261"/>
        <v>CORRECTO</v>
      </c>
      <c r="AK2080" s="27">
        <v>1.1574771668325084E-2</v>
      </c>
      <c r="AL2080" s="7"/>
      <c r="AM2080" s="26">
        <v>1.1574771668325084E-2</v>
      </c>
      <c r="AN2080" s="28"/>
      <c r="AO2080" s="28"/>
      <c r="AP2080" s="28"/>
      <c r="AQ2080" s="29"/>
      <c r="AR2080" s="108" t="str">
        <f t="shared" si="262"/>
        <v>NO OFERTADO</v>
      </c>
      <c r="AS2080" s="109" t="str">
        <f t="shared" si="263"/>
        <v>CORRECTO</v>
      </c>
    </row>
    <row r="2081" spans="1:45" ht="36" x14ac:dyDescent="0.25">
      <c r="A2081" s="134">
        <v>2081</v>
      </c>
      <c r="B2081" s="135">
        <v>2747</v>
      </c>
      <c r="C2081" s="10" t="s">
        <v>4735</v>
      </c>
      <c r="D2081" s="136" t="s">
        <v>3487</v>
      </c>
      <c r="E2081" s="136" t="s">
        <v>1496</v>
      </c>
      <c r="F2081" s="136" t="s">
        <v>230</v>
      </c>
      <c r="G2081" s="136" t="s">
        <v>8</v>
      </c>
      <c r="H2081" s="136" t="s">
        <v>4551</v>
      </c>
      <c r="I2081" s="137" t="s">
        <v>45</v>
      </c>
      <c r="J2081" s="8">
        <v>1</v>
      </c>
      <c r="K2081" s="8">
        <v>20113048</v>
      </c>
      <c r="L2081" s="9">
        <v>38899.879999999997</v>
      </c>
      <c r="M2081" s="9">
        <v>114.6</v>
      </c>
      <c r="N2081" s="138">
        <f t="shared" si="256"/>
        <v>4457926.2479999997</v>
      </c>
      <c r="O2081" s="11" t="s">
        <v>4557</v>
      </c>
      <c r="P2081" s="39">
        <v>1.3544524645334123E-4</v>
      </c>
      <c r="Q2081" s="39"/>
      <c r="R2081" s="26">
        <v>3.3861311613335304E-2</v>
      </c>
      <c r="S2081" s="7"/>
      <c r="T2081" s="26">
        <v>3.3861311613335304E-2</v>
      </c>
      <c r="U2081" s="11"/>
      <c r="V2081" s="28"/>
      <c r="W2081" s="28"/>
      <c r="X2081" s="29"/>
      <c r="Y2081" s="108" t="str">
        <f t="shared" si="257"/>
        <v>NO OFERTADO</v>
      </c>
      <c r="Z2081" s="108" t="str">
        <f t="shared" si="258"/>
        <v>CORRECTO</v>
      </c>
      <c r="AA2081" s="29">
        <f t="shared" si="259"/>
        <v>0</v>
      </c>
      <c r="AB2081" s="25">
        <v>1.2190072180800711E-2</v>
      </c>
      <c r="AC2081" s="7"/>
      <c r="AD2081" s="26">
        <v>1.2190072180800711E-2</v>
      </c>
      <c r="AE2081" s="28"/>
      <c r="AF2081" s="28"/>
      <c r="AG2081" s="28"/>
      <c r="AH2081" s="29"/>
      <c r="AI2081" s="108" t="str">
        <f t="shared" si="260"/>
        <v>NO OFERTADO</v>
      </c>
      <c r="AJ2081" s="108" t="str">
        <f t="shared" si="261"/>
        <v>CORRECTO</v>
      </c>
      <c r="AK2081" s="27">
        <v>8.1267147872004734E-3</v>
      </c>
      <c r="AL2081" s="7"/>
      <c r="AM2081" s="26">
        <v>8.1267147872004734E-3</v>
      </c>
      <c r="AN2081" s="28"/>
      <c r="AO2081" s="28"/>
      <c r="AP2081" s="28"/>
      <c r="AQ2081" s="29"/>
      <c r="AR2081" s="108" t="str">
        <f t="shared" si="262"/>
        <v>NO OFERTADO</v>
      </c>
      <c r="AS2081" s="109" t="str">
        <f t="shared" si="263"/>
        <v>CORRECTO</v>
      </c>
    </row>
    <row r="2082" spans="1:45" x14ac:dyDescent="0.25">
      <c r="A2082" s="134">
        <v>2082</v>
      </c>
      <c r="B2082" s="135">
        <v>2519</v>
      </c>
      <c r="C2082" s="140" t="s">
        <v>4816</v>
      </c>
      <c r="D2082" s="145" t="s">
        <v>562</v>
      </c>
      <c r="E2082" s="145" t="s">
        <v>165</v>
      </c>
      <c r="F2082" s="145" t="s">
        <v>3755</v>
      </c>
      <c r="G2082" s="136" t="s">
        <v>8</v>
      </c>
      <c r="H2082" s="145" t="s">
        <v>4229</v>
      </c>
      <c r="I2082" s="137" t="s">
        <v>45</v>
      </c>
      <c r="J2082" s="8">
        <v>1</v>
      </c>
      <c r="K2082" s="8" t="s">
        <v>562</v>
      </c>
      <c r="L2082" s="9">
        <v>387318.6</v>
      </c>
      <c r="M2082" s="9">
        <v>3</v>
      </c>
      <c r="N2082" s="138">
        <f t="shared" si="256"/>
        <v>1161955.7999999998</v>
      </c>
      <c r="O2082" s="11" t="s">
        <v>4557</v>
      </c>
      <c r="P2082" s="39">
        <v>3.5303722166668124E-5</v>
      </c>
      <c r="Q2082" s="39"/>
      <c r="R2082" s="26">
        <v>8.8259305416670316E-3</v>
      </c>
      <c r="S2082" s="7"/>
      <c r="T2082" s="26">
        <v>8.8259305416670316E-3</v>
      </c>
      <c r="U2082" s="11"/>
      <c r="V2082" s="28"/>
      <c r="W2082" s="28"/>
      <c r="X2082" s="29"/>
      <c r="Y2082" s="108" t="str">
        <f t="shared" si="257"/>
        <v>NO OFERTADO</v>
      </c>
      <c r="Z2082" s="108" t="str">
        <f t="shared" si="258"/>
        <v>CORRECTO</v>
      </c>
      <c r="AA2082" s="29">
        <f t="shared" si="259"/>
        <v>0</v>
      </c>
      <c r="AB2082" s="25">
        <v>3.1773349950001313E-3</v>
      </c>
      <c r="AC2082" s="7"/>
      <c r="AD2082" s="26">
        <v>3.1773349950001313E-3</v>
      </c>
      <c r="AE2082" s="28"/>
      <c r="AF2082" s="28"/>
      <c r="AG2082" s="28"/>
      <c r="AH2082" s="29"/>
      <c r="AI2082" s="108" t="str">
        <f t="shared" si="260"/>
        <v>NO OFERTADO</v>
      </c>
      <c r="AJ2082" s="108" t="str">
        <f t="shared" si="261"/>
        <v>CORRECTO</v>
      </c>
      <c r="AK2082" s="27">
        <v>2.1182233300000874E-3</v>
      </c>
      <c r="AL2082" s="7"/>
      <c r="AM2082" s="26">
        <v>2.1182233300000874E-3</v>
      </c>
      <c r="AN2082" s="28"/>
      <c r="AO2082" s="28"/>
      <c r="AP2082" s="28"/>
      <c r="AQ2082" s="29"/>
      <c r="AR2082" s="108" t="str">
        <f t="shared" si="262"/>
        <v>NO OFERTADO</v>
      </c>
      <c r="AS2082" s="109" t="str">
        <f t="shared" si="263"/>
        <v>CORRECTO</v>
      </c>
    </row>
    <row r="2083" spans="1:45" x14ac:dyDescent="0.25">
      <c r="A2083" s="134">
        <v>2083</v>
      </c>
      <c r="B2083" s="135">
        <v>2702</v>
      </c>
      <c r="C2083" s="140" t="s">
        <v>4816</v>
      </c>
      <c r="D2083" s="136" t="s">
        <v>562</v>
      </c>
      <c r="E2083" s="136" t="s">
        <v>165</v>
      </c>
      <c r="F2083" s="136" t="s">
        <v>230</v>
      </c>
      <c r="G2083" s="136" t="s">
        <v>8</v>
      </c>
      <c r="H2083" s="136" t="s">
        <v>4633</v>
      </c>
      <c r="I2083" s="137" t="s">
        <v>45</v>
      </c>
      <c r="J2083" s="8">
        <v>1</v>
      </c>
      <c r="K2083" s="8" t="s">
        <v>4559</v>
      </c>
      <c r="L2083" s="9">
        <v>14719.26</v>
      </c>
      <c r="M2083" s="9">
        <v>240.6</v>
      </c>
      <c r="N2083" s="138">
        <f t="shared" si="256"/>
        <v>3541453.9559999998</v>
      </c>
      <c r="O2083" s="11" t="s">
        <v>4557</v>
      </c>
      <c r="P2083" s="39">
        <v>1.0760005374444685E-4</v>
      </c>
      <c r="Q2083" s="39"/>
      <c r="R2083" s="26">
        <v>2.6900013436111713E-2</v>
      </c>
      <c r="S2083" s="7"/>
      <c r="T2083" s="26">
        <v>2.6900013436111713E-2</v>
      </c>
      <c r="U2083" s="11"/>
      <c r="V2083" s="28"/>
      <c r="W2083" s="28"/>
      <c r="X2083" s="29"/>
      <c r="Y2083" s="108" t="str">
        <f t="shared" si="257"/>
        <v>NO OFERTADO</v>
      </c>
      <c r="Z2083" s="108" t="str">
        <f t="shared" si="258"/>
        <v>CORRECTO</v>
      </c>
      <c r="AA2083" s="29">
        <f t="shared" si="259"/>
        <v>0</v>
      </c>
      <c r="AB2083" s="25">
        <v>9.6840048370002169E-3</v>
      </c>
      <c r="AC2083" s="7"/>
      <c r="AD2083" s="26">
        <v>9.6840048370002169E-3</v>
      </c>
      <c r="AE2083" s="28"/>
      <c r="AF2083" s="28"/>
      <c r="AG2083" s="28"/>
      <c r="AH2083" s="29"/>
      <c r="AI2083" s="108" t="str">
        <f t="shared" si="260"/>
        <v>NO OFERTADO</v>
      </c>
      <c r="AJ2083" s="108" t="str">
        <f t="shared" si="261"/>
        <v>CORRECTO</v>
      </c>
      <c r="AK2083" s="27">
        <v>6.4560032246668113E-3</v>
      </c>
      <c r="AL2083" s="7"/>
      <c r="AM2083" s="26">
        <v>6.4560032246668113E-3</v>
      </c>
      <c r="AN2083" s="28"/>
      <c r="AO2083" s="28"/>
      <c r="AP2083" s="28"/>
      <c r="AQ2083" s="29"/>
      <c r="AR2083" s="108" t="str">
        <f t="shared" si="262"/>
        <v>NO OFERTADO</v>
      </c>
      <c r="AS2083" s="109" t="str">
        <f t="shared" si="263"/>
        <v>CORRECTO</v>
      </c>
    </row>
    <row r="2084" spans="1:45" x14ac:dyDescent="0.25">
      <c r="A2084" s="134">
        <v>2084</v>
      </c>
      <c r="B2084" s="135">
        <v>2766</v>
      </c>
      <c r="C2084" s="10" t="s">
        <v>4695</v>
      </c>
      <c r="D2084" s="136" t="s">
        <v>4000</v>
      </c>
      <c r="E2084" s="136" t="s">
        <v>201</v>
      </c>
      <c r="F2084" s="136" t="s">
        <v>571</v>
      </c>
      <c r="G2084" s="136" t="s">
        <v>8</v>
      </c>
      <c r="H2084" s="136" t="s">
        <v>571</v>
      </c>
      <c r="I2084" s="137" t="s">
        <v>45</v>
      </c>
      <c r="J2084" s="8">
        <v>1</v>
      </c>
      <c r="K2084" s="8"/>
      <c r="L2084" s="9">
        <v>106875.51</v>
      </c>
      <c r="M2084" s="9">
        <v>20.222222222222221</v>
      </c>
      <c r="N2084" s="138">
        <f t="shared" si="256"/>
        <v>2161260.313333333</v>
      </c>
      <c r="O2084" s="11" t="s">
        <v>4557</v>
      </c>
      <c r="P2084" s="39">
        <v>6.566560761757556E-5</v>
      </c>
      <c r="Q2084" s="39"/>
      <c r="R2084" s="26">
        <v>1.641640190439389E-2</v>
      </c>
      <c r="S2084" s="7"/>
      <c r="T2084" s="26">
        <v>1.641640190439389E-2</v>
      </c>
      <c r="U2084" s="11"/>
      <c r="V2084" s="28"/>
      <c r="W2084" s="28"/>
      <c r="X2084" s="29"/>
      <c r="Y2084" s="108" t="str">
        <f t="shared" si="257"/>
        <v>NO OFERTADO</v>
      </c>
      <c r="Z2084" s="108" t="str">
        <f t="shared" si="258"/>
        <v>CORRECTO</v>
      </c>
      <c r="AA2084" s="29">
        <f t="shared" si="259"/>
        <v>0</v>
      </c>
      <c r="AB2084" s="25">
        <v>5.9099046855818002E-3</v>
      </c>
      <c r="AC2084" s="7"/>
      <c r="AD2084" s="26">
        <v>5.9099046855818002E-3</v>
      </c>
      <c r="AE2084" s="28"/>
      <c r="AF2084" s="28"/>
      <c r="AG2084" s="28"/>
      <c r="AH2084" s="29"/>
      <c r="AI2084" s="108" t="str">
        <f t="shared" si="260"/>
        <v>NO OFERTADO</v>
      </c>
      <c r="AJ2084" s="108" t="str">
        <f t="shared" si="261"/>
        <v>CORRECTO</v>
      </c>
      <c r="AK2084" s="27">
        <v>3.9399364570545338E-3</v>
      </c>
      <c r="AL2084" s="7"/>
      <c r="AM2084" s="26">
        <v>3.9399364570545338E-3</v>
      </c>
      <c r="AN2084" s="28"/>
      <c r="AO2084" s="28"/>
      <c r="AP2084" s="28"/>
      <c r="AQ2084" s="29"/>
      <c r="AR2084" s="108" t="str">
        <f t="shared" si="262"/>
        <v>NO OFERTADO</v>
      </c>
      <c r="AS2084" s="109" t="str">
        <f t="shared" si="263"/>
        <v>CORRECTO</v>
      </c>
    </row>
    <row r="2085" spans="1:45" x14ac:dyDescent="0.25">
      <c r="A2085" s="134">
        <v>2085</v>
      </c>
      <c r="B2085" s="135">
        <v>2546</v>
      </c>
      <c r="C2085" s="10" t="s">
        <v>4762</v>
      </c>
      <c r="D2085" s="136" t="s">
        <v>4000</v>
      </c>
      <c r="E2085" s="136" t="s">
        <v>201</v>
      </c>
      <c r="F2085" s="136" t="s">
        <v>241</v>
      </c>
      <c r="G2085" s="136" t="s">
        <v>8</v>
      </c>
      <c r="H2085" s="136" t="s">
        <v>4595</v>
      </c>
      <c r="I2085" s="137" t="s">
        <v>45</v>
      </c>
      <c r="J2085" s="8">
        <v>320</v>
      </c>
      <c r="K2085" s="8" t="s">
        <v>562</v>
      </c>
      <c r="L2085" s="9">
        <v>345.12</v>
      </c>
      <c r="M2085" s="9">
        <v>18160</v>
      </c>
      <c r="N2085" s="138">
        <f t="shared" si="256"/>
        <v>6267379.2000000002</v>
      </c>
      <c r="O2085" s="11" t="s">
        <v>4557</v>
      </c>
      <c r="P2085" s="39">
        <v>1.904218852300189E-4</v>
      </c>
      <c r="Q2085" s="39"/>
      <c r="R2085" s="26">
        <v>4.7605471307504726E-2</v>
      </c>
      <c r="S2085" s="7"/>
      <c r="T2085" s="26">
        <v>4.7605471307504726E-2</v>
      </c>
      <c r="U2085" s="11"/>
      <c r="V2085" s="28"/>
      <c r="W2085" s="28"/>
      <c r="X2085" s="29"/>
      <c r="Y2085" s="108" t="str">
        <f t="shared" si="257"/>
        <v>NO OFERTADO</v>
      </c>
      <c r="Z2085" s="108" t="str">
        <f t="shared" si="258"/>
        <v>CORRECTO</v>
      </c>
      <c r="AA2085" s="29">
        <f t="shared" si="259"/>
        <v>0</v>
      </c>
      <c r="AB2085" s="25">
        <v>1.7137969670701702E-2</v>
      </c>
      <c r="AC2085" s="7"/>
      <c r="AD2085" s="26">
        <v>1.7137969670701702E-2</v>
      </c>
      <c r="AE2085" s="28"/>
      <c r="AF2085" s="28"/>
      <c r="AG2085" s="28"/>
      <c r="AH2085" s="29"/>
      <c r="AI2085" s="108" t="str">
        <f t="shared" si="260"/>
        <v>NO OFERTADO</v>
      </c>
      <c r="AJ2085" s="108" t="str">
        <f t="shared" si="261"/>
        <v>CORRECTO</v>
      </c>
      <c r="AK2085" s="27">
        <v>1.1425313113801135E-2</v>
      </c>
      <c r="AL2085" s="7"/>
      <c r="AM2085" s="26">
        <v>1.1425313113801135E-2</v>
      </c>
      <c r="AN2085" s="28"/>
      <c r="AO2085" s="28"/>
      <c r="AP2085" s="28"/>
      <c r="AQ2085" s="29"/>
      <c r="AR2085" s="108" t="str">
        <f t="shared" si="262"/>
        <v>NO OFERTADO</v>
      </c>
      <c r="AS2085" s="109" t="str">
        <f t="shared" si="263"/>
        <v>CORRECTO</v>
      </c>
    </row>
    <row r="2086" spans="1:45" ht="24" x14ac:dyDescent="0.25">
      <c r="A2086" s="134">
        <v>2086</v>
      </c>
      <c r="B2086" s="135">
        <v>2752</v>
      </c>
      <c r="C2086" s="10" t="s">
        <v>4683</v>
      </c>
      <c r="D2086" s="136" t="s">
        <v>562</v>
      </c>
      <c r="E2086" s="136" t="s">
        <v>201</v>
      </c>
      <c r="F2086" s="136" t="s">
        <v>241</v>
      </c>
      <c r="G2086" s="136" t="s">
        <v>8</v>
      </c>
      <c r="H2086" s="136" t="s">
        <v>571</v>
      </c>
      <c r="I2086" s="137" t="s">
        <v>45</v>
      </c>
      <c r="J2086" s="8">
        <v>400</v>
      </c>
      <c r="K2086" s="8"/>
      <c r="L2086" s="9">
        <v>316.42</v>
      </c>
      <c r="M2086" s="9">
        <v>59938.461538461539</v>
      </c>
      <c r="N2086" s="138">
        <f t="shared" si="256"/>
        <v>18965728</v>
      </c>
      <c r="O2086" s="11" t="s">
        <v>4557</v>
      </c>
      <c r="P2086" s="39">
        <v>5.7623602550165715E-4</v>
      </c>
      <c r="Q2086" s="39"/>
      <c r="R2086" s="26">
        <v>0.1440590063754143</v>
      </c>
      <c r="S2086" s="7"/>
      <c r="T2086" s="26">
        <v>0.1440590063754143</v>
      </c>
      <c r="U2086" s="11"/>
      <c r="V2086" s="28"/>
      <c r="W2086" s="28"/>
      <c r="X2086" s="29"/>
      <c r="Y2086" s="108" t="str">
        <f t="shared" si="257"/>
        <v>NO OFERTADO</v>
      </c>
      <c r="Z2086" s="108" t="str">
        <f t="shared" si="258"/>
        <v>CORRECTO</v>
      </c>
      <c r="AA2086" s="29">
        <f t="shared" si="259"/>
        <v>0</v>
      </c>
      <c r="AB2086" s="25">
        <v>5.1861242295149143E-2</v>
      </c>
      <c r="AC2086" s="7"/>
      <c r="AD2086" s="26">
        <v>5.1861242295149143E-2</v>
      </c>
      <c r="AE2086" s="28"/>
      <c r="AF2086" s="28"/>
      <c r="AG2086" s="28"/>
      <c r="AH2086" s="29"/>
      <c r="AI2086" s="108" t="str">
        <f t="shared" si="260"/>
        <v>NO OFERTADO</v>
      </c>
      <c r="AJ2086" s="108" t="str">
        <f t="shared" si="261"/>
        <v>CORRECTO</v>
      </c>
      <c r="AK2086" s="27">
        <v>3.4574161530099429E-2</v>
      </c>
      <c r="AL2086" s="7"/>
      <c r="AM2086" s="26">
        <v>3.4574161530099429E-2</v>
      </c>
      <c r="AN2086" s="28"/>
      <c r="AO2086" s="28"/>
      <c r="AP2086" s="28"/>
      <c r="AQ2086" s="29"/>
      <c r="AR2086" s="108" t="str">
        <f t="shared" si="262"/>
        <v>NO OFERTADO</v>
      </c>
      <c r="AS2086" s="109" t="str">
        <f t="shared" si="263"/>
        <v>CORRECTO</v>
      </c>
    </row>
    <row r="2087" spans="1:45" ht="24" x14ac:dyDescent="0.25">
      <c r="A2087" s="134">
        <v>2087</v>
      </c>
      <c r="B2087" s="135">
        <v>2743</v>
      </c>
      <c r="C2087" s="10" t="s">
        <v>4676</v>
      </c>
      <c r="D2087" s="136" t="s">
        <v>3487</v>
      </c>
      <c r="E2087" s="136" t="s">
        <v>1496</v>
      </c>
      <c r="F2087" s="136" t="s">
        <v>3536</v>
      </c>
      <c r="G2087" s="136" t="s">
        <v>8</v>
      </c>
      <c r="H2087" s="136" t="s">
        <v>4542</v>
      </c>
      <c r="I2087" s="137" t="s">
        <v>45</v>
      </c>
      <c r="J2087" s="8">
        <v>1</v>
      </c>
      <c r="K2087" s="8"/>
      <c r="L2087" s="9">
        <v>250539.8</v>
      </c>
      <c r="M2087" s="9">
        <v>22.25</v>
      </c>
      <c r="N2087" s="138">
        <f t="shared" si="256"/>
        <v>5574510.5499999998</v>
      </c>
      <c r="O2087" s="11" t="s">
        <v>4557</v>
      </c>
      <c r="P2087" s="39">
        <v>1.6937044565065241E-4</v>
      </c>
      <c r="Q2087" s="39"/>
      <c r="R2087" s="26">
        <v>4.23426114126631E-2</v>
      </c>
      <c r="S2087" s="7"/>
      <c r="T2087" s="26">
        <v>4.23426114126631E-2</v>
      </c>
      <c r="U2087" s="11"/>
      <c r="V2087" s="28"/>
      <c r="W2087" s="28"/>
      <c r="X2087" s="29"/>
      <c r="Y2087" s="108" t="str">
        <f t="shared" si="257"/>
        <v>NO OFERTADO</v>
      </c>
      <c r="Z2087" s="108" t="str">
        <f t="shared" si="258"/>
        <v>CORRECTO</v>
      </c>
      <c r="AA2087" s="29">
        <f t="shared" si="259"/>
        <v>0</v>
      </c>
      <c r="AB2087" s="25">
        <v>1.5243340108558717E-2</v>
      </c>
      <c r="AC2087" s="7"/>
      <c r="AD2087" s="26">
        <v>1.5243340108558717E-2</v>
      </c>
      <c r="AE2087" s="28"/>
      <c r="AF2087" s="28"/>
      <c r="AG2087" s="28"/>
      <c r="AH2087" s="29"/>
      <c r="AI2087" s="108" t="str">
        <f t="shared" si="260"/>
        <v>NO OFERTADO</v>
      </c>
      <c r="AJ2087" s="108" t="str">
        <f t="shared" si="261"/>
        <v>CORRECTO</v>
      </c>
      <c r="AK2087" s="27">
        <v>1.0162226739039144E-2</v>
      </c>
      <c r="AL2087" s="7"/>
      <c r="AM2087" s="26">
        <v>1.0162226739039144E-2</v>
      </c>
      <c r="AN2087" s="28"/>
      <c r="AO2087" s="28"/>
      <c r="AP2087" s="28"/>
      <c r="AQ2087" s="29"/>
      <c r="AR2087" s="108" t="str">
        <f t="shared" si="262"/>
        <v>NO OFERTADO</v>
      </c>
      <c r="AS2087" s="109" t="str">
        <f t="shared" si="263"/>
        <v>CORRECTO</v>
      </c>
    </row>
    <row r="2088" spans="1:45" ht="36" x14ac:dyDescent="0.25">
      <c r="A2088" s="134">
        <v>2088</v>
      </c>
      <c r="B2088" s="135">
        <v>2691</v>
      </c>
      <c r="C2088" s="10" t="s">
        <v>4727</v>
      </c>
      <c r="D2088" s="136" t="s">
        <v>3487</v>
      </c>
      <c r="E2088" s="136" t="s">
        <v>1496</v>
      </c>
      <c r="F2088" s="136" t="s">
        <v>4517</v>
      </c>
      <c r="G2088" s="136" t="s">
        <v>8</v>
      </c>
      <c r="H2088" s="136" t="s">
        <v>4518</v>
      </c>
      <c r="I2088" s="137" t="s">
        <v>45</v>
      </c>
      <c r="J2088" s="8">
        <v>1</v>
      </c>
      <c r="K2088" s="8">
        <v>20179135</v>
      </c>
      <c r="L2088" s="9">
        <v>240462.5</v>
      </c>
      <c r="M2088" s="9">
        <v>24.375</v>
      </c>
      <c r="N2088" s="138">
        <f t="shared" si="256"/>
        <v>5861273.4375</v>
      </c>
      <c r="O2088" s="11" t="s">
        <v>4557</v>
      </c>
      <c r="P2088" s="39">
        <v>1.7808316717414884E-4</v>
      </c>
      <c r="Q2088" s="39"/>
      <c r="R2088" s="26">
        <v>4.4520791793537212E-2</v>
      </c>
      <c r="S2088" s="7"/>
      <c r="T2088" s="26">
        <v>4.4520791793537212E-2</v>
      </c>
      <c r="U2088" s="11"/>
      <c r="V2088" s="28"/>
      <c r="W2088" s="28"/>
      <c r="X2088" s="29"/>
      <c r="Y2088" s="108" t="str">
        <f t="shared" si="257"/>
        <v>NO OFERTADO</v>
      </c>
      <c r="Z2088" s="108" t="str">
        <f t="shared" si="258"/>
        <v>CORRECTO</v>
      </c>
      <c r="AA2088" s="29">
        <f t="shared" si="259"/>
        <v>0</v>
      </c>
      <c r="AB2088" s="25">
        <v>1.6027485045673397E-2</v>
      </c>
      <c r="AC2088" s="7"/>
      <c r="AD2088" s="26">
        <v>1.6027485045673397E-2</v>
      </c>
      <c r="AE2088" s="28"/>
      <c r="AF2088" s="28"/>
      <c r="AG2088" s="28"/>
      <c r="AH2088" s="29"/>
      <c r="AI2088" s="108" t="str">
        <f t="shared" si="260"/>
        <v>NO OFERTADO</v>
      </c>
      <c r="AJ2088" s="108" t="str">
        <f t="shared" si="261"/>
        <v>CORRECTO</v>
      </c>
      <c r="AK2088" s="27">
        <v>1.068499003044893E-2</v>
      </c>
      <c r="AL2088" s="7"/>
      <c r="AM2088" s="26">
        <v>1.068499003044893E-2</v>
      </c>
      <c r="AN2088" s="28"/>
      <c r="AO2088" s="28"/>
      <c r="AP2088" s="28"/>
      <c r="AQ2088" s="29"/>
      <c r="AR2088" s="108" t="str">
        <f t="shared" si="262"/>
        <v>NO OFERTADO</v>
      </c>
      <c r="AS2088" s="109" t="str">
        <f t="shared" si="263"/>
        <v>CORRECTO</v>
      </c>
    </row>
    <row r="2089" spans="1:45" ht="24" x14ac:dyDescent="0.25">
      <c r="A2089" s="134">
        <v>2089</v>
      </c>
      <c r="B2089" s="135">
        <v>2707</v>
      </c>
      <c r="C2089" s="10" t="s">
        <v>4722</v>
      </c>
      <c r="D2089" s="136" t="s">
        <v>3487</v>
      </c>
      <c r="E2089" s="136" t="s">
        <v>1496</v>
      </c>
      <c r="F2089" s="136" t="s">
        <v>241</v>
      </c>
      <c r="G2089" s="136" t="s">
        <v>8</v>
      </c>
      <c r="H2089" s="136" t="s">
        <v>4530</v>
      </c>
      <c r="I2089" s="137" t="s">
        <v>45</v>
      </c>
      <c r="J2089" s="8">
        <v>400</v>
      </c>
      <c r="K2089" s="163">
        <v>20154728</v>
      </c>
      <c r="L2089" s="9">
        <v>599.29</v>
      </c>
      <c r="M2089" s="9">
        <v>12571.428571428571</v>
      </c>
      <c r="N2089" s="138">
        <f t="shared" si="256"/>
        <v>7533931.4285714272</v>
      </c>
      <c r="O2089" s="11" t="s">
        <v>4557</v>
      </c>
      <c r="P2089" s="39">
        <v>2.2890356240488219E-4</v>
      </c>
      <c r="Q2089" s="39"/>
      <c r="R2089" s="26">
        <v>5.7225890601220547E-2</v>
      </c>
      <c r="S2089" s="7"/>
      <c r="T2089" s="26">
        <v>5.7225890601220547E-2</v>
      </c>
      <c r="U2089" s="11"/>
      <c r="V2089" s="28"/>
      <c r="W2089" s="28"/>
      <c r="X2089" s="29"/>
      <c r="Y2089" s="108" t="str">
        <f t="shared" si="257"/>
        <v>NO OFERTADO</v>
      </c>
      <c r="Z2089" s="108" t="str">
        <f t="shared" si="258"/>
        <v>CORRECTO</v>
      </c>
      <c r="AA2089" s="29">
        <f t="shared" si="259"/>
        <v>0</v>
      </c>
      <c r="AB2089" s="25">
        <v>2.0601320616439395E-2</v>
      </c>
      <c r="AC2089" s="7"/>
      <c r="AD2089" s="26">
        <v>2.0601320616439395E-2</v>
      </c>
      <c r="AE2089" s="28"/>
      <c r="AF2089" s="28"/>
      <c r="AG2089" s="28"/>
      <c r="AH2089" s="29"/>
      <c r="AI2089" s="108" t="str">
        <f t="shared" si="260"/>
        <v>NO OFERTADO</v>
      </c>
      <c r="AJ2089" s="108" t="str">
        <f t="shared" si="261"/>
        <v>CORRECTO</v>
      </c>
      <c r="AK2089" s="27">
        <v>1.3734213744292931E-2</v>
      </c>
      <c r="AL2089" s="7"/>
      <c r="AM2089" s="26">
        <v>1.3734213744292931E-2</v>
      </c>
      <c r="AN2089" s="28"/>
      <c r="AO2089" s="28"/>
      <c r="AP2089" s="28"/>
      <c r="AQ2089" s="29"/>
      <c r="AR2089" s="108" t="str">
        <f t="shared" si="262"/>
        <v>NO OFERTADO</v>
      </c>
      <c r="AS2089" s="109" t="str">
        <f t="shared" si="263"/>
        <v>CORRECTO</v>
      </c>
    </row>
    <row r="2090" spans="1:45" ht="24" x14ac:dyDescent="0.25">
      <c r="A2090" s="134">
        <v>2090</v>
      </c>
      <c r="B2090" s="135">
        <v>2719</v>
      </c>
      <c r="C2090" s="10" t="s">
        <v>4724</v>
      </c>
      <c r="D2090" s="136" t="s">
        <v>562</v>
      </c>
      <c r="E2090" s="136" t="s">
        <v>201</v>
      </c>
      <c r="F2090" s="136" t="s">
        <v>241</v>
      </c>
      <c r="G2090" s="136" t="s">
        <v>8</v>
      </c>
      <c r="H2090" s="136" t="s">
        <v>571</v>
      </c>
      <c r="I2090" s="137" t="s">
        <v>45</v>
      </c>
      <c r="J2090" s="8">
        <v>400</v>
      </c>
      <c r="K2090" s="8" t="s">
        <v>4577</v>
      </c>
      <c r="L2090" s="9">
        <v>580.19000000000005</v>
      </c>
      <c r="M2090" s="9">
        <v>11533.333333333332</v>
      </c>
      <c r="N2090" s="138">
        <f t="shared" si="256"/>
        <v>6691524.666666667</v>
      </c>
      <c r="O2090" s="11" t="s">
        <v>4557</v>
      </c>
      <c r="P2090" s="39">
        <v>2.033087039140444E-4</v>
      </c>
      <c r="Q2090" s="39"/>
      <c r="R2090" s="26">
        <v>5.0827175978511101E-2</v>
      </c>
      <c r="S2090" s="7"/>
      <c r="T2090" s="26">
        <v>5.0827175978511101E-2</v>
      </c>
      <c r="U2090" s="11"/>
      <c r="V2090" s="28"/>
      <c r="W2090" s="28"/>
      <c r="X2090" s="29"/>
      <c r="Y2090" s="108" t="str">
        <f t="shared" si="257"/>
        <v>NO OFERTADO</v>
      </c>
      <c r="Z2090" s="108" t="str">
        <f t="shared" si="258"/>
        <v>CORRECTO</v>
      </c>
      <c r="AA2090" s="29">
        <f t="shared" si="259"/>
        <v>0</v>
      </c>
      <c r="AB2090" s="25">
        <v>1.8297783352263997E-2</v>
      </c>
      <c r="AC2090" s="7"/>
      <c r="AD2090" s="26">
        <v>1.8297783352263997E-2</v>
      </c>
      <c r="AE2090" s="28"/>
      <c r="AF2090" s="28"/>
      <c r="AG2090" s="28"/>
      <c r="AH2090" s="29"/>
      <c r="AI2090" s="108" t="str">
        <f t="shared" si="260"/>
        <v>NO OFERTADO</v>
      </c>
      <c r="AJ2090" s="108" t="str">
        <f t="shared" si="261"/>
        <v>CORRECTO</v>
      </c>
      <c r="AK2090" s="27">
        <v>1.2198522234842664E-2</v>
      </c>
      <c r="AL2090" s="7"/>
      <c r="AM2090" s="26">
        <v>1.2198522234842664E-2</v>
      </c>
      <c r="AN2090" s="28"/>
      <c r="AO2090" s="28"/>
      <c r="AP2090" s="28"/>
      <c r="AQ2090" s="29"/>
      <c r="AR2090" s="108" t="str">
        <f t="shared" si="262"/>
        <v>NO OFERTADO</v>
      </c>
      <c r="AS2090" s="109" t="str">
        <f t="shared" si="263"/>
        <v>CORRECTO</v>
      </c>
    </row>
    <row r="2091" spans="1:45" ht="36" x14ac:dyDescent="0.25">
      <c r="A2091" s="134">
        <v>2091</v>
      </c>
      <c r="B2091" s="135">
        <v>2761</v>
      </c>
      <c r="C2091" s="10" t="s">
        <v>4831</v>
      </c>
      <c r="D2091" s="136" t="s">
        <v>3487</v>
      </c>
      <c r="E2091" s="136" t="s">
        <v>1496</v>
      </c>
      <c r="F2091" s="136" t="s">
        <v>241</v>
      </c>
      <c r="G2091" s="136" t="s">
        <v>8</v>
      </c>
      <c r="H2091" s="136" t="s">
        <v>4542</v>
      </c>
      <c r="I2091" s="137" t="s">
        <v>45</v>
      </c>
      <c r="J2091" s="8">
        <v>400</v>
      </c>
      <c r="K2091" s="8">
        <v>20280596</v>
      </c>
      <c r="L2091" s="9">
        <v>357.69</v>
      </c>
      <c r="M2091" s="9">
        <v>3155.5555555555557</v>
      </c>
      <c r="N2091" s="138">
        <f t="shared" si="256"/>
        <v>1128710.6666666667</v>
      </c>
      <c r="O2091" s="11" t="s">
        <v>4557</v>
      </c>
      <c r="P2091" s="39">
        <v>3.4293634734259915E-5</v>
      </c>
      <c r="Q2091" s="39"/>
      <c r="R2091" s="26">
        <v>8.5734086835649783E-3</v>
      </c>
      <c r="S2091" s="7"/>
      <c r="T2091" s="26">
        <v>8.5734086835649783E-3</v>
      </c>
      <c r="U2091" s="9"/>
      <c r="V2091" s="28"/>
      <c r="W2091" s="28"/>
      <c r="X2091" s="29"/>
      <c r="Y2091" s="108" t="str">
        <f t="shared" si="257"/>
        <v>NO OFERTADO</v>
      </c>
      <c r="Z2091" s="108" t="str">
        <f t="shared" si="258"/>
        <v>CORRECTO</v>
      </c>
      <c r="AA2091" s="29">
        <f t="shared" si="259"/>
        <v>0</v>
      </c>
      <c r="AB2091" s="25">
        <v>3.0864271260833925E-3</v>
      </c>
      <c r="AC2091" s="7"/>
      <c r="AD2091" s="26">
        <v>3.0864271260833925E-3</v>
      </c>
      <c r="AE2091" s="28"/>
      <c r="AF2091" s="28"/>
      <c r="AG2091" s="28"/>
      <c r="AH2091" s="29"/>
      <c r="AI2091" s="108" t="str">
        <f t="shared" si="260"/>
        <v>NO OFERTADO</v>
      </c>
      <c r="AJ2091" s="108" t="str">
        <f t="shared" si="261"/>
        <v>CORRECTO</v>
      </c>
      <c r="AK2091" s="27">
        <v>2.0576180840555947E-3</v>
      </c>
      <c r="AL2091" s="7"/>
      <c r="AM2091" s="26">
        <v>2.0576180840555947E-3</v>
      </c>
      <c r="AN2091" s="28"/>
      <c r="AO2091" s="28"/>
      <c r="AP2091" s="28"/>
      <c r="AQ2091" s="29"/>
      <c r="AR2091" s="108" t="str">
        <f t="shared" si="262"/>
        <v>NO OFERTADO</v>
      </c>
      <c r="AS2091" s="109" t="str">
        <f t="shared" si="263"/>
        <v>CORRECTO</v>
      </c>
    </row>
    <row r="2092" spans="1:45" ht="36" x14ac:dyDescent="0.25">
      <c r="A2092" s="134">
        <v>2092</v>
      </c>
      <c r="B2092" s="135">
        <v>2735</v>
      </c>
      <c r="C2092" s="10" t="s">
        <v>4832</v>
      </c>
      <c r="D2092" s="136" t="s">
        <v>3487</v>
      </c>
      <c r="E2092" s="136" t="s">
        <v>1496</v>
      </c>
      <c r="F2092" s="136" t="s">
        <v>241</v>
      </c>
      <c r="G2092" s="136" t="s">
        <v>8</v>
      </c>
      <c r="H2092" s="136" t="s">
        <v>4542</v>
      </c>
      <c r="I2092" s="137" t="s">
        <v>45</v>
      </c>
      <c r="J2092" s="8">
        <v>400</v>
      </c>
      <c r="K2092" s="8">
        <v>20280590</v>
      </c>
      <c r="L2092" s="9">
        <v>400.69</v>
      </c>
      <c r="M2092" s="9">
        <v>10333.333333333332</v>
      </c>
      <c r="N2092" s="138">
        <f t="shared" si="256"/>
        <v>4140463.333333333</v>
      </c>
      <c r="O2092" s="11" t="s">
        <v>4557</v>
      </c>
      <c r="P2092" s="39">
        <v>1.2579976549992401E-4</v>
      </c>
      <c r="Q2092" s="39"/>
      <c r="R2092" s="26">
        <v>3.1449941374981E-2</v>
      </c>
      <c r="S2092" s="7"/>
      <c r="T2092" s="26">
        <v>3.1449941374981E-2</v>
      </c>
      <c r="U2092" s="11"/>
      <c r="V2092" s="28"/>
      <c r="W2092" s="28"/>
      <c r="X2092" s="29"/>
      <c r="Y2092" s="108" t="str">
        <f t="shared" si="257"/>
        <v>NO OFERTADO</v>
      </c>
      <c r="Z2092" s="108" t="str">
        <f t="shared" si="258"/>
        <v>CORRECTO</v>
      </c>
      <c r="AA2092" s="29">
        <f t="shared" si="259"/>
        <v>0</v>
      </c>
      <c r="AB2092" s="25">
        <v>1.1321978894993161E-2</v>
      </c>
      <c r="AC2092" s="7"/>
      <c r="AD2092" s="26">
        <v>1.1321978894993161E-2</v>
      </c>
      <c r="AE2092" s="28"/>
      <c r="AF2092" s="28"/>
      <c r="AG2092" s="28"/>
      <c r="AH2092" s="29"/>
      <c r="AI2092" s="108" t="str">
        <f t="shared" si="260"/>
        <v>NO OFERTADO</v>
      </c>
      <c r="AJ2092" s="108" t="str">
        <f t="shared" si="261"/>
        <v>CORRECTO</v>
      </c>
      <c r="AK2092" s="27">
        <v>7.5479859299954401E-3</v>
      </c>
      <c r="AL2092" s="7"/>
      <c r="AM2092" s="26">
        <v>7.5479859299954401E-3</v>
      </c>
      <c r="AN2092" s="28"/>
      <c r="AO2092" s="28"/>
      <c r="AP2092" s="28"/>
      <c r="AQ2092" s="29"/>
      <c r="AR2092" s="108" t="str">
        <f t="shared" si="262"/>
        <v>NO OFERTADO</v>
      </c>
      <c r="AS2092" s="109" t="str">
        <f t="shared" si="263"/>
        <v>CORRECTO</v>
      </c>
    </row>
    <row r="2093" spans="1:45" ht="36" x14ac:dyDescent="0.25">
      <c r="A2093" s="134">
        <v>2093</v>
      </c>
      <c r="B2093" s="135">
        <v>2734</v>
      </c>
      <c r="C2093" s="10" t="s">
        <v>4833</v>
      </c>
      <c r="D2093" s="136" t="s">
        <v>3487</v>
      </c>
      <c r="E2093" s="136" t="s">
        <v>1496</v>
      </c>
      <c r="F2093" s="136" t="s">
        <v>241</v>
      </c>
      <c r="G2093" s="136" t="s">
        <v>8</v>
      </c>
      <c r="H2093" s="136" t="s">
        <v>4164</v>
      </c>
      <c r="I2093" s="137" t="s">
        <v>45</v>
      </c>
      <c r="J2093" s="8">
        <v>400</v>
      </c>
      <c r="K2093" s="8">
        <v>20175052</v>
      </c>
      <c r="L2093" s="9">
        <v>374.16</v>
      </c>
      <c r="M2093" s="9">
        <v>8900</v>
      </c>
      <c r="N2093" s="138">
        <f t="shared" si="256"/>
        <v>3330024</v>
      </c>
      <c r="O2093" s="11" t="s">
        <v>4557</v>
      </c>
      <c r="P2093" s="39">
        <v>1.01176173916716E-4</v>
      </c>
      <c r="Q2093" s="39"/>
      <c r="R2093" s="26">
        <v>2.5294043479179001E-2</v>
      </c>
      <c r="S2093" s="7"/>
      <c r="T2093" s="26">
        <v>2.5294043479179001E-2</v>
      </c>
      <c r="U2093" s="9"/>
      <c r="V2093" s="28"/>
      <c r="W2093" s="28"/>
      <c r="X2093" s="29"/>
      <c r="Y2093" s="108" t="str">
        <f t="shared" si="257"/>
        <v>NO OFERTADO</v>
      </c>
      <c r="Z2093" s="108" t="str">
        <f t="shared" si="258"/>
        <v>CORRECTO</v>
      </c>
      <c r="AA2093" s="29">
        <f t="shared" si="259"/>
        <v>0</v>
      </c>
      <c r="AB2093" s="25">
        <v>9.1058556525044406E-3</v>
      </c>
      <c r="AC2093" s="7"/>
      <c r="AD2093" s="26">
        <v>9.1058556525044406E-3</v>
      </c>
      <c r="AE2093" s="28"/>
      <c r="AF2093" s="28"/>
      <c r="AG2093" s="28"/>
      <c r="AH2093" s="29"/>
      <c r="AI2093" s="108" t="str">
        <f t="shared" si="260"/>
        <v>NO OFERTADO</v>
      </c>
      <c r="AJ2093" s="108" t="str">
        <f t="shared" si="261"/>
        <v>CORRECTO</v>
      </c>
      <c r="AK2093" s="27">
        <v>6.0705704350029598E-3</v>
      </c>
      <c r="AL2093" s="7"/>
      <c r="AM2093" s="26">
        <v>6.0705704350029598E-3</v>
      </c>
      <c r="AN2093" s="28"/>
      <c r="AO2093" s="28"/>
      <c r="AP2093" s="28"/>
      <c r="AQ2093" s="29"/>
      <c r="AR2093" s="108" t="str">
        <f t="shared" si="262"/>
        <v>NO OFERTADO</v>
      </c>
      <c r="AS2093" s="109" t="str">
        <f t="shared" si="263"/>
        <v>CORRECTO</v>
      </c>
    </row>
    <row r="2094" spans="1:45" ht="24" x14ac:dyDescent="0.25">
      <c r="A2094" s="134">
        <v>2094</v>
      </c>
      <c r="B2094" s="135">
        <v>2731</v>
      </c>
      <c r="C2094" s="10" t="s">
        <v>4740</v>
      </c>
      <c r="D2094" s="136" t="s">
        <v>3487</v>
      </c>
      <c r="E2094" s="136" t="s">
        <v>1496</v>
      </c>
      <c r="F2094" s="136" t="s">
        <v>3536</v>
      </c>
      <c r="G2094" s="136" t="s">
        <v>8</v>
      </c>
      <c r="H2094" s="136" t="s">
        <v>4542</v>
      </c>
      <c r="I2094" s="137" t="s">
        <v>45</v>
      </c>
      <c r="J2094" s="8">
        <v>1</v>
      </c>
      <c r="K2094" s="8">
        <v>20205099</v>
      </c>
      <c r="L2094" s="9">
        <v>252240</v>
      </c>
      <c r="M2094" s="9">
        <v>6</v>
      </c>
      <c r="N2094" s="138">
        <f t="shared" si="256"/>
        <v>1513440</v>
      </c>
      <c r="O2094" s="11" t="s">
        <v>4557</v>
      </c>
      <c r="P2094" s="39">
        <v>4.5982872391464645E-5</v>
      </c>
      <c r="Q2094" s="39"/>
      <c r="R2094" s="26">
        <v>1.1495718097866162E-2</v>
      </c>
      <c r="S2094" s="7"/>
      <c r="T2094" s="26">
        <v>1.1495718097866162E-2</v>
      </c>
      <c r="U2094" s="11"/>
      <c r="V2094" s="28"/>
      <c r="W2094" s="28"/>
      <c r="X2094" s="29"/>
      <c r="Y2094" s="108" t="str">
        <f t="shared" si="257"/>
        <v>NO OFERTADO</v>
      </c>
      <c r="Z2094" s="108" t="str">
        <f t="shared" si="258"/>
        <v>CORRECTO</v>
      </c>
      <c r="AA2094" s="29">
        <f t="shared" si="259"/>
        <v>0</v>
      </c>
      <c r="AB2094" s="25">
        <v>4.1384585152318184E-3</v>
      </c>
      <c r="AC2094" s="7"/>
      <c r="AD2094" s="26">
        <v>4.1384585152318184E-3</v>
      </c>
      <c r="AE2094" s="28"/>
      <c r="AF2094" s="28"/>
      <c r="AG2094" s="28"/>
      <c r="AH2094" s="29"/>
      <c r="AI2094" s="108" t="str">
        <f t="shared" si="260"/>
        <v>NO OFERTADO</v>
      </c>
      <c r="AJ2094" s="108" t="str">
        <f t="shared" si="261"/>
        <v>CORRECTO</v>
      </c>
      <c r="AK2094" s="27">
        <v>2.7589723434878789E-3</v>
      </c>
      <c r="AL2094" s="7"/>
      <c r="AM2094" s="26">
        <v>2.7589723434878789E-3</v>
      </c>
      <c r="AN2094" s="28"/>
      <c r="AO2094" s="28"/>
      <c r="AP2094" s="28"/>
      <c r="AQ2094" s="29"/>
      <c r="AR2094" s="108" t="str">
        <f t="shared" si="262"/>
        <v>NO OFERTADO</v>
      </c>
      <c r="AS2094" s="109" t="str">
        <f t="shared" si="263"/>
        <v>CORRECTO</v>
      </c>
    </row>
    <row r="2095" spans="1:45" ht="24" x14ac:dyDescent="0.25">
      <c r="A2095" s="134">
        <v>2095</v>
      </c>
      <c r="B2095" s="135">
        <v>2711</v>
      </c>
      <c r="C2095" s="10" t="s">
        <v>4682</v>
      </c>
      <c r="D2095" s="136" t="s">
        <v>562</v>
      </c>
      <c r="E2095" s="136" t="s">
        <v>165</v>
      </c>
      <c r="F2095" s="136" t="s">
        <v>166</v>
      </c>
      <c r="G2095" s="136" t="s">
        <v>3448</v>
      </c>
      <c r="H2095" s="136" t="s">
        <v>4533</v>
      </c>
      <c r="I2095" s="137" t="s">
        <v>45</v>
      </c>
      <c r="J2095" s="8">
        <v>250</v>
      </c>
      <c r="K2095" s="8"/>
      <c r="L2095" s="9">
        <v>177.1</v>
      </c>
      <c r="M2095" s="9">
        <v>50681.818181818177</v>
      </c>
      <c r="N2095" s="138">
        <f t="shared" si="256"/>
        <v>8975749.9999999981</v>
      </c>
      <c r="O2095" s="11" t="s">
        <v>4557</v>
      </c>
      <c r="P2095" s="39">
        <v>2.7271035975505388E-4</v>
      </c>
      <c r="Q2095" s="39"/>
      <c r="R2095" s="26">
        <v>6.8177589938763467E-2</v>
      </c>
      <c r="S2095" s="7"/>
      <c r="T2095" s="26">
        <v>6.8177589938763467E-2</v>
      </c>
      <c r="U2095" s="11"/>
      <c r="V2095" s="28"/>
      <c r="W2095" s="28"/>
      <c r="X2095" s="29"/>
      <c r="Y2095" s="108" t="str">
        <f t="shared" si="257"/>
        <v>NO OFERTADO</v>
      </c>
      <c r="Z2095" s="108" t="str">
        <f t="shared" si="258"/>
        <v>CORRECTO</v>
      </c>
      <c r="AA2095" s="29">
        <f t="shared" si="259"/>
        <v>0</v>
      </c>
      <c r="AB2095" s="25">
        <v>2.4543932377954849E-2</v>
      </c>
      <c r="AC2095" s="7"/>
      <c r="AD2095" s="26">
        <v>2.4543932377954849E-2</v>
      </c>
      <c r="AE2095" s="28"/>
      <c r="AF2095" s="28"/>
      <c r="AG2095" s="28"/>
      <c r="AH2095" s="29"/>
      <c r="AI2095" s="108" t="str">
        <f t="shared" si="260"/>
        <v>NO OFERTADO</v>
      </c>
      <c r="AJ2095" s="108" t="str">
        <f t="shared" si="261"/>
        <v>CORRECTO</v>
      </c>
      <c r="AK2095" s="27">
        <v>1.6362621585303234E-2</v>
      </c>
      <c r="AL2095" s="7"/>
      <c r="AM2095" s="26">
        <v>1.6362621585303234E-2</v>
      </c>
      <c r="AN2095" s="28"/>
      <c r="AO2095" s="28"/>
      <c r="AP2095" s="28"/>
      <c r="AQ2095" s="29"/>
      <c r="AR2095" s="108" t="str">
        <f t="shared" si="262"/>
        <v>NO OFERTADO</v>
      </c>
      <c r="AS2095" s="109" t="str">
        <f t="shared" si="263"/>
        <v>CORRECTO</v>
      </c>
    </row>
    <row r="2096" spans="1:45" ht="24" x14ac:dyDescent="0.25">
      <c r="A2096" s="134">
        <v>2096</v>
      </c>
      <c r="B2096" s="135">
        <v>2682</v>
      </c>
      <c r="C2096" s="10" t="s">
        <v>4764</v>
      </c>
      <c r="D2096" s="144" t="s">
        <v>4667</v>
      </c>
      <c r="E2096" s="136" t="s">
        <v>165</v>
      </c>
      <c r="F2096" s="136" t="s">
        <v>4655</v>
      </c>
      <c r="G2096" s="136" t="s">
        <v>8</v>
      </c>
      <c r="H2096" s="136" t="s">
        <v>4656</v>
      </c>
      <c r="I2096" s="137" t="s">
        <v>45</v>
      </c>
      <c r="J2096" s="8">
        <v>1</v>
      </c>
      <c r="K2096" s="8">
        <v>20111478</v>
      </c>
      <c r="L2096" s="9">
        <v>73503.320000000007</v>
      </c>
      <c r="M2096" s="9">
        <v>1310.6666666666667</v>
      </c>
      <c r="N2096" s="138">
        <f t="shared" si="256"/>
        <v>96338351.413333341</v>
      </c>
      <c r="O2096" s="11" t="s">
        <v>4557</v>
      </c>
      <c r="P2096" s="39">
        <v>2.927049714189783E-3</v>
      </c>
      <c r="Q2096" s="39"/>
      <c r="R2096" s="26">
        <v>0.73176242854744578</v>
      </c>
      <c r="S2096" s="7"/>
      <c r="T2096" s="26">
        <v>0.73176242854744578</v>
      </c>
      <c r="U2096" s="11"/>
      <c r="V2096" s="28"/>
      <c r="W2096" s="28"/>
      <c r="X2096" s="29"/>
      <c r="Y2096" s="108" t="str">
        <f t="shared" si="257"/>
        <v>NO OFERTADO</v>
      </c>
      <c r="Z2096" s="108" t="str">
        <f t="shared" si="258"/>
        <v>CORRECTO</v>
      </c>
      <c r="AA2096" s="29">
        <f t="shared" si="259"/>
        <v>0</v>
      </c>
      <c r="AB2096" s="25">
        <v>0.26343447427708044</v>
      </c>
      <c r="AC2096" s="7"/>
      <c r="AD2096" s="26">
        <v>0.26343447427708044</v>
      </c>
      <c r="AE2096" s="28"/>
      <c r="AF2096" s="28"/>
      <c r="AG2096" s="28"/>
      <c r="AH2096" s="29"/>
      <c r="AI2096" s="108" t="str">
        <f t="shared" si="260"/>
        <v>NO OFERTADO</v>
      </c>
      <c r="AJ2096" s="108" t="str">
        <f t="shared" si="261"/>
        <v>CORRECTO</v>
      </c>
      <c r="AK2096" s="27">
        <v>0.17562298285138697</v>
      </c>
      <c r="AL2096" s="7"/>
      <c r="AM2096" s="26">
        <v>0.17562298285138697</v>
      </c>
      <c r="AN2096" s="28"/>
      <c r="AO2096" s="28"/>
      <c r="AP2096" s="28"/>
      <c r="AQ2096" s="29"/>
      <c r="AR2096" s="108" t="str">
        <f t="shared" si="262"/>
        <v>NO OFERTADO</v>
      </c>
      <c r="AS2096" s="109" t="str">
        <f t="shared" si="263"/>
        <v>CORRECTO</v>
      </c>
    </row>
    <row r="2097" spans="1:45" ht="24" x14ac:dyDescent="0.25">
      <c r="A2097" s="134">
        <v>2097</v>
      </c>
      <c r="B2097" s="135">
        <v>2685</v>
      </c>
      <c r="C2097" s="10" t="s">
        <v>4673</v>
      </c>
      <c r="D2097" s="136" t="s">
        <v>4513</v>
      </c>
      <c r="E2097" s="136" t="s">
        <v>3627</v>
      </c>
      <c r="F2097" s="136" t="s">
        <v>166</v>
      </c>
      <c r="G2097" s="136" t="s">
        <v>3448</v>
      </c>
      <c r="H2097" s="136" t="s">
        <v>4765</v>
      </c>
      <c r="I2097" s="137" t="s">
        <v>45</v>
      </c>
      <c r="J2097" s="8">
        <v>1000</v>
      </c>
      <c r="K2097" s="8"/>
      <c r="L2097" s="9">
        <v>61.3</v>
      </c>
      <c r="M2097" s="9">
        <v>107140</v>
      </c>
      <c r="N2097" s="138">
        <f t="shared" si="256"/>
        <v>6567682</v>
      </c>
      <c r="O2097" s="11" t="s">
        <v>4557</v>
      </c>
      <c r="P2097" s="39">
        <v>1.9954599013751408E-4</v>
      </c>
      <c r="Q2097" s="39"/>
      <c r="R2097" s="26">
        <v>4.9886497534378522E-2</v>
      </c>
      <c r="S2097" s="7"/>
      <c r="T2097" s="26">
        <v>4.9886497534378522E-2</v>
      </c>
      <c r="U2097" s="11"/>
      <c r="V2097" s="28"/>
      <c r="W2097" s="28"/>
      <c r="X2097" s="29"/>
      <c r="Y2097" s="108" t="str">
        <f t="shared" si="257"/>
        <v>NO OFERTADO</v>
      </c>
      <c r="Z2097" s="108" t="str">
        <f t="shared" si="258"/>
        <v>CORRECTO</v>
      </c>
      <c r="AA2097" s="29">
        <f t="shared" si="259"/>
        <v>0</v>
      </c>
      <c r="AB2097" s="25">
        <v>1.7959139112376267E-2</v>
      </c>
      <c r="AC2097" s="7"/>
      <c r="AD2097" s="26">
        <v>1.7959139112376267E-2</v>
      </c>
      <c r="AE2097" s="28"/>
      <c r="AF2097" s="28"/>
      <c r="AG2097" s="28"/>
      <c r="AH2097" s="29"/>
      <c r="AI2097" s="108" t="str">
        <f t="shared" si="260"/>
        <v>NO OFERTADO</v>
      </c>
      <c r="AJ2097" s="108" t="str">
        <f t="shared" si="261"/>
        <v>CORRECTO</v>
      </c>
      <c r="AK2097" s="27">
        <v>1.1972759408250844E-2</v>
      </c>
      <c r="AL2097" s="7"/>
      <c r="AM2097" s="26">
        <v>1.1972759408250844E-2</v>
      </c>
      <c r="AN2097" s="28"/>
      <c r="AO2097" s="28"/>
      <c r="AP2097" s="28"/>
      <c r="AQ2097" s="29"/>
      <c r="AR2097" s="108" t="str">
        <f t="shared" si="262"/>
        <v>NO OFERTADO</v>
      </c>
      <c r="AS2097" s="109" t="str">
        <f t="shared" si="263"/>
        <v>CORRECTO</v>
      </c>
    </row>
    <row r="2098" spans="1:45" x14ac:dyDescent="0.25">
      <c r="A2098" s="134">
        <v>2098</v>
      </c>
      <c r="B2098" s="135">
        <v>2722</v>
      </c>
      <c r="C2098" s="10" t="s">
        <v>4686</v>
      </c>
      <c r="D2098" s="136" t="s">
        <v>562</v>
      </c>
      <c r="E2098" s="136" t="s">
        <v>201</v>
      </c>
      <c r="F2098" s="136" t="s">
        <v>241</v>
      </c>
      <c r="G2098" s="136" t="s">
        <v>8</v>
      </c>
      <c r="H2098" s="136" t="s">
        <v>571</v>
      </c>
      <c r="I2098" s="137" t="s">
        <v>45</v>
      </c>
      <c r="J2098" s="8">
        <v>306</v>
      </c>
      <c r="K2098" s="8"/>
      <c r="L2098" s="9">
        <v>410.53</v>
      </c>
      <c r="M2098" s="9">
        <v>16571.076923076922</v>
      </c>
      <c r="N2098" s="138">
        <f t="shared" si="256"/>
        <v>6802924.2092307685</v>
      </c>
      <c r="O2098" s="11" t="s">
        <v>4557</v>
      </c>
      <c r="P2098" s="39">
        <v>2.0669335804647952E-4</v>
      </c>
      <c r="Q2098" s="39"/>
      <c r="R2098" s="26">
        <v>5.1673339511619877E-2</v>
      </c>
      <c r="S2098" s="7"/>
      <c r="T2098" s="26">
        <v>5.1673339511619877E-2</v>
      </c>
      <c r="U2098" s="11"/>
      <c r="V2098" s="28"/>
      <c r="W2098" s="28"/>
      <c r="X2098" s="29"/>
      <c r="Y2098" s="108" t="str">
        <f t="shared" si="257"/>
        <v>NO OFERTADO</v>
      </c>
      <c r="Z2098" s="108" t="str">
        <f t="shared" si="258"/>
        <v>CORRECTO</v>
      </c>
      <c r="AA2098" s="29">
        <f t="shared" si="259"/>
        <v>0</v>
      </c>
      <c r="AB2098" s="25">
        <v>1.8602402224183155E-2</v>
      </c>
      <c r="AC2098" s="7"/>
      <c r="AD2098" s="26">
        <v>1.8602402224183155E-2</v>
      </c>
      <c r="AE2098" s="28"/>
      <c r="AF2098" s="28"/>
      <c r="AG2098" s="28"/>
      <c r="AH2098" s="29"/>
      <c r="AI2098" s="108" t="str">
        <f t="shared" si="260"/>
        <v>NO OFERTADO</v>
      </c>
      <c r="AJ2098" s="108" t="str">
        <f t="shared" si="261"/>
        <v>CORRECTO</v>
      </c>
      <c r="AK2098" s="27">
        <v>1.2401601482788771E-2</v>
      </c>
      <c r="AL2098" s="7"/>
      <c r="AM2098" s="26">
        <v>1.2401601482788771E-2</v>
      </c>
      <c r="AN2098" s="28"/>
      <c r="AO2098" s="28"/>
      <c r="AP2098" s="28"/>
      <c r="AQ2098" s="29"/>
      <c r="AR2098" s="108" t="str">
        <f t="shared" si="262"/>
        <v>NO OFERTADO</v>
      </c>
      <c r="AS2098" s="109" t="str">
        <f t="shared" si="263"/>
        <v>CORRECTO</v>
      </c>
    </row>
    <row r="2099" spans="1:45" x14ac:dyDescent="0.25">
      <c r="A2099" s="134">
        <v>2099</v>
      </c>
      <c r="B2099" s="135">
        <v>2723</v>
      </c>
      <c r="C2099" s="10" t="s">
        <v>4686</v>
      </c>
      <c r="D2099" s="136" t="s">
        <v>562</v>
      </c>
      <c r="E2099" s="136" t="s">
        <v>201</v>
      </c>
      <c r="F2099" s="136" t="s">
        <v>241</v>
      </c>
      <c r="G2099" s="136" t="s">
        <v>8</v>
      </c>
      <c r="H2099" s="136" t="s">
        <v>230</v>
      </c>
      <c r="I2099" s="137" t="s">
        <v>45</v>
      </c>
      <c r="J2099" s="8">
        <v>51</v>
      </c>
      <c r="K2099" s="8"/>
      <c r="L2099" s="9">
        <v>344.43</v>
      </c>
      <c r="M2099" s="9">
        <v>2761.8461538461538</v>
      </c>
      <c r="N2099" s="138">
        <f t="shared" si="256"/>
        <v>951262.67076923081</v>
      </c>
      <c r="O2099" s="11" t="s">
        <v>4557</v>
      </c>
      <c r="P2099" s="39">
        <v>2.890222935877563E-5</v>
      </c>
      <c r="Q2099" s="39"/>
      <c r="R2099" s="26">
        <v>7.2255573396939072E-3</v>
      </c>
      <c r="S2099" s="7"/>
      <c r="T2099" s="26">
        <v>7.2255573396939072E-3</v>
      </c>
      <c r="U2099" s="11"/>
      <c r="V2099" s="28"/>
      <c r="W2099" s="28"/>
      <c r="X2099" s="29"/>
      <c r="Y2099" s="108" t="str">
        <f t="shared" si="257"/>
        <v>NO OFERTADO</v>
      </c>
      <c r="Z2099" s="108" t="str">
        <f t="shared" si="258"/>
        <v>CORRECTO</v>
      </c>
      <c r="AA2099" s="29">
        <f t="shared" si="259"/>
        <v>0</v>
      </c>
      <c r="AB2099" s="25">
        <v>2.6012006422898065E-3</v>
      </c>
      <c r="AC2099" s="7"/>
      <c r="AD2099" s="26">
        <v>2.6012006422898065E-3</v>
      </c>
      <c r="AE2099" s="28"/>
      <c r="AF2099" s="28"/>
      <c r="AG2099" s="28"/>
      <c r="AH2099" s="29"/>
      <c r="AI2099" s="108" t="str">
        <f t="shared" si="260"/>
        <v>NO OFERTADO</v>
      </c>
      <c r="AJ2099" s="108" t="str">
        <f t="shared" si="261"/>
        <v>CORRECTO</v>
      </c>
      <c r="AK2099" s="27">
        <v>1.7341337615265377E-3</v>
      </c>
      <c r="AL2099" s="7"/>
      <c r="AM2099" s="26">
        <v>1.7341337615265377E-3</v>
      </c>
      <c r="AN2099" s="28"/>
      <c r="AO2099" s="28"/>
      <c r="AP2099" s="28"/>
      <c r="AQ2099" s="29"/>
      <c r="AR2099" s="108" t="str">
        <f t="shared" si="262"/>
        <v>NO OFERTADO</v>
      </c>
      <c r="AS2099" s="109" t="str">
        <f t="shared" si="263"/>
        <v>CORRECTO</v>
      </c>
    </row>
    <row r="2100" spans="1:45" x14ac:dyDescent="0.25">
      <c r="A2100" s="134">
        <v>2100</v>
      </c>
      <c r="B2100" s="135">
        <v>2764</v>
      </c>
      <c r="C2100" s="10" t="s">
        <v>4746</v>
      </c>
      <c r="D2100" s="136" t="s">
        <v>562</v>
      </c>
      <c r="E2100" s="136" t="s">
        <v>201</v>
      </c>
      <c r="F2100" s="136" t="s">
        <v>241</v>
      </c>
      <c r="G2100" s="136" t="s">
        <v>8</v>
      </c>
      <c r="H2100" s="136" t="s">
        <v>571</v>
      </c>
      <c r="I2100" s="137" t="s">
        <v>45</v>
      </c>
      <c r="J2100" s="8">
        <v>1080</v>
      </c>
      <c r="K2100" s="8" t="s">
        <v>4590</v>
      </c>
      <c r="L2100" s="9">
        <v>503.49</v>
      </c>
      <c r="M2100" s="9">
        <v>1080</v>
      </c>
      <c r="N2100" s="138">
        <f t="shared" si="256"/>
        <v>543769.19999999995</v>
      </c>
      <c r="O2100" s="11" t="s">
        <v>4557</v>
      </c>
      <c r="P2100" s="39">
        <v>1.6521348539756328E-5</v>
      </c>
      <c r="Q2100" s="39"/>
      <c r="R2100" s="26">
        <v>4.130337134939082E-3</v>
      </c>
      <c r="S2100" s="7"/>
      <c r="T2100" s="26">
        <v>4.130337134939082E-3</v>
      </c>
      <c r="U2100" s="11"/>
      <c r="V2100" s="28"/>
      <c r="W2100" s="28"/>
      <c r="X2100" s="29"/>
      <c r="Y2100" s="108" t="str">
        <f t="shared" si="257"/>
        <v>NO OFERTADO</v>
      </c>
      <c r="Z2100" s="108" t="str">
        <f t="shared" si="258"/>
        <v>CORRECTO</v>
      </c>
      <c r="AA2100" s="29">
        <f t="shared" si="259"/>
        <v>0</v>
      </c>
      <c r="AB2100" s="25">
        <v>1.4869213685780695E-3</v>
      </c>
      <c r="AC2100" s="7"/>
      <c r="AD2100" s="26">
        <v>1.4869213685780695E-3</v>
      </c>
      <c r="AE2100" s="28"/>
      <c r="AF2100" s="28"/>
      <c r="AG2100" s="28"/>
      <c r="AH2100" s="29"/>
      <c r="AI2100" s="108" t="str">
        <f t="shared" si="260"/>
        <v>NO OFERTADO</v>
      </c>
      <c r="AJ2100" s="108" t="str">
        <f t="shared" si="261"/>
        <v>CORRECTO</v>
      </c>
      <c r="AK2100" s="27">
        <v>9.9128091238537969E-4</v>
      </c>
      <c r="AL2100" s="7"/>
      <c r="AM2100" s="26">
        <v>9.9128091238537969E-4</v>
      </c>
      <c r="AN2100" s="28"/>
      <c r="AO2100" s="28"/>
      <c r="AP2100" s="28"/>
      <c r="AQ2100" s="29"/>
      <c r="AR2100" s="108" t="str">
        <f t="shared" si="262"/>
        <v>NO OFERTADO</v>
      </c>
      <c r="AS2100" s="109" t="str">
        <f t="shared" si="263"/>
        <v>CORRECTO</v>
      </c>
    </row>
    <row r="2101" spans="1:45" x14ac:dyDescent="0.25">
      <c r="A2101" s="134">
        <v>2101</v>
      </c>
      <c r="B2101" s="135">
        <v>2729</v>
      </c>
      <c r="C2101" s="10" t="s">
        <v>4733</v>
      </c>
      <c r="D2101" s="136" t="s">
        <v>562</v>
      </c>
      <c r="E2101" s="136" t="s">
        <v>201</v>
      </c>
      <c r="F2101" s="136" t="s">
        <v>241</v>
      </c>
      <c r="G2101" s="136" t="s">
        <v>8</v>
      </c>
      <c r="H2101" s="136" t="s">
        <v>4580</v>
      </c>
      <c r="I2101" s="137" t="s">
        <v>45</v>
      </c>
      <c r="J2101" s="8">
        <v>396</v>
      </c>
      <c r="K2101" s="8">
        <v>20243177</v>
      </c>
      <c r="L2101" s="9">
        <v>630.21</v>
      </c>
      <c r="M2101" s="9">
        <v>7416</v>
      </c>
      <c r="N2101" s="138">
        <f t="shared" si="256"/>
        <v>4673637.3600000003</v>
      </c>
      <c r="O2101" s="11" t="s">
        <v>4557</v>
      </c>
      <c r="P2101" s="39">
        <v>1.4199920071417547E-4</v>
      </c>
      <c r="Q2101" s="39"/>
      <c r="R2101" s="26">
        <v>3.5499800178543865E-2</v>
      </c>
      <c r="S2101" s="7"/>
      <c r="T2101" s="26">
        <v>3.5499800178543865E-2</v>
      </c>
      <c r="U2101" s="11"/>
      <c r="V2101" s="28"/>
      <c r="W2101" s="28"/>
      <c r="X2101" s="29"/>
      <c r="Y2101" s="108" t="str">
        <f t="shared" si="257"/>
        <v>NO OFERTADO</v>
      </c>
      <c r="Z2101" s="108" t="str">
        <f t="shared" si="258"/>
        <v>CORRECTO</v>
      </c>
      <c r="AA2101" s="29">
        <f t="shared" si="259"/>
        <v>0</v>
      </c>
      <c r="AB2101" s="25">
        <v>1.2779928064275792E-2</v>
      </c>
      <c r="AC2101" s="7"/>
      <c r="AD2101" s="26">
        <v>1.2779928064275792E-2</v>
      </c>
      <c r="AE2101" s="28"/>
      <c r="AF2101" s="28"/>
      <c r="AG2101" s="28"/>
      <c r="AH2101" s="29"/>
      <c r="AI2101" s="108" t="str">
        <f t="shared" si="260"/>
        <v>NO OFERTADO</v>
      </c>
      <c r="AJ2101" s="108" t="str">
        <f t="shared" si="261"/>
        <v>CORRECTO</v>
      </c>
      <c r="AK2101" s="27">
        <v>8.5199520428505277E-3</v>
      </c>
      <c r="AL2101" s="7"/>
      <c r="AM2101" s="26">
        <v>8.5199520428505277E-3</v>
      </c>
      <c r="AN2101" s="28"/>
      <c r="AO2101" s="28"/>
      <c r="AP2101" s="28"/>
      <c r="AQ2101" s="29"/>
      <c r="AR2101" s="108" t="str">
        <f t="shared" si="262"/>
        <v>NO OFERTADO</v>
      </c>
      <c r="AS2101" s="109" t="str">
        <f t="shared" si="263"/>
        <v>CORRECTO</v>
      </c>
    </row>
    <row r="2102" spans="1:45" x14ac:dyDescent="0.25">
      <c r="A2102" s="134">
        <v>2102</v>
      </c>
      <c r="B2102" s="135">
        <v>2708</v>
      </c>
      <c r="C2102" s="10" t="s">
        <v>4681</v>
      </c>
      <c r="D2102" s="136" t="s">
        <v>4531</v>
      </c>
      <c r="E2102" s="136" t="s">
        <v>3627</v>
      </c>
      <c r="F2102" s="136" t="s">
        <v>166</v>
      </c>
      <c r="G2102" s="136" t="s">
        <v>8</v>
      </c>
      <c r="H2102" s="136" t="s">
        <v>4766</v>
      </c>
      <c r="I2102" s="137" t="s">
        <v>45</v>
      </c>
      <c r="J2102" s="8">
        <v>250</v>
      </c>
      <c r="K2102" s="8">
        <v>48099</v>
      </c>
      <c r="L2102" s="9">
        <v>73.569999999999993</v>
      </c>
      <c r="M2102" s="9">
        <v>59954.545454545456</v>
      </c>
      <c r="N2102" s="138">
        <f t="shared" si="256"/>
        <v>4410855.9090909092</v>
      </c>
      <c r="O2102" s="11" t="s">
        <v>4557</v>
      </c>
      <c r="P2102" s="39">
        <v>1.3401510757272508E-4</v>
      </c>
      <c r="Q2102" s="39"/>
      <c r="R2102" s="26">
        <v>3.3503776893181271E-2</v>
      </c>
      <c r="S2102" s="7"/>
      <c r="T2102" s="26">
        <v>3.3503776893181271E-2</v>
      </c>
      <c r="U2102" s="11"/>
      <c r="V2102" s="28"/>
      <c r="W2102" s="28"/>
      <c r="X2102" s="29"/>
      <c r="Y2102" s="108" t="str">
        <f t="shared" si="257"/>
        <v>NO OFERTADO</v>
      </c>
      <c r="Z2102" s="108" t="str">
        <f t="shared" si="258"/>
        <v>CORRECTO</v>
      </c>
      <c r="AA2102" s="29">
        <f t="shared" si="259"/>
        <v>0</v>
      </c>
      <c r="AB2102" s="25">
        <v>1.2061359681545258E-2</v>
      </c>
      <c r="AC2102" s="7"/>
      <c r="AD2102" s="26">
        <v>1.2061359681545258E-2</v>
      </c>
      <c r="AE2102" s="28"/>
      <c r="AF2102" s="28"/>
      <c r="AG2102" s="28"/>
      <c r="AH2102" s="29"/>
      <c r="AI2102" s="108" t="str">
        <f t="shared" si="260"/>
        <v>NO OFERTADO</v>
      </c>
      <c r="AJ2102" s="108" t="str">
        <f t="shared" si="261"/>
        <v>CORRECTO</v>
      </c>
      <c r="AK2102" s="27">
        <v>8.0409064543635056E-3</v>
      </c>
      <c r="AL2102" s="7"/>
      <c r="AM2102" s="26">
        <v>8.0409064543635056E-3</v>
      </c>
      <c r="AN2102" s="28"/>
      <c r="AO2102" s="28"/>
      <c r="AP2102" s="28"/>
      <c r="AQ2102" s="29"/>
      <c r="AR2102" s="108" t="str">
        <f t="shared" si="262"/>
        <v>NO OFERTADO</v>
      </c>
      <c r="AS2102" s="109" t="str">
        <f t="shared" si="263"/>
        <v>CORRECTO</v>
      </c>
    </row>
    <row r="2103" spans="1:45" x14ac:dyDescent="0.25">
      <c r="A2103" s="134">
        <v>2103</v>
      </c>
      <c r="B2103" s="135">
        <v>2718</v>
      </c>
      <c r="C2103" s="10" t="s">
        <v>4685</v>
      </c>
      <c r="D2103" s="136" t="s">
        <v>4537</v>
      </c>
      <c r="E2103" s="136" t="s">
        <v>201</v>
      </c>
      <c r="F2103" s="136" t="s">
        <v>571</v>
      </c>
      <c r="G2103" s="136" t="s">
        <v>8</v>
      </c>
      <c r="H2103" s="136" t="s">
        <v>571</v>
      </c>
      <c r="I2103" s="137" t="s">
        <v>45</v>
      </c>
      <c r="J2103" s="8">
        <v>1</v>
      </c>
      <c r="K2103" s="8"/>
      <c r="L2103" s="9">
        <v>69862.070000000007</v>
      </c>
      <c r="M2103" s="9">
        <v>113.53846153846153</v>
      </c>
      <c r="N2103" s="138">
        <f t="shared" si="256"/>
        <v>7932031.9476923076</v>
      </c>
      <c r="O2103" s="11" t="s">
        <v>4557</v>
      </c>
      <c r="P2103" s="39">
        <v>2.4099905701960842E-4</v>
      </c>
      <c r="Q2103" s="39"/>
      <c r="R2103" s="26">
        <v>6.0249764254902104E-2</v>
      </c>
      <c r="S2103" s="7"/>
      <c r="T2103" s="26">
        <v>6.0249764254902104E-2</v>
      </c>
      <c r="U2103" s="11"/>
      <c r="V2103" s="28"/>
      <c r="W2103" s="28"/>
      <c r="X2103" s="29"/>
      <c r="Y2103" s="108" t="str">
        <f t="shared" si="257"/>
        <v>NO OFERTADO</v>
      </c>
      <c r="Z2103" s="108" t="str">
        <f t="shared" si="258"/>
        <v>CORRECTO</v>
      </c>
      <c r="AA2103" s="29">
        <f t="shared" si="259"/>
        <v>0</v>
      </c>
      <c r="AB2103" s="25">
        <v>2.1689915131764759E-2</v>
      </c>
      <c r="AC2103" s="7"/>
      <c r="AD2103" s="26">
        <v>2.1689915131764759E-2</v>
      </c>
      <c r="AE2103" s="28"/>
      <c r="AF2103" s="28"/>
      <c r="AG2103" s="28"/>
      <c r="AH2103" s="29"/>
      <c r="AI2103" s="108" t="str">
        <f t="shared" si="260"/>
        <v>NO OFERTADO</v>
      </c>
      <c r="AJ2103" s="108" t="str">
        <f t="shared" si="261"/>
        <v>CORRECTO</v>
      </c>
      <c r="AK2103" s="27">
        <v>1.4459943421176506E-2</v>
      </c>
      <c r="AL2103" s="7"/>
      <c r="AM2103" s="26">
        <v>1.4459943421176506E-2</v>
      </c>
      <c r="AN2103" s="28"/>
      <c r="AO2103" s="28"/>
      <c r="AP2103" s="28"/>
      <c r="AQ2103" s="29"/>
      <c r="AR2103" s="108" t="str">
        <f t="shared" si="262"/>
        <v>NO OFERTADO</v>
      </c>
      <c r="AS2103" s="109" t="str">
        <f t="shared" si="263"/>
        <v>CORRECTO</v>
      </c>
    </row>
    <row r="2104" spans="1:45" x14ac:dyDescent="0.25">
      <c r="A2104" s="134">
        <v>2104</v>
      </c>
      <c r="B2104" s="135">
        <v>2737</v>
      </c>
      <c r="C2104" s="10" t="s">
        <v>4685</v>
      </c>
      <c r="D2104" s="136" t="s">
        <v>562</v>
      </c>
      <c r="E2104" s="136" t="s">
        <v>201</v>
      </c>
      <c r="F2104" s="136" t="s">
        <v>241</v>
      </c>
      <c r="G2104" s="136" t="s">
        <v>8</v>
      </c>
      <c r="H2104" s="136" t="s">
        <v>571</v>
      </c>
      <c r="I2104" s="137" t="s">
        <v>45</v>
      </c>
      <c r="J2104" s="8">
        <v>435</v>
      </c>
      <c r="K2104" s="8"/>
      <c r="L2104" s="9">
        <v>141</v>
      </c>
      <c r="M2104" s="9">
        <v>49389.230769230766</v>
      </c>
      <c r="N2104" s="138">
        <f t="shared" si="256"/>
        <v>6963881.538461538</v>
      </c>
      <c r="O2104" s="11" t="s">
        <v>4557</v>
      </c>
      <c r="P2104" s="39">
        <v>2.1158372722562732E-4</v>
      </c>
      <c r="Q2104" s="39"/>
      <c r="R2104" s="26">
        <v>5.289593180640683E-2</v>
      </c>
      <c r="S2104" s="7"/>
      <c r="T2104" s="26">
        <v>5.289593180640683E-2</v>
      </c>
      <c r="U2104" s="11"/>
      <c r="V2104" s="28"/>
      <c r="W2104" s="28"/>
      <c r="X2104" s="29"/>
      <c r="Y2104" s="108" t="str">
        <f t="shared" si="257"/>
        <v>NO OFERTADO</v>
      </c>
      <c r="Z2104" s="108" t="str">
        <f t="shared" si="258"/>
        <v>CORRECTO</v>
      </c>
      <c r="AA2104" s="29">
        <f t="shared" si="259"/>
        <v>0</v>
      </c>
      <c r="AB2104" s="25">
        <v>1.9042535450306458E-2</v>
      </c>
      <c r="AC2104" s="7"/>
      <c r="AD2104" s="26">
        <v>1.9042535450306458E-2</v>
      </c>
      <c r="AE2104" s="28"/>
      <c r="AF2104" s="28"/>
      <c r="AG2104" s="28"/>
      <c r="AH2104" s="29"/>
      <c r="AI2104" s="108" t="str">
        <f t="shared" si="260"/>
        <v>NO OFERTADO</v>
      </c>
      <c r="AJ2104" s="108" t="str">
        <f t="shared" si="261"/>
        <v>CORRECTO</v>
      </c>
      <c r="AK2104" s="27">
        <v>1.2695023633537639E-2</v>
      </c>
      <c r="AL2104" s="7"/>
      <c r="AM2104" s="26">
        <v>1.2695023633537639E-2</v>
      </c>
      <c r="AN2104" s="28"/>
      <c r="AO2104" s="28"/>
      <c r="AP2104" s="28"/>
      <c r="AQ2104" s="29"/>
      <c r="AR2104" s="108" t="str">
        <f t="shared" si="262"/>
        <v>NO OFERTADO</v>
      </c>
      <c r="AS2104" s="109" t="str">
        <f t="shared" si="263"/>
        <v>CORRECTO</v>
      </c>
    </row>
    <row r="2105" spans="1:45" ht="24" x14ac:dyDescent="0.25">
      <c r="A2105" s="134">
        <v>2105</v>
      </c>
      <c r="B2105" s="135">
        <v>2748</v>
      </c>
      <c r="C2105" s="10" t="s">
        <v>4692</v>
      </c>
      <c r="D2105" s="136" t="s">
        <v>4552</v>
      </c>
      <c r="E2105" s="136" t="s">
        <v>3627</v>
      </c>
      <c r="F2105" s="136" t="s">
        <v>166</v>
      </c>
      <c r="G2105" s="136" t="s">
        <v>8</v>
      </c>
      <c r="H2105" s="136" t="s">
        <v>4653</v>
      </c>
      <c r="I2105" s="137" t="s">
        <v>45</v>
      </c>
      <c r="J2105" s="8">
        <v>200</v>
      </c>
      <c r="K2105" s="8"/>
      <c r="L2105" s="9">
        <v>130.66</v>
      </c>
      <c r="M2105" s="9">
        <v>116369.23076923077</v>
      </c>
      <c r="N2105" s="138">
        <f t="shared" si="256"/>
        <v>15204803.692307692</v>
      </c>
      <c r="O2105" s="11" t="s">
        <v>4557</v>
      </c>
      <c r="P2105" s="39">
        <v>4.6196780045502635E-4</v>
      </c>
      <c r="Q2105" s="39"/>
      <c r="R2105" s="26">
        <v>0.11549195011375658</v>
      </c>
      <c r="S2105" s="7"/>
      <c r="T2105" s="26">
        <v>0.11549195011375658</v>
      </c>
      <c r="U2105" s="11"/>
      <c r="V2105" s="28"/>
      <c r="W2105" s="28"/>
      <c r="X2105" s="29"/>
      <c r="Y2105" s="108" t="str">
        <f t="shared" si="257"/>
        <v>NO OFERTADO</v>
      </c>
      <c r="Z2105" s="108" t="str">
        <f t="shared" si="258"/>
        <v>CORRECTO</v>
      </c>
      <c r="AA2105" s="29">
        <f t="shared" si="259"/>
        <v>0</v>
      </c>
      <c r="AB2105" s="25">
        <v>4.1577102040952371E-2</v>
      </c>
      <c r="AC2105" s="7"/>
      <c r="AD2105" s="26">
        <v>4.1577102040952371E-2</v>
      </c>
      <c r="AE2105" s="28"/>
      <c r="AF2105" s="28"/>
      <c r="AG2105" s="28"/>
      <c r="AH2105" s="29"/>
      <c r="AI2105" s="108" t="str">
        <f t="shared" si="260"/>
        <v>NO OFERTADO</v>
      </c>
      <c r="AJ2105" s="108" t="str">
        <f t="shared" si="261"/>
        <v>CORRECTO</v>
      </c>
      <c r="AK2105" s="27">
        <v>2.771806802730158E-2</v>
      </c>
      <c r="AL2105" s="7"/>
      <c r="AM2105" s="26">
        <v>2.771806802730158E-2</v>
      </c>
      <c r="AN2105" s="28"/>
      <c r="AO2105" s="28"/>
      <c r="AP2105" s="28"/>
      <c r="AQ2105" s="29"/>
      <c r="AR2105" s="108" t="str">
        <f t="shared" si="262"/>
        <v>NO OFERTADO</v>
      </c>
      <c r="AS2105" s="109" t="str">
        <f t="shared" si="263"/>
        <v>CORRECTO</v>
      </c>
    </row>
    <row r="2106" spans="1:45" x14ac:dyDescent="0.25">
      <c r="A2106" s="134">
        <v>2106</v>
      </c>
      <c r="B2106" s="135">
        <v>2721</v>
      </c>
      <c r="C2106" s="10" t="s">
        <v>4846</v>
      </c>
      <c r="D2106" s="136" t="s">
        <v>4538</v>
      </c>
      <c r="E2106" s="136" t="s">
        <v>201</v>
      </c>
      <c r="F2106" s="136" t="s">
        <v>571</v>
      </c>
      <c r="G2106" s="136" t="s">
        <v>8</v>
      </c>
      <c r="H2106" s="136" t="s">
        <v>4539</v>
      </c>
      <c r="I2106" s="137" t="s">
        <v>45</v>
      </c>
      <c r="J2106" s="8">
        <v>1</v>
      </c>
      <c r="K2106" s="8"/>
      <c r="L2106" s="9">
        <v>96625.79</v>
      </c>
      <c r="M2106" s="9">
        <v>155.23076923076923</v>
      </c>
      <c r="N2106" s="138">
        <f t="shared" si="256"/>
        <v>14999295.709230768</v>
      </c>
      <c r="O2106" s="11" t="s">
        <v>4557</v>
      </c>
      <c r="P2106" s="39">
        <v>4.5572384802793742E-4</v>
      </c>
      <c r="Q2106" s="39"/>
      <c r="R2106" s="26">
        <v>0.11393096200698435</v>
      </c>
      <c r="S2106" s="7"/>
      <c r="T2106" s="26">
        <v>0.11393096200698435</v>
      </c>
      <c r="U2106" s="11"/>
      <c r="V2106" s="28"/>
      <c r="W2106" s="28"/>
      <c r="X2106" s="29"/>
      <c r="Y2106" s="108" t="str">
        <f t="shared" si="257"/>
        <v>NO OFERTADO</v>
      </c>
      <c r="Z2106" s="108" t="str">
        <f t="shared" si="258"/>
        <v>CORRECTO</v>
      </c>
      <c r="AA2106" s="29">
        <f t="shared" si="259"/>
        <v>0</v>
      </c>
      <c r="AB2106" s="25">
        <v>4.1015146322514365E-2</v>
      </c>
      <c r="AC2106" s="7"/>
      <c r="AD2106" s="26">
        <v>4.1015146322514365E-2</v>
      </c>
      <c r="AE2106" s="28"/>
      <c r="AF2106" s="28"/>
      <c r="AG2106" s="28"/>
      <c r="AH2106" s="29"/>
      <c r="AI2106" s="108" t="str">
        <f t="shared" si="260"/>
        <v>NO OFERTADO</v>
      </c>
      <c r="AJ2106" s="108" t="str">
        <f t="shared" si="261"/>
        <v>CORRECTO</v>
      </c>
      <c r="AK2106" s="27">
        <v>2.7343430881676244E-2</v>
      </c>
      <c r="AL2106" s="7"/>
      <c r="AM2106" s="26">
        <v>2.7343430881676244E-2</v>
      </c>
      <c r="AN2106" s="28"/>
      <c r="AO2106" s="28"/>
      <c r="AP2106" s="28"/>
      <c r="AQ2106" s="29"/>
      <c r="AR2106" s="108" t="str">
        <f t="shared" si="262"/>
        <v>NO OFERTADO</v>
      </c>
      <c r="AS2106" s="109" t="str">
        <f t="shared" si="263"/>
        <v>CORRECTO</v>
      </c>
    </row>
    <row r="2107" spans="1:45" ht="24" x14ac:dyDescent="0.25">
      <c r="A2107" s="134">
        <v>2107</v>
      </c>
      <c r="B2107" s="135">
        <v>2733</v>
      </c>
      <c r="C2107" s="10" t="s">
        <v>4845</v>
      </c>
      <c r="D2107" s="136" t="s">
        <v>562</v>
      </c>
      <c r="E2107" s="136" t="s">
        <v>201</v>
      </c>
      <c r="F2107" s="136" t="s">
        <v>241</v>
      </c>
      <c r="G2107" s="136" t="s">
        <v>8</v>
      </c>
      <c r="H2107" s="136" t="s">
        <v>571</v>
      </c>
      <c r="I2107" s="137" t="s">
        <v>45</v>
      </c>
      <c r="J2107" s="8">
        <v>400</v>
      </c>
      <c r="K2107" s="163">
        <v>20194427</v>
      </c>
      <c r="L2107" s="9">
        <v>1643.44</v>
      </c>
      <c r="M2107" s="9">
        <v>2400</v>
      </c>
      <c r="N2107" s="138">
        <f t="shared" si="256"/>
        <v>3944256</v>
      </c>
      <c r="O2107" s="11" t="s">
        <v>4557</v>
      </c>
      <c r="P2107" s="39">
        <v>1.1983839486683897E-4</v>
      </c>
      <c r="Q2107" s="39"/>
      <c r="R2107" s="26">
        <v>2.9959598716709744E-2</v>
      </c>
      <c r="S2107" s="7"/>
      <c r="T2107" s="26">
        <v>2.9959598716709744E-2</v>
      </c>
      <c r="U2107" s="11"/>
      <c r="V2107" s="28"/>
      <c r="W2107" s="28"/>
      <c r="X2107" s="29"/>
      <c r="Y2107" s="108" t="str">
        <f t="shared" si="257"/>
        <v>NO OFERTADO</v>
      </c>
      <c r="Z2107" s="108" t="str">
        <f t="shared" si="258"/>
        <v>CORRECTO</v>
      </c>
      <c r="AA2107" s="29">
        <f t="shared" si="259"/>
        <v>0</v>
      </c>
      <c r="AB2107" s="25">
        <v>1.0785455538015508E-2</v>
      </c>
      <c r="AC2107" s="7"/>
      <c r="AD2107" s="26">
        <v>1.0785455538015508E-2</v>
      </c>
      <c r="AE2107" s="28"/>
      <c r="AF2107" s="28"/>
      <c r="AG2107" s="28"/>
      <c r="AH2107" s="29"/>
      <c r="AI2107" s="108" t="str">
        <f t="shared" si="260"/>
        <v>NO OFERTADO</v>
      </c>
      <c r="AJ2107" s="108" t="str">
        <f t="shared" si="261"/>
        <v>CORRECTO</v>
      </c>
      <c r="AK2107" s="27">
        <v>7.1903036920103382E-3</v>
      </c>
      <c r="AL2107" s="7"/>
      <c r="AM2107" s="26">
        <v>7.1903036920103382E-3</v>
      </c>
      <c r="AN2107" s="28"/>
      <c r="AO2107" s="28"/>
      <c r="AP2107" s="28"/>
      <c r="AQ2107" s="29"/>
      <c r="AR2107" s="108" t="str">
        <f t="shared" si="262"/>
        <v>NO OFERTADO</v>
      </c>
      <c r="AS2107" s="109" t="str">
        <f t="shared" si="263"/>
        <v>CORRECTO</v>
      </c>
    </row>
    <row r="2108" spans="1:45" ht="24" x14ac:dyDescent="0.25">
      <c r="A2108" s="134">
        <v>2108</v>
      </c>
      <c r="B2108" s="135">
        <v>2749</v>
      </c>
      <c r="C2108" s="10" t="s">
        <v>4844</v>
      </c>
      <c r="D2108" s="136" t="s">
        <v>562</v>
      </c>
      <c r="E2108" s="136" t="s">
        <v>201</v>
      </c>
      <c r="F2108" s="136" t="s">
        <v>3536</v>
      </c>
      <c r="G2108" s="136" t="s">
        <v>8</v>
      </c>
      <c r="H2108" s="136" t="s">
        <v>4553</v>
      </c>
      <c r="I2108" s="137" t="s">
        <v>45</v>
      </c>
      <c r="J2108" s="8">
        <v>1</v>
      </c>
      <c r="K2108" s="8" t="s">
        <v>4583</v>
      </c>
      <c r="L2108" s="9">
        <v>203794.16</v>
      </c>
      <c r="M2108" s="9">
        <v>25.333333333333332</v>
      </c>
      <c r="N2108" s="138">
        <f t="shared" si="256"/>
        <v>5162785.3866666667</v>
      </c>
      <c r="O2108" s="11" t="s">
        <v>4557</v>
      </c>
      <c r="P2108" s="39">
        <v>1.568609932469155E-4</v>
      </c>
      <c r="Q2108" s="39"/>
      <c r="R2108" s="26">
        <v>3.9215248311728873E-2</v>
      </c>
      <c r="S2108" s="7"/>
      <c r="T2108" s="26">
        <v>3.9215248311728873E-2</v>
      </c>
      <c r="U2108" s="11"/>
      <c r="V2108" s="28"/>
      <c r="W2108" s="28"/>
      <c r="X2108" s="29"/>
      <c r="Y2108" s="108" t="str">
        <f t="shared" si="257"/>
        <v>NO OFERTADO</v>
      </c>
      <c r="Z2108" s="108" t="str">
        <f t="shared" si="258"/>
        <v>CORRECTO</v>
      </c>
      <c r="AA2108" s="29">
        <f t="shared" si="259"/>
        <v>0</v>
      </c>
      <c r="AB2108" s="25">
        <v>1.4117489392222396E-2</v>
      </c>
      <c r="AC2108" s="7"/>
      <c r="AD2108" s="26">
        <v>1.4117489392222396E-2</v>
      </c>
      <c r="AE2108" s="28"/>
      <c r="AF2108" s="28"/>
      <c r="AG2108" s="28"/>
      <c r="AH2108" s="29"/>
      <c r="AI2108" s="108" t="str">
        <f t="shared" si="260"/>
        <v>NO OFERTADO</v>
      </c>
      <c r="AJ2108" s="108" t="str">
        <f t="shared" si="261"/>
        <v>CORRECTO</v>
      </c>
      <c r="AK2108" s="27">
        <v>9.4116595948149293E-3</v>
      </c>
      <c r="AL2108" s="7"/>
      <c r="AM2108" s="26">
        <v>9.4116595948149293E-3</v>
      </c>
      <c r="AN2108" s="28"/>
      <c r="AO2108" s="28"/>
      <c r="AP2108" s="28"/>
      <c r="AQ2108" s="29"/>
      <c r="AR2108" s="108" t="str">
        <f t="shared" si="262"/>
        <v>NO OFERTADO</v>
      </c>
      <c r="AS2108" s="109" t="str">
        <f t="shared" si="263"/>
        <v>CORRECTO</v>
      </c>
    </row>
    <row r="2109" spans="1:45" ht="24" x14ac:dyDescent="0.25">
      <c r="A2109" s="134">
        <v>2109</v>
      </c>
      <c r="B2109" s="135">
        <v>2728</v>
      </c>
      <c r="C2109" s="10" t="s">
        <v>4688</v>
      </c>
      <c r="D2109" s="136" t="s">
        <v>4541</v>
      </c>
      <c r="E2109" s="136" t="s">
        <v>201</v>
      </c>
      <c r="F2109" s="136" t="s">
        <v>241</v>
      </c>
      <c r="G2109" s="136" t="s">
        <v>8</v>
      </c>
      <c r="H2109" s="136" t="s">
        <v>571</v>
      </c>
      <c r="I2109" s="137" t="s">
        <v>45</v>
      </c>
      <c r="J2109" s="8">
        <v>336</v>
      </c>
      <c r="K2109" s="8"/>
      <c r="L2109" s="9">
        <v>180.6</v>
      </c>
      <c r="M2109" s="9">
        <v>15652</v>
      </c>
      <c r="N2109" s="138">
        <f t="shared" si="256"/>
        <v>2826751.1999999997</v>
      </c>
      <c r="O2109" s="11" t="s">
        <v>4557</v>
      </c>
      <c r="P2109" s="39">
        <v>8.5885228163666585E-5</v>
      </c>
      <c r="Q2109" s="39"/>
      <c r="R2109" s="26">
        <v>2.1471307040916647E-2</v>
      </c>
      <c r="S2109" s="7"/>
      <c r="T2109" s="26">
        <v>2.1471307040916647E-2</v>
      </c>
      <c r="U2109" s="11"/>
      <c r="V2109" s="28"/>
      <c r="W2109" s="28"/>
      <c r="X2109" s="29"/>
      <c r="Y2109" s="108" t="str">
        <f t="shared" si="257"/>
        <v>NO OFERTADO</v>
      </c>
      <c r="Z2109" s="108" t="str">
        <f t="shared" si="258"/>
        <v>CORRECTO</v>
      </c>
      <c r="AA2109" s="29">
        <f t="shared" si="259"/>
        <v>0</v>
      </c>
      <c r="AB2109" s="25">
        <v>7.729670534729993E-3</v>
      </c>
      <c r="AC2109" s="7"/>
      <c r="AD2109" s="26">
        <v>7.729670534729993E-3</v>
      </c>
      <c r="AE2109" s="28"/>
      <c r="AF2109" s="28"/>
      <c r="AG2109" s="28"/>
      <c r="AH2109" s="29"/>
      <c r="AI2109" s="108" t="str">
        <f t="shared" si="260"/>
        <v>NO OFERTADO</v>
      </c>
      <c r="AJ2109" s="108" t="str">
        <f t="shared" si="261"/>
        <v>CORRECTO</v>
      </c>
      <c r="AK2109" s="27">
        <v>5.1531136898199954E-3</v>
      </c>
      <c r="AL2109" s="7"/>
      <c r="AM2109" s="26">
        <v>5.1531136898199954E-3</v>
      </c>
      <c r="AN2109" s="28"/>
      <c r="AO2109" s="28"/>
      <c r="AP2109" s="28"/>
      <c r="AQ2109" s="29"/>
      <c r="AR2109" s="108" t="str">
        <f t="shared" si="262"/>
        <v>NO OFERTADO</v>
      </c>
      <c r="AS2109" s="109" t="str">
        <f t="shared" si="263"/>
        <v>CORRECTO</v>
      </c>
    </row>
    <row r="2110" spans="1:45" ht="24" x14ac:dyDescent="0.25">
      <c r="A2110" s="134">
        <v>2110</v>
      </c>
      <c r="B2110" s="135">
        <v>2759</v>
      </c>
      <c r="C2110" s="10" t="s">
        <v>4688</v>
      </c>
      <c r="D2110" s="136" t="s">
        <v>4555</v>
      </c>
      <c r="E2110" s="136" t="s">
        <v>201</v>
      </c>
      <c r="F2110" s="136" t="s">
        <v>241</v>
      </c>
      <c r="G2110" s="136" t="s">
        <v>8</v>
      </c>
      <c r="H2110" s="136" t="s">
        <v>571</v>
      </c>
      <c r="I2110" s="137" t="s">
        <v>45</v>
      </c>
      <c r="J2110" s="8">
        <v>84</v>
      </c>
      <c r="K2110" s="8"/>
      <c r="L2110" s="9">
        <v>387.39</v>
      </c>
      <c r="M2110" s="9">
        <v>3913</v>
      </c>
      <c r="N2110" s="138">
        <f t="shared" si="256"/>
        <v>1515857.0699999998</v>
      </c>
      <c r="O2110" s="11" t="s">
        <v>4557</v>
      </c>
      <c r="P2110" s="39">
        <v>4.6056310268996118E-5</v>
      </c>
      <c r="Q2110" s="39"/>
      <c r="R2110" s="26">
        <v>1.151407756724903E-2</v>
      </c>
      <c r="S2110" s="7"/>
      <c r="T2110" s="26">
        <v>1.151407756724903E-2</v>
      </c>
      <c r="U2110" s="11"/>
      <c r="V2110" s="28"/>
      <c r="W2110" s="28"/>
      <c r="X2110" s="29"/>
      <c r="Y2110" s="108" t="str">
        <f t="shared" si="257"/>
        <v>NO OFERTADO</v>
      </c>
      <c r="Z2110" s="108" t="str">
        <f t="shared" si="258"/>
        <v>CORRECTO</v>
      </c>
      <c r="AA2110" s="29">
        <f t="shared" si="259"/>
        <v>0</v>
      </c>
      <c r="AB2110" s="25">
        <v>4.1450679242096503E-3</v>
      </c>
      <c r="AC2110" s="7"/>
      <c r="AD2110" s="26">
        <v>4.1450679242096503E-3</v>
      </c>
      <c r="AE2110" s="28"/>
      <c r="AF2110" s="28"/>
      <c r="AG2110" s="28"/>
      <c r="AH2110" s="29"/>
      <c r="AI2110" s="108" t="str">
        <f t="shared" si="260"/>
        <v>NO OFERTADO</v>
      </c>
      <c r="AJ2110" s="108" t="str">
        <f t="shared" si="261"/>
        <v>CORRECTO</v>
      </c>
      <c r="AK2110" s="27">
        <v>2.7633786161397672E-3</v>
      </c>
      <c r="AL2110" s="7"/>
      <c r="AM2110" s="26">
        <v>2.7633786161397672E-3</v>
      </c>
      <c r="AN2110" s="28"/>
      <c r="AO2110" s="28"/>
      <c r="AP2110" s="28"/>
      <c r="AQ2110" s="29"/>
      <c r="AR2110" s="108" t="str">
        <f t="shared" si="262"/>
        <v>NO OFERTADO</v>
      </c>
      <c r="AS2110" s="109" t="str">
        <f t="shared" si="263"/>
        <v>CORRECTO</v>
      </c>
    </row>
    <row r="2111" spans="1:45" ht="24" x14ac:dyDescent="0.25">
      <c r="A2111" s="134">
        <v>2111</v>
      </c>
      <c r="B2111" s="135">
        <v>2765</v>
      </c>
      <c r="C2111" s="10" t="s">
        <v>4688</v>
      </c>
      <c r="D2111" s="136" t="s">
        <v>562</v>
      </c>
      <c r="E2111" s="136" t="s">
        <v>201</v>
      </c>
      <c r="F2111" s="136" t="s">
        <v>241</v>
      </c>
      <c r="G2111" s="136" t="s">
        <v>8</v>
      </c>
      <c r="H2111" s="136" t="s">
        <v>230</v>
      </c>
      <c r="I2111" s="137" t="s">
        <v>45</v>
      </c>
      <c r="J2111" s="8">
        <v>46</v>
      </c>
      <c r="K2111" s="8"/>
      <c r="L2111" s="9">
        <v>224</v>
      </c>
      <c r="M2111" s="9">
        <v>2142.8333333333335</v>
      </c>
      <c r="N2111" s="138">
        <f t="shared" si="256"/>
        <v>479994.66666666669</v>
      </c>
      <c r="O2111" s="11" t="s">
        <v>4557</v>
      </c>
      <c r="P2111" s="39">
        <v>1.4583685845436188E-5</v>
      </c>
      <c r="Q2111" s="39"/>
      <c r="R2111" s="26">
        <v>3.6459214613590472E-3</v>
      </c>
      <c r="S2111" s="7"/>
      <c r="T2111" s="26">
        <v>3.6459214613590472E-3</v>
      </c>
      <c r="U2111" s="11"/>
      <c r="V2111" s="28"/>
      <c r="W2111" s="28"/>
      <c r="X2111" s="29"/>
      <c r="Y2111" s="108" t="str">
        <f t="shared" si="257"/>
        <v>NO OFERTADO</v>
      </c>
      <c r="Z2111" s="108" t="str">
        <f t="shared" si="258"/>
        <v>CORRECTO</v>
      </c>
      <c r="AA2111" s="29">
        <f t="shared" si="259"/>
        <v>0</v>
      </c>
      <c r="AB2111" s="25">
        <v>1.3125317260892569E-3</v>
      </c>
      <c r="AC2111" s="7"/>
      <c r="AD2111" s="26">
        <v>1.3125317260892569E-3</v>
      </c>
      <c r="AE2111" s="28"/>
      <c r="AF2111" s="28"/>
      <c r="AG2111" s="28"/>
      <c r="AH2111" s="29"/>
      <c r="AI2111" s="108" t="str">
        <f t="shared" si="260"/>
        <v>NO OFERTADO</v>
      </c>
      <c r="AJ2111" s="108" t="str">
        <f t="shared" si="261"/>
        <v>CORRECTO</v>
      </c>
      <c r="AK2111" s="27">
        <v>8.7502115072617126E-4</v>
      </c>
      <c r="AL2111" s="7"/>
      <c r="AM2111" s="26">
        <v>8.7502115072617126E-4</v>
      </c>
      <c r="AN2111" s="28"/>
      <c r="AO2111" s="28"/>
      <c r="AP2111" s="28"/>
      <c r="AQ2111" s="29"/>
      <c r="AR2111" s="108" t="str">
        <f t="shared" si="262"/>
        <v>NO OFERTADO</v>
      </c>
      <c r="AS2111" s="109" t="str">
        <f t="shared" si="263"/>
        <v>CORRECTO</v>
      </c>
    </row>
    <row r="2112" spans="1:45" ht="24" x14ac:dyDescent="0.25">
      <c r="A2112" s="134">
        <v>2112</v>
      </c>
      <c r="B2112" s="135">
        <v>2750</v>
      </c>
      <c r="C2112" s="10" t="s">
        <v>4741</v>
      </c>
      <c r="D2112" s="136" t="s">
        <v>3487</v>
      </c>
      <c r="E2112" s="136" t="s">
        <v>3556</v>
      </c>
      <c r="F2112" s="136" t="s">
        <v>166</v>
      </c>
      <c r="G2112" s="136" t="s">
        <v>8</v>
      </c>
      <c r="H2112" s="136" t="s">
        <v>4554</v>
      </c>
      <c r="I2112" s="137" t="s">
        <v>45</v>
      </c>
      <c r="J2112" s="8">
        <v>237</v>
      </c>
      <c r="K2112" s="8">
        <v>20287446</v>
      </c>
      <c r="L2112" s="9">
        <v>55.7</v>
      </c>
      <c r="M2112" s="9">
        <v>24604.909090909088</v>
      </c>
      <c r="N2112" s="138">
        <f t="shared" si="256"/>
        <v>1370493.4363636363</v>
      </c>
      <c r="O2112" s="11" t="s">
        <v>4557</v>
      </c>
      <c r="P2112" s="39">
        <v>4.1639724599355749E-5</v>
      </c>
      <c r="Q2112" s="39"/>
      <c r="R2112" s="26">
        <v>1.0409931149838937E-2</v>
      </c>
      <c r="S2112" s="7"/>
      <c r="T2112" s="26">
        <v>1.0409931149838937E-2</v>
      </c>
      <c r="U2112" s="11"/>
      <c r="V2112" s="28"/>
      <c r="W2112" s="28"/>
      <c r="X2112" s="29"/>
      <c r="Y2112" s="108" t="str">
        <f t="shared" si="257"/>
        <v>NO OFERTADO</v>
      </c>
      <c r="Z2112" s="108" t="str">
        <f t="shared" si="258"/>
        <v>CORRECTO</v>
      </c>
      <c r="AA2112" s="29">
        <f t="shared" si="259"/>
        <v>0</v>
      </c>
      <c r="AB2112" s="25">
        <v>3.7475752139420173E-3</v>
      </c>
      <c r="AC2112" s="7"/>
      <c r="AD2112" s="26">
        <v>3.7475752139420173E-3</v>
      </c>
      <c r="AE2112" s="28"/>
      <c r="AF2112" s="28"/>
      <c r="AG2112" s="28"/>
      <c r="AH2112" s="29"/>
      <c r="AI2112" s="108" t="str">
        <f t="shared" si="260"/>
        <v>NO OFERTADO</v>
      </c>
      <c r="AJ2112" s="108" t="str">
        <f t="shared" si="261"/>
        <v>CORRECTO</v>
      </c>
      <c r="AK2112" s="27">
        <v>2.4983834759613448E-3</v>
      </c>
      <c r="AL2112" s="7"/>
      <c r="AM2112" s="26">
        <v>2.4983834759613448E-3</v>
      </c>
      <c r="AN2112" s="28"/>
      <c r="AO2112" s="28"/>
      <c r="AP2112" s="28"/>
      <c r="AQ2112" s="29"/>
      <c r="AR2112" s="108" t="str">
        <f t="shared" si="262"/>
        <v>NO OFERTADO</v>
      </c>
      <c r="AS2112" s="109" t="str">
        <f t="shared" si="263"/>
        <v>CORRECTO</v>
      </c>
    </row>
    <row r="2113" spans="1:45" x14ac:dyDescent="0.25">
      <c r="A2113" s="134">
        <v>2113</v>
      </c>
      <c r="B2113" s="135">
        <v>2699</v>
      </c>
      <c r="C2113" s="10" t="s">
        <v>4679</v>
      </c>
      <c r="D2113" s="136" t="s">
        <v>4525</v>
      </c>
      <c r="E2113" s="136" t="s">
        <v>201</v>
      </c>
      <c r="F2113" s="136" t="s">
        <v>642</v>
      </c>
      <c r="G2113" s="136" t="s">
        <v>8</v>
      </c>
      <c r="H2113" s="136" t="s">
        <v>642</v>
      </c>
      <c r="I2113" s="137" t="s">
        <v>45</v>
      </c>
      <c r="J2113" s="8">
        <v>1</v>
      </c>
      <c r="K2113" s="8"/>
      <c r="L2113" s="9">
        <v>167962.41</v>
      </c>
      <c r="M2113" s="9">
        <v>91.916666666666671</v>
      </c>
      <c r="N2113" s="138">
        <f t="shared" si="256"/>
        <v>15438544.852500001</v>
      </c>
      <c r="O2113" s="11" t="s">
        <v>4557</v>
      </c>
      <c r="P2113" s="39">
        <v>4.6906956196638843E-4</v>
      </c>
      <c r="Q2113" s="39"/>
      <c r="R2113" s="26">
        <v>0.11726739049159711</v>
      </c>
      <c r="S2113" s="7"/>
      <c r="T2113" s="26">
        <v>0.11726739049159711</v>
      </c>
      <c r="U2113" s="11"/>
      <c r="V2113" s="28"/>
      <c r="W2113" s="28"/>
      <c r="X2113" s="29"/>
      <c r="Y2113" s="108" t="str">
        <f t="shared" si="257"/>
        <v>NO OFERTADO</v>
      </c>
      <c r="Z2113" s="108" t="str">
        <f t="shared" si="258"/>
        <v>CORRECTO</v>
      </c>
      <c r="AA2113" s="29">
        <f t="shared" si="259"/>
        <v>0</v>
      </c>
      <c r="AB2113" s="25">
        <v>4.2216260576974959E-2</v>
      </c>
      <c r="AC2113" s="7"/>
      <c r="AD2113" s="26">
        <v>4.2216260576974959E-2</v>
      </c>
      <c r="AE2113" s="28"/>
      <c r="AF2113" s="28"/>
      <c r="AG2113" s="28"/>
      <c r="AH2113" s="29"/>
      <c r="AI2113" s="108" t="str">
        <f t="shared" si="260"/>
        <v>NO OFERTADO</v>
      </c>
      <c r="AJ2113" s="108" t="str">
        <f t="shared" si="261"/>
        <v>CORRECTO</v>
      </c>
      <c r="AK2113" s="27">
        <v>2.8144173717983306E-2</v>
      </c>
      <c r="AL2113" s="7"/>
      <c r="AM2113" s="26">
        <v>2.8144173717983306E-2</v>
      </c>
      <c r="AN2113" s="28"/>
      <c r="AO2113" s="28"/>
      <c r="AP2113" s="28"/>
      <c r="AQ2113" s="29"/>
      <c r="AR2113" s="108" t="str">
        <f t="shared" si="262"/>
        <v>NO OFERTADO</v>
      </c>
      <c r="AS2113" s="109" t="str">
        <f t="shared" si="263"/>
        <v>CORRECTO</v>
      </c>
    </row>
    <row r="2114" spans="1:45" x14ac:dyDescent="0.25">
      <c r="A2114" s="134">
        <v>2114</v>
      </c>
      <c r="B2114" s="135">
        <v>2700</v>
      </c>
      <c r="C2114" s="10" t="s">
        <v>4679</v>
      </c>
      <c r="D2114" s="136" t="s">
        <v>562</v>
      </c>
      <c r="E2114" s="136" t="s">
        <v>201</v>
      </c>
      <c r="F2114" s="136" t="s">
        <v>241</v>
      </c>
      <c r="G2114" s="136" t="s">
        <v>8</v>
      </c>
      <c r="H2114" s="136" t="s">
        <v>230</v>
      </c>
      <c r="I2114" s="137" t="s">
        <v>45</v>
      </c>
      <c r="J2114" s="8">
        <v>110</v>
      </c>
      <c r="K2114" s="8"/>
      <c r="L2114" s="9">
        <v>1083</v>
      </c>
      <c r="M2114" s="9">
        <v>10110.833333333334</v>
      </c>
      <c r="N2114" s="138">
        <f t="shared" si="256"/>
        <v>10950032.5</v>
      </c>
      <c r="O2114" s="11" t="s">
        <v>4557</v>
      </c>
      <c r="P2114" s="39">
        <v>3.3269501739737985E-4</v>
      </c>
      <c r="Q2114" s="39"/>
      <c r="R2114" s="26">
        <v>8.3173754349344958E-2</v>
      </c>
      <c r="S2114" s="7"/>
      <c r="T2114" s="26">
        <v>8.3173754349344958E-2</v>
      </c>
      <c r="U2114" s="9"/>
      <c r="V2114" s="28"/>
      <c r="W2114" s="28"/>
      <c r="X2114" s="29"/>
      <c r="Y2114" s="108" t="str">
        <f t="shared" si="257"/>
        <v>NO OFERTADO</v>
      </c>
      <c r="Z2114" s="108" t="str">
        <f t="shared" si="258"/>
        <v>CORRECTO</v>
      </c>
      <c r="AA2114" s="29">
        <f t="shared" si="259"/>
        <v>0</v>
      </c>
      <c r="AB2114" s="25">
        <v>2.9942551565764187E-2</v>
      </c>
      <c r="AC2114" s="7"/>
      <c r="AD2114" s="26">
        <v>2.9942551565764187E-2</v>
      </c>
      <c r="AE2114" s="28"/>
      <c r="AF2114" s="28"/>
      <c r="AG2114" s="28"/>
      <c r="AH2114" s="29"/>
      <c r="AI2114" s="108" t="str">
        <f t="shared" si="260"/>
        <v>NO OFERTADO</v>
      </c>
      <c r="AJ2114" s="108" t="str">
        <f t="shared" si="261"/>
        <v>CORRECTO</v>
      </c>
      <c r="AK2114" s="27">
        <v>1.9961701043842792E-2</v>
      </c>
      <c r="AL2114" s="7"/>
      <c r="AM2114" s="26">
        <v>1.9961701043842792E-2</v>
      </c>
      <c r="AN2114" s="28"/>
      <c r="AO2114" s="28"/>
      <c r="AP2114" s="28"/>
      <c r="AQ2114" s="29"/>
      <c r="AR2114" s="108" t="str">
        <f t="shared" si="262"/>
        <v>NO OFERTADO</v>
      </c>
      <c r="AS2114" s="109" t="str">
        <f t="shared" si="263"/>
        <v>CORRECTO</v>
      </c>
    </row>
    <row r="2115" spans="1:45" x14ac:dyDescent="0.25">
      <c r="A2115" s="134">
        <v>2115</v>
      </c>
      <c r="B2115" s="135">
        <v>2693</v>
      </c>
      <c r="C2115" s="10" t="s">
        <v>4677</v>
      </c>
      <c r="D2115" s="136" t="s">
        <v>4520</v>
      </c>
      <c r="E2115" s="136" t="s">
        <v>201</v>
      </c>
      <c r="F2115" s="136" t="s">
        <v>241</v>
      </c>
      <c r="G2115" s="136" t="s">
        <v>8</v>
      </c>
      <c r="H2115" s="136" t="s">
        <v>642</v>
      </c>
      <c r="I2115" s="137" t="s">
        <v>45</v>
      </c>
      <c r="J2115" s="8">
        <v>400</v>
      </c>
      <c r="K2115" s="8"/>
      <c r="L2115" s="9">
        <v>145</v>
      </c>
      <c r="M2115" s="9">
        <v>131353.84615384616</v>
      </c>
      <c r="N2115" s="138">
        <f t="shared" si="256"/>
        <v>19046307.692307692</v>
      </c>
      <c r="O2115" s="11" t="s">
        <v>4557</v>
      </c>
      <c r="P2115" s="39">
        <v>5.7868427961726672E-4</v>
      </c>
      <c r="Q2115" s="39"/>
      <c r="R2115" s="26">
        <v>0.14467106990431669</v>
      </c>
      <c r="S2115" s="7"/>
      <c r="T2115" s="26">
        <v>0.14467106990431669</v>
      </c>
      <c r="U2115" s="11"/>
      <c r="V2115" s="28"/>
      <c r="W2115" s="28"/>
      <c r="X2115" s="29"/>
      <c r="Y2115" s="108" t="str">
        <f t="shared" si="257"/>
        <v>NO OFERTADO</v>
      </c>
      <c r="Z2115" s="108" t="str">
        <f t="shared" si="258"/>
        <v>CORRECTO</v>
      </c>
      <c r="AA2115" s="29">
        <f t="shared" si="259"/>
        <v>0</v>
      </c>
      <c r="AB2115" s="25">
        <v>5.2081585165554008E-2</v>
      </c>
      <c r="AC2115" s="7"/>
      <c r="AD2115" s="26">
        <v>5.2081585165554008E-2</v>
      </c>
      <c r="AE2115" s="28"/>
      <c r="AF2115" s="28"/>
      <c r="AG2115" s="28"/>
      <c r="AH2115" s="29"/>
      <c r="AI2115" s="108" t="str">
        <f t="shared" si="260"/>
        <v>NO OFERTADO</v>
      </c>
      <c r="AJ2115" s="108" t="str">
        <f t="shared" si="261"/>
        <v>CORRECTO</v>
      </c>
      <c r="AK2115" s="27">
        <v>3.4721056777036005E-2</v>
      </c>
      <c r="AL2115" s="7"/>
      <c r="AM2115" s="26">
        <v>3.4721056777036005E-2</v>
      </c>
      <c r="AN2115" s="28"/>
      <c r="AO2115" s="28"/>
      <c r="AP2115" s="28"/>
      <c r="AQ2115" s="29"/>
      <c r="AR2115" s="108" t="str">
        <f t="shared" si="262"/>
        <v>NO OFERTADO</v>
      </c>
      <c r="AS2115" s="109" t="str">
        <f t="shared" si="263"/>
        <v>CORRECTO</v>
      </c>
    </row>
    <row r="2116" spans="1:45" x14ac:dyDescent="0.25">
      <c r="A2116" s="134">
        <v>2116</v>
      </c>
      <c r="B2116" s="135">
        <v>2744</v>
      </c>
      <c r="C2116" s="10" t="s">
        <v>4677</v>
      </c>
      <c r="D2116" s="136" t="s">
        <v>4548</v>
      </c>
      <c r="E2116" s="136" t="s">
        <v>201</v>
      </c>
      <c r="F2116" s="136" t="s">
        <v>230</v>
      </c>
      <c r="G2116" s="136" t="s">
        <v>8</v>
      </c>
      <c r="H2116" s="136" t="s">
        <v>4549</v>
      </c>
      <c r="I2116" s="137" t="s">
        <v>45</v>
      </c>
      <c r="J2116" s="8">
        <v>1</v>
      </c>
      <c r="K2116" s="8"/>
      <c r="L2116" s="9">
        <v>36732.089999999997</v>
      </c>
      <c r="M2116" s="9">
        <v>328.38461538461536</v>
      </c>
      <c r="N2116" s="138">
        <f t="shared" si="256"/>
        <v>12062253.246923074</v>
      </c>
      <c r="O2116" s="11" t="s">
        <v>4557</v>
      </c>
      <c r="P2116" s="39">
        <v>3.6648763862907934E-4</v>
      </c>
      <c r="Q2116" s="39"/>
      <c r="R2116" s="26">
        <v>9.1621909657269837E-2</v>
      </c>
      <c r="S2116" s="7"/>
      <c r="T2116" s="26">
        <v>9.1621909657269837E-2</v>
      </c>
      <c r="U2116" s="11"/>
      <c r="V2116" s="28"/>
      <c r="W2116" s="28"/>
      <c r="X2116" s="29"/>
      <c r="Y2116" s="108" t="str">
        <f t="shared" si="257"/>
        <v>NO OFERTADO</v>
      </c>
      <c r="Z2116" s="108" t="str">
        <f t="shared" si="258"/>
        <v>CORRECTO</v>
      </c>
      <c r="AA2116" s="29">
        <f t="shared" si="259"/>
        <v>0</v>
      </c>
      <c r="AB2116" s="25">
        <v>3.2983887476617138E-2</v>
      </c>
      <c r="AC2116" s="7"/>
      <c r="AD2116" s="26">
        <v>3.2983887476617138E-2</v>
      </c>
      <c r="AE2116" s="28"/>
      <c r="AF2116" s="28"/>
      <c r="AG2116" s="28"/>
      <c r="AH2116" s="29"/>
      <c r="AI2116" s="108" t="str">
        <f t="shared" si="260"/>
        <v>NO OFERTADO</v>
      </c>
      <c r="AJ2116" s="108" t="str">
        <f t="shared" si="261"/>
        <v>CORRECTO</v>
      </c>
      <c r="AK2116" s="27">
        <v>2.1989258317744759E-2</v>
      </c>
      <c r="AL2116" s="7"/>
      <c r="AM2116" s="26">
        <v>2.1989258317744759E-2</v>
      </c>
      <c r="AN2116" s="28"/>
      <c r="AO2116" s="28"/>
      <c r="AP2116" s="28"/>
      <c r="AQ2116" s="29"/>
      <c r="AR2116" s="108" t="str">
        <f t="shared" si="262"/>
        <v>NO OFERTADO</v>
      </c>
      <c r="AS2116" s="109" t="str">
        <f t="shared" si="263"/>
        <v>CORRECTO</v>
      </c>
    </row>
    <row r="2117" spans="1:45" x14ac:dyDescent="0.25">
      <c r="A2117" s="134">
        <v>2117</v>
      </c>
      <c r="B2117" s="135">
        <v>2754</v>
      </c>
      <c r="C2117" s="10" t="s">
        <v>4738</v>
      </c>
      <c r="D2117" s="136" t="s">
        <v>4548</v>
      </c>
      <c r="E2117" s="136" t="s">
        <v>201</v>
      </c>
      <c r="F2117" s="136" t="s">
        <v>241</v>
      </c>
      <c r="G2117" s="136" t="s">
        <v>8</v>
      </c>
      <c r="H2117" s="136" t="s">
        <v>571</v>
      </c>
      <c r="I2117" s="137" t="s">
        <v>45</v>
      </c>
      <c r="J2117" s="8">
        <v>850</v>
      </c>
      <c r="K2117" s="8" t="s">
        <v>4586</v>
      </c>
      <c r="L2117" s="9">
        <v>113.24</v>
      </c>
      <c r="M2117" s="9">
        <v>22819.23076923077</v>
      </c>
      <c r="N2117" s="138">
        <f t="shared" si="256"/>
        <v>2584049.692307692</v>
      </c>
      <c r="O2117" s="11" t="s">
        <v>4557</v>
      </c>
      <c r="P2117" s="39">
        <v>7.8511224266960099E-5</v>
      </c>
      <c r="Q2117" s="39"/>
      <c r="R2117" s="26">
        <v>1.9627806066740024E-2</v>
      </c>
      <c r="S2117" s="7"/>
      <c r="T2117" s="26">
        <v>1.9627806066740024E-2</v>
      </c>
      <c r="U2117" s="11"/>
      <c r="V2117" s="28"/>
      <c r="W2117" s="28"/>
      <c r="X2117" s="29"/>
      <c r="Y2117" s="108" t="str">
        <f t="shared" si="257"/>
        <v>NO OFERTADO</v>
      </c>
      <c r="Z2117" s="108" t="str">
        <f t="shared" si="258"/>
        <v>CORRECTO</v>
      </c>
      <c r="AA2117" s="29">
        <f t="shared" si="259"/>
        <v>0</v>
      </c>
      <c r="AB2117" s="25">
        <v>7.0660101840264089E-3</v>
      </c>
      <c r="AC2117" s="7"/>
      <c r="AD2117" s="26">
        <v>7.0660101840264089E-3</v>
      </c>
      <c r="AE2117" s="28"/>
      <c r="AF2117" s="28"/>
      <c r="AG2117" s="28"/>
      <c r="AH2117" s="29"/>
      <c r="AI2117" s="108" t="str">
        <f t="shared" si="260"/>
        <v>NO OFERTADO</v>
      </c>
      <c r="AJ2117" s="108" t="str">
        <f t="shared" si="261"/>
        <v>CORRECTO</v>
      </c>
      <c r="AK2117" s="27">
        <v>4.7106734560176059E-3</v>
      </c>
      <c r="AL2117" s="7"/>
      <c r="AM2117" s="26">
        <v>4.7106734560176059E-3</v>
      </c>
      <c r="AN2117" s="28"/>
      <c r="AO2117" s="28"/>
      <c r="AP2117" s="28"/>
      <c r="AQ2117" s="29"/>
      <c r="AR2117" s="108" t="str">
        <f t="shared" si="262"/>
        <v>NO OFERTADO</v>
      </c>
      <c r="AS2117" s="109" t="str">
        <f t="shared" si="263"/>
        <v>CORRECTO</v>
      </c>
    </row>
    <row r="2118" spans="1:45" ht="24" x14ac:dyDescent="0.25">
      <c r="A2118" s="134">
        <v>2118</v>
      </c>
      <c r="B2118" s="135">
        <v>2692</v>
      </c>
      <c r="C2118" s="10" t="s">
        <v>4729</v>
      </c>
      <c r="D2118" s="136" t="s">
        <v>562</v>
      </c>
      <c r="E2118" s="136" t="s">
        <v>201</v>
      </c>
      <c r="F2118" s="136" t="s">
        <v>571</v>
      </c>
      <c r="G2118" s="136" t="s">
        <v>8</v>
      </c>
      <c r="H2118" s="136" t="s">
        <v>4519</v>
      </c>
      <c r="I2118" s="137" t="s">
        <v>45</v>
      </c>
      <c r="J2118" s="8">
        <v>1</v>
      </c>
      <c r="K2118" s="8" t="s">
        <v>4570</v>
      </c>
      <c r="L2118" s="9">
        <v>120470.88</v>
      </c>
      <c r="M2118" s="9">
        <v>46.5</v>
      </c>
      <c r="N2118" s="138">
        <f t="shared" ref="N2118:N2178" si="264">M2118*L2118</f>
        <v>5601895.9199999999</v>
      </c>
      <c r="O2118" s="11" t="s">
        <v>4557</v>
      </c>
      <c r="P2118" s="39">
        <v>1.7020249579740622E-4</v>
      </c>
      <c r="Q2118" s="39"/>
      <c r="R2118" s="26">
        <v>4.2550623949351551E-2</v>
      </c>
      <c r="S2118" s="7"/>
      <c r="T2118" s="26">
        <v>4.2550623949351551E-2</v>
      </c>
      <c r="U2118" s="11"/>
      <c r="V2118" s="28"/>
      <c r="W2118" s="28"/>
      <c r="X2118" s="29"/>
      <c r="Y2118" s="108" t="str">
        <f t="shared" ref="Y2118:Y2178" si="265">IF(U2118=0,"NO OFERTADO",IF(V2118=0,"NO OFERTADO",IF(W2118=0,"NO OFERTADO",IF(X2118&gt;0,"CORRECTO","NO OFERTADO"))))</f>
        <v>NO OFERTADO</v>
      </c>
      <c r="Z2118" s="108" t="str">
        <f t="shared" ref="Z2118:Z2178" si="266">IF(X2118=0,"CORRECTO",IF(X2118&gt;I2118,"SOBREPASA TECHO REGULADO","CORRECTO"))</f>
        <v>CORRECTO</v>
      </c>
      <c r="AA2118" s="29">
        <f t="shared" ref="AA2118:AA2178" si="267">IF(AND(Y2118="CORRECTO", Z2118="CORRECTO"), X2118*M2118, 0)</f>
        <v>0</v>
      </c>
      <c r="AB2118" s="25">
        <v>1.531822462176656E-2</v>
      </c>
      <c r="AC2118" s="7"/>
      <c r="AD2118" s="26">
        <v>1.531822462176656E-2</v>
      </c>
      <c r="AE2118" s="28"/>
      <c r="AF2118" s="28"/>
      <c r="AG2118" s="28"/>
      <c r="AH2118" s="29"/>
      <c r="AI2118" s="108" t="str">
        <f t="shared" ref="AI2118:AI2178" si="268">IF(AE2118=0,"NO OFERTADO",IF(AF2118=0,"NO OFERTADO",IF(AG2118=0,"NO OFERTADO",IF(AH2118&gt;0,"CORRECTO","NO OFERTADO"))))</f>
        <v>NO OFERTADO</v>
      </c>
      <c r="AJ2118" s="108" t="str">
        <f t="shared" ref="AJ2118:AJ2178" si="269">IF(AH2118=0,"CORRECTO",IF(AH2118&lt;X2118,"PRECIO OPCION 1 MAYOR QUE OPCION 2",IF(AH2118&gt;I2118,"SOBREPASA TECHO REGULADO","CORRECTO")))</f>
        <v>CORRECTO</v>
      </c>
      <c r="AK2118" s="27">
        <v>1.0212149747844373E-2</v>
      </c>
      <c r="AL2118" s="7"/>
      <c r="AM2118" s="26">
        <v>1.0212149747844373E-2</v>
      </c>
      <c r="AN2118" s="28"/>
      <c r="AO2118" s="28"/>
      <c r="AP2118" s="28"/>
      <c r="AQ2118" s="29"/>
      <c r="AR2118" s="108" t="str">
        <f t="shared" ref="AR2118:AR2178" si="270">IF(AN2118=0,"NO OFERTADO",IF(AO2118=0,"NO OFERTADO",IF(AP2118=0,"NO OFERTADO",IF(AQ2118&gt;0,"CORRECTO","NO OFERTADO"))))</f>
        <v>NO OFERTADO</v>
      </c>
      <c r="AS2118" s="109" t="str">
        <f t="shared" ref="AS2118:AS2178" si="271">IF(AQ2118=0,"CORRECTO",IF(AQ2118&lt;AH2118,"PRECIO OPCION 2 MAYOR QUE OPCION 3",IF(AQ2118&gt;I2118,"SOBREPASA TECHO REGULADO","CORRECTO")))</f>
        <v>CORRECTO</v>
      </c>
    </row>
    <row r="2119" spans="1:45" ht="24" x14ac:dyDescent="0.25">
      <c r="A2119" s="134">
        <v>2119</v>
      </c>
      <c r="B2119" s="135">
        <v>2739</v>
      </c>
      <c r="C2119" s="10" t="s">
        <v>4715</v>
      </c>
      <c r="D2119" s="136" t="s">
        <v>4516</v>
      </c>
      <c r="E2119" s="136" t="s">
        <v>3627</v>
      </c>
      <c r="F2119" s="136" t="s">
        <v>166</v>
      </c>
      <c r="G2119" s="136" t="s">
        <v>3448</v>
      </c>
      <c r="H2119" s="136" t="s">
        <v>4766</v>
      </c>
      <c r="I2119" s="137" t="s">
        <v>45</v>
      </c>
      <c r="J2119" s="8">
        <v>200</v>
      </c>
      <c r="K2119" s="8" t="s">
        <v>4582</v>
      </c>
      <c r="L2119" s="9">
        <v>60.07</v>
      </c>
      <c r="M2119" s="9">
        <v>337450</v>
      </c>
      <c r="N2119" s="138">
        <f t="shared" si="264"/>
        <v>20270621.5</v>
      </c>
      <c r="O2119" s="11" t="s">
        <v>4557</v>
      </c>
      <c r="P2119" s="39">
        <v>6.1588262615642488E-4</v>
      </c>
      <c r="Q2119" s="39"/>
      <c r="R2119" s="26">
        <v>0.15397065653910622</v>
      </c>
      <c r="S2119" s="7"/>
      <c r="T2119" s="26">
        <v>0.15397065653910622</v>
      </c>
      <c r="U2119" s="11"/>
      <c r="V2119" s="28"/>
      <c r="W2119" s="28"/>
      <c r="X2119" s="29"/>
      <c r="Y2119" s="108" t="str">
        <f t="shared" si="265"/>
        <v>NO OFERTADO</v>
      </c>
      <c r="Z2119" s="108" t="str">
        <f t="shared" si="266"/>
        <v>CORRECTO</v>
      </c>
      <c r="AA2119" s="29">
        <f t="shared" si="267"/>
        <v>0</v>
      </c>
      <c r="AB2119" s="25">
        <v>5.5429436354078238E-2</v>
      </c>
      <c r="AC2119" s="7"/>
      <c r="AD2119" s="26">
        <v>5.5429436354078238E-2</v>
      </c>
      <c r="AE2119" s="28"/>
      <c r="AF2119" s="28"/>
      <c r="AG2119" s="28"/>
      <c r="AH2119" s="29"/>
      <c r="AI2119" s="108" t="str">
        <f t="shared" si="268"/>
        <v>NO OFERTADO</v>
      </c>
      <c r="AJ2119" s="108" t="str">
        <f t="shared" si="269"/>
        <v>CORRECTO</v>
      </c>
      <c r="AK2119" s="27">
        <v>3.6952957569385492E-2</v>
      </c>
      <c r="AL2119" s="7"/>
      <c r="AM2119" s="26">
        <v>3.6952957569385492E-2</v>
      </c>
      <c r="AN2119" s="28"/>
      <c r="AO2119" s="28"/>
      <c r="AP2119" s="28"/>
      <c r="AQ2119" s="29"/>
      <c r="AR2119" s="108" t="str">
        <f t="shared" si="270"/>
        <v>NO OFERTADO</v>
      </c>
      <c r="AS2119" s="109" t="str">
        <f t="shared" si="271"/>
        <v>CORRECTO</v>
      </c>
    </row>
    <row r="2120" spans="1:45" ht="24" x14ac:dyDescent="0.25">
      <c r="A2120" s="134">
        <v>2120</v>
      </c>
      <c r="B2120" s="135">
        <v>2726</v>
      </c>
      <c r="C2120" s="10" t="s">
        <v>4730</v>
      </c>
      <c r="D2120" s="136" t="s">
        <v>4516</v>
      </c>
      <c r="E2120" s="136" t="s">
        <v>3627</v>
      </c>
      <c r="F2120" s="136" t="s">
        <v>166</v>
      </c>
      <c r="G2120" s="136" t="s">
        <v>3448</v>
      </c>
      <c r="H2120" s="136" t="s">
        <v>4766</v>
      </c>
      <c r="I2120" s="137" t="s">
        <v>45</v>
      </c>
      <c r="J2120" s="8">
        <v>220</v>
      </c>
      <c r="K2120" s="8">
        <v>20232620</v>
      </c>
      <c r="L2120" s="9">
        <v>64.56</v>
      </c>
      <c r="M2120" s="9">
        <v>82500</v>
      </c>
      <c r="N2120" s="138">
        <f t="shared" si="264"/>
        <v>5326200</v>
      </c>
      <c r="O2120" s="11" t="s">
        <v>4557</v>
      </c>
      <c r="P2120" s="39">
        <v>1.6182602212933383E-4</v>
      </c>
      <c r="Q2120" s="39"/>
      <c r="R2120" s="26">
        <v>4.0456505532333459E-2</v>
      </c>
      <c r="S2120" s="7"/>
      <c r="T2120" s="26">
        <v>4.0456505532333459E-2</v>
      </c>
      <c r="U2120" s="11"/>
      <c r="V2120" s="28"/>
      <c r="W2120" s="28"/>
      <c r="X2120" s="29"/>
      <c r="Y2120" s="108" t="str">
        <f t="shared" si="265"/>
        <v>NO OFERTADO</v>
      </c>
      <c r="Z2120" s="108" t="str">
        <f t="shared" si="266"/>
        <v>CORRECTO</v>
      </c>
      <c r="AA2120" s="29">
        <f t="shared" si="267"/>
        <v>0</v>
      </c>
      <c r="AB2120" s="25">
        <v>1.4564341991640044E-2</v>
      </c>
      <c r="AC2120" s="7"/>
      <c r="AD2120" s="26">
        <v>1.4564341991640044E-2</v>
      </c>
      <c r="AE2120" s="28"/>
      <c r="AF2120" s="28"/>
      <c r="AG2120" s="28"/>
      <c r="AH2120" s="29"/>
      <c r="AI2120" s="108" t="str">
        <f t="shared" si="268"/>
        <v>NO OFERTADO</v>
      </c>
      <c r="AJ2120" s="108" t="str">
        <f t="shared" si="269"/>
        <v>CORRECTO</v>
      </c>
      <c r="AK2120" s="27">
        <v>9.7095613277600294E-3</v>
      </c>
      <c r="AL2120" s="7"/>
      <c r="AM2120" s="26">
        <v>9.7095613277600294E-3</v>
      </c>
      <c r="AN2120" s="28"/>
      <c r="AO2120" s="28"/>
      <c r="AP2120" s="28"/>
      <c r="AQ2120" s="29"/>
      <c r="AR2120" s="108" t="str">
        <f t="shared" si="270"/>
        <v>NO OFERTADO</v>
      </c>
      <c r="AS2120" s="109" t="str">
        <f t="shared" si="271"/>
        <v>CORRECTO</v>
      </c>
    </row>
    <row r="2121" spans="1:45" ht="24" x14ac:dyDescent="0.25">
      <c r="A2121" s="134">
        <v>2121</v>
      </c>
      <c r="B2121" s="135">
        <v>2690</v>
      </c>
      <c r="C2121" s="10" t="s">
        <v>4835</v>
      </c>
      <c r="D2121" s="136" t="s">
        <v>4834</v>
      </c>
      <c r="E2121" s="136" t="s">
        <v>3627</v>
      </c>
      <c r="F2121" s="136" t="s">
        <v>166</v>
      </c>
      <c r="G2121" s="136" t="s">
        <v>3448</v>
      </c>
      <c r="H2121" s="136" t="s">
        <v>4766</v>
      </c>
      <c r="I2121" s="137" t="s">
        <v>45</v>
      </c>
      <c r="J2121" s="8">
        <v>237</v>
      </c>
      <c r="K2121" s="8">
        <v>20129549</v>
      </c>
      <c r="L2121" s="9">
        <v>51.13</v>
      </c>
      <c r="M2121" s="9">
        <v>297872.53846153844</v>
      </c>
      <c r="N2121" s="138">
        <f t="shared" si="264"/>
        <v>15230222.891538462</v>
      </c>
      <c r="O2121" s="11" t="s">
        <v>4557</v>
      </c>
      <c r="P2121" s="39">
        <v>4.627401124029871E-4</v>
      </c>
      <c r="Q2121" s="39"/>
      <c r="R2121" s="26">
        <v>0.11568502810074677</v>
      </c>
      <c r="S2121" s="7"/>
      <c r="T2121" s="26">
        <v>0.11568502810074677</v>
      </c>
      <c r="U2121" s="11"/>
      <c r="V2121" s="28"/>
      <c r="W2121" s="28"/>
      <c r="X2121" s="29"/>
      <c r="Y2121" s="108" t="str">
        <f t="shared" si="265"/>
        <v>NO OFERTADO</v>
      </c>
      <c r="Z2121" s="108" t="str">
        <f t="shared" si="266"/>
        <v>CORRECTO</v>
      </c>
      <c r="AA2121" s="29">
        <f t="shared" si="267"/>
        <v>0</v>
      </c>
      <c r="AB2121" s="25">
        <v>4.1646610116268835E-2</v>
      </c>
      <c r="AC2121" s="7"/>
      <c r="AD2121" s="26">
        <v>4.1646610116268835E-2</v>
      </c>
      <c r="AE2121" s="28"/>
      <c r="AF2121" s="28"/>
      <c r="AG2121" s="28"/>
      <c r="AH2121" s="29"/>
      <c r="AI2121" s="108" t="str">
        <f t="shared" si="268"/>
        <v>NO OFERTADO</v>
      </c>
      <c r="AJ2121" s="108" t="str">
        <f t="shared" si="269"/>
        <v>CORRECTO</v>
      </c>
      <c r="AK2121" s="27">
        <v>2.7764406744179227E-2</v>
      </c>
      <c r="AL2121" s="7"/>
      <c r="AM2121" s="26">
        <v>2.7764406744179227E-2</v>
      </c>
      <c r="AN2121" s="28"/>
      <c r="AO2121" s="28"/>
      <c r="AP2121" s="28"/>
      <c r="AQ2121" s="29"/>
      <c r="AR2121" s="108" t="str">
        <f t="shared" si="270"/>
        <v>NO OFERTADO</v>
      </c>
      <c r="AS2121" s="109" t="str">
        <f t="shared" si="271"/>
        <v>CORRECTO</v>
      </c>
    </row>
    <row r="2122" spans="1:45" ht="24" x14ac:dyDescent="0.25">
      <c r="A2122" s="134">
        <v>2122</v>
      </c>
      <c r="B2122" s="135">
        <v>2689</v>
      </c>
      <c r="C2122" s="10" t="s">
        <v>4712</v>
      </c>
      <c r="D2122" s="136" t="s">
        <v>4516</v>
      </c>
      <c r="E2122" s="136" t="s">
        <v>3627</v>
      </c>
      <c r="F2122" s="136" t="s">
        <v>166</v>
      </c>
      <c r="G2122" s="136" t="s">
        <v>3448</v>
      </c>
      <c r="H2122" s="136" t="s">
        <v>4766</v>
      </c>
      <c r="I2122" s="137" t="s">
        <v>45</v>
      </c>
      <c r="J2122" s="8">
        <v>250</v>
      </c>
      <c r="K2122" s="163">
        <v>20154835</v>
      </c>
      <c r="L2122" s="9">
        <v>47.99</v>
      </c>
      <c r="M2122" s="9">
        <v>637923.07692307688</v>
      </c>
      <c r="N2122" s="138">
        <f t="shared" si="264"/>
        <v>30613928.46153846</v>
      </c>
      <c r="O2122" s="11" t="s">
        <v>4557</v>
      </c>
      <c r="P2122" s="39">
        <v>9.3014349154796404E-4</v>
      </c>
      <c r="Q2122" s="39"/>
      <c r="R2122" s="26">
        <v>0.23253587288699101</v>
      </c>
      <c r="S2122" s="7"/>
      <c r="T2122" s="26">
        <v>0.23253587288699101</v>
      </c>
      <c r="U2122" s="11"/>
      <c r="V2122" s="28"/>
      <c r="W2122" s="28"/>
      <c r="X2122" s="29"/>
      <c r="Y2122" s="108" t="str">
        <f t="shared" si="265"/>
        <v>NO OFERTADO</v>
      </c>
      <c r="Z2122" s="108" t="str">
        <f t="shared" si="266"/>
        <v>CORRECTO</v>
      </c>
      <c r="AA2122" s="29">
        <f t="shared" si="267"/>
        <v>0</v>
      </c>
      <c r="AB2122" s="25">
        <v>8.371291423931676E-2</v>
      </c>
      <c r="AC2122" s="7"/>
      <c r="AD2122" s="26">
        <v>8.371291423931676E-2</v>
      </c>
      <c r="AE2122" s="28"/>
      <c r="AF2122" s="28"/>
      <c r="AG2122" s="28"/>
      <c r="AH2122" s="29"/>
      <c r="AI2122" s="108" t="str">
        <f t="shared" si="268"/>
        <v>NO OFERTADO</v>
      </c>
      <c r="AJ2122" s="108" t="str">
        <f t="shared" si="269"/>
        <v>CORRECTO</v>
      </c>
      <c r="AK2122" s="27">
        <v>5.5808609492877845E-2</v>
      </c>
      <c r="AL2122" s="7"/>
      <c r="AM2122" s="26">
        <v>5.5808609492877845E-2</v>
      </c>
      <c r="AN2122" s="28"/>
      <c r="AO2122" s="28"/>
      <c r="AP2122" s="28"/>
      <c r="AQ2122" s="29"/>
      <c r="AR2122" s="108" t="str">
        <f t="shared" si="270"/>
        <v>NO OFERTADO</v>
      </c>
      <c r="AS2122" s="109" t="str">
        <f t="shared" si="271"/>
        <v>CORRECTO</v>
      </c>
    </row>
    <row r="2123" spans="1:45" ht="24" x14ac:dyDescent="0.25">
      <c r="A2123" s="134">
        <v>2123</v>
      </c>
      <c r="B2123" s="135">
        <v>2680</v>
      </c>
      <c r="C2123" s="10" t="s">
        <v>4670</v>
      </c>
      <c r="D2123" s="136" t="s">
        <v>4995</v>
      </c>
      <c r="E2123" s="136" t="s">
        <v>3627</v>
      </c>
      <c r="F2123" s="136" t="s">
        <v>642</v>
      </c>
      <c r="G2123" s="136" t="s">
        <v>8</v>
      </c>
      <c r="H2123" s="136" t="s">
        <v>4766</v>
      </c>
      <c r="I2123" s="137" t="s">
        <v>45</v>
      </c>
      <c r="J2123" s="8">
        <v>1</v>
      </c>
      <c r="K2123" s="8"/>
      <c r="L2123" s="9">
        <v>15272.08</v>
      </c>
      <c r="M2123" s="9">
        <v>5439</v>
      </c>
      <c r="N2123" s="138">
        <f t="shared" si="264"/>
        <v>83064843.120000005</v>
      </c>
      <c r="O2123" s="11" t="s">
        <v>4557</v>
      </c>
      <c r="P2123" s="39">
        <v>2.5237604935801818E-3</v>
      </c>
      <c r="Q2123" s="39"/>
      <c r="R2123" s="26">
        <v>0.63094012339504546</v>
      </c>
      <c r="S2123" s="7"/>
      <c r="T2123" s="26">
        <v>0.63094012339504546</v>
      </c>
      <c r="U2123" s="11"/>
      <c r="V2123" s="28"/>
      <c r="W2123" s="28"/>
      <c r="X2123" s="29"/>
      <c r="Y2123" s="108" t="str">
        <f t="shared" si="265"/>
        <v>NO OFERTADO</v>
      </c>
      <c r="Z2123" s="108" t="str">
        <f t="shared" si="266"/>
        <v>CORRECTO</v>
      </c>
      <c r="AA2123" s="29">
        <f t="shared" si="267"/>
        <v>0</v>
      </c>
      <c r="AB2123" s="25">
        <v>0.22713844442221637</v>
      </c>
      <c r="AC2123" s="7"/>
      <c r="AD2123" s="26">
        <v>0.22713844442221637</v>
      </c>
      <c r="AE2123" s="28"/>
      <c r="AF2123" s="28"/>
      <c r="AG2123" s="28"/>
      <c r="AH2123" s="29"/>
      <c r="AI2123" s="108" t="str">
        <f t="shared" si="268"/>
        <v>NO OFERTADO</v>
      </c>
      <c r="AJ2123" s="108" t="str">
        <f t="shared" si="269"/>
        <v>CORRECTO</v>
      </c>
      <c r="AK2123" s="27">
        <v>0.1514256296148109</v>
      </c>
      <c r="AL2123" s="7"/>
      <c r="AM2123" s="26">
        <v>0.1514256296148109</v>
      </c>
      <c r="AN2123" s="28"/>
      <c r="AO2123" s="28"/>
      <c r="AP2123" s="28"/>
      <c r="AQ2123" s="29"/>
      <c r="AR2123" s="108" t="str">
        <f t="shared" si="270"/>
        <v>NO OFERTADO</v>
      </c>
      <c r="AS2123" s="109" t="str">
        <f t="shared" si="271"/>
        <v>CORRECTO</v>
      </c>
    </row>
    <row r="2124" spans="1:45" ht="24" x14ac:dyDescent="0.25">
      <c r="A2124" s="134">
        <v>2124</v>
      </c>
      <c r="B2124" s="135">
        <v>2746</v>
      </c>
      <c r="C2124" s="10" t="s">
        <v>4670</v>
      </c>
      <c r="D2124" s="136" t="s">
        <v>4534</v>
      </c>
      <c r="E2124" s="136" t="s">
        <v>165</v>
      </c>
      <c r="F2124" s="136" t="s">
        <v>3755</v>
      </c>
      <c r="G2124" s="136" t="s">
        <v>8</v>
      </c>
      <c r="H2124" s="136" t="s">
        <v>3755</v>
      </c>
      <c r="I2124" s="137" t="s">
        <v>45</v>
      </c>
      <c r="J2124" s="8">
        <v>1</v>
      </c>
      <c r="K2124" s="8"/>
      <c r="L2124" s="9">
        <v>12414.41</v>
      </c>
      <c r="M2124" s="9">
        <v>507.6</v>
      </c>
      <c r="N2124" s="138">
        <f t="shared" si="264"/>
        <v>6301554.5159999998</v>
      </c>
      <c r="O2124" s="11" t="s">
        <v>4557</v>
      </c>
      <c r="P2124" s="39">
        <v>1.9146023441767479E-4</v>
      </c>
      <c r="Q2124" s="39"/>
      <c r="R2124" s="26">
        <v>4.7865058604418698E-2</v>
      </c>
      <c r="S2124" s="7"/>
      <c r="T2124" s="26">
        <v>4.7865058604418698E-2</v>
      </c>
      <c r="U2124" s="11"/>
      <c r="V2124" s="28"/>
      <c r="W2124" s="28"/>
      <c r="X2124" s="29"/>
      <c r="Y2124" s="108" t="str">
        <f t="shared" si="265"/>
        <v>NO OFERTADO</v>
      </c>
      <c r="Z2124" s="108" t="str">
        <f t="shared" si="266"/>
        <v>CORRECTO</v>
      </c>
      <c r="AA2124" s="29">
        <f t="shared" si="267"/>
        <v>0</v>
      </c>
      <c r="AB2124" s="25">
        <v>1.7231421097590731E-2</v>
      </c>
      <c r="AC2124" s="7"/>
      <c r="AD2124" s="26">
        <v>1.7231421097590731E-2</v>
      </c>
      <c r="AE2124" s="28"/>
      <c r="AF2124" s="28"/>
      <c r="AG2124" s="28"/>
      <c r="AH2124" s="29"/>
      <c r="AI2124" s="108" t="str">
        <f t="shared" si="268"/>
        <v>NO OFERTADO</v>
      </c>
      <c r="AJ2124" s="108" t="str">
        <f t="shared" si="269"/>
        <v>CORRECTO</v>
      </c>
      <c r="AK2124" s="27">
        <v>1.1487614065060488E-2</v>
      </c>
      <c r="AL2124" s="7"/>
      <c r="AM2124" s="26">
        <v>1.1487614065060488E-2</v>
      </c>
      <c r="AN2124" s="28"/>
      <c r="AO2124" s="28"/>
      <c r="AP2124" s="28"/>
      <c r="AQ2124" s="29"/>
      <c r="AR2124" s="108" t="str">
        <f t="shared" si="270"/>
        <v>NO OFERTADO</v>
      </c>
      <c r="AS2124" s="109" t="str">
        <f t="shared" si="271"/>
        <v>CORRECTO</v>
      </c>
    </row>
    <row r="2125" spans="1:45" ht="24" x14ac:dyDescent="0.25">
      <c r="A2125" s="134">
        <v>2125</v>
      </c>
      <c r="B2125" s="135">
        <v>2712</v>
      </c>
      <c r="C2125" s="10" t="s">
        <v>4725</v>
      </c>
      <c r="D2125" s="136" t="s">
        <v>4534</v>
      </c>
      <c r="E2125" s="136" t="s">
        <v>165</v>
      </c>
      <c r="F2125" s="136" t="s">
        <v>3755</v>
      </c>
      <c r="G2125" s="136" t="s">
        <v>8</v>
      </c>
      <c r="H2125" s="136" t="s">
        <v>3755</v>
      </c>
      <c r="I2125" s="137" t="s">
        <v>45</v>
      </c>
      <c r="J2125" s="8">
        <v>1</v>
      </c>
      <c r="K2125" s="8" t="s">
        <v>4579</v>
      </c>
      <c r="L2125" s="9">
        <v>12777.47</v>
      </c>
      <c r="M2125" s="9">
        <v>507.63636363636363</v>
      </c>
      <c r="N2125" s="138">
        <f t="shared" si="264"/>
        <v>6486308.4072727272</v>
      </c>
      <c r="O2125" s="11" t="s">
        <v>4557</v>
      </c>
      <c r="P2125" s="39">
        <v>1.9707361493240968E-4</v>
      </c>
      <c r="Q2125" s="39"/>
      <c r="R2125" s="26">
        <v>4.9268403733102421E-2</v>
      </c>
      <c r="S2125" s="7"/>
      <c r="T2125" s="26">
        <v>4.9268403733102421E-2</v>
      </c>
      <c r="U2125" s="11"/>
      <c r="V2125" s="28"/>
      <c r="W2125" s="28"/>
      <c r="X2125" s="29"/>
      <c r="Y2125" s="108" t="str">
        <f t="shared" si="265"/>
        <v>NO OFERTADO</v>
      </c>
      <c r="Z2125" s="108" t="str">
        <f t="shared" si="266"/>
        <v>CORRECTO</v>
      </c>
      <c r="AA2125" s="29">
        <f t="shared" si="267"/>
        <v>0</v>
      </c>
      <c r="AB2125" s="25">
        <v>1.7736625343916873E-2</v>
      </c>
      <c r="AC2125" s="7"/>
      <c r="AD2125" s="26">
        <v>1.7736625343916873E-2</v>
      </c>
      <c r="AE2125" s="28"/>
      <c r="AF2125" s="28"/>
      <c r="AG2125" s="28"/>
      <c r="AH2125" s="29"/>
      <c r="AI2125" s="108" t="str">
        <f t="shared" si="268"/>
        <v>NO OFERTADO</v>
      </c>
      <c r="AJ2125" s="108" t="str">
        <f t="shared" si="269"/>
        <v>CORRECTO</v>
      </c>
      <c r="AK2125" s="27">
        <v>1.1824416895944581E-2</v>
      </c>
      <c r="AL2125" s="7"/>
      <c r="AM2125" s="26">
        <v>1.1824416895944581E-2</v>
      </c>
      <c r="AN2125" s="28"/>
      <c r="AO2125" s="28"/>
      <c r="AP2125" s="28"/>
      <c r="AQ2125" s="29"/>
      <c r="AR2125" s="108" t="str">
        <f t="shared" si="270"/>
        <v>NO OFERTADO</v>
      </c>
      <c r="AS2125" s="109" t="str">
        <f t="shared" si="271"/>
        <v>CORRECTO</v>
      </c>
    </row>
    <row r="2126" spans="1:45" ht="24" x14ac:dyDescent="0.25">
      <c r="A2126" s="134">
        <v>2126</v>
      </c>
      <c r="B2126" s="135">
        <v>2756</v>
      </c>
      <c r="C2126" s="10" t="s">
        <v>4743</v>
      </c>
      <c r="D2126" s="136" t="s">
        <v>4534</v>
      </c>
      <c r="E2126" s="136" t="s">
        <v>165</v>
      </c>
      <c r="F2126" s="136" t="s">
        <v>3755</v>
      </c>
      <c r="G2126" s="136" t="s">
        <v>8</v>
      </c>
      <c r="H2126" s="136" t="s">
        <v>3755</v>
      </c>
      <c r="I2126" s="137" t="s">
        <v>45</v>
      </c>
      <c r="J2126" s="8">
        <v>1</v>
      </c>
      <c r="K2126" s="8">
        <v>20273414</v>
      </c>
      <c r="L2126" s="9">
        <v>13464.43</v>
      </c>
      <c r="M2126" s="9">
        <v>85.4</v>
      </c>
      <c r="N2126" s="138">
        <f t="shared" si="264"/>
        <v>1149862.3220000002</v>
      </c>
      <c r="O2126" s="11" t="s">
        <v>4557</v>
      </c>
      <c r="P2126" s="39">
        <v>3.4936285825853178E-5</v>
      </c>
      <c r="Q2126" s="39"/>
      <c r="R2126" s="26">
        <v>8.7340714564632937E-3</v>
      </c>
      <c r="S2126" s="7"/>
      <c r="T2126" s="26">
        <v>8.7340714564632937E-3</v>
      </c>
      <c r="U2126" s="11"/>
      <c r="V2126" s="28"/>
      <c r="W2126" s="28"/>
      <c r="X2126" s="29"/>
      <c r="Y2126" s="108" t="str">
        <f t="shared" si="265"/>
        <v>NO OFERTADO</v>
      </c>
      <c r="Z2126" s="108" t="str">
        <f t="shared" si="266"/>
        <v>CORRECTO</v>
      </c>
      <c r="AA2126" s="29">
        <f t="shared" si="267"/>
        <v>0</v>
      </c>
      <c r="AB2126" s="25">
        <v>3.1442657243267859E-3</v>
      </c>
      <c r="AC2126" s="7"/>
      <c r="AD2126" s="26">
        <v>3.1442657243267859E-3</v>
      </c>
      <c r="AE2126" s="28"/>
      <c r="AF2126" s="28"/>
      <c r="AG2126" s="28"/>
      <c r="AH2126" s="29"/>
      <c r="AI2126" s="108" t="str">
        <f t="shared" si="268"/>
        <v>NO OFERTADO</v>
      </c>
      <c r="AJ2126" s="108" t="str">
        <f t="shared" si="269"/>
        <v>CORRECTO</v>
      </c>
      <c r="AK2126" s="27">
        <v>2.0961771495511907E-3</v>
      </c>
      <c r="AL2126" s="7"/>
      <c r="AM2126" s="26">
        <v>2.0961771495511907E-3</v>
      </c>
      <c r="AN2126" s="28"/>
      <c r="AO2126" s="28"/>
      <c r="AP2126" s="28"/>
      <c r="AQ2126" s="29"/>
      <c r="AR2126" s="108" t="str">
        <f t="shared" si="270"/>
        <v>NO OFERTADO</v>
      </c>
      <c r="AS2126" s="109" t="str">
        <f t="shared" si="271"/>
        <v>CORRECTO</v>
      </c>
    </row>
    <row r="2127" spans="1:45" ht="24" x14ac:dyDescent="0.25">
      <c r="A2127" s="134">
        <v>2127</v>
      </c>
      <c r="B2127" s="135">
        <v>2724</v>
      </c>
      <c r="C2127" s="10" t="s">
        <v>4711</v>
      </c>
      <c r="D2127" s="136" t="s">
        <v>4513</v>
      </c>
      <c r="E2127" s="136" t="s">
        <v>3627</v>
      </c>
      <c r="F2127" s="136" t="s">
        <v>166</v>
      </c>
      <c r="G2127" s="136" t="s">
        <v>3448</v>
      </c>
      <c r="H2127" s="136" t="s">
        <v>4765</v>
      </c>
      <c r="I2127" s="137" t="s">
        <v>45</v>
      </c>
      <c r="J2127" s="8">
        <v>1000</v>
      </c>
      <c r="K2127" s="8">
        <v>20111478</v>
      </c>
      <c r="L2127" s="9">
        <v>46.28</v>
      </c>
      <c r="M2127" s="9">
        <v>1310666.6666666667</v>
      </c>
      <c r="N2127" s="138">
        <f t="shared" si="264"/>
        <v>60657653.333333336</v>
      </c>
      <c r="O2127" s="11" t="s">
        <v>4557</v>
      </c>
      <c r="P2127" s="39">
        <v>1.8429624780581767E-3</v>
      </c>
      <c r="Q2127" s="39"/>
      <c r="R2127" s="26">
        <v>0.46074061951454415</v>
      </c>
      <c r="S2127" s="7"/>
      <c r="T2127" s="26">
        <v>0.46074061951454415</v>
      </c>
      <c r="U2127" s="11"/>
      <c r="V2127" s="28"/>
      <c r="W2127" s="28"/>
      <c r="X2127" s="29"/>
      <c r="Y2127" s="108" t="str">
        <f t="shared" si="265"/>
        <v>NO OFERTADO</v>
      </c>
      <c r="Z2127" s="108" t="str">
        <f t="shared" si="266"/>
        <v>CORRECTO</v>
      </c>
      <c r="AA2127" s="29">
        <f t="shared" si="267"/>
        <v>0</v>
      </c>
      <c r="AB2127" s="25">
        <v>0.16586662302523589</v>
      </c>
      <c r="AC2127" s="7"/>
      <c r="AD2127" s="26">
        <v>0.16586662302523589</v>
      </c>
      <c r="AE2127" s="28"/>
      <c r="AF2127" s="28"/>
      <c r="AG2127" s="28"/>
      <c r="AH2127" s="29"/>
      <c r="AI2127" s="108" t="str">
        <f t="shared" si="268"/>
        <v>NO OFERTADO</v>
      </c>
      <c r="AJ2127" s="108" t="str">
        <f t="shared" si="269"/>
        <v>CORRECTO</v>
      </c>
      <c r="AK2127" s="27">
        <v>0.1105777486834906</v>
      </c>
      <c r="AL2127" s="7"/>
      <c r="AM2127" s="26">
        <v>0.1105777486834906</v>
      </c>
      <c r="AN2127" s="28"/>
      <c r="AO2127" s="28"/>
      <c r="AP2127" s="28"/>
      <c r="AQ2127" s="29"/>
      <c r="AR2127" s="108" t="str">
        <f t="shared" si="270"/>
        <v>NO OFERTADO</v>
      </c>
      <c r="AS2127" s="109" t="str">
        <f t="shared" si="271"/>
        <v>CORRECTO</v>
      </c>
    </row>
    <row r="2128" spans="1:45" ht="24" x14ac:dyDescent="0.25">
      <c r="A2128" s="134">
        <v>2128</v>
      </c>
      <c r="B2128" s="135">
        <v>2679</v>
      </c>
      <c r="C2128" s="10" t="s">
        <v>4669</v>
      </c>
      <c r="D2128" s="136" t="s">
        <v>4509</v>
      </c>
      <c r="E2128" s="136" t="s">
        <v>3627</v>
      </c>
      <c r="F2128" s="136" t="s">
        <v>166</v>
      </c>
      <c r="G2128" s="136" t="s">
        <v>8</v>
      </c>
      <c r="H2128" s="136" t="s">
        <v>4766</v>
      </c>
      <c r="I2128" s="137" t="s">
        <v>45</v>
      </c>
      <c r="J2128" s="8">
        <v>220</v>
      </c>
      <c r="K2128" s="8"/>
      <c r="L2128" s="9">
        <v>42.56</v>
      </c>
      <c r="M2128" s="9">
        <v>1196952.3076923077</v>
      </c>
      <c r="N2128" s="138">
        <f t="shared" si="264"/>
        <v>50942290.215384617</v>
      </c>
      <c r="O2128" s="11" t="s">
        <v>4557</v>
      </c>
      <c r="P2128" s="39">
        <v>1.5477804407858845E-3</v>
      </c>
      <c r="Q2128" s="39"/>
      <c r="R2128" s="26">
        <v>0.3869451101964711</v>
      </c>
      <c r="S2128" s="7"/>
      <c r="T2128" s="26">
        <v>0.3869451101964711</v>
      </c>
      <c r="U2128" s="11"/>
      <c r="V2128" s="28"/>
      <c r="W2128" s="28"/>
      <c r="X2128" s="29"/>
      <c r="Y2128" s="108" t="str">
        <f t="shared" si="265"/>
        <v>NO OFERTADO</v>
      </c>
      <c r="Z2128" s="108" t="str">
        <f t="shared" si="266"/>
        <v>CORRECTO</v>
      </c>
      <c r="AA2128" s="29">
        <f t="shared" si="267"/>
        <v>0</v>
      </c>
      <c r="AB2128" s="25">
        <v>0.1393002396707296</v>
      </c>
      <c r="AC2128" s="7"/>
      <c r="AD2128" s="26">
        <v>0.1393002396707296</v>
      </c>
      <c r="AE2128" s="28"/>
      <c r="AF2128" s="28"/>
      <c r="AG2128" s="28"/>
      <c r="AH2128" s="29"/>
      <c r="AI2128" s="108" t="str">
        <f t="shared" si="268"/>
        <v>NO OFERTADO</v>
      </c>
      <c r="AJ2128" s="108" t="str">
        <f t="shared" si="269"/>
        <v>CORRECTO</v>
      </c>
      <c r="AK2128" s="27">
        <v>9.2866826447153064E-2</v>
      </c>
      <c r="AL2128" s="7"/>
      <c r="AM2128" s="26">
        <v>9.2866826447153064E-2</v>
      </c>
      <c r="AN2128" s="28"/>
      <c r="AO2128" s="28"/>
      <c r="AP2128" s="28"/>
      <c r="AQ2128" s="29"/>
      <c r="AR2128" s="108" t="str">
        <f t="shared" si="270"/>
        <v>NO OFERTADO</v>
      </c>
      <c r="AS2128" s="109" t="str">
        <f t="shared" si="271"/>
        <v>CORRECTO</v>
      </c>
    </row>
    <row r="2129" spans="1:45" ht="24" x14ac:dyDescent="0.25">
      <c r="A2129" s="134">
        <v>2129</v>
      </c>
      <c r="B2129" s="135">
        <v>2698</v>
      </c>
      <c r="C2129" s="10" t="s">
        <v>4678</v>
      </c>
      <c r="D2129" s="136" t="s">
        <v>4523</v>
      </c>
      <c r="E2129" s="136" t="s">
        <v>201</v>
      </c>
      <c r="F2129" s="136" t="s">
        <v>241</v>
      </c>
      <c r="G2129" s="136" t="s">
        <v>8</v>
      </c>
      <c r="H2129" s="136" t="s">
        <v>4524</v>
      </c>
      <c r="I2129" s="137" t="s">
        <v>45</v>
      </c>
      <c r="J2129" s="8">
        <v>370</v>
      </c>
      <c r="K2129" s="8"/>
      <c r="L2129" s="9">
        <v>151.34</v>
      </c>
      <c r="M2129" s="9">
        <v>83449.230769230766</v>
      </c>
      <c r="N2129" s="138">
        <f t="shared" si="264"/>
        <v>12629206.584615385</v>
      </c>
      <c r="O2129" s="11" t="s">
        <v>4557</v>
      </c>
      <c r="P2129" s="39">
        <v>3.8371339120534301E-4</v>
      </c>
      <c r="Q2129" s="39"/>
      <c r="R2129" s="26">
        <v>9.5928347801335759E-2</v>
      </c>
      <c r="S2129" s="7"/>
      <c r="T2129" s="26">
        <v>9.5928347801335759E-2</v>
      </c>
      <c r="U2129" s="11"/>
      <c r="V2129" s="28"/>
      <c r="W2129" s="28"/>
      <c r="X2129" s="29"/>
      <c r="Y2129" s="108" t="str">
        <f t="shared" si="265"/>
        <v>NO OFERTADO</v>
      </c>
      <c r="Z2129" s="108" t="str">
        <f t="shared" si="266"/>
        <v>CORRECTO</v>
      </c>
      <c r="AA2129" s="29">
        <f t="shared" si="267"/>
        <v>0</v>
      </c>
      <c r="AB2129" s="25">
        <v>3.453420520848087E-2</v>
      </c>
      <c r="AC2129" s="7"/>
      <c r="AD2129" s="26">
        <v>3.453420520848087E-2</v>
      </c>
      <c r="AE2129" s="28"/>
      <c r="AF2129" s="28"/>
      <c r="AG2129" s="28"/>
      <c r="AH2129" s="29"/>
      <c r="AI2129" s="108" t="str">
        <f t="shared" si="268"/>
        <v>NO OFERTADO</v>
      </c>
      <c r="AJ2129" s="108" t="str">
        <f t="shared" si="269"/>
        <v>CORRECTO</v>
      </c>
      <c r="AK2129" s="27">
        <v>2.302280347232058E-2</v>
      </c>
      <c r="AL2129" s="7"/>
      <c r="AM2129" s="26">
        <v>2.302280347232058E-2</v>
      </c>
      <c r="AN2129" s="28"/>
      <c r="AO2129" s="28"/>
      <c r="AP2129" s="28"/>
      <c r="AQ2129" s="29"/>
      <c r="AR2129" s="108" t="str">
        <f t="shared" si="270"/>
        <v>NO OFERTADO</v>
      </c>
      <c r="AS2129" s="109" t="str">
        <f t="shared" si="271"/>
        <v>CORRECTO</v>
      </c>
    </row>
    <row r="2130" spans="1:45" ht="24" x14ac:dyDescent="0.25">
      <c r="A2130" s="134">
        <v>2130</v>
      </c>
      <c r="B2130" s="135">
        <v>2696</v>
      </c>
      <c r="C2130" s="10" t="s">
        <v>4678</v>
      </c>
      <c r="D2130" s="136" t="s">
        <v>4029</v>
      </c>
      <c r="E2130" s="136" t="s">
        <v>201</v>
      </c>
      <c r="F2130" s="136" t="s">
        <v>241</v>
      </c>
      <c r="G2130" s="136" t="s">
        <v>8</v>
      </c>
      <c r="H2130" s="136" t="s">
        <v>571</v>
      </c>
      <c r="I2130" s="137" t="s">
        <v>45</v>
      </c>
      <c r="J2130" s="8">
        <v>400</v>
      </c>
      <c r="K2130" s="8"/>
      <c r="L2130" s="9">
        <v>120.87</v>
      </c>
      <c r="M2130" s="9">
        <v>90215.384615384624</v>
      </c>
      <c r="N2130" s="138">
        <f t="shared" si="264"/>
        <v>10904333.53846154</v>
      </c>
      <c r="O2130" s="11" t="s">
        <v>4557</v>
      </c>
      <c r="P2130" s="39">
        <v>3.3130654509795247E-4</v>
      </c>
      <c r="Q2130" s="39"/>
      <c r="R2130" s="26">
        <v>8.2826636274488122E-2</v>
      </c>
      <c r="S2130" s="7"/>
      <c r="T2130" s="26">
        <v>8.2826636274488122E-2</v>
      </c>
      <c r="U2130" s="11"/>
      <c r="V2130" s="28"/>
      <c r="W2130" s="28"/>
      <c r="X2130" s="29"/>
      <c r="Y2130" s="108" t="str">
        <f t="shared" si="265"/>
        <v>NO OFERTADO</v>
      </c>
      <c r="Z2130" s="108" t="str">
        <f t="shared" si="266"/>
        <v>CORRECTO</v>
      </c>
      <c r="AA2130" s="29">
        <f t="shared" si="267"/>
        <v>0</v>
      </c>
      <c r="AB2130" s="25">
        <v>2.9817589058815722E-2</v>
      </c>
      <c r="AC2130" s="7"/>
      <c r="AD2130" s="26">
        <v>2.9817589058815722E-2</v>
      </c>
      <c r="AE2130" s="28"/>
      <c r="AF2130" s="28"/>
      <c r="AG2130" s="28"/>
      <c r="AH2130" s="29"/>
      <c r="AI2130" s="108" t="str">
        <f t="shared" si="268"/>
        <v>NO OFERTADO</v>
      </c>
      <c r="AJ2130" s="108" t="str">
        <f t="shared" si="269"/>
        <v>CORRECTO</v>
      </c>
      <c r="AK2130" s="27">
        <v>1.9878392705877147E-2</v>
      </c>
      <c r="AL2130" s="7"/>
      <c r="AM2130" s="26">
        <v>1.9878392705877147E-2</v>
      </c>
      <c r="AN2130" s="28"/>
      <c r="AO2130" s="28"/>
      <c r="AP2130" s="28"/>
      <c r="AQ2130" s="29"/>
      <c r="AR2130" s="108" t="str">
        <f t="shared" si="270"/>
        <v>NO OFERTADO</v>
      </c>
      <c r="AS2130" s="109" t="str">
        <f t="shared" si="271"/>
        <v>CORRECTO</v>
      </c>
    </row>
    <row r="2131" spans="1:45" ht="24" x14ac:dyDescent="0.25">
      <c r="A2131" s="134">
        <v>2131</v>
      </c>
      <c r="B2131" s="135">
        <v>2697</v>
      </c>
      <c r="C2131" s="10" t="s">
        <v>4719</v>
      </c>
      <c r="D2131" s="136" t="s">
        <v>3487</v>
      </c>
      <c r="E2131" s="136" t="s">
        <v>1496</v>
      </c>
      <c r="F2131" s="136" t="s">
        <v>3536</v>
      </c>
      <c r="G2131" s="136" t="s">
        <v>8</v>
      </c>
      <c r="H2131" s="136" t="s">
        <v>4164</v>
      </c>
      <c r="I2131" s="137" t="s">
        <v>45</v>
      </c>
      <c r="J2131" s="8">
        <v>1</v>
      </c>
      <c r="K2131" s="8">
        <v>20134305</v>
      </c>
      <c r="L2131" s="9">
        <v>57306.65</v>
      </c>
      <c r="M2131" s="9">
        <v>178.92307692307693</v>
      </c>
      <c r="N2131" s="138">
        <f t="shared" si="264"/>
        <v>10253482.146153847</v>
      </c>
      <c r="O2131" s="11" t="s">
        <v>4557</v>
      </c>
      <c r="P2131" s="39">
        <v>3.1153171654955161E-4</v>
      </c>
      <c r="Q2131" s="39"/>
      <c r="R2131" s="26">
        <v>7.7882929137387896E-2</v>
      </c>
      <c r="S2131" s="7"/>
      <c r="T2131" s="26">
        <v>7.7882929137387896E-2</v>
      </c>
      <c r="U2131" s="11"/>
      <c r="V2131" s="28"/>
      <c r="W2131" s="28"/>
      <c r="X2131" s="29"/>
      <c r="Y2131" s="108" t="str">
        <f t="shared" si="265"/>
        <v>NO OFERTADO</v>
      </c>
      <c r="Z2131" s="108" t="str">
        <f t="shared" si="266"/>
        <v>CORRECTO</v>
      </c>
      <c r="AA2131" s="29">
        <f t="shared" si="267"/>
        <v>0</v>
      </c>
      <c r="AB2131" s="25">
        <v>2.8037854489459644E-2</v>
      </c>
      <c r="AC2131" s="7"/>
      <c r="AD2131" s="26">
        <v>2.8037854489459644E-2</v>
      </c>
      <c r="AE2131" s="28"/>
      <c r="AF2131" s="28"/>
      <c r="AG2131" s="28"/>
      <c r="AH2131" s="29"/>
      <c r="AI2131" s="108" t="str">
        <f t="shared" si="268"/>
        <v>NO OFERTADO</v>
      </c>
      <c r="AJ2131" s="108" t="str">
        <f t="shared" si="269"/>
        <v>CORRECTO</v>
      </c>
      <c r="AK2131" s="27">
        <v>1.8691902992973096E-2</v>
      </c>
      <c r="AL2131" s="7"/>
      <c r="AM2131" s="26">
        <v>1.8691902992973096E-2</v>
      </c>
      <c r="AN2131" s="28"/>
      <c r="AO2131" s="28"/>
      <c r="AP2131" s="28"/>
      <c r="AQ2131" s="29"/>
      <c r="AR2131" s="108" t="str">
        <f t="shared" si="270"/>
        <v>NO OFERTADO</v>
      </c>
      <c r="AS2131" s="109" t="str">
        <f t="shared" si="271"/>
        <v>CORRECTO</v>
      </c>
    </row>
    <row r="2132" spans="1:45" ht="24" x14ac:dyDescent="0.25">
      <c r="A2132" s="134">
        <v>2132</v>
      </c>
      <c r="B2132" s="135">
        <v>2714</v>
      </c>
      <c r="C2132" s="10" t="s">
        <v>4719</v>
      </c>
      <c r="D2132" s="136" t="s">
        <v>3487</v>
      </c>
      <c r="E2132" s="136" t="s">
        <v>1496</v>
      </c>
      <c r="F2132" s="136" t="s">
        <v>3536</v>
      </c>
      <c r="G2132" s="136" t="s">
        <v>8</v>
      </c>
      <c r="H2132" s="136" t="s">
        <v>4535</v>
      </c>
      <c r="I2132" s="137" t="s">
        <v>45</v>
      </c>
      <c r="J2132" s="8">
        <v>1</v>
      </c>
      <c r="K2132" s="8" t="s">
        <v>4575</v>
      </c>
      <c r="L2132" s="9">
        <v>124279.71</v>
      </c>
      <c r="M2132" s="9">
        <v>39.166666666666664</v>
      </c>
      <c r="N2132" s="138">
        <f t="shared" si="264"/>
        <v>4867621.9749999996</v>
      </c>
      <c r="O2132" s="11" t="s">
        <v>4557</v>
      </c>
      <c r="P2132" s="39">
        <v>1.4789303845961127E-4</v>
      </c>
      <c r="Q2132" s="39"/>
      <c r="R2132" s="26">
        <v>3.6973259614902818E-2</v>
      </c>
      <c r="S2132" s="7"/>
      <c r="T2132" s="26">
        <v>3.6973259614902818E-2</v>
      </c>
      <c r="U2132" s="11"/>
      <c r="V2132" s="28"/>
      <c r="W2132" s="28"/>
      <c r="X2132" s="29"/>
      <c r="Y2132" s="108" t="str">
        <f t="shared" si="265"/>
        <v>NO OFERTADO</v>
      </c>
      <c r="Z2132" s="108" t="str">
        <f t="shared" si="266"/>
        <v>CORRECTO</v>
      </c>
      <c r="AA2132" s="29">
        <f t="shared" si="267"/>
        <v>0</v>
      </c>
      <c r="AB2132" s="25">
        <v>1.3310373461365014E-2</v>
      </c>
      <c r="AC2132" s="7"/>
      <c r="AD2132" s="26">
        <v>1.3310373461365014E-2</v>
      </c>
      <c r="AE2132" s="28"/>
      <c r="AF2132" s="28"/>
      <c r="AG2132" s="28"/>
      <c r="AH2132" s="29"/>
      <c r="AI2132" s="108" t="str">
        <f t="shared" si="268"/>
        <v>NO OFERTADO</v>
      </c>
      <c r="AJ2132" s="108" t="str">
        <f t="shared" si="269"/>
        <v>CORRECTO</v>
      </c>
      <c r="AK2132" s="27">
        <v>8.8735823075766756E-3</v>
      </c>
      <c r="AL2132" s="7"/>
      <c r="AM2132" s="26">
        <v>8.8735823075766756E-3</v>
      </c>
      <c r="AN2132" s="28"/>
      <c r="AO2132" s="28"/>
      <c r="AP2132" s="28"/>
      <c r="AQ2132" s="29"/>
      <c r="AR2132" s="108" t="str">
        <f t="shared" si="270"/>
        <v>NO OFERTADO</v>
      </c>
      <c r="AS2132" s="109" t="str">
        <f t="shared" si="271"/>
        <v>CORRECTO</v>
      </c>
    </row>
    <row r="2133" spans="1:45" ht="24" x14ac:dyDescent="0.25">
      <c r="A2133" s="134">
        <v>2133</v>
      </c>
      <c r="B2133" s="135">
        <v>2799</v>
      </c>
      <c r="C2133" s="10" t="s">
        <v>4609</v>
      </c>
      <c r="D2133" s="136" t="s">
        <v>3487</v>
      </c>
      <c r="E2133" s="144" t="s">
        <v>165</v>
      </c>
      <c r="F2133" s="144" t="s">
        <v>1056</v>
      </c>
      <c r="G2133" s="144" t="s">
        <v>8</v>
      </c>
      <c r="H2133" s="144" t="s">
        <v>4610</v>
      </c>
      <c r="I2133" s="137" t="s">
        <v>45</v>
      </c>
      <c r="J2133" s="8">
        <v>1</v>
      </c>
      <c r="K2133" s="11" t="s">
        <v>1312</v>
      </c>
      <c r="L2133" s="9">
        <v>17114</v>
      </c>
      <c r="M2133" s="9">
        <v>96</v>
      </c>
      <c r="N2133" s="138">
        <f t="shared" si="264"/>
        <v>1642944</v>
      </c>
      <c r="O2133" s="11" t="s">
        <v>4557</v>
      </c>
      <c r="P2133" s="39">
        <v>4.9917594551698445E-5</v>
      </c>
      <c r="Q2133" s="39"/>
      <c r="R2133" s="26">
        <v>1.2479398637924612E-2</v>
      </c>
      <c r="S2133" s="7"/>
      <c r="T2133" s="26">
        <v>1.2479398637924612E-2</v>
      </c>
      <c r="U2133" s="11"/>
      <c r="V2133" s="28"/>
      <c r="W2133" s="28"/>
      <c r="X2133" s="29"/>
      <c r="Y2133" s="108" t="str">
        <f t="shared" si="265"/>
        <v>NO OFERTADO</v>
      </c>
      <c r="Z2133" s="108" t="str">
        <f t="shared" si="266"/>
        <v>CORRECTO</v>
      </c>
      <c r="AA2133" s="29">
        <f t="shared" si="267"/>
        <v>0</v>
      </c>
      <c r="AB2133" s="25">
        <v>4.4925835096528604E-3</v>
      </c>
      <c r="AC2133" s="7"/>
      <c r="AD2133" s="26">
        <v>4.4925835096528604E-3</v>
      </c>
      <c r="AE2133" s="28"/>
      <c r="AF2133" s="28"/>
      <c r="AG2133" s="28"/>
      <c r="AH2133" s="29"/>
      <c r="AI2133" s="108" t="str">
        <f t="shared" si="268"/>
        <v>NO OFERTADO</v>
      </c>
      <c r="AJ2133" s="108" t="str">
        <f t="shared" si="269"/>
        <v>CORRECTO</v>
      </c>
      <c r="AK2133" s="27">
        <v>2.9950556731019066E-3</v>
      </c>
      <c r="AL2133" s="7"/>
      <c r="AM2133" s="26">
        <v>2.9950556731019066E-3</v>
      </c>
      <c r="AN2133" s="28"/>
      <c r="AO2133" s="28"/>
      <c r="AP2133" s="28"/>
      <c r="AQ2133" s="29"/>
      <c r="AR2133" s="108" t="str">
        <f t="shared" si="270"/>
        <v>NO OFERTADO</v>
      </c>
      <c r="AS2133" s="109" t="str">
        <f t="shared" si="271"/>
        <v>CORRECTO</v>
      </c>
    </row>
    <row r="2134" spans="1:45" ht="24" x14ac:dyDescent="0.25">
      <c r="A2134" s="134">
        <v>2134</v>
      </c>
      <c r="B2134" s="135">
        <v>2687</v>
      </c>
      <c r="C2134" s="10" t="s">
        <v>4674</v>
      </c>
      <c r="D2134" s="136" t="s">
        <v>4515</v>
      </c>
      <c r="E2134" s="136" t="s">
        <v>3627</v>
      </c>
      <c r="F2134" s="136" t="s">
        <v>166</v>
      </c>
      <c r="G2134" s="136" t="s">
        <v>8</v>
      </c>
      <c r="H2134" s="136" t="s">
        <v>4766</v>
      </c>
      <c r="I2134" s="137" t="s">
        <v>45</v>
      </c>
      <c r="J2134" s="8">
        <v>220</v>
      </c>
      <c r="K2134" s="8">
        <v>20133135</v>
      </c>
      <c r="L2134" s="9">
        <v>47.76</v>
      </c>
      <c r="M2134" s="9">
        <v>543213.84615384613</v>
      </c>
      <c r="N2134" s="138">
        <f t="shared" si="264"/>
        <v>25943893.29230769</v>
      </c>
      <c r="O2134" s="11" t="s">
        <v>4557</v>
      </c>
      <c r="P2134" s="39">
        <v>7.8825373625512744E-4</v>
      </c>
      <c r="Q2134" s="39"/>
      <c r="R2134" s="26">
        <v>0.19706343406378185</v>
      </c>
      <c r="S2134" s="7"/>
      <c r="T2134" s="26">
        <v>0.19706343406378185</v>
      </c>
      <c r="U2134" s="9"/>
      <c r="V2134" s="28"/>
      <c r="W2134" s="28"/>
      <c r="X2134" s="29"/>
      <c r="Y2134" s="108" t="str">
        <f t="shared" si="265"/>
        <v>NO OFERTADO</v>
      </c>
      <c r="Z2134" s="108" t="str">
        <f t="shared" si="266"/>
        <v>CORRECTO</v>
      </c>
      <c r="AA2134" s="29">
        <f t="shared" si="267"/>
        <v>0</v>
      </c>
      <c r="AB2134" s="25">
        <v>7.0942836262961467E-2</v>
      </c>
      <c r="AC2134" s="7"/>
      <c r="AD2134" s="26">
        <v>7.0942836262961467E-2</v>
      </c>
      <c r="AE2134" s="28"/>
      <c r="AF2134" s="28"/>
      <c r="AG2134" s="28"/>
      <c r="AH2134" s="29"/>
      <c r="AI2134" s="108" t="str">
        <f t="shared" si="268"/>
        <v>NO OFERTADO</v>
      </c>
      <c r="AJ2134" s="108" t="str">
        <f t="shared" si="269"/>
        <v>CORRECTO</v>
      </c>
      <c r="AK2134" s="27">
        <v>4.7295224175307647E-2</v>
      </c>
      <c r="AL2134" s="7"/>
      <c r="AM2134" s="26">
        <v>4.7295224175307647E-2</v>
      </c>
      <c r="AN2134" s="28"/>
      <c r="AO2134" s="28"/>
      <c r="AP2134" s="28"/>
      <c r="AQ2134" s="29"/>
      <c r="AR2134" s="108" t="str">
        <f t="shared" si="270"/>
        <v>NO OFERTADO</v>
      </c>
      <c r="AS2134" s="109" t="str">
        <f t="shared" si="271"/>
        <v>CORRECTO</v>
      </c>
    </row>
    <row r="2135" spans="1:45" ht="24" x14ac:dyDescent="0.25">
      <c r="A2135" s="134">
        <v>2135</v>
      </c>
      <c r="B2135" s="135">
        <v>2694</v>
      </c>
      <c r="C2135" s="10" t="s">
        <v>4718</v>
      </c>
      <c r="D2135" s="136" t="s">
        <v>4029</v>
      </c>
      <c r="E2135" s="136" t="s">
        <v>165</v>
      </c>
      <c r="F2135" s="136" t="s">
        <v>166</v>
      </c>
      <c r="G2135" s="136" t="s">
        <v>8</v>
      </c>
      <c r="H2135" s="136" t="s">
        <v>4521</v>
      </c>
      <c r="I2135" s="137" t="s">
        <v>45</v>
      </c>
      <c r="J2135" s="8">
        <v>237</v>
      </c>
      <c r="K2135" s="8"/>
      <c r="L2135" s="9">
        <v>57</v>
      </c>
      <c r="M2135" s="9">
        <v>237054.69230769231</v>
      </c>
      <c r="N2135" s="138">
        <f t="shared" si="264"/>
        <v>13512117.461538462</v>
      </c>
      <c r="O2135" s="11" t="s">
        <v>4557</v>
      </c>
      <c r="P2135" s="39">
        <v>4.1053888688841601E-4</v>
      </c>
      <c r="Q2135" s="39"/>
      <c r="R2135" s="26">
        <v>0.102634721722104</v>
      </c>
      <c r="S2135" s="7"/>
      <c r="T2135" s="26">
        <v>0.102634721722104</v>
      </c>
      <c r="U2135" s="11"/>
      <c r="V2135" s="28"/>
      <c r="W2135" s="28"/>
      <c r="X2135" s="29"/>
      <c r="Y2135" s="108" t="str">
        <f t="shared" si="265"/>
        <v>NO OFERTADO</v>
      </c>
      <c r="Z2135" s="108" t="str">
        <f t="shared" si="266"/>
        <v>CORRECTO</v>
      </c>
      <c r="AA2135" s="29">
        <f t="shared" si="267"/>
        <v>0</v>
      </c>
      <c r="AB2135" s="25">
        <v>3.6948499819957438E-2</v>
      </c>
      <c r="AC2135" s="7"/>
      <c r="AD2135" s="26">
        <v>3.6948499819957438E-2</v>
      </c>
      <c r="AE2135" s="28"/>
      <c r="AF2135" s="28"/>
      <c r="AG2135" s="28"/>
      <c r="AH2135" s="29"/>
      <c r="AI2135" s="108" t="str">
        <f t="shared" si="268"/>
        <v>NO OFERTADO</v>
      </c>
      <c r="AJ2135" s="108" t="str">
        <f t="shared" si="269"/>
        <v>CORRECTO</v>
      </c>
      <c r="AK2135" s="27">
        <v>2.463233321330496E-2</v>
      </c>
      <c r="AL2135" s="7"/>
      <c r="AM2135" s="26">
        <v>2.463233321330496E-2</v>
      </c>
      <c r="AN2135" s="28"/>
      <c r="AO2135" s="28"/>
      <c r="AP2135" s="28"/>
      <c r="AQ2135" s="29"/>
      <c r="AR2135" s="108" t="str">
        <f t="shared" si="270"/>
        <v>NO OFERTADO</v>
      </c>
      <c r="AS2135" s="109" t="str">
        <f t="shared" si="271"/>
        <v>CORRECTO</v>
      </c>
    </row>
    <row r="2136" spans="1:45" ht="24" x14ac:dyDescent="0.25">
      <c r="A2136" s="134">
        <v>2136</v>
      </c>
      <c r="B2136" s="135">
        <v>2751</v>
      </c>
      <c r="C2136" s="10" t="s">
        <v>4737</v>
      </c>
      <c r="D2136" s="136" t="s">
        <v>3487</v>
      </c>
      <c r="E2136" s="136" t="s">
        <v>3556</v>
      </c>
      <c r="F2136" s="136" t="s">
        <v>2390</v>
      </c>
      <c r="G2136" s="136" t="s">
        <v>8</v>
      </c>
      <c r="H2136" s="136" t="s">
        <v>4837</v>
      </c>
      <c r="I2136" s="137" t="s">
        <v>45</v>
      </c>
      <c r="J2136" s="8">
        <v>1</v>
      </c>
      <c r="K2136" s="163">
        <v>20235360</v>
      </c>
      <c r="L2136" s="9">
        <v>16803.48</v>
      </c>
      <c r="M2136" s="9">
        <v>183.46153846153845</v>
      </c>
      <c r="N2136" s="138">
        <f t="shared" si="264"/>
        <v>3082792.2923076921</v>
      </c>
      <c r="O2136" s="11" t="s">
        <v>4557</v>
      </c>
      <c r="P2136" s="39">
        <v>9.3664528878961435E-5</v>
      </c>
      <c r="Q2136" s="39"/>
      <c r="R2136" s="26">
        <v>2.3416132219740357E-2</v>
      </c>
      <c r="S2136" s="7"/>
      <c r="T2136" s="26">
        <v>2.3416132219740357E-2</v>
      </c>
      <c r="U2136" s="11"/>
      <c r="V2136" s="28"/>
      <c r="W2136" s="28"/>
      <c r="X2136" s="29"/>
      <c r="Y2136" s="108" t="str">
        <f t="shared" si="265"/>
        <v>NO OFERTADO</v>
      </c>
      <c r="Z2136" s="108" t="str">
        <f t="shared" si="266"/>
        <v>CORRECTO</v>
      </c>
      <c r="AA2136" s="29">
        <f t="shared" si="267"/>
        <v>0</v>
      </c>
      <c r="AB2136" s="25">
        <v>8.4298075991065292E-3</v>
      </c>
      <c r="AC2136" s="7"/>
      <c r="AD2136" s="26">
        <v>8.4298075991065292E-3</v>
      </c>
      <c r="AE2136" s="28"/>
      <c r="AF2136" s="28"/>
      <c r="AG2136" s="28"/>
      <c r="AH2136" s="29"/>
      <c r="AI2136" s="108" t="str">
        <f t="shared" si="268"/>
        <v>NO OFERTADO</v>
      </c>
      <c r="AJ2136" s="108" t="str">
        <f t="shared" si="269"/>
        <v>CORRECTO</v>
      </c>
      <c r="AK2136" s="27">
        <v>5.6198717327376859E-3</v>
      </c>
      <c r="AL2136" s="7"/>
      <c r="AM2136" s="26">
        <v>5.6198717327376859E-3</v>
      </c>
      <c r="AN2136" s="28"/>
      <c r="AO2136" s="28"/>
      <c r="AP2136" s="28"/>
      <c r="AQ2136" s="29"/>
      <c r="AR2136" s="108" t="str">
        <f t="shared" si="270"/>
        <v>NO OFERTADO</v>
      </c>
      <c r="AS2136" s="109" t="str">
        <f t="shared" si="271"/>
        <v>CORRECTO</v>
      </c>
    </row>
    <row r="2137" spans="1:45" ht="24" x14ac:dyDescent="0.25">
      <c r="A2137" s="134">
        <v>2137</v>
      </c>
      <c r="B2137" s="135">
        <v>2703</v>
      </c>
      <c r="C2137" s="10" t="s">
        <v>4716</v>
      </c>
      <c r="D2137" s="136" t="s">
        <v>562</v>
      </c>
      <c r="E2137" s="136" t="s">
        <v>201</v>
      </c>
      <c r="F2137" s="136" t="s">
        <v>571</v>
      </c>
      <c r="G2137" s="136" t="s">
        <v>8</v>
      </c>
      <c r="H2137" s="136" t="s">
        <v>571</v>
      </c>
      <c r="I2137" s="137" t="s">
        <v>45</v>
      </c>
      <c r="J2137" s="8">
        <v>1</v>
      </c>
      <c r="K2137" s="8" t="s">
        <v>4572</v>
      </c>
      <c r="L2137" s="9">
        <v>90439.25</v>
      </c>
      <c r="M2137" s="9">
        <v>188.46153846153845</v>
      </c>
      <c r="N2137" s="138">
        <f t="shared" si="264"/>
        <v>17044320.192307692</v>
      </c>
      <c r="O2137" s="11" t="s">
        <v>4557</v>
      </c>
      <c r="P2137" s="39">
        <v>5.1785786050464425E-4</v>
      </c>
      <c r="Q2137" s="39"/>
      <c r="R2137" s="26">
        <v>0.12946446512616105</v>
      </c>
      <c r="S2137" s="7"/>
      <c r="T2137" s="26">
        <v>0.12946446512616105</v>
      </c>
      <c r="U2137" s="11"/>
      <c r="V2137" s="28"/>
      <c r="W2137" s="28"/>
      <c r="X2137" s="29"/>
      <c r="Y2137" s="108" t="str">
        <f t="shared" si="265"/>
        <v>NO OFERTADO</v>
      </c>
      <c r="Z2137" s="108" t="str">
        <f t="shared" si="266"/>
        <v>CORRECTO</v>
      </c>
      <c r="AA2137" s="29">
        <f t="shared" si="267"/>
        <v>0</v>
      </c>
      <c r="AB2137" s="25">
        <v>4.6607207445417985E-2</v>
      </c>
      <c r="AC2137" s="7"/>
      <c r="AD2137" s="26">
        <v>4.6607207445417985E-2</v>
      </c>
      <c r="AE2137" s="28"/>
      <c r="AF2137" s="28"/>
      <c r="AG2137" s="28"/>
      <c r="AH2137" s="29"/>
      <c r="AI2137" s="108" t="str">
        <f t="shared" si="268"/>
        <v>NO OFERTADO</v>
      </c>
      <c r="AJ2137" s="108" t="str">
        <f t="shared" si="269"/>
        <v>CORRECTO</v>
      </c>
      <c r="AK2137" s="27">
        <v>3.1071471630278655E-2</v>
      </c>
      <c r="AL2137" s="7"/>
      <c r="AM2137" s="26">
        <v>3.1071471630278655E-2</v>
      </c>
      <c r="AN2137" s="28"/>
      <c r="AO2137" s="28"/>
      <c r="AP2137" s="28"/>
      <c r="AQ2137" s="29"/>
      <c r="AR2137" s="108" t="str">
        <f t="shared" si="270"/>
        <v>NO OFERTADO</v>
      </c>
      <c r="AS2137" s="109" t="str">
        <f t="shared" si="271"/>
        <v>CORRECTO</v>
      </c>
    </row>
    <row r="2138" spans="1:45" ht="24" x14ac:dyDescent="0.25">
      <c r="A2138" s="134">
        <v>2138</v>
      </c>
      <c r="B2138" s="135">
        <v>2753</v>
      </c>
      <c r="C2138" s="10" t="s">
        <v>4726</v>
      </c>
      <c r="D2138" s="136" t="s">
        <v>562</v>
      </c>
      <c r="E2138" s="136" t="s">
        <v>201</v>
      </c>
      <c r="F2138" s="136" t="s">
        <v>241</v>
      </c>
      <c r="G2138" s="136" t="s">
        <v>8</v>
      </c>
      <c r="H2138" s="136" t="s">
        <v>4585</v>
      </c>
      <c r="I2138" s="137" t="s">
        <v>45</v>
      </c>
      <c r="J2138" s="8">
        <v>400</v>
      </c>
      <c r="K2138" s="8" t="s">
        <v>4584</v>
      </c>
      <c r="L2138" s="9">
        <v>212.5</v>
      </c>
      <c r="M2138" s="9">
        <v>27800</v>
      </c>
      <c r="N2138" s="138">
        <f t="shared" si="264"/>
        <v>5907500</v>
      </c>
      <c r="O2138" s="11" t="s">
        <v>4557</v>
      </c>
      <c r="P2138" s="39">
        <v>1.794876695822612E-4</v>
      </c>
      <c r="Q2138" s="39"/>
      <c r="R2138" s="26">
        <v>4.48719173955653E-2</v>
      </c>
      <c r="S2138" s="7"/>
      <c r="T2138" s="26">
        <v>4.48719173955653E-2</v>
      </c>
      <c r="U2138" s="11"/>
      <c r="V2138" s="28"/>
      <c r="W2138" s="28"/>
      <c r="X2138" s="29"/>
      <c r="Y2138" s="108" t="str">
        <f t="shared" si="265"/>
        <v>NO OFERTADO</v>
      </c>
      <c r="Z2138" s="108" t="str">
        <f t="shared" si="266"/>
        <v>CORRECTO</v>
      </c>
      <c r="AA2138" s="29">
        <f t="shared" si="267"/>
        <v>0</v>
      </c>
      <c r="AB2138" s="25">
        <v>1.6153890262403509E-2</v>
      </c>
      <c r="AC2138" s="7"/>
      <c r="AD2138" s="26">
        <v>1.6153890262403509E-2</v>
      </c>
      <c r="AE2138" s="28"/>
      <c r="AF2138" s="28"/>
      <c r="AG2138" s="28"/>
      <c r="AH2138" s="29"/>
      <c r="AI2138" s="108" t="str">
        <f t="shared" si="268"/>
        <v>NO OFERTADO</v>
      </c>
      <c r="AJ2138" s="108" t="str">
        <f t="shared" si="269"/>
        <v>CORRECTO</v>
      </c>
      <c r="AK2138" s="27">
        <v>1.0769260174935673E-2</v>
      </c>
      <c r="AL2138" s="7"/>
      <c r="AM2138" s="26">
        <v>1.0769260174935673E-2</v>
      </c>
      <c r="AN2138" s="28"/>
      <c r="AO2138" s="28"/>
      <c r="AP2138" s="28"/>
      <c r="AQ2138" s="29"/>
      <c r="AR2138" s="108" t="str">
        <f t="shared" si="270"/>
        <v>NO OFERTADO</v>
      </c>
      <c r="AS2138" s="109" t="str">
        <f t="shared" si="271"/>
        <v>CORRECTO</v>
      </c>
    </row>
    <row r="2139" spans="1:45" ht="24" x14ac:dyDescent="0.25">
      <c r="A2139" s="134">
        <v>2139</v>
      </c>
      <c r="B2139" s="135">
        <v>2760</v>
      </c>
      <c r="C2139" s="10" t="s">
        <v>4745</v>
      </c>
      <c r="D2139" s="136" t="s">
        <v>562</v>
      </c>
      <c r="E2139" s="136" t="s">
        <v>201</v>
      </c>
      <c r="F2139" s="136" t="s">
        <v>241</v>
      </c>
      <c r="G2139" s="136" t="s">
        <v>8</v>
      </c>
      <c r="H2139" s="136" t="s">
        <v>4838</v>
      </c>
      <c r="I2139" s="137" t="s">
        <v>45</v>
      </c>
      <c r="J2139" s="8">
        <v>56</v>
      </c>
      <c r="K2139" s="163" t="s">
        <v>4588</v>
      </c>
      <c r="L2139" s="9">
        <v>119.37</v>
      </c>
      <c r="M2139" s="9">
        <v>6599.3846153846152</v>
      </c>
      <c r="N2139" s="138">
        <f t="shared" si="264"/>
        <v>787768.54153846158</v>
      </c>
      <c r="O2139" s="11" t="s">
        <v>4557</v>
      </c>
      <c r="P2139" s="39">
        <v>2.3934784543538758E-5</v>
      </c>
      <c r="Q2139" s="39"/>
      <c r="R2139" s="26">
        <v>5.9836961358846899E-3</v>
      </c>
      <c r="S2139" s="7"/>
      <c r="T2139" s="26">
        <v>5.9836961358846899E-3</v>
      </c>
      <c r="U2139" s="11"/>
      <c r="V2139" s="28"/>
      <c r="W2139" s="28"/>
      <c r="X2139" s="29"/>
      <c r="Y2139" s="108" t="str">
        <f t="shared" si="265"/>
        <v>NO OFERTADO</v>
      </c>
      <c r="Z2139" s="108" t="str">
        <f t="shared" si="266"/>
        <v>CORRECTO</v>
      </c>
      <c r="AA2139" s="29">
        <f t="shared" si="267"/>
        <v>0</v>
      </c>
      <c r="AB2139" s="25">
        <v>2.1541306089184883E-3</v>
      </c>
      <c r="AC2139" s="7"/>
      <c r="AD2139" s="26">
        <v>2.1541306089184883E-3</v>
      </c>
      <c r="AE2139" s="28"/>
      <c r="AF2139" s="28"/>
      <c r="AG2139" s="28"/>
      <c r="AH2139" s="29"/>
      <c r="AI2139" s="108" t="str">
        <f t="shared" si="268"/>
        <v>NO OFERTADO</v>
      </c>
      <c r="AJ2139" s="108" t="str">
        <f t="shared" si="269"/>
        <v>CORRECTO</v>
      </c>
      <c r="AK2139" s="27">
        <v>1.4360870726123254E-3</v>
      </c>
      <c r="AL2139" s="7"/>
      <c r="AM2139" s="26">
        <v>1.4360870726123254E-3</v>
      </c>
      <c r="AN2139" s="28"/>
      <c r="AO2139" s="28"/>
      <c r="AP2139" s="28"/>
      <c r="AQ2139" s="29"/>
      <c r="AR2139" s="108" t="str">
        <f t="shared" si="270"/>
        <v>NO OFERTADO</v>
      </c>
      <c r="AS2139" s="109" t="str">
        <f t="shared" si="271"/>
        <v>CORRECTO</v>
      </c>
    </row>
    <row r="2140" spans="1:45" ht="24" x14ac:dyDescent="0.25">
      <c r="A2140" s="134">
        <v>2140</v>
      </c>
      <c r="B2140" s="135">
        <v>2736</v>
      </c>
      <c r="C2140" s="10" t="s">
        <v>4671</v>
      </c>
      <c r="D2140" s="136" t="s">
        <v>4544</v>
      </c>
      <c r="E2140" s="136" t="s">
        <v>3627</v>
      </c>
      <c r="F2140" s="136" t="s">
        <v>166</v>
      </c>
      <c r="G2140" s="136" t="s">
        <v>3448</v>
      </c>
      <c r="H2140" s="136" t="s">
        <v>4766</v>
      </c>
      <c r="I2140" s="137" t="s">
        <v>45</v>
      </c>
      <c r="J2140" s="8">
        <v>200</v>
      </c>
      <c r="K2140" s="8"/>
      <c r="L2140" s="9">
        <v>71</v>
      </c>
      <c r="M2140" s="9">
        <v>286030.76923076925</v>
      </c>
      <c r="N2140" s="138">
        <f t="shared" si="264"/>
        <v>20308184.615384616</v>
      </c>
      <c r="O2140" s="11" t="s">
        <v>4557</v>
      </c>
      <c r="P2140" s="39">
        <v>6.170239069084578E-4</v>
      </c>
      <c r="Q2140" s="39"/>
      <c r="R2140" s="26">
        <v>0.15425597672711444</v>
      </c>
      <c r="S2140" s="7"/>
      <c r="T2140" s="26">
        <v>0.15425597672711444</v>
      </c>
      <c r="U2140" s="11"/>
      <c r="V2140" s="28"/>
      <c r="W2140" s="28"/>
      <c r="X2140" s="29"/>
      <c r="Y2140" s="108" t="str">
        <f t="shared" si="265"/>
        <v>NO OFERTADO</v>
      </c>
      <c r="Z2140" s="108" t="str">
        <f t="shared" si="266"/>
        <v>CORRECTO</v>
      </c>
      <c r="AA2140" s="29">
        <f t="shared" si="267"/>
        <v>0</v>
      </c>
      <c r="AB2140" s="25">
        <v>5.55321516217612E-2</v>
      </c>
      <c r="AC2140" s="7"/>
      <c r="AD2140" s="26">
        <v>5.55321516217612E-2</v>
      </c>
      <c r="AE2140" s="28"/>
      <c r="AF2140" s="28"/>
      <c r="AG2140" s="28"/>
      <c r="AH2140" s="29"/>
      <c r="AI2140" s="108" t="str">
        <f t="shared" si="268"/>
        <v>NO OFERTADO</v>
      </c>
      <c r="AJ2140" s="108" t="str">
        <f t="shared" si="269"/>
        <v>CORRECTO</v>
      </c>
      <c r="AK2140" s="27">
        <v>3.7021434414507469E-2</v>
      </c>
      <c r="AL2140" s="7"/>
      <c r="AM2140" s="26">
        <v>3.7021434414507469E-2</v>
      </c>
      <c r="AN2140" s="28"/>
      <c r="AO2140" s="28"/>
      <c r="AP2140" s="28"/>
      <c r="AQ2140" s="29"/>
      <c r="AR2140" s="108" t="str">
        <f t="shared" si="270"/>
        <v>NO OFERTADO</v>
      </c>
      <c r="AS2140" s="109" t="str">
        <f t="shared" si="271"/>
        <v>CORRECTO</v>
      </c>
    </row>
    <row r="2141" spans="1:45" ht="24" x14ac:dyDescent="0.25">
      <c r="A2141" s="134">
        <v>2141</v>
      </c>
      <c r="B2141" s="135">
        <v>2745</v>
      </c>
      <c r="C2141" s="10" t="s">
        <v>4671</v>
      </c>
      <c r="D2141" s="136" t="s">
        <v>4550</v>
      </c>
      <c r="E2141" s="136" t="s">
        <v>3627</v>
      </c>
      <c r="F2141" s="136" t="s">
        <v>166</v>
      </c>
      <c r="G2141" s="136" t="s">
        <v>3448</v>
      </c>
      <c r="H2141" s="136" t="s">
        <v>4766</v>
      </c>
      <c r="I2141" s="137" t="s">
        <v>45</v>
      </c>
      <c r="J2141" s="145">
        <v>237</v>
      </c>
      <c r="K2141" s="8"/>
      <c r="L2141" s="9">
        <v>54.65</v>
      </c>
      <c r="M2141" s="9">
        <v>338946.46153846156</v>
      </c>
      <c r="N2141" s="138">
        <f t="shared" si="264"/>
        <v>18523424.123076923</v>
      </c>
      <c r="O2141" s="11" t="s">
        <v>4557</v>
      </c>
      <c r="P2141" s="39">
        <v>5.6279749954040077E-4</v>
      </c>
      <c r="Q2141" s="39"/>
      <c r="R2141" s="26">
        <v>0.1406993748851002</v>
      </c>
      <c r="S2141" s="7"/>
      <c r="T2141" s="26">
        <v>0.1406993748851002</v>
      </c>
      <c r="U2141" s="11"/>
      <c r="V2141" s="28"/>
      <c r="W2141" s="28"/>
      <c r="X2141" s="29"/>
      <c r="Y2141" s="108" t="str">
        <f t="shared" si="265"/>
        <v>NO OFERTADO</v>
      </c>
      <c r="Z2141" s="108" t="str">
        <f t="shared" si="266"/>
        <v>CORRECTO</v>
      </c>
      <c r="AA2141" s="29">
        <f t="shared" si="267"/>
        <v>0</v>
      </c>
      <c r="AB2141" s="25">
        <v>5.065177495863607E-2</v>
      </c>
      <c r="AC2141" s="7"/>
      <c r="AD2141" s="26">
        <v>5.065177495863607E-2</v>
      </c>
      <c r="AE2141" s="28"/>
      <c r="AF2141" s="28"/>
      <c r="AG2141" s="28"/>
      <c r="AH2141" s="29"/>
      <c r="AI2141" s="108" t="str">
        <f t="shared" si="268"/>
        <v>NO OFERTADO</v>
      </c>
      <c r="AJ2141" s="108" t="str">
        <f t="shared" si="269"/>
        <v>CORRECTO</v>
      </c>
      <c r="AK2141" s="27">
        <v>3.3767849972424047E-2</v>
      </c>
      <c r="AL2141" s="7"/>
      <c r="AM2141" s="26">
        <v>3.3767849972424047E-2</v>
      </c>
      <c r="AN2141" s="28"/>
      <c r="AO2141" s="28"/>
      <c r="AP2141" s="28"/>
      <c r="AQ2141" s="29"/>
      <c r="AR2141" s="108" t="str">
        <f t="shared" si="270"/>
        <v>NO OFERTADO</v>
      </c>
      <c r="AS2141" s="109" t="str">
        <f t="shared" si="271"/>
        <v>CORRECTO</v>
      </c>
    </row>
    <row r="2142" spans="1:45" ht="24" x14ac:dyDescent="0.25">
      <c r="A2142" s="134">
        <v>2142</v>
      </c>
      <c r="B2142" s="135">
        <v>2742</v>
      </c>
      <c r="C2142" s="10" t="s">
        <v>4671</v>
      </c>
      <c r="D2142" s="136" t="s">
        <v>562</v>
      </c>
      <c r="E2142" s="136" t="s">
        <v>165</v>
      </c>
      <c r="F2142" s="136" t="s">
        <v>3755</v>
      </c>
      <c r="G2142" s="136" t="s">
        <v>8</v>
      </c>
      <c r="H2142" s="136" t="s">
        <v>3755</v>
      </c>
      <c r="I2142" s="137" t="s">
        <v>45</v>
      </c>
      <c r="J2142" s="8">
        <v>1</v>
      </c>
      <c r="K2142" s="8"/>
      <c r="L2142" s="9">
        <v>11536.24</v>
      </c>
      <c r="M2142" s="9">
        <v>1430.1538461538462</v>
      </c>
      <c r="N2142" s="138">
        <f t="shared" si="264"/>
        <v>16498598.006153846</v>
      </c>
      <c r="O2142" s="11" t="s">
        <v>4557</v>
      </c>
      <c r="P2142" s="39">
        <v>5.0127717435448078E-4</v>
      </c>
      <c r="Q2142" s="39"/>
      <c r="R2142" s="26">
        <v>0.12531929358862021</v>
      </c>
      <c r="S2142" s="7"/>
      <c r="T2142" s="26">
        <v>0.12531929358862021</v>
      </c>
      <c r="U2142" s="11"/>
      <c r="V2142" s="28"/>
      <c r="W2142" s="28"/>
      <c r="X2142" s="29"/>
      <c r="Y2142" s="108" t="str">
        <f t="shared" si="265"/>
        <v>NO OFERTADO</v>
      </c>
      <c r="Z2142" s="108" t="str">
        <f t="shared" si="266"/>
        <v>CORRECTO</v>
      </c>
      <c r="AA2142" s="29">
        <f t="shared" si="267"/>
        <v>0</v>
      </c>
      <c r="AB2142" s="25">
        <v>4.5114945691903267E-2</v>
      </c>
      <c r="AC2142" s="7"/>
      <c r="AD2142" s="26">
        <v>4.5114945691903267E-2</v>
      </c>
      <c r="AE2142" s="28"/>
      <c r="AF2142" s="28"/>
      <c r="AG2142" s="28"/>
      <c r="AH2142" s="29"/>
      <c r="AI2142" s="108" t="str">
        <f t="shared" si="268"/>
        <v>NO OFERTADO</v>
      </c>
      <c r="AJ2142" s="108" t="str">
        <f t="shared" si="269"/>
        <v>CORRECTO</v>
      </c>
      <c r="AK2142" s="27">
        <v>3.0076630461268846E-2</v>
      </c>
      <c r="AL2142" s="7"/>
      <c r="AM2142" s="26">
        <v>3.0076630461268846E-2</v>
      </c>
      <c r="AN2142" s="28"/>
      <c r="AO2142" s="28"/>
      <c r="AP2142" s="28"/>
      <c r="AQ2142" s="29"/>
      <c r="AR2142" s="108" t="str">
        <f t="shared" si="270"/>
        <v>NO OFERTADO</v>
      </c>
      <c r="AS2142" s="109" t="str">
        <f t="shared" si="271"/>
        <v>CORRECTO</v>
      </c>
    </row>
    <row r="2143" spans="1:45" ht="24" x14ac:dyDescent="0.25">
      <c r="A2143" s="134">
        <v>2143</v>
      </c>
      <c r="B2143" s="135">
        <v>2681</v>
      </c>
      <c r="C2143" s="10" t="s">
        <v>4720</v>
      </c>
      <c r="D2143" s="136" t="s">
        <v>3487</v>
      </c>
      <c r="E2143" s="136" t="s">
        <v>3556</v>
      </c>
      <c r="F2143" s="136" t="s">
        <v>2390</v>
      </c>
      <c r="G2143" s="136" t="s">
        <v>8</v>
      </c>
      <c r="H2143" s="136" t="s">
        <v>4510</v>
      </c>
      <c r="I2143" s="137" t="s">
        <v>45</v>
      </c>
      <c r="J2143" s="8">
        <v>1</v>
      </c>
      <c r="K2143" s="8" t="s">
        <v>4567</v>
      </c>
      <c r="L2143" s="9">
        <v>13222</v>
      </c>
      <c r="M2143" s="9">
        <v>660</v>
      </c>
      <c r="N2143" s="138">
        <f t="shared" si="264"/>
        <v>8726520</v>
      </c>
      <c r="O2143" s="11" t="s">
        <v>4557</v>
      </c>
      <c r="P2143" s="39">
        <v>2.6513800056927536E-4</v>
      </c>
      <c r="Q2143" s="39"/>
      <c r="R2143" s="26">
        <v>6.6284500142318847E-2</v>
      </c>
      <c r="S2143" s="7"/>
      <c r="T2143" s="26">
        <v>6.6284500142318847E-2</v>
      </c>
      <c r="U2143" s="11"/>
      <c r="V2143" s="28"/>
      <c r="W2143" s="28"/>
      <c r="X2143" s="29"/>
      <c r="Y2143" s="108" t="str">
        <f t="shared" si="265"/>
        <v>NO OFERTADO</v>
      </c>
      <c r="Z2143" s="108" t="str">
        <f t="shared" si="266"/>
        <v>CORRECTO</v>
      </c>
      <c r="AA2143" s="29">
        <f t="shared" si="267"/>
        <v>0</v>
      </c>
      <c r="AB2143" s="25">
        <v>2.3862420051234783E-2</v>
      </c>
      <c r="AC2143" s="7"/>
      <c r="AD2143" s="26">
        <v>2.3862420051234783E-2</v>
      </c>
      <c r="AE2143" s="28"/>
      <c r="AF2143" s="28"/>
      <c r="AG2143" s="28"/>
      <c r="AH2143" s="29"/>
      <c r="AI2143" s="108" t="str">
        <f t="shared" si="268"/>
        <v>NO OFERTADO</v>
      </c>
      <c r="AJ2143" s="108" t="str">
        <f t="shared" si="269"/>
        <v>CORRECTO</v>
      </c>
      <c r="AK2143" s="27">
        <v>1.5908280034156522E-2</v>
      </c>
      <c r="AL2143" s="7"/>
      <c r="AM2143" s="26">
        <v>1.5908280034156522E-2</v>
      </c>
      <c r="AN2143" s="28"/>
      <c r="AO2143" s="28"/>
      <c r="AP2143" s="28"/>
      <c r="AQ2143" s="29"/>
      <c r="AR2143" s="108" t="str">
        <f t="shared" si="270"/>
        <v>NO OFERTADO</v>
      </c>
      <c r="AS2143" s="109" t="str">
        <f t="shared" si="271"/>
        <v>CORRECTO</v>
      </c>
    </row>
    <row r="2144" spans="1:45" ht="24" x14ac:dyDescent="0.25">
      <c r="A2144" s="134">
        <v>2144</v>
      </c>
      <c r="B2144" s="135">
        <v>2727</v>
      </c>
      <c r="C2144" s="10" t="s">
        <v>4734</v>
      </c>
      <c r="D2144" s="136" t="s">
        <v>3487</v>
      </c>
      <c r="E2144" s="136" t="s">
        <v>3552</v>
      </c>
      <c r="F2144" s="136" t="s">
        <v>2390</v>
      </c>
      <c r="G2144" s="136" t="s">
        <v>8</v>
      </c>
      <c r="H2144" s="136" t="s">
        <v>4540</v>
      </c>
      <c r="I2144" s="137" t="s">
        <v>45</v>
      </c>
      <c r="J2144" s="8">
        <v>1</v>
      </c>
      <c r="K2144" s="8">
        <v>20113435</v>
      </c>
      <c r="L2144" s="9">
        <v>16511.21</v>
      </c>
      <c r="M2144" s="9">
        <v>282.23076923076923</v>
      </c>
      <c r="N2144" s="138">
        <f t="shared" si="264"/>
        <v>4659971.4992307685</v>
      </c>
      <c r="O2144" s="11" t="s">
        <v>4557</v>
      </c>
      <c r="P2144" s="39">
        <v>1.4158399064184284E-4</v>
      </c>
      <c r="Q2144" s="39"/>
      <c r="R2144" s="26">
        <v>3.5395997660460712E-2</v>
      </c>
      <c r="S2144" s="7"/>
      <c r="T2144" s="26">
        <v>3.5395997660460712E-2</v>
      </c>
      <c r="U2144" s="11"/>
      <c r="V2144" s="28"/>
      <c r="W2144" s="28"/>
      <c r="X2144" s="29"/>
      <c r="Y2144" s="108" t="str">
        <f t="shared" si="265"/>
        <v>NO OFERTADO</v>
      </c>
      <c r="Z2144" s="108" t="str">
        <f t="shared" si="266"/>
        <v>CORRECTO</v>
      </c>
      <c r="AA2144" s="29">
        <f t="shared" si="267"/>
        <v>0</v>
      </c>
      <c r="AB2144" s="25">
        <v>1.2742559157765855E-2</v>
      </c>
      <c r="AC2144" s="7"/>
      <c r="AD2144" s="26">
        <v>1.2742559157765855E-2</v>
      </c>
      <c r="AE2144" s="28"/>
      <c r="AF2144" s="28"/>
      <c r="AG2144" s="28"/>
      <c r="AH2144" s="29"/>
      <c r="AI2144" s="108" t="str">
        <f t="shared" si="268"/>
        <v>NO OFERTADO</v>
      </c>
      <c r="AJ2144" s="108" t="str">
        <f t="shared" si="269"/>
        <v>CORRECTO</v>
      </c>
      <c r="AK2144" s="27">
        <v>8.495039438510571E-3</v>
      </c>
      <c r="AL2144" s="7"/>
      <c r="AM2144" s="26">
        <v>8.495039438510571E-3</v>
      </c>
      <c r="AN2144" s="28"/>
      <c r="AO2144" s="28"/>
      <c r="AP2144" s="28"/>
      <c r="AQ2144" s="29"/>
      <c r="AR2144" s="108" t="str">
        <f t="shared" si="270"/>
        <v>NO OFERTADO</v>
      </c>
      <c r="AS2144" s="109" t="str">
        <f t="shared" si="271"/>
        <v>CORRECTO</v>
      </c>
    </row>
    <row r="2145" spans="1:45" ht="24" x14ac:dyDescent="0.25">
      <c r="A2145" s="134">
        <v>2145</v>
      </c>
      <c r="B2145" s="135">
        <v>2688</v>
      </c>
      <c r="C2145" s="10" t="s">
        <v>4675</v>
      </c>
      <c r="D2145" s="136" t="s">
        <v>4515</v>
      </c>
      <c r="E2145" s="136" t="s">
        <v>3627</v>
      </c>
      <c r="F2145" s="136" t="s">
        <v>166</v>
      </c>
      <c r="G2145" s="136" t="s">
        <v>8</v>
      </c>
      <c r="H2145" s="136" t="s">
        <v>4766</v>
      </c>
      <c r="I2145" s="137" t="s">
        <v>45</v>
      </c>
      <c r="J2145" s="8">
        <v>220</v>
      </c>
      <c r="K2145" s="8">
        <v>20109428</v>
      </c>
      <c r="L2145" s="9">
        <v>78.89</v>
      </c>
      <c r="M2145" s="9">
        <v>440829.23076923075</v>
      </c>
      <c r="N2145" s="138">
        <f t="shared" si="264"/>
        <v>34777018.015384614</v>
      </c>
      <c r="O2145" s="11" t="s">
        <v>4557</v>
      </c>
      <c r="P2145" s="39">
        <v>1.0566307098775624E-3</v>
      </c>
      <c r="Q2145" s="39"/>
      <c r="R2145" s="26">
        <v>0.26415767746939056</v>
      </c>
      <c r="S2145" s="7"/>
      <c r="T2145" s="26">
        <v>0.26415767746939056</v>
      </c>
      <c r="U2145" s="11"/>
      <c r="V2145" s="28"/>
      <c r="W2145" s="28"/>
      <c r="X2145" s="29"/>
      <c r="Y2145" s="108" t="str">
        <f t="shared" si="265"/>
        <v>NO OFERTADO</v>
      </c>
      <c r="Z2145" s="108" t="str">
        <f t="shared" si="266"/>
        <v>CORRECTO</v>
      </c>
      <c r="AA2145" s="29">
        <f t="shared" si="267"/>
        <v>0</v>
      </c>
      <c r="AB2145" s="25">
        <v>9.5096763888980612E-2</v>
      </c>
      <c r="AC2145" s="7"/>
      <c r="AD2145" s="26">
        <v>9.5096763888980612E-2</v>
      </c>
      <c r="AE2145" s="28"/>
      <c r="AF2145" s="28"/>
      <c r="AG2145" s="28"/>
      <c r="AH2145" s="29"/>
      <c r="AI2145" s="108" t="str">
        <f t="shared" si="268"/>
        <v>NO OFERTADO</v>
      </c>
      <c r="AJ2145" s="108" t="str">
        <f t="shared" si="269"/>
        <v>CORRECTO</v>
      </c>
      <c r="AK2145" s="27">
        <v>6.3397842592653741E-2</v>
      </c>
      <c r="AL2145" s="7"/>
      <c r="AM2145" s="26">
        <v>6.3397842592653741E-2</v>
      </c>
      <c r="AN2145" s="28"/>
      <c r="AO2145" s="28"/>
      <c r="AP2145" s="28"/>
      <c r="AQ2145" s="29"/>
      <c r="AR2145" s="108" t="str">
        <f t="shared" si="270"/>
        <v>NO OFERTADO</v>
      </c>
      <c r="AS2145" s="109" t="str">
        <f t="shared" si="271"/>
        <v>CORRECTO</v>
      </c>
    </row>
    <row r="2146" spans="1:45" ht="24" x14ac:dyDescent="0.25">
      <c r="A2146" s="134">
        <v>2146</v>
      </c>
      <c r="B2146" s="135">
        <v>2677</v>
      </c>
      <c r="C2146" s="10" t="s">
        <v>4668</v>
      </c>
      <c r="D2146" s="136" t="s">
        <v>4507</v>
      </c>
      <c r="E2146" s="136" t="s">
        <v>201</v>
      </c>
      <c r="F2146" s="136" t="s">
        <v>241</v>
      </c>
      <c r="G2146" s="136" t="s">
        <v>8</v>
      </c>
      <c r="H2146" s="136" t="s">
        <v>642</v>
      </c>
      <c r="I2146" s="137" t="s">
        <v>45</v>
      </c>
      <c r="J2146" s="8">
        <v>370</v>
      </c>
      <c r="K2146" s="8"/>
      <c r="L2146" s="9">
        <v>168.16</v>
      </c>
      <c r="M2146" s="9">
        <v>305705.38461538462</v>
      </c>
      <c r="N2146" s="138">
        <f t="shared" si="264"/>
        <v>51407417.476923078</v>
      </c>
      <c r="O2146" s="11" t="s">
        <v>4557</v>
      </c>
      <c r="P2146" s="39">
        <v>1.5619124100169834E-3</v>
      </c>
      <c r="Q2146" s="39"/>
      <c r="R2146" s="26">
        <v>0.39047810250424586</v>
      </c>
      <c r="S2146" s="7"/>
      <c r="T2146" s="26">
        <v>0.39047810250424586</v>
      </c>
      <c r="U2146" s="11"/>
      <c r="V2146" s="28"/>
      <c r="W2146" s="28"/>
      <c r="X2146" s="29"/>
      <c r="Y2146" s="108" t="str">
        <f t="shared" si="265"/>
        <v>NO OFERTADO</v>
      </c>
      <c r="Z2146" s="108" t="str">
        <f t="shared" si="266"/>
        <v>CORRECTO</v>
      </c>
      <c r="AA2146" s="29">
        <f t="shared" si="267"/>
        <v>0</v>
      </c>
      <c r="AB2146" s="25">
        <v>0.14057211690152852</v>
      </c>
      <c r="AC2146" s="7"/>
      <c r="AD2146" s="26">
        <v>0.14057211690152852</v>
      </c>
      <c r="AE2146" s="28"/>
      <c r="AF2146" s="28"/>
      <c r="AG2146" s="28"/>
      <c r="AH2146" s="29"/>
      <c r="AI2146" s="108" t="str">
        <f t="shared" si="268"/>
        <v>NO OFERTADO</v>
      </c>
      <c r="AJ2146" s="108" t="str">
        <f t="shared" si="269"/>
        <v>CORRECTO</v>
      </c>
      <c r="AK2146" s="27">
        <v>9.3714744601019001E-2</v>
      </c>
      <c r="AL2146" s="7"/>
      <c r="AM2146" s="26">
        <v>9.3714744601019001E-2</v>
      </c>
      <c r="AN2146" s="28"/>
      <c r="AO2146" s="28"/>
      <c r="AP2146" s="28"/>
      <c r="AQ2146" s="29"/>
      <c r="AR2146" s="108" t="str">
        <f t="shared" si="270"/>
        <v>NO OFERTADO</v>
      </c>
      <c r="AS2146" s="109" t="str">
        <f t="shared" si="271"/>
        <v>CORRECTO</v>
      </c>
    </row>
    <row r="2147" spans="1:45" ht="24" x14ac:dyDescent="0.25">
      <c r="A2147" s="134">
        <v>2147</v>
      </c>
      <c r="B2147" s="135">
        <v>2678</v>
      </c>
      <c r="C2147" s="10" t="s">
        <v>4709</v>
      </c>
      <c r="D2147" s="136" t="s">
        <v>4508</v>
      </c>
      <c r="E2147" s="136" t="s">
        <v>201</v>
      </c>
      <c r="F2147" s="136" t="s">
        <v>3536</v>
      </c>
      <c r="G2147" s="136" t="s">
        <v>8</v>
      </c>
      <c r="H2147" s="136" t="s">
        <v>4771</v>
      </c>
      <c r="I2147" s="137" t="s">
        <v>45</v>
      </c>
      <c r="J2147" s="8">
        <v>1</v>
      </c>
      <c r="K2147" s="163">
        <v>20163970</v>
      </c>
      <c r="L2147" s="9">
        <v>78436.100000000006</v>
      </c>
      <c r="M2147" s="9">
        <v>843.07692307692309</v>
      </c>
      <c r="N2147" s="138">
        <f t="shared" si="264"/>
        <v>66127665.846153855</v>
      </c>
      <c r="O2147" s="11" t="s">
        <v>4557</v>
      </c>
      <c r="P2147" s="39">
        <v>2.0091579581279126E-3</v>
      </c>
      <c r="Q2147" s="39"/>
      <c r="R2147" s="26">
        <v>0.50228948953197816</v>
      </c>
      <c r="S2147" s="7"/>
      <c r="T2147" s="26">
        <v>0.50228948953197816</v>
      </c>
      <c r="U2147" s="11"/>
      <c r="V2147" s="28"/>
      <c r="W2147" s="28"/>
      <c r="X2147" s="29"/>
      <c r="Y2147" s="108" t="str">
        <f t="shared" si="265"/>
        <v>NO OFERTADO</v>
      </c>
      <c r="Z2147" s="108" t="str">
        <f t="shared" si="266"/>
        <v>CORRECTO</v>
      </c>
      <c r="AA2147" s="29">
        <f t="shared" si="267"/>
        <v>0</v>
      </c>
      <c r="AB2147" s="25">
        <v>0.18082421623151212</v>
      </c>
      <c r="AC2147" s="7"/>
      <c r="AD2147" s="26">
        <v>0.18082421623151212</v>
      </c>
      <c r="AE2147" s="28"/>
      <c r="AF2147" s="28"/>
      <c r="AG2147" s="28"/>
      <c r="AH2147" s="29"/>
      <c r="AI2147" s="108" t="str">
        <f t="shared" si="268"/>
        <v>NO OFERTADO</v>
      </c>
      <c r="AJ2147" s="108" t="str">
        <f t="shared" si="269"/>
        <v>CORRECTO</v>
      </c>
      <c r="AK2147" s="27">
        <v>0.12054947748767476</v>
      </c>
      <c r="AL2147" s="7"/>
      <c r="AM2147" s="26">
        <v>0.12054947748767476</v>
      </c>
      <c r="AN2147" s="28"/>
      <c r="AO2147" s="28"/>
      <c r="AP2147" s="28"/>
      <c r="AQ2147" s="29"/>
      <c r="AR2147" s="108" t="str">
        <f t="shared" si="270"/>
        <v>NO OFERTADO</v>
      </c>
      <c r="AS2147" s="109" t="str">
        <f t="shared" si="271"/>
        <v>CORRECTO</v>
      </c>
    </row>
    <row r="2148" spans="1:45" ht="24" x14ac:dyDescent="0.25">
      <c r="A2148" s="134">
        <v>2148</v>
      </c>
      <c r="B2148" s="135">
        <v>2757</v>
      </c>
      <c r="C2148" s="10" t="s">
        <v>4693</v>
      </c>
      <c r="D2148" s="136" t="s">
        <v>562</v>
      </c>
      <c r="E2148" s="136" t="s">
        <v>201</v>
      </c>
      <c r="F2148" s="136" t="s">
        <v>230</v>
      </c>
      <c r="G2148" s="136" t="s">
        <v>8</v>
      </c>
      <c r="H2148" s="136" t="s">
        <v>230</v>
      </c>
      <c r="I2148" s="137" t="s">
        <v>45</v>
      </c>
      <c r="J2148" s="8">
        <v>1</v>
      </c>
      <c r="K2148" s="8"/>
      <c r="L2148" s="9">
        <v>9006.59</v>
      </c>
      <c r="M2148" s="9">
        <v>56.571428571428569</v>
      </c>
      <c r="N2148" s="138">
        <f t="shared" si="264"/>
        <v>509515.66285714286</v>
      </c>
      <c r="O2148" s="11" t="s">
        <v>4557</v>
      </c>
      <c r="P2148" s="39">
        <v>1.5480622757831514E-5</v>
      </c>
      <c r="Q2148" s="39"/>
      <c r="R2148" s="26">
        <v>3.8701556894578785E-3</v>
      </c>
      <c r="S2148" s="7"/>
      <c r="T2148" s="26">
        <v>3.8701556894578785E-3</v>
      </c>
      <c r="U2148" s="11"/>
      <c r="V2148" s="28"/>
      <c r="W2148" s="28"/>
      <c r="X2148" s="29"/>
      <c r="Y2148" s="108" t="str">
        <f t="shared" si="265"/>
        <v>NO OFERTADO</v>
      </c>
      <c r="Z2148" s="108" t="str">
        <f t="shared" si="266"/>
        <v>CORRECTO</v>
      </c>
      <c r="AA2148" s="29">
        <f t="shared" si="267"/>
        <v>0</v>
      </c>
      <c r="AB2148" s="25">
        <v>1.3932560482048362E-3</v>
      </c>
      <c r="AC2148" s="7"/>
      <c r="AD2148" s="26">
        <v>1.3932560482048362E-3</v>
      </c>
      <c r="AE2148" s="28"/>
      <c r="AF2148" s="28"/>
      <c r="AG2148" s="28"/>
      <c r="AH2148" s="29"/>
      <c r="AI2148" s="108" t="str">
        <f t="shared" si="268"/>
        <v>NO OFERTADO</v>
      </c>
      <c r="AJ2148" s="108" t="str">
        <f t="shared" si="269"/>
        <v>CORRECTO</v>
      </c>
      <c r="AK2148" s="27">
        <v>9.2883736546989085E-4</v>
      </c>
      <c r="AL2148" s="7"/>
      <c r="AM2148" s="26">
        <v>9.2883736546989085E-4</v>
      </c>
      <c r="AN2148" s="28"/>
      <c r="AO2148" s="28"/>
      <c r="AP2148" s="28"/>
      <c r="AQ2148" s="29"/>
      <c r="AR2148" s="108" t="str">
        <f t="shared" si="270"/>
        <v>NO OFERTADO</v>
      </c>
      <c r="AS2148" s="109" t="str">
        <f t="shared" si="271"/>
        <v>CORRECTO</v>
      </c>
    </row>
    <row r="2149" spans="1:45" ht="36" x14ac:dyDescent="0.25">
      <c r="A2149" s="134">
        <v>2149</v>
      </c>
      <c r="B2149" s="135">
        <v>2549</v>
      </c>
      <c r="C2149" s="10" t="s">
        <v>4763</v>
      </c>
      <c r="D2149" s="136" t="s">
        <v>3487</v>
      </c>
      <c r="E2149" s="136" t="s">
        <v>1496</v>
      </c>
      <c r="F2149" s="136" t="s">
        <v>3536</v>
      </c>
      <c r="G2149" s="136" t="s">
        <v>8</v>
      </c>
      <c r="H2149" s="136" t="s">
        <v>4281</v>
      </c>
      <c r="I2149" s="137" t="s">
        <v>45</v>
      </c>
      <c r="J2149" s="8">
        <v>1</v>
      </c>
      <c r="K2149" s="8" t="s">
        <v>562</v>
      </c>
      <c r="L2149" s="9">
        <v>103623.79</v>
      </c>
      <c r="M2149" s="9">
        <v>51.166666666666664</v>
      </c>
      <c r="N2149" s="138">
        <f t="shared" si="264"/>
        <v>5302083.9216666659</v>
      </c>
      <c r="O2149" s="11" t="s">
        <v>4557</v>
      </c>
      <c r="P2149" s="39">
        <v>1.6109330292501503E-4</v>
      </c>
      <c r="Q2149" s="39"/>
      <c r="R2149" s="26">
        <v>4.0273325731253758E-2</v>
      </c>
      <c r="S2149" s="7"/>
      <c r="T2149" s="26">
        <v>4.0273325731253758E-2</v>
      </c>
      <c r="U2149" s="11"/>
      <c r="V2149" s="28"/>
      <c r="W2149" s="28"/>
      <c r="X2149" s="29"/>
      <c r="Y2149" s="108" t="str">
        <f t="shared" si="265"/>
        <v>NO OFERTADO</v>
      </c>
      <c r="Z2149" s="108" t="str">
        <f t="shared" si="266"/>
        <v>CORRECTO</v>
      </c>
      <c r="AA2149" s="29">
        <f t="shared" si="267"/>
        <v>0</v>
      </c>
      <c r="AB2149" s="25">
        <v>1.4498397263251353E-2</v>
      </c>
      <c r="AC2149" s="7"/>
      <c r="AD2149" s="26">
        <v>1.4498397263251353E-2</v>
      </c>
      <c r="AE2149" s="28"/>
      <c r="AF2149" s="28"/>
      <c r="AG2149" s="28"/>
      <c r="AH2149" s="29"/>
      <c r="AI2149" s="108" t="str">
        <f t="shared" si="268"/>
        <v>NO OFERTADO</v>
      </c>
      <c r="AJ2149" s="108" t="str">
        <f t="shared" si="269"/>
        <v>CORRECTO</v>
      </c>
      <c r="AK2149" s="27">
        <v>9.6655981755009012E-3</v>
      </c>
      <c r="AL2149" s="7"/>
      <c r="AM2149" s="26">
        <v>9.6655981755009012E-3</v>
      </c>
      <c r="AN2149" s="28"/>
      <c r="AO2149" s="28"/>
      <c r="AP2149" s="28"/>
      <c r="AQ2149" s="29"/>
      <c r="AR2149" s="108" t="str">
        <f t="shared" si="270"/>
        <v>NO OFERTADO</v>
      </c>
      <c r="AS2149" s="109" t="str">
        <f t="shared" si="271"/>
        <v>CORRECTO</v>
      </c>
    </row>
    <row r="2150" spans="1:45" ht="24" x14ac:dyDescent="0.25">
      <c r="A2150" s="134">
        <v>2150</v>
      </c>
      <c r="B2150" s="135">
        <v>2524</v>
      </c>
      <c r="C2150" s="139" t="s">
        <v>4761</v>
      </c>
      <c r="D2150" s="145" t="s">
        <v>562</v>
      </c>
      <c r="E2150" s="145" t="s">
        <v>201</v>
      </c>
      <c r="F2150" s="145" t="s">
        <v>241</v>
      </c>
      <c r="G2150" s="136" t="s">
        <v>8</v>
      </c>
      <c r="H2150" s="136" t="s">
        <v>4767</v>
      </c>
      <c r="I2150" s="137" t="s">
        <v>45</v>
      </c>
      <c r="J2150" s="8">
        <v>120</v>
      </c>
      <c r="K2150" s="8" t="s">
        <v>562</v>
      </c>
      <c r="L2150" s="9">
        <v>128.81</v>
      </c>
      <c r="M2150" s="9">
        <v>12130</v>
      </c>
      <c r="N2150" s="138">
        <f t="shared" si="264"/>
        <v>1562465.3</v>
      </c>
      <c r="O2150" s="11" t="s">
        <v>4557</v>
      </c>
      <c r="P2150" s="39">
        <v>4.7472408887033202E-5</v>
      </c>
      <c r="Q2150" s="39"/>
      <c r="R2150" s="26">
        <v>1.1868102221758301E-2</v>
      </c>
      <c r="S2150" s="7"/>
      <c r="T2150" s="26">
        <v>1.1868102221758301E-2</v>
      </c>
      <c r="U2150" s="11"/>
      <c r="V2150" s="28"/>
      <c r="W2150" s="28"/>
      <c r="X2150" s="29"/>
      <c r="Y2150" s="108" t="str">
        <f t="shared" si="265"/>
        <v>NO OFERTADO</v>
      </c>
      <c r="Z2150" s="108" t="str">
        <f t="shared" si="266"/>
        <v>CORRECTO</v>
      </c>
      <c r="AA2150" s="29">
        <f t="shared" si="267"/>
        <v>0</v>
      </c>
      <c r="AB2150" s="25">
        <v>4.2725167998329885E-3</v>
      </c>
      <c r="AC2150" s="7"/>
      <c r="AD2150" s="26">
        <v>4.2725167998329885E-3</v>
      </c>
      <c r="AE2150" s="28"/>
      <c r="AF2150" s="28"/>
      <c r="AG2150" s="28"/>
      <c r="AH2150" s="29"/>
      <c r="AI2150" s="108" t="str">
        <f t="shared" si="268"/>
        <v>NO OFERTADO</v>
      </c>
      <c r="AJ2150" s="108" t="str">
        <f t="shared" si="269"/>
        <v>CORRECTO</v>
      </c>
      <c r="AK2150" s="27">
        <v>2.8483445332219922E-3</v>
      </c>
      <c r="AL2150" s="7"/>
      <c r="AM2150" s="26">
        <v>2.8483445332219922E-3</v>
      </c>
      <c r="AN2150" s="28"/>
      <c r="AO2150" s="28"/>
      <c r="AP2150" s="28"/>
      <c r="AQ2150" s="29"/>
      <c r="AR2150" s="108" t="str">
        <f t="shared" si="270"/>
        <v>NO OFERTADO</v>
      </c>
      <c r="AS2150" s="109" t="str">
        <f t="shared" si="271"/>
        <v>CORRECTO</v>
      </c>
    </row>
    <row r="2151" spans="1:45" ht="24" x14ac:dyDescent="0.25">
      <c r="A2151" s="134">
        <v>2151</v>
      </c>
      <c r="B2151" s="135">
        <v>2709</v>
      </c>
      <c r="C2151" s="10" t="s">
        <v>4728</v>
      </c>
      <c r="D2151" s="136" t="s">
        <v>3487</v>
      </c>
      <c r="E2151" s="136" t="s">
        <v>4532</v>
      </c>
      <c r="F2151" s="136" t="s">
        <v>3536</v>
      </c>
      <c r="G2151" s="136" t="s">
        <v>8</v>
      </c>
      <c r="H2151" s="136" t="s">
        <v>4532</v>
      </c>
      <c r="I2151" s="137" t="s">
        <v>45</v>
      </c>
      <c r="J2151" s="8">
        <v>1</v>
      </c>
      <c r="K2151" s="8" t="s">
        <v>4560</v>
      </c>
      <c r="L2151" s="9">
        <v>56584.02</v>
      </c>
      <c r="M2151" s="9">
        <v>101.08333333333333</v>
      </c>
      <c r="N2151" s="138">
        <f t="shared" si="264"/>
        <v>5719701.3549999995</v>
      </c>
      <c r="O2151" s="11" t="s">
        <v>4557</v>
      </c>
      <c r="P2151" s="39">
        <v>1.7378178026499391E-4</v>
      </c>
      <c r="Q2151" s="39"/>
      <c r="R2151" s="26">
        <v>4.3445445066248478E-2</v>
      </c>
      <c r="S2151" s="7"/>
      <c r="T2151" s="26">
        <v>4.3445445066248478E-2</v>
      </c>
      <c r="U2151" s="11"/>
      <c r="V2151" s="28"/>
      <c r="W2151" s="28"/>
      <c r="X2151" s="29"/>
      <c r="Y2151" s="108" t="str">
        <f t="shared" si="265"/>
        <v>NO OFERTADO</v>
      </c>
      <c r="Z2151" s="108" t="str">
        <f t="shared" si="266"/>
        <v>CORRECTO</v>
      </c>
      <c r="AA2151" s="29">
        <f t="shared" si="267"/>
        <v>0</v>
      </c>
      <c r="AB2151" s="25">
        <v>1.5640360223849452E-2</v>
      </c>
      <c r="AC2151" s="7"/>
      <c r="AD2151" s="26">
        <v>1.5640360223849452E-2</v>
      </c>
      <c r="AE2151" s="28"/>
      <c r="AF2151" s="28"/>
      <c r="AG2151" s="28"/>
      <c r="AH2151" s="29"/>
      <c r="AI2151" s="108" t="str">
        <f t="shared" si="268"/>
        <v>NO OFERTADO</v>
      </c>
      <c r="AJ2151" s="108" t="str">
        <f t="shared" si="269"/>
        <v>CORRECTO</v>
      </c>
      <c r="AK2151" s="27">
        <v>1.0426906815899636E-2</v>
      </c>
      <c r="AL2151" s="7"/>
      <c r="AM2151" s="26">
        <v>1.0426906815899636E-2</v>
      </c>
      <c r="AN2151" s="28"/>
      <c r="AO2151" s="28"/>
      <c r="AP2151" s="28"/>
      <c r="AQ2151" s="29"/>
      <c r="AR2151" s="108" t="str">
        <f t="shared" si="270"/>
        <v>NO OFERTADO</v>
      </c>
      <c r="AS2151" s="109" t="str">
        <f t="shared" si="271"/>
        <v>CORRECTO</v>
      </c>
    </row>
    <row r="2152" spans="1:45" ht="24" x14ac:dyDescent="0.25">
      <c r="A2152" s="134">
        <v>2152</v>
      </c>
      <c r="B2152" s="135">
        <v>2710</v>
      </c>
      <c r="C2152" s="10" t="s">
        <v>4744</v>
      </c>
      <c r="D2152" s="136" t="s">
        <v>562</v>
      </c>
      <c r="E2152" s="136" t="s">
        <v>201</v>
      </c>
      <c r="F2152" s="136" t="s">
        <v>241</v>
      </c>
      <c r="G2152" s="136" t="s">
        <v>8</v>
      </c>
      <c r="H2152" s="136" t="s">
        <v>230</v>
      </c>
      <c r="I2152" s="137" t="s">
        <v>45</v>
      </c>
      <c r="J2152" s="8">
        <v>120</v>
      </c>
      <c r="K2152" s="163" t="s">
        <v>4574</v>
      </c>
      <c r="L2152" s="9">
        <v>119.76</v>
      </c>
      <c r="M2152" s="9">
        <v>7200</v>
      </c>
      <c r="N2152" s="138">
        <f t="shared" si="264"/>
        <v>862272</v>
      </c>
      <c r="O2152" s="11" t="s">
        <v>4557</v>
      </c>
      <c r="P2152" s="39">
        <v>2.6198424346345415E-5</v>
      </c>
      <c r="Q2152" s="39"/>
      <c r="R2152" s="26">
        <v>6.5496060865863539E-3</v>
      </c>
      <c r="S2152" s="7"/>
      <c r="T2152" s="26">
        <v>6.5496060865863539E-3</v>
      </c>
      <c r="U2152" s="11"/>
      <c r="V2152" s="28"/>
      <c r="W2152" s="28"/>
      <c r="X2152" s="29"/>
      <c r="Y2152" s="108" t="str">
        <f t="shared" si="265"/>
        <v>NO OFERTADO</v>
      </c>
      <c r="Z2152" s="108" t="str">
        <f t="shared" si="266"/>
        <v>CORRECTO</v>
      </c>
      <c r="AA2152" s="29">
        <f t="shared" si="267"/>
        <v>0</v>
      </c>
      <c r="AB2152" s="25">
        <v>2.3578581911710872E-3</v>
      </c>
      <c r="AC2152" s="7"/>
      <c r="AD2152" s="26">
        <v>2.3578581911710872E-3</v>
      </c>
      <c r="AE2152" s="28"/>
      <c r="AF2152" s="28"/>
      <c r="AG2152" s="28"/>
      <c r="AH2152" s="29"/>
      <c r="AI2152" s="108" t="str">
        <f t="shared" si="268"/>
        <v>NO OFERTADO</v>
      </c>
      <c r="AJ2152" s="108" t="str">
        <f t="shared" si="269"/>
        <v>CORRECTO</v>
      </c>
      <c r="AK2152" s="27">
        <v>1.571905460780725E-3</v>
      </c>
      <c r="AL2152" s="7"/>
      <c r="AM2152" s="26">
        <v>1.571905460780725E-3</v>
      </c>
      <c r="AN2152" s="28"/>
      <c r="AO2152" s="28"/>
      <c r="AP2152" s="28"/>
      <c r="AQ2152" s="29"/>
      <c r="AR2152" s="108" t="str">
        <f t="shared" si="270"/>
        <v>NO OFERTADO</v>
      </c>
      <c r="AS2152" s="109" t="str">
        <f t="shared" si="271"/>
        <v>CORRECTO</v>
      </c>
    </row>
    <row r="2153" spans="1:45" ht="24" x14ac:dyDescent="0.25">
      <c r="A2153" s="134">
        <v>2153</v>
      </c>
      <c r="B2153" s="135">
        <v>2716</v>
      </c>
      <c r="C2153" s="10" t="s">
        <v>4731</v>
      </c>
      <c r="D2153" s="136" t="s">
        <v>562</v>
      </c>
      <c r="E2153" s="136" t="s">
        <v>201</v>
      </c>
      <c r="F2153" s="136" t="s">
        <v>241</v>
      </c>
      <c r="G2153" s="136" t="s">
        <v>8</v>
      </c>
      <c r="H2153" s="136" t="s">
        <v>571</v>
      </c>
      <c r="I2153" s="137" t="s">
        <v>45</v>
      </c>
      <c r="J2153" s="8">
        <v>400</v>
      </c>
      <c r="K2153" s="8" t="s">
        <v>4576</v>
      </c>
      <c r="L2153" s="9">
        <v>119.47</v>
      </c>
      <c r="M2153" s="9">
        <v>43500</v>
      </c>
      <c r="N2153" s="138">
        <f t="shared" si="264"/>
        <v>5196945</v>
      </c>
      <c r="O2153" s="11" t="s">
        <v>4557</v>
      </c>
      <c r="P2153" s="39">
        <v>1.5789886534019204E-4</v>
      </c>
      <c r="Q2153" s="39"/>
      <c r="R2153" s="26">
        <v>3.947471633504801E-2</v>
      </c>
      <c r="S2153" s="7"/>
      <c r="T2153" s="26">
        <v>3.947471633504801E-2</v>
      </c>
      <c r="U2153" s="11"/>
      <c r="V2153" s="28"/>
      <c r="W2153" s="28"/>
      <c r="X2153" s="29"/>
      <c r="Y2153" s="108" t="str">
        <f t="shared" si="265"/>
        <v>NO OFERTADO</v>
      </c>
      <c r="Z2153" s="108" t="str">
        <f t="shared" si="266"/>
        <v>CORRECTO</v>
      </c>
      <c r="AA2153" s="29">
        <f t="shared" si="267"/>
        <v>0</v>
      </c>
      <c r="AB2153" s="25">
        <v>1.4210897880617284E-2</v>
      </c>
      <c r="AC2153" s="7"/>
      <c r="AD2153" s="26">
        <v>1.4210897880617284E-2</v>
      </c>
      <c r="AE2153" s="28"/>
      <c r="AF2153" s="28"/>
      <c r="AG2153" s="28"/>
      <c r="AH2153" s="29"/>
      <c r="AI2153" s="108" t="str">
        <f t="shared" si="268"/>
        <v>NO OFERTADO</v>
      </c>
      <c r="AJ2153" s="108" t="str">
        <f t="shared" si="269"/>
        <v>CORRECTO</v>
      </c>
      <c r="AK2153" s="27">
        <v>9.4739319204115227E-3</v>
      </c>
      <c r="AL2153" s="7"/>
      <c r="AM2153" s="26">
        <v>9.4739319204115227E-3</v>
      </c>
      <c r="AN2153" s="28"/>
      <c r="AO2153" s="28"/>
      <c r="AP2153" s="28"/>
      <c r="AQ2153" s="29"/>
      <c r="AR2153" s="108" t="str">
        <f t="shared" si="270"/>
        <v>NO OFERTADO</v>
      </c>
      <c r="AS2153" s="109" t="str">
        <f t="shared" si="271"/>
        <v>CORRECTO</v>
      </c>
    </row>
    <row r="2154" spans="1:45" ht="24" x14ac:dyDescent="0.25">
      <c r="A2154" s="134">
        <v>2154</v>
      </c>
      <c r="B2154" s="135">
        <v>2720</v>
      </c>
      <c r="C2154" s="10" t="s">
        <v>4736</v>
      </c>
      <c r="D2154" s="136" t="s">
        <v>3487</v>
      </c>
      <c r="E2154" s="136" t="s">
        <v>1496</v>
      </c>
      <c r="F2154" s="136" t="s">
        <v>3536</v>
      </c>
      <c r="G2154" s="136" t="s">
        <v>8</v>
      </c>
      <c r="H2154" s="136" t="s">
        <v>4535</v>
      </c>
      <c r="I2154" s="137" t="s">
        <v>45</v>
      </c>
      <c r="J2154" s="8">
        <v>1</v>
      </c>
      <c r="K2154" s="8" t="s">
        <v>4578</v>
      </c>
      <c r="L2154" s="9">
        <v>112100</v>
      </c>
      <c r="M2154" s="9">
        <v>31</v>
      </c>
      <c r="N2154" s="138">
        <f t="shared" si="264"/>
        <v>3475100</v>
      </c>
      <c r="O2154" s="11" t="s">
        <v>4557</v>
      </c>
      <c r="P2154" s="39">
        <v>1.0558402040885585E-4</v>
      </c>
      <c r="Q2154" s="39"/>
      <c r="R2154" s="26">
        <v>2.6396005102213963E-2</v>
      </c>
      <c r="S2154" s="7"/>
      <c r="T2154" s="26">
        <v>2.6396005102213963E-2</v>
      </c>
      <c r="U2154" s="11"/>
      <c r="V2154" s="28"/>
      <c r="W2154" s="28"/>
      <c r="X2154" s="29"/>
      <c r="Y2154" s="108" t="str">
        <f t="shared" si="265"/>
        <v>NO OFERTADO</v>
      </c>
      <c r="Z2154" s="108" t="str">
        <f t="shared" si="266"/>
        <v>CORRECTO</v>
      </c>
      <c r="AA2154" s="29">
        <f t="shared" si="267"/>
        <v>0</v>
      </c>
      <c r="AB2154" s="25">
        <v>9.5025618367970272E-3</v>
      </c>
      <c r="AC2154" s="7"/>
      <c r="AD2154" s="26">
        <v>9.5025618367970272E-3</v>
      </c>
      <c r="AE2154" s="28"/>
      <c r="AF2154" s="28"/>
      <c r="AG2154" s="28"/>
      <c r="AH2154" s="29"/>
      <c r="AI2154" s="108" t="str">
        <f t="shared" si="268"/>
        <v>NO OFERTADO</v>
      </c>
      <c r="AJ2154" s="108" t="str">
        <f t="shared" si="269"/>
        <v>CORRECTO</v>
      </c>
      <c r="AK2154" s="27">
        <v>6.3350412245313514E-3</v>
      </c>
      <c r="AL2154" s="7"/>
      <c r="AM2154" s="26">
        <v>6.3350412245313514E-3</v>
      </c>
      <c r="AN2154" s="28"/>
      <c r="AO2154" s="28"/>
      <c r="AP2154" s="28"/>
      <c r="AQ2154" s="29"/>
      <c r="AR2154" s="108" t="str">
        <f t="shared" si="270"/>
        <v>NO OFERTADO</v>
      </c>
      <c r="AS2154" s="109" t="str">
        <f t="shared" si="271"/>
        <v>CORRECTO</v>
      </c>
    </row>
    <row r="2155" spans="1:45" ht="24" x14ac:dyDescent="0.25">
      <c r="A2155" s="134">
        <v>2155</v>
      </c>
      <c r="B2155" s="135">
        <v>2740</v>
      </c>
      <c r="C2155" s="10" t="s">
        <v>4768</v>
      </c>
      <c r="D2155" s="136" t="s">
        <v>4546</v>
      </c>
      <c r="E2155" s="136" t="s">
        <v>165</v>
      </c>
      <c r="F2155" s="136" t="s">
        <v>166</v>
      </c>
      <c r="G2155" s="136" t="s">
        <v>8</v>
      </c>
      <c r="H2155" s="136" t="s">
        <v>2746</v>
      </c>
      <c r="I2155" s="137" t="s">
        <v>45</v>
      </c>
      <c r="J2155" s="8">
        <v>1000</v>
      </c>
      <c r="K2155" s="8"/>
      <c r="L2155" s="9">
        <v>65.16</v>
      </c>
      <c r="M2155" s="9">
        <v>109090.90909090909</v>
      </c>
      <c r="N2155" s="138">
        <f t="shared" si="264"/>
        <v>7108363.6363636358</v>
      </c>
      <c r="O2155" s="11" t="s">
        <v>4557</v>
      </c>
      <c r="P2155" s="39">
        <v>2.1597352918056658E-4</v>
      </c>
      <c r="Q2155" s="39"/>
      <c r="R2155" s="26">
        <v>5.3993382295141647E-2</v>
      </c>
      <c r="S2155" s="7"/>
      <c r="T2155" s="26">
        <v>5.3993382295141647E-2</v>
      </c>
      <c r="U2155" s="11"/>
      <c r="V2155" s="28"/>
      <c r="W2155" s="28"/>
      <c r="X2155" s="29"/>
      <c r="Y2155" s="108" t="str">
        <f t="shared" si="265"/>
        <v>NO OFERTADO</v>
      </c>
      <c r="Z2155" s="108" t="str">
        <f t="shared" si="266"/>
        <v>CORRECTO</v>
      </c>
      <c r="AA2155" s="29">
        <f t="shared" si="267"/>
        <v>0</v>
      </c>
      <c r="AB2155" s="25">
        <v>1.9437617626250993E-2</v>
      </c>
      <c r="AC2155" s="7"/>
      <c r="AD2155" s="26">
        <v>1.9437617626250993E-2</v>
      </c>
      <c r="AE2155" s="28"/>
      <c r="AF2155" s="28"/>
      <c r="AG2155" s="28"/>
      <c r="AH2155" s="29"/>
      <c r="AI2155" s="108" t="str">
        <f t="shared" si="268"/>
        <v>NO OFERTADO</v>
      </c>
      <c r="AJ2155" s="108" t="str">
        <f t="shared" si="269"/>
        <v>CORRECTO</v>
      </c>
      <c r="AK2155" s="27">
        <v>1.2958411750833995E-2</v>
      </c>
      <c r="AL2155" s="7"/>
      <c r="AM2155" s="26">
        <v>1.2958411750833995E-2</v>
      </c>
      <c r="AN2155" s="28"/>
      <c r="AO2155" s="28"/>
      <c r="AP2155" s="28"/>
      <c r="AQ2155" s="29"/>
      <c r="AR2155" s="108" t="str">
        <f t="shared" si="270"/>
        <v>NO OFERTADO</v>
      </c>
      <c r="AS2155" s="109" t="str">
        <f t="shared" si="271"/>
        <v>CORRECTO</v>
      </c>
    </row>
    <row r="2156" spans="1:45" ht="24" x14ac:dyDescent="0.25">
      <c r="A2156" s="134">
        <v>2156</v>
      </c>
      <c r="B2156" s="135">
        <v>2715</v>
      </c>
      <c r="C2156" s="10" t="s">
        <v>4684</v>
      </c>
      <c r="D2156" s="136" t="s">
        <v>562</v>
      </c>
      <c r="E2156" s="136" t="s">
        <v>201</v>
      </c>
      <c r="F2156" s="136" t="s">
        <v>230</v>
      </c>
      <c r="G2156" s="136" t="s">
        <v>8</v>
      </c>
      <c r="H2156" s="136" t="s">
        <v>4536</v>
      </c>
      <c r="I2156" s="137" t="s">
        <v>45</v>
      </c>
      <c r="J2156" s="8">
        <v>1</v>
      </c>
      <c r="K2156" s="8"/>
      <c r="L2156" s="9">
        <v>77326.09</v>
      </c>
      <c r="M2156" s="9">
        <v>91.63636363636364</v>
      </c>
      <c r="N2156" s="138">
        <f t="shared" si="264"/>
        <v>7085881.7018181821</v>
      </c>
      <c r="O2156" s="11" t="s">
        <v>4557</v>
      </c>
      <c r="P2156" s="39">
        <v>2.1529046019381001E-4</v>
      </c>
      <c r="Q2156" s="39"/>
      <c r="R2156" s="26">
        <v>5.3822615048452503E-2</v>
      </c>
      <c r="S2156" s="7"/>
      <c r="T2156" s="26">
        <v>5.3822615048452503E-2</v>
      </c>
      <c r="U2156" s="11"/>
      <c r="V2156" s="28"/>
      <c r="W2156" s="28"/>
      <c r="X2156" s="29"/>
      <c r="Y2156" s="108" t="str">
        <f t="shared" si="265"/>
        <v>NO OFERTADO</v>
      </c>
      <c r="Z2156" s="108" t="str">
        <f t="shared" si="266"/>
        <v>CORRECTO</v>
      </c>
      <c r="AA2156" s="29">
        <f t="shared" si="267"/>
        <v>0</v>
      </c>
      <c r="AB2156" s="25">
        <v>1.9376141417442903E-2</v>
      </c>
      <c r="AC2156" s="7"/>
      <c r="AD2156" s="26">
        <v>1.9376141417442903E-2</v>
      </c>
      <c r="AE2156" s="28"/>
      <c r="AF2156" s="28"/>
      <c r="AG2156" s="28"/>
      <c r="AH2156" s="29"/>
      <c r="AI2156" s="108" t="str">
        <f t="shared" si="268"/>
        <v>NO OFERTADO</v>
      </c>
      <c r="AJ2156" s="108" t="str">
        <f t="shared" si="269"/>
        <v>CORRECTO</v>
      </c>
      <c r="AK2156" s="27">
        <v>1.2917427611628601E-2</v>
      </c>
      <c r="AL2156" s="7"/>
      <c r="AM2156" s="26">
        <v>1.2917427611628601E-2</v>
      </c>
      <c r="AN2156" s="28"/>
      <c r="AO2156" s="28"/>
      <c r="AP2156" s="28"/>
      <c r="AQ2156" s="29"/>
      <c r="AR2156" s="108" t="str">
        <f t="shared" si="270"/>
        <v>NO OFERTADO</v>
      </c>
      <c r="AS2156" s="109" t="str">
        <f t="shared" si="271"/>
        <v>CORRECTO</v>
      </c>
    </row>
    <row r="2157" spans="1:45" ht="24" x14ac:dyDescent="0.25">
      <c r="A2157" s="134">
        <v>2157</v>
      </c>
      <c r="B2157" s="135">
        <v>2541</v>
      </c>
      <c r="C2157" s="140" t="s">
        <v>4760</v>
      </c>
      <c r="D2157" s="145" t="s">
        <v>562</v>
      </c>
      <c r="E2157" s="145" t="s">
        <v>201</v>
      </c>
      <c r="F2157" s="145" t="s">
        <v>241</v>
      </c>
      <c r="G2157" s="136" t="s">
        <v>8</v>
      </c>
      <c r="H2157" s="145" t="s">
        <v>571</v>
      </c>
      <c r="I2157" s="137" t="s">
        <v>45</v>
      </c>
      <c r="J2157" s="8">
        <v>500</v>
      </c>
      <c r="K2157" s="8" t="s">
        <v>562</v>
      </c>
      <c r="L2157" s="9">
        <v>4623.42</v>
      </c>
      <c r="M2157" s="9">
        <v>1500</v>
      </c>
      <c r="N2157" s="138">
        <f t="shared" si="264"/>
        <v>6935130</v>
      </c>
      <c r="O2157" s="11" t="s">
        <v>4557</v>
      </c>
      <c r="P2157" s="39">
        <v>2.1071016876005538E-4</v>
      </c>
      <c r="Q2157" s="39"/>
      <c r="R2157" s="26">
        <v>5.2677542190013846E-2</v>
      </c>
      <c r="S2157" s="7"/>
      <c r="T2157" s="26">
        <v>5.2677542190013846E-2</v>
      </c>
      <c r="U2157" s="11"/>
      <c r="V2157" s="28"/>
      <c r="W2157" s="28"/>
      <c r="X2157" s="29"/>
      <c r="Y2157" s="108" t="str">
        <f t="shared" si="265"/>
        <v>NO OFERTADO</v>
      </c>
      <c r="Z2157" s="108" t="str">
        <f t="shared" si="266"/>
        <v>CORRECTO</v>
      </c>
      <c r="AA2157" s="29">
        <f t="shared" si="267"/>
        <v>0</v>
      </c>
      <c r="AB2157" s="25">
        <v>1.8963915188404984E-2</v>
      </c>
      <c r="AC2157" s="7"/>
      <c r="AD2157" s="26">
        <v>1.8963915188404984E-2</v>
      </c>
      <c r="AE2157" s="28"/>
      <c r="AF2157" s="28"/>
      <c r="AG2157" s="28"/>
      <c r="AH2157" s="29"/>
      <c r="AI2157" s="108" t="str">
        <f t="shared" si="268"/>
        <v>NO OFERTADO</v>
      </c>
      <c r="AJ2157" s="108" t="str">
        <f t="shared" si="269"/>
        <v>CORRECTO</v>
      </c>
      <c r="AK2157" s="27">
        <v>1.2642610125603323E-2</v>
      </c>
      <c r="AL2157" s="7"/>
      <c r="AM2157" s="26">
        <v>1.2642610125603323E-2</v>
      </c>
      <c r="AN2157" s="28"/>
      <c r="AO2157" s="28"/>
      <c r="AP2157" s="28"/>
      <c r="AQ2157" s="29"/>
      <c r="AR2157" s="108" t="str">
        <f t="shared" si="270"/>
        <v>NO OFERTADO</v>
      </c>
      <c r="AS2157" s="109" t="str">
        <f t="shared" si="271"/>
        <v>CORRECTO</v>
      </c>
    </row>
    <row r="2158" spans="1:45" ht="36" x14ac:dyDescent="0.25">
      <c r="A2158" s="134">
        <v>2158</v>
      </c>
      <c r="B2158" s="135">
        <v>2701</v>
      </c>
      <c r="C2158" s="10" t="s">
        <v>4717</v>
      </c>
      <c r="D2158" s="136" t="s">
        <v>562</v>
      </c>
      <c r="E2158" s="136" t="s">
        <v>201</v>
      </c>
      <c r="F2158" s="136" t="s">
        <v>241</v>
      </c>
      <c r="G2158" s="136" t="s">
        <v>8</v>
      </c>
      <c r="H2158" s="136" t="s">
        <v>4526</v>
      </c>
      <c r="I2158" s="137" t="s">
        <v>45</v>
      </c>
      <c r="J2158" s="8">
        <v>500</v>
      </c>
      <c r="K2158" s="163">
        <v>20124978</v>
      </c>
      <c r="L2158" s="9">
        <v>2829.61</v>
      </c>
      <c r="M2158" s="9">
        <v>5000</v>
      </c>
      <c r="N2158" s="138">
        <f t="shared" si="264"/>
        <v>14148050</v>
      </c>
      <c r="O2158" s="11" t="s">
        <v>4557</v>
      </c>
      <c r="P2158" s="39">
        <v>4.2986043565523667E-4</v>
      </c>
      <c r="Q2158" s="39"/>
      <c r="R2158" s="26">
        <v>0.10746510891380917</v>
      </c>
      <c r="S2158" s="7"/>
      <c r="T2158" s="26">
        <v>0.10746510891380917</v>
      </c>
      <c r="U2158" s="11"/>
      <c r="V2158" s="28"/>
      <c r="W2158" s="28"/>
      <c r="X2158" s="29"/>
      <c r="Y2158" s="108" t="str">
        <f t="shared" si="265"/>
        <v>NO OFERTADO</v>
      </c>
      <c r="Z2158" s="108" t="str">
        <f t="shared" si="266"/>
        <v>CORRECTO</v>
      </c>
      <c r="AA2158" s="29">
        <f t="shared" si="267"/>
        <v>0</v>
      </c>
      <c r="AB2158" s="25">
        <v>3.8687439208971303E-2</v>
      </c>
      <c r="AC2158" s="7"/>
      <c r="AD2158" s="26">
        <v>3.8687439208971303E-2</v>
      </c>
      <c r="AE2158" s="28"/>
      <c r="AF2158" s="28"/>
      <c r="AG2158" s="28"/>
      <c r="AH2158" s="29"/>
      <c r="AI2158" s="108" t="str">
        <f t="shared" si="268"/>
        <v>NO OFERTADO</v>
      </c>
      <c r="AJ2158" s="108" t="str">
        <f t="shared" si="269"/>
        <v>CORRECTO</v>
      </c>
      <c r="AK2158" s="27">
        <v>2.5791626139314201E-2</v>
      </c>
      <c r="AL2158" s="7"/>
      <c r="AM2158" s="26">
        <v>2.5791626139314201E-2</v>
      </c>
      <c r="AN2158" s="28"/>
      <c r="AO2158" s="28"/>
      <c r="AP2158" s="28"/>
      <c r="AQ2158" s="29"/>
      <c r="AR2158" s="108" t="str">
        <f t="shared" si="270"/>
        <v>NO OFERTADO</v>
      </c>
      <c r="AS2158" s="109" t="str">
        <f t="shared" si="271"/>
        <v>CORRECTO</v>
      </c>
    </row>
    <row r="2159" spans="1:45" ht="24" x14ac:dyDescent="0.25">
      <c r="A2159" s="134">
        <v>2159</v>
      </c>
      <c r="B2159" s="135">
        <v>2705</v>
      </c>
      <c r="C2159" s="10" t="s">
        <v>4839</v>
      </c>
      <c r="D2159" s="136" t="s">
        <v>4528</v>
      </c>
      <c r="E2159" s="136" t="s">
        <v>230</v>
      </c>
      <c r="F2159" s="136" t="s">
        <v>230</v>
      </c>
      <c r="G2159" s="136" t="s">
        <v>8</v>
      </c>
      <c r="H2159" s="136" t="s">
        <v>231</v>
      </c>
      <c r="I2159" s="137" t="s">
        <v>45</v>
      </c>
      <c r="J2159" s="8">
        <v>1</v>
      </c>
      <c r="K2159" s="8"/>
      <c r="L2159" s="9">
        <v>10206.26</v>
      </c>
      <c r="M2159" s="9">
        <v>757.15384615384619</v>
      </c>
      <c r="N2159" s="138">
        <f t="shared" si="264"/>
        <v>7727709.0138461543</v>
      </c>
      <c r="O2159" s="11" t="s">
        <v>4557</v>
      </c>
      <c r="P2159" s="39">
        <v>2.3479110996277278E-4</v>
      </c>
      <c r="Q2159" s="39"/>
      <c r="R2159" s="26">
        <v>5.8697777490693194E-2</v>
      </c>
      <c r="S2159" s="7"/>
      <c r="T2159" s="26">
        <v>5.8697777490693194E-2</v>
      </c>
      <c r="U2159" s="11"/>
      <c r="V2159" s="28"/>
      <c r="W2159" s="28"/>
      <c r="X2159" s="29"/>
      <c r="Y2159" s="108" t="str">
        <f t="shared" si="265"/>
        <v>NO OFERTADO</v>
      </c>
      <c r="Z2159" s="108" t="str">
        <f t="shared" si="266"/>
        <v>CORRECTO</v>
      </c>
      <c r="AA2159" s="29">
        <f t="shared" si="267"/>
        <v>0</v>
      </c>
      <c r="AB2159" s="25">
        <v>2.113119989664955E-2</v>
      </c>
      <c r="AC2159" s="7"/>
      <c r="AD2159" s="26">
        <v>2.113119989664955E-2</v>
      </c>
      <c r="AE2159" s="28"/>
      <c r="AF2159" s="28"/>
      <c r="AG2159" s="28"/>
      <c r="AH2159" s="29"/>
      <c r="AI2159" s="108" t="str">
        <f t="shared" si="268"/>
        <v>NO OFERTADO</v>
      </c>
      <c r="AJ2159" s="108" t="str">
        <f t="shared" si="269"/>
        <v>CORRECTO</v>
      </c>
      <c r="AK2159" s="27">
        <v>1.4087466597766368E-2</v>
      </c>
      <c r="AL2159" s="7"/>
      <c r="AM2159" s="26">
        <v>1.4087466597766368E-2</v>
      </c>
      <c r="AN2159" s="28"/>
      <c r="AO2159" s="28"/>
      <c r="AP2159" s="28"/>
      <c r="AQ2159" s="29"/>
      <c r="AR2159" s="108" t="str">
        <f t="shared" si="270"/>
        <v>NO OFERTADO</v>
      </c>
      <c r="AS2159" s="109" t="str">
        <f t="shared" si="271"/>
        <v>CORRECTO</v>
      </c>
    </row>
    <row r="2160" spans="1:45" ht="24" x14ac:dyDescent="0.25">
      <c r="A2160" s="134">
        <v>2160</v>
      </c>
      <c r="B2160" s="135">
        <v>2683</v>
      </c>
      <c r="C2160" s="10" t="s">
        <v>4672</v>
      </c>
      <c r="D2160" s="136" t="s">
        <v>4511</v>
      </c>
      <c r="E2160" s="136" t="s">
        <v>3627</v>
      </c>
      <c r="F2160" s="136" t="s">
        <v>4655</v>
      </c>
      <c r="G2160" s="136" t="s">
        <v>3448</v>
      </c>
      <c r="H2160" s="136" t="s">
        <v>4656</v>
      </c>
      <c r="I2160" s="137" t="s">
        <v>45</v>
      </c>
      <c r="J2160" s="8">
        <v>1</v>
      </c>
      <c r="K2160" s="163" t="s">
        <v>4568</v>
      </c>
      <c r="L2160" s="9">
        <v>36557.980000000003</v>
      </c>
      <c r="M2160" s="9">
        <v>360.3</v>
      </c>
      <c r="N2160" s="138">
        <f t="shared" si="264"/>
        <v>13171840.194000002</v>
      </c>
      <c r="O2160" s="11" t="s">
        <v>4557</v>
      </c>
      <c r="P2160" s="39">
        <v>4.0020023707677019E-4</v>
      </c>
      <c r="Q2160" s="39"/>
      <c r="R2160" s="26">
        <v>0.10005005926919254</v>
      </c>
      <c r="S2160" s="7"/>
      <c r="T2160" s="26">
        <v>0.10005005926919254</v>
      </c>
      <c r="U2160" s="11"/>
      <c r="V2160" s="28"/>
      <c r="W2160" s="28"/>
      <c r="X2160" s="29"/>
      <c r="Y2160" s="108" t="str">
        <f t="shared" si="265"/>
        <v>NO OFERTADO</v>
      </c>
      <c r="Z2160" s="108" t="str">
        <f t="shared" si="266"/>
        <v>CORRECTO</v>
      </c>
      <c r="AA2160" s="29">
        <f t="shared" si="267"/>
        <v>0</v>
      </c>
      <c r="AB2160" s="25">
        <v>3.6018021336909317E-2</v>
      </c>
      <c r="AC2160" s="7"/>
      <c r="AD2160" s="26">
        <v>3.6018021336909317E-2</v>
      </c>
      <c r="AE2160" s="28"/>
      <c r="AF2160" s="28"/>
      <c r="AG2160" s="28"/>
      <c r="AH2160" s="29"/>
      <c r="AI2160" s="108" t="str">
        <f t="shared" si="268"/>
        <v>NO OFERTADO</v>
      </c>
      <c r="AJ2160" s="108" t="str">
        <f t="shared" si="269"/>
        <v>CORRECTO</v>
      </c>
      <c r="AK2160" s="27">
        <v>2.401201422460621E-2</v>
      </c>
      <c r="AL2160" s="7"/>
      <c r="AM2160" s="26">
        <v>2.401201422460621E-2</v>
      </c>
      <c r="AN2160" s="28"/>
      <c r="AO2160" s="28"/>
      <c r="AP2160" s="28"/>
      <c r="AQ2160" s="29"/>
      <c r="AR2160" s="108" t="str">
        <f t="shared" si="270"/>
        <v>NO OFERTADO</v>
      </c>
      <c r="AS2160" s="109" t="str">
        <f t="shared" si="271"/>
        <v>CORRECTO</v>
      </c>
    </row>
    <row r="2161" spans="1:45" ht="24" x14ac:dyDescent="0.25">
      <c r="A2161" s="134">
        <v>2161</v>
      </c>
      <c r="B2161" s="135">
        <v>2480</v>
      </c>
      <c r="C2161" s="10" t="s">
        <v>4754</v>
      </c>
      <c r="D2161" s="136" t="s">
        <v>4029</v>
      </c>
      <c r="E2161" s="136" t="s">
        <v>165</v>
      </c>
      <c r="F2161" s="136" t="s">
        <v>1311</v>
      </c>
      <c r="G2161" s="136" t="s">
        <v>8</v>
      </c>
      <c r="H2161" s="136" t="s">
        <v>4030</v>
      </c>
      <c r="I2161" s="137" t="s">
        <v>45</v>
      </c>
      <c r="J2161" s="8">
        <v>1</v>
      </c>
      <c r="K2161" s="8" t="s">
        <v>562</v>
      </c>
      <c r="L2161" s="9">
        <v>36063.47</v>
      </c>
      <c r="M2161" s="138">
        <v>133.88999999999999</v>
      </c>
      <c r="N2161" s="138">
        <f t="shared" si="264"/>
        <v>4828537.9983000001</v>
      </c>
      <c r="O2161" s="11" t="s">
        <v>4557</v>
      </c>
      <c r="P2161" s="39">
        <v>1.4670554935323967E-4</v>
      </c>
      <c r="Q2161" s="39"/>
      <c r="R2161" s="26">
        <v>3.667638733830992E-2</v>
      </c>
      <c r="S2161" s="7"/>
      <c r="T2161" s="26">
        <v>3.667638733830992E-2</v>
      </c>
      <c r="U2161" s="11"/>
      <c r="V2161" s="28"/>
      <c r="W2161" s="28"/>
      <c r="X2161" s="29"/>
      <c r="Y2161" s="108" t="str">
        <f t="shared" si="265"/>
        <v>NO OFERTADO</v>
      </c>
      <c r="Z2161" s="108" t="str">
        <f t="shared" si="266"/>
        <v>CORRECTO</v>
      </c>
      <c r="AA2161" s="29">
        <f t="shared" si="267"/>
        <v>0</v>
      </c>
      <c r="AB2161" s="25">
        <v>1.3203499441791571E-2</v>
      </c>
      <c r="AC2161" s="7"/>
      <c r="AD2161" s="26">
        <v>1.3203499441791571E-2</v>
      </c>
      <c r="AE2161" s="28"/>
      <c r="AF2161" s="28"/>
      <c r="AG2161" s="28"/>
      <c r="AH2161" s="29"/>
      <c r="AI2161" s="108" t="str">
        <f t="shared" si="268"/>
        <v>NO OFERTADO</v>
      </c>
      <c r="AJ2161" s="108" t="str">
        <f t="shared" si="269"/>
        <v>CORRECTO</v>
      </c>
      <c r="AK2161" s="27">
        <v>8.8023329611943806E-3</v>
      </c>
      <c r="AL2161" s="7"/>
      <c r="AM2161" s="26">
        <v>8.8023329611943806E-3</v>
      </c>
      <c r="AN2161" s="28"/>
      <c r="AO2161" s="28"/>
      <c r="AP2161" s="28"/>
      <c r="AQ2161" s="29"/>
      <c r="AR2161" s="108" t="str">
        <f t="shared" si="270"/>
        <v>NO OFERTADO</v>
      </c>
      <c r="AS2161" s="109" t="str">
        <f t="shared" si="271"/>
        <v>CORRECTO</v>
      </c>
    </row>
    <row r="2162" spans="1:45" ht="36" x14ac:dyDescent="0.25">
      <c r="A2162" s="134">
        <v>2162</v>
      </c>
      <c r="B2162" s="135">
        <v>2686</v>
      </c>
      <c r="C2162" s="10" t="s">
        <v>4713</v>
      </c>
      <c r="D2162" s="136" t="s">
        <v>4514</v>
      </c>
      <c r="E2162" s="136" t="s">
        <v>3627</v>
      </c>
      <c r="F2162" s="136" t="s">
        <v>166</v>
      </c>
      <c r="G2162" s="136" t="s">
        <v>3448</v>
      </c>
      <c r="H2162" s="136" t="s">
        <v>4765</v>
      </c>
      <c r="I2162" s="137" t="s">
        <v>45</v>
      </c>
      <c r="J2162" s="8">
        <v>1000</v>
      </c>
      <c r="K2162" s="8" t="s">
        <v>4569</v>
      </c>
      <c r="L2162" s="9">
        <v>90</v>
      </c>
      <c r="M2162" s="9">
        <v>283250</v>
      </c>
      <c r="N2162" s="138">
        <f t="shared" si="264"/>
        <v>25492500</v>
      </c>
      <c r="O2162" s="11" t="s">
        <v>4557</v>
      </c>
      <c r="P2162" s="39">
        <v>7.7453904643686735E-4</v>
      </c>
      <c r="Q2162" s="39"/>
      <c r="R2162" s="26">
        <v>0.19363476160921683</v>
      </c>
      <c r="S2162" s="7"/>
      <c r="T2162" s="26">
        <v>0.19363476160921683</v>
      </c>
      <c r="U2162" s="11"/>
      <c r="V2162" s="28"/>
      <c r="W2162" s="28"/>
      <c r="X2162" s="29"/>
      <c r="Y2162" s="108" t="str">
        <f t="shared" si="265"/>
        <v>NO OFERTADO</v>
      </c>
      <c r="Z2162" s="108" t="str">
        <f t="shared" si="266"/>
        <v>CORRECTO</v>
      </c>
      <c r="AA2162" s="29">
        <f t="shared" si="267"/>
        <v>0</v>
      </c>
      <c r="AB2162" s="25">
        <v>6.970851417931806E-2</v>
      </c>
      <c r="AC2162" s="7"/>
      <c r="AD2162" s="26">
        <v>6.970851417931806E-2</v>
      </c>
      <c r="AE2162" s="28"/>
      <c r="AF2162" s="28"/>
      <c r="AG2162" s="28"/>
      <c r="AH2162" s="29"/>
      <c r="AI2162" s="108" t="str">
        <f t="shared" si="268"/>
        <v>NO OFERTADO</v>
      </c>
      <c r="AJ2162" s="108" t="str">
        <f t="shared" si="269"/>
        <v>CORRECTO</v>
      </c>
      <c r="AK2162" s="27">
        <v>4.647234278621204E-2</v>
      </c>
      <c r="AL2162" s="7"/>
      <c r="AM2162" s="26">
        <v>4.647234278621204E-2</v>
      </c>
      <c r="AN2162" s="28"/>
      <c r="AO2162" s="28"/>
      <c r="AP2162" s="28"/>
      <c r="AQ2162" s="29"/>
      <c r="AR2162" s="108" t="str">
        <f t="shared" si="270"/>
        <v>NO OFERTADO</v>
      </c>
      <c r="AS2162" s="109" t="str">
        <f t="shared" si="271"/>
        <v>CORRECTO</v>
      </c>
    </row>
    <row r="2163" spans="1:45" ht="24" x14ac:dyDescent="0.25">
      <c r="A2163" s="134">
        <v>2163</v>
      </c>
      <c r="B2163" s="135">
        <v>2704</v>
      </c>
      <c r="C2163" s="10" t="s">
        <v>4710</v>
      </c>
      <c r="D2163" s="136" t="s">
        <v>3487</v>
      </c>
      <c r="E2163" s="136" t="s">
        <v>3556</v>
      </c>
      <c r="F2163" s="136" t="s">
        <v>267</v>
      </c>
      <c r="G2163" s="136" t="s">
        <v>3448</v>
      </c>
      <c r="H2163" s="136" t="s">
        <v>4527</v>
      </c>
      <c r="I2163" s="137" t="s">
        <v>45</v>
      </c>
      <c r="J2163" s="8">
        <v>1</v>
      </c>
      <c r="K2163" s="8">
        <v>20152878</v>
      </c>
      <c r="L2163" s="9">
        <v>89114</v>
      </c>
      <c r="M2163" s="9">
        <v>698.84615384615381</v>
      </c>
      <c r="N2163" s="138">
        <f t="shared" si="264"/>
        <v>62276976.153846152</v>
      </c>
      <c r="O2163" s="11" t="s">
        <v>4557</v>
      </c>
      <c r="P2163" s="39">
        <v>1.892162389925332E-3</v>
      </c>
      <c r="Q2163" s="39"/>
      <c r="R2163" s="26">
        <v>0.47304059748133298</v>
      </c>
      <c r="S2163" s="7"/>
      <c r="T2163" s="26">
        <v>0.47304059748133298</v>
      </c>
      <c r="U2163" s="11"/>
      <c r="V2163" s="28"/>
      <c r="W2163" s="28"/>
      <c r="X2163" s="29"/>
      <c r="Y2163" s="108" t="str">
        <f t="shared" si="265"/>
        <v>NO OFERTADO</v>
      </c>
      <c r="Z2163" s="108" t="str">
        <f t="shared" si="266"/>
        <v>CORRECTO</v>
      </c>
      <c r="AA2163" s="29">
        <f t="shared" si="267"/>
        <v>0</v>
      </c>
      <c r="AB2163" s="25">
        <v>0.17029461509327989</v>
      </c>
      <c r="AC2163" s="7"/>
      <c r="AD2163" s="26">
        <v>0.17029461509327989</v>
      </c>
      <c r="AE2163" s="28"/>
      <c r="AF2163" s="28"/>
      <c r="AG2163" s="28"/>
      <c r="AH2163" s="29"/>
      <c r="AI2163" s="108" t="str">
        <f t="shared" si="268"/>
        <v>NO OFERTADO</v>
      </c>
      <c r="AJ2163" s="108" t="str">
        <f t="shared" si="269"/>
        <v>CORRECTO</v>
      </c>
      <c r="AK2163" s="27">
        <v>0.11352974339551992</v>
      </c>
      <c r="AL2163" s="7"/>
      <c r="AM2163" s="26">
        <v>0.11352974339551992</v>
      </c>
      <c r="AN2163" s="28"/>
      <c r="AO2163" s="28"/>
      <c r="AP2163" s="28"/>
      <c r="AQ2163" s="29"/>
      <c r="AR2163" s="108" t="str">
        <f t="shared" si="270"/>
        <v>NO OFERTADO</v>
      </c>
      <c r="AS2163" s="109" t="str">
        <f t="shared" si="271"/>
        <v>CORRECTO</v>
      </c>
    </row>
    <row r="2164" spans="1:45" ht="24" x14ac:dyDescent="0.25">
      <c r="A2164" s="134">
        <v>2164</v>
      </c>
      <c r="B2164" s="135">
        <v>2717</v>
      </c>
      <c r="C2164" s="10" t="s">
        <v>4723</v>
      </c>
      <c r="D2164" s="136" t="s">
        <v>3487</v>
      </c>
      <c r="E2164" s="136" t="s">
        <v>3556</v>
      </c>
      <c r="F2164" s="136" t="s">
        <v>267</v>
      </c>
      <c r="G2164" s="136" t="s">
        <v>3448</v>
      </c>
      <c r="H2164" s="136" t="s">
        <v>3901</v>
      </c>
      <c r="I2164" s="137" t="s">
        <v>45</v>
      </c>
      <c r="J2164" s="8">
        <v>1</v>
      </c>
      <c r="K2164" s="8">
        <v>20159499</v>
      </c>
      <c r="L2164" s="9">
        <v>30182.81</v>
      </c>
      <c r="M2164" s="9">
        <v>236.375</v>
      </c>
      <c r="N2164" s="138">
        <f t="shared" si="264"/>
        <v>7134461.7137500001</v>
      </c>
      <c r="O2164" s="11" t="s">
        <v>4557</v>
      </c>
      <c r="P2164" s="39">
        <v>2.1676646749468523E-4</v>
      </c>
      <c r="Q2164" s="39"/>
      <c r="R2164" s="26">
        <v>5.4191616873671307E-2</v>
      </c>
      <c r="S2164" s="7"/>
      <c r="T2164" s="26">
        <v>5.4191616873671307E-2</v>
      </c>
      <c r="U2164" s="11"/>
      <c r="V2164" s="28"/>
      <c r="W2164" s="28"/>
      <c r="X2164" s="29"/>
      <c r="Y2164" s="108" t="str">
        <f t="shared" si="265"/>
        <v>NO OFERTADO</v>
      </c>
      <c r="Z2164" s="108" t="str">
        <f t="shared" si="266"/>
        <v>CORRECTO</v>
      </c>
      <c r="AA2164" s="29">
        <f t="shared" si="267"/>
        <v>0</v>
      </c>
      <c r="AB2164" s="25">
        <v>1.9508982074521671E-2</v>
      </c>
      <c r="AC2164" s="7"/>
      <c r="AD2164" s="26">
        <v>1.9508982074521671E-2</v>
      </c>
      <c r="AE2164" s="28"/>
      <c r="AF2164" s="28"/>
      <c r="AG2164" s="28"/>
      <c r="AH2164" s="29"/>
      <c r="AI2164" s="108" t="str">
        <f t="shared" si="268"/>
        <v>NO OFERTADO</v>
      </c>
      <c r="AJ2164" s="108" t="str">
        <f t="shared" si="269"/>
        <v>CORRECTO</v>
      </c>
      <c r="AK2164" s="27">
        <v>1.3005988049681115E-2</v>
      </c>
      <c r="AL2164" s="7"/>
      <c r="AM2164" s="26">
        <v>1.3005988049681115E-2</v>
      </c>
      <c r="AN2164" s="28"/>
      <c r="AO2164" s="28"/>
      <c r="AP2164" s="28"/>
      <c r="AQ2164" s="29"/>
      <c r="AR2164" s="108" t="str">
        <f t="shared" si="270"/>
        <v>NO OFERTADO</v>
      </c>
      <c r="AS2164" s="109" t="str">
        <f t="shared" si="271"/>
        <v>CORRECTO</v>
      </c>
    </row>
    <row r="2165" spans="1:45" x14ac:dyDescent="0.25">
      <c r="A2165" s="134">
        <v>2165</v>
      </c>
      <c r="B2165" s="135">
        <v>2695</v>
      </c>
      <c r="C2165" s="10" t="s">
        <v>4714</v>
      </c>
      <c r="D2165" s="136" t="s">
        <v>562</v>
      </c>
      <c r="E2165" s="136" t="s">
        <v>559</v>
      </c>
      <c r="F2165" s="136" t="s">
        <v>166</v>
      </c>
      <c r="G2165" s="136" t="s">
        <v>8</v>
      </c>
      <c r="H2165" s="136" t="s">
        <v>4522</v>
      </c>
      <c r="I2165" s="137" t="s">
        <v>45</v>
      </c>
      <c r="J2165" s="8">
        <v>200</v>
      </c>
      <c r="K2165" s="8" t="s">
        <v>4571</v>
      </c>
      <c r="L2165" s="9">
        <v>725.47</v>
      </c>
      <c r="M2165" s="9">
        <v>30000</v>
      </c>
      <c r="N2165" s="138">
        <f t="shared" si="264"/>
        <v>21764100</v>
      </c>
      <c r="O2165" s="11" t="s">
        <v>4557</v>
      </c>
      <c r="P2165" s="39">
        <v>6.6125900796534765E-4</v>
      </c>
      <c r="Q2165" s="39"/>
      <c r="R2165" s="26">
        <v>0.16531475199133691</v>
      </c>
      <c r="S2165" s="7"/>
      <c r="T2165" s="26">
        <v>0.16531475199133691</v>
      </c>
      <c r="U2165" s="11"/>
      <c r="V2165" s="28"/>
      <c r="W2165" s="28"/>
      <c r="X2165" s="29"/>
      <c r="Y2165" s="108" t="str">
        <f t="shared" si="265"/>
        <v>NO OFERTADO</v>
      </c>
      <c r="Z2165" s="108" t="str">
        <f t="shared" si="266"/>
        <v>CORRECTO</v>
      </c>
      <c r="AA2165" s="29">
        <f t="shared" si="267"/>
        <v>0</v>
      </c>
      <c r="AB2165" s="25">
        <v>5.951331071688129E-2</v>
      </c>
      <c r="AC2165" s="7"/>
      <c r="AD2165" s="26">
        <v>5.951331071688129E-2</v>
      </c>
      <c r="AE2165" s="28"/>
      <c r="AF2165" s="28"/>
      <c r="AG2165" s="28"/>
      <c r="AH2165" s="29"/>
      <c r="AI2165" s="108" t="str">
        <f t="shared" si="268"/>
        <v>NO OFERTADO</v>
      </c>
      <c r="AJ2165" s="108" t="str">
        <f t="shared" si="269"/>
        <v>CORRECTO</v>
      </c>
      <c r="AK2165" s="27">
        <v>3.9675540477920858E-2</v>
      </c>
      <c r="AL2165" s="7"/>
      <c r="AM2165" s="26">
        <v>3.9675540477920858E-2</v>
      </c>
      <c r="AN2165" s="28"/>
      <c r="AO2165" s="28"/>
      <c r="AP2165" s="28"/>
      <c r="AQ2165" s="29"/>
      <c r="AR2165" s="108" t="str">
        <f t="shared" si="270"/>
        <v>NO OFERTADO</v>
      </c>
      <c r="AS2165" s="109" t="str">
        <f t="shared" si="271"/>
        <v>CORRECTO</v>
      </c>
    </row>
    <row r="2166" spans="1:45" ht="24" x14ac:dyDescent="0.25">
      <c r="A2166" s="134">
        <v>2166</v>
      </c>
      <c r="B2166" s="135">
        <v>2684</v>
      </c>
      <c r="C2166" s="10" t="s">
        <v>4707</v>
      </c>
      <c r="D2166" s="136" t="s">
        <v>3487</v>
      </c>
      <c r="E2166" s="136" t="s">
        <v>4505</v>
      </c>
      <c r="F2166" s="136" t="s">
        <v>241</v>
      </c>
      <c r="G2166" s="136" t="s">
        <v>4512</v>
      </c>
      <c r="H2166" s="136" t="s">
        <v>4506</v>
      </c>
      <c r="I2166" s="137" t="s">
        <v>45</v>
      </c>
      <c r="J2166" s="8">
        <v>300</v>
      </c>
      <c r="K2166" s="8"/>
      <c r="L2166" s="9">
        <v>3914.16</v>
      </c>
      <c r="M2166" s="9">
        <v>110469.23076923077</v>
      </c>
      <c r="N2166" s="138">
        <f t="shared" si="264"/>
        <v>432394244.30769229</v>
      </c>
      <c r="O2166" s="11" t="s">
        <v>4557</v>
      </c>
      <c r="P2166" s="39">
        <v>1.3137441430650969E-2</v>
      </c>
      <c r="Q2166" s="39"/>
      <c r="R2166" s="26">
        <v>3.2843603576627425</v>
      </c>
      <c r="S2166" s="7"/>
      <c r="T2166" s="26">
        <v>3.2843603576627425</v>
      </c>
      <c r="U2166" s="11"/>
      <c r="V2166" s="28"/>
      <c r="W2166" s="28"/>
      <c r="X2166" s="29"/>
      <c r="Y2166" s="108" t="str">
        <f t="shared" si="265"/>
        <v>NO OFERTADO</v>
      </c>
      <c r="Z2166" s="108" t="str">
        <f t="shared" si="266"/>
        <v>CORRECTO</v>
      </c>
      <c r="AA2166" s="29">
        <f t="shared" si="267"/>
        <v>0</v>
      </c>
      <c r="AB2166" s="25">
        <v>1.1823697287585873</v>
      </c>
      <c r="AC2166" s="7"/>
      <c r="AD2166" s="26">
        <v>1.1823697287585873</v>
      </c>
      <c r="AE2166" s="28"/>
      <c r="AF2166" s="28"/>
      <c r="AG2166" s="28"/>
      <c r="AH2166" s="29"/>
      <c r="AI2166" s="108" t="str">
        <f t="shared" si="268"/>
        <v>NO OFERTADO</v>
      </c>
      <c r="AJ2166" s="108" t="str">
        <f t="shared" si="269"/>
        <v>CORRECTO</v>
      </c>
      <c r="AK2166" s="27">
        <v>0.78824648583905821</v>
      </c>
      <c r="AL2166" s="7"/>
      <c r="AM2166" s="26">
        <v>0.78824648583905821</v>
      </c>
      <c r="AN2166" s="28"/>
      <c r="AO2166" s="28"/>
      <c r="AP2166" s="28"/>
      <c r="AQ2166" s="29"/>
      <c r="AR2166" s="108" t="str">
        <f t="shared" si="270"/>
        <v>NO OFERTADO</v>
      </c>
      <c r="AS2166" s="109" t="str">
        <f t="shared" si="271"/>
        <v>CORRECTO</v>
      </c>
    </row>
    <row r="2167" spans="1:45" ht="24" x14ac:dyDescent="0.25">
      <c r="A2167" s="134">
        <v>2167</v>
      </c>
      <c r="B2167" s="135">
        <v>2676</v>
      </c>
      <c r="C2167" s="10" t="s">
        <v>4708</v>
      </c>
      <c r="D2167" s="136" t="s">
        <v>3487</v>
      </c>
      <c r="E2167" s="136" t="s">
        <v>4505</v>
      </c>
      <c r="F2167" s="136" t="s">
        <v>241</v>
      </c>
      <c r="G2167" s="136" t="s">
        <v>8</v>
      </c>
      <c r="H2167" s="136" t="s">
        <v>4506</v>
      </c>
      <c r="I2167" s="137" t="s">
        <v>45</v>
      </c>
      <c r="J2167" s="8">
        <v>300</v>
      </c>
      <c r="K2167" s="8"/>
      <c r="L2167" s="9">
        <v>3766.24</v>
      </c>
      <c r="M2167" s="9">
        <v>110469.23076923077</v>
      </c>
      <c r="N2167" s="138">
        <f t="shared" si="264"/>
        <v>416053635.69230765</v>
      </c>
      <c r="O2167" s="11" t="s">
        <v>4557</v>
      </c>
      <c r="P2167" s="39">
        <v>1.2640964450552584E-2</v>
      </c>
      <c r="Q2167" s="39"/>
      <c r="R2167" s="26">
        <v>3.160241112638146</v>
      </c>
      <c r="S2167" s="7"/>
      <c r="T2167" s="26">
        <v>3.160241112638146</v>
      </c>
      <c r="U2167" s="11"/>
      <c r="V2167" s="28"/>
      <c r="W2167" s="28"/>
      <c r="X2167" s="29"/>
      <c r="Y2167" s="108" t="str">
        <f t="shared" si="265"/>
        <v>NO OFERTADO</v>
      </c>
      <c r="Z2167" s="108" t="str">
        <f t="shared" si="266"/>
        <v>CORRECTO</v>
      </c>
      <c r="AA2167" s="29">
        <f t="shared" si="267"/>
        <v>0</v>
      </c>
      <c r="AB2167" s="25">
        <v>1.1376868005497325</v>
      </c>
      <c r="AC2167" s="7"/>
      <c r="AD2167" s="26">
        <v>1.1376868005497325</v>
      </c>
      <c r="AE2167" s="28"/>
      <c r="AF2167" s="28"/>
      <c r="AG2167" s="28"/>
      <c r="AH2167" s="29"/>
      <c r="AI2167" s="108" t="str">
        <f t="shared" si="268"/>
        <v>NO OFERTADO</v>
      </c>
      <c r="AJ2167" s="108" t="str">
        <f t="shared" si="269"/>
        <v>CORRECTO</v>
      </c>
      <c r="AK2167" s="27">
        <v>0.7584578670331551</v>
      </c>
      <c r="AL2167" s="7"/>
      <c r="AM2167" s="26">
        <v>0.7584578670331551</v>
      </c>
      <c r="AN2167" s="28"/>
      <c r="AO2167" s="28"/>
      <c r="AP2167" s="28"/>
      <c r="AQ2167" s="29"/>
      <c r="AR2167" s="108" t="str">
        <f t="shared" si="270"/>
        <v>NO OFERTADO</v>
      </c>
      <c r="AS2167" s="109" t="str">
        <f t="shared" si="271"/>
        <v>CORRECTO</v>
      </c>
    </row>
    <row r="2168" spans="1:45" ht="36" x14ac:dyDescent="0.25">
      <c r="A2168" s="134">
        <v>2168</v>
      </c>
      <c r="B2168" s="135">
        <v>2762</v>
      </c>
      <c r="C2168" s="10" t="s">
        <v>4739</v>
      </c>
      <c r="D2168" s="136" t="s">
        <v>3487</v>
      </c>
      <c r="E2168" s="136" t="s">
        <v>4289</v>
      </c>
      <c r="F2168" s="136" t="s">
        <v>3536</v>
      </c>
      <c r="G2168" s="136" t="s">
        <v>8</v>
      </c>
      <c r="H2168" s="136" t="s">
        <v>4556</v>
      </c>
      <c r="I2168" s="137" t="s">
        <v>45</v>
      </c>
      <c r="J2168" s="8">
        <v>1</v>
      </c>
      <c r="K2168" s="8" t="s">
        <v>4589</v>
      </c>
      <c r="L2168" s="9">
        <v>138780.82999999999</v>
      </c>
      <c r="M2168" s="9">
        <v>16.625</v>
      </c>
      <c r="N2168" s="138">
        <f t="shared" si="264"/>
        <v>2307231.2987499996</v>
      </c>
      <c r="O2168" s="11" t="s">
        <v>4557</v>
      </c>
      <c r="P2168" s="39">
        <v>7.0100646466337936E-5</v>
      </c>
      <c r="Q2168" s="39"/>
      <c r="R2168" s="26">
        <v>1.7525161616584486E-2</v>
      </c>
      <c r="S2168" s="7"/>
      <c r="T2168" s="26">
        <v>1.7525161616584486E-2</v>
      </c>
      <c r="U2168" s="11"/>
      <c r="V2168" s="28"/>
      <c r="W2168" s="28"/>
      <c r="X2168" s="29"/>
      <c r="Y2168" s="108" t="str">
        <f t="shared" si="265"/>
        <v>NO OFERTADO</v>
      </c>
      <c r="Z2168" s="108" t="str">
        <f t="shared" si="266"/>
        <v>CORRECTO</v>
      </c>
      <c r="AA2168" s="29">
        <f t="shared" si="267"/>
        <v>0</v>
      </c>
      <c r="AB2168" s="25">
        <v>6.3090581819704146E-3</v>
      </c>
      <c r="AC2168" s="7"/>
      <c r="AD2168" s="26">
        <v>6.3090581819704146E-3</v>
      </c>
      <c r="AE2168" s="28"/>
      <c r="AF2168" s="28"/>
      <c r="AG2168" s="28"/>
      <c r="AH2168" s="29"/>
      <c r="AI2168" s="108" t="str">
        <f t="shared" si="268"/>
        <v>NO OFERTADO</v>
      </c>
      <c r="AJ2168" s="108" t="str">
        <f t="shared" si="269"/>
        <v>CORRECTO</v>
      </c>
      <c r="AK2168" s="27">
        <v>4.2060387879802761E-3</v>
      </c>
      <c r="AL2168" s="7"/>
      <c r="AM2168" s="26">
        <v>4.2060387879802761E-3</v>
      </c>
      <c r="AN2168" s="28"/>
      <c r="AO2168" s="28"/>
      <c r="AP2168" s="28"/>
      <c r="AQ2168" s="29"/>
      <c r="AR2168" s="108" t="str">
        <f t="shared" si="270"/>
        <v>NO OFERTADO</v>
      </c>
      <c r="AS2168" s="109" t="str">
        <f t="shared" si="271"/>
        <v>CORRECTO</v>
      </c>
    </row>
    <row r="2169" spans="1:45" x14ac:dyDescent="0.25">
      <c r="A2169" s="134">
        <v>2169</v>
      </c>
      <c r="B2169" s="135">
        <v>2763</v>
      </c>
      <c r="C2169" s="10" t="s">
        <v>4694</v>
      </c>
      <c r="D2169" s="136" t="s">
        <v>562</v>
      </c>
      <c r="E2169" s="136" t="s">
        <v>201</v>
      </c>
      <c r="F2169" s="136" t="s">
        <v>241</v>
      </c>
      <c r="G2169" s="136" t="s">
        <v>8</v>
      </c>
      <c r="H2169" s="136" t="s">
        <v>571</v>
      </c>
      <c r="I2169" s="137" t="s">
        <v>45</v>
      </c>
      <c r="J2169" s="8">
        <v>400</v>
      </c>
      <c r="K2169" s="8"/>
      <c r="L2169" s="9">
        <v>147.13999999999999</v>
      </c>
      <c r="M2169" s="9">
        <v>1777.7777777777778</v>
      </c>
      <c r="N2169" s="138">
        <f t="shared" si="264"/>
        <v>261582.22222222222</v>
      </c>
      <c r="O2169" s="11" t="s">
        <v>4557</v>
      </c>
      <c r="P2169" s="39">
        <v>7.9476569565494452E-6</v>
      </c>
      <c r="Q2169" s="39"/>
      <c r="R2169" s="26">
        <v>1.9869142391373612E-3</v>
      </c>
      <c r="S2169" s="7"/>
      <c r="T2169" s="26">
        <v>1.9869142391373612E-3</v>
      </c>
      <c r="U2169" s="11"/>
      <c r="V2169" s="28"/>
      <c r="W2169" s="28"/>
      <c r="X2169" s="29"/>
      <c r="Y2169" s="108" t="str">
        <f t="shared" si="265"/>
        <v>NO OFERTADO</v>
      </c>
      <c r="Z2169" s="108" t="str">
        <f t="shared" si="266"/>
        <v>CORRECTO</v>
      </c>
      <c r="AA2169" s="29">
        <f t="shared" si="267"/>
        <v>0</v>
      </c>
      <c r="AB2169" s="25">
        <v>7.1528912608945011E-4</v>
      </c>
      <c r="AC2169" s="7"/>
      <c r="AD2169" s="26">
        <v>7.1528912608945011E-4</v>
      </c>
      <c r="AE2169" s="28"/>
      <c r="AF2169" s="28"/>
      <c r="AG2169" s="28"/>
      <c r="AH2169" s="29"/>
      <c r="AI2169" s="108" t="str">
        <f t="shared" si="268"/>
        <v>NO OFERTADO</v>
      </c>
      <c r="AJ2169" s="108" t="str">
        <f t="shared" si="269"/>
        <v>CORRECTO</v>
      </c>
      <c r="AK2169" s="27">
        <v>4.768594173929667E-4</v>
      </c>
      <c r="AL2169" s="7"/>
      <c r="AM2169" s="26">
        <v>4.768594173929667E-4</v>
      </c>
      <c r="AN2169" s="28"/>
      <c r="AO2169" s="28"/>
      <c r="AP2169" s="28"/>
      <c r="AQ2169" s="29"/>
      <c r="AR2169" s="108" t="str">
        <f t="shared" si="270"/>
        <v>NO OFERTADO</v>
      </c>
      <c r="AS2169" s="109" t="str">
        <f t="shared" si="271"/>
        <v>CORRECTO</v>
      </c>
    </row>
    <row r="2170" spans="1:45" ht="24" x14ac:dyDescent="0.25">
      <c r="A2170" s="134">
        <v>2170</v>
      </c>
      <c r="B2170" s="135">
        <v>2096</v>
      </c>
      <c r="C2170" s="10" t="s">
        <v>4841</v>
      </c>
      <c r="D2170" s="136" t="s">
        <v>4840</v>
      </c>
      <c r="E2170" s="136" t="s">
        <v>3627</v>
      </c>
      <c r="F2170" s="136" t="s">
        <v>166</v>
      </c>
      <c r="G2170" s="136" t="s">
        <v>8</v>
      </c>
      <c r="H2170" s="136" t="s">
        <v>4533</v>
      </c>
      <c r="I2170" s="137" t="s">
        <v>45</v>
      </c>
      <c r="J2170" s="8">
        <v>59</v>
      </c>
      <c r="K2170" s="8" t="s">
        <v>3372</v>
      </c>
      <c r="L2170" s="9">
        <v>54.2</v>
      </c>
      <c r="M2170" s="138">
        <v>59</v>
      </c>
      <c r="N2170" s="138">
        <f t="shared" si="264"/>
        <v>3197.8</v>
      </c>
      <c r="O2170" s="11" t="s">
        <v>4557</v>
      </c>
      <c r="P2170" s="39">
        <v>9.7158809951782467E-8</v>
      </c>
      <c r="Q2170" s="39"/>
      <c r="R2170" s="26">
        <v>2.4289702487945616E-5</v>
      </c>
      <c r="S2170" s="7"/>
      <c r="T2170" s="26">
        <v>2.4289702487945616E-5</v>
      </c>
      <c r="U2170" s="11"/>
      <c r="V2170" s="28"/>
      <c r="W2170" s="28"/>
      <c r="X2170" s="29"/>
      <c r="Y2170" s="108" t="str">
        <f t="shared" si="265"/>
        <v>NO OFERTADO</v>
      </c>
      <c r="Z2170" s="108" t="str">
        <f t="shared" si="266"/>
        <v>CORRECTO</v>
      </c>
      <c r="AA2170" s="29">
        <f t="shared" si="267"/>
        <v>0</v>
      </c>
      <c r="AB2170" s="25">
        <v>8.7442928956604227E-6</v>
      </c>
      <c r="AC2170" s="7"/>
      <c r="AD2170" s="26">
        <v>8.7442928956604227E-6</v>
      </c>
      <c r="AE2170" s="28"/>
      <c r="AF2170" s="28"/>
      <c r="AG2170" s="28"/>
      <c r="AH2170" s="29"/>
      <c r="AI2170" s="108" t="str">
        <f t="shared" si="268"/>
        <v>NO OFERTADO</v>
      </c>
      <c r="AJ2170" s="108" t="str">
        <f t="shared" si="269"/>
        <v>CORRECTO</v>
      </c>
      <c r="AK2170" s="27">
        <v>5.8295285971069482E-6</v>
      </c>
      <c r="AL2170" s="7"/>
      <c r="AM2170" s="26">
        <v>5.8295285971069482E-6</v>
      </c>
      <c r="AN2170" s="28"/>
      <c r="AO2170" s="28"/>
      <c r="AP2170" s="28"/>
      <c r="AQ2170" s="29"/>
      <c r="AR2170" s="108" t="str">
        <f t="shared" si="270"/>
        <v>NO OFERTADO</v>
      </c>
      <c r="AS2170" s="109" t="str">
        <f t="shared" si="271"/>
        <v>CORRECTO</v>
      </c>
    </row>
    <row r="2171" spans="1:45" ht="15" x14ac:dyDescent="0.25">
      <c r="A2171" s="134">
        <v>2171</v>
      </c>
      <c r="B2171" s="135">
        <v>2794</v>
      </c>
      <c r="C2171" s="10" t="s">
        <v>4603</v>
      </c>
      <c r="D2171" s="144" t="s">
        <v>3487</v>
      </c>
      <c r="E2171" s="144" t="s">
        <v>201</v>
      </c>
      <c r="F2171" s="164" t="s">
        <v>241</v>
      </c>
      <c r="G2171" s="136" t="s">
        <v>8</v>
      </c>
      <c r="H2171" s="164" t="s">
        <v>4604</v>
      </c>
      <c r="I2171" s="137" t="s">
        <v>45</v>
      </c>
      <c r="J2171" s="8">
        <v>800</v>
      </c>
      <c r="K2171" s="11" t="s">
        <v>1312</v>
      </c>
      <c r="L2171" s="9">
        <v>112.88</v>
      </c>
      <c r="M2171" s="9">
        <v>3200</v>
      </c>
      <c r="N2171" s="138">
        <f t="shared" si="264"/>
        <v>361216</v>
      </c>
      <c r="O2171" s="11" t="s">
        <v>4557</v>
      </c>
      <c r="P2171" s="39">
        <v>1.0974831664126291E-5</v>
      </c>
      <c r="Q2171" s="39"/>
      <c r="R2171" s="26">
        <v>2.7437079160315728E-3</v>
      </c>
      <c r="S2171" s="7"/>
      <c r="T2171" s="26">
        <v>2.7437079160315728E-3</v>
      </c>
      <c r="U2171" s="11"/>
      <c r="V2171" s="28"/>
      <c r="W2171" s="28"/>
      <c r="X2171" s="29"/>
      <c r="Y2171" s="108" t="str">
        <f t="shared" si="265"/>
        <v>NO OFERTADO</v>
      </c>
      <c r="Z2171" s="108" t="str">
        <f t="shared" si="266"/>
        <v>CORRECTO</v>
      </c>
      <c r="AA2171" s="29">
        <f t="shared" si="267"/>
        <v>0</v>
      </c>
      <c r="AB2171" s="25">
        <v>9.8773484977136622E-4</v>
      </c>
      <c r="AC2171" s="7"/>
      <c r="AD2171" s="26">
        <v>9.8773484977136622E-4</v>
      </c>
      <c r="AE2171" s="28"/>
      <c r="AF2171" s="28"/>
      <c r="AG2171" s="28"/>
      <c r="AH2171" s="29"/>
      <c r="AI2171" s="108" t="str">
        <f t="shared" si="268"/>
        <v>NO OFERTADO</v>
      </c>
      <c r="AJ2171" s="108" t="str">
        <f t="shared" si="269"/>
        <v>CORRECTO</v>
      </c>
      <c r="AK2171" s="27">
        <v>6.5848989984757748E-4</v>
      </c>
      <c r="AL2171" s="7"/>
      <c r="AM2171" s="26">
        <v>6.5848989984757748E-4</v>
      </c>
      <c r="AN2171" s="28"/>
      <c r="AO2171" s="28"/>
      <c r="AP2171" s="28"/>
      <c r="AQ2171" s="29"/>
      <c r="AR2171" s="108" t="str">
        <f t="shared" si="270"/>
        <v>NO OFERTADO</v>
      </c>
      <c r="AS2171" s="109" t="str">
        <f t="shared" si="271"/>
        <v>CORRECTO</v>
      </c>
    </row>
    <row r="2172" spans="1:45" ht="24" x14ac:dyDescent="0.25">
      <c r="A2172" s="134">
        <v>2172</v>
      </c>
      <c r="B2172" s="135">
        <v>2481</v>
      </c>
      <c r="C2172" s="10" t="s">
        <v>4756</v>
      </c>
      <c r="D2172" s="136" t="s">
        <v>562</v>
      </c>
      <c r="E2172" s="136" t="s">
        <v>201</v>
      </c>
      <c r="F2172" s="136" t="s">
        <v>241</v>
      </c>
      <c r="G2172" s="136" t="s">
        <v>8</v>
      </c>
      <c r="H2172" s="136" t="s">
        <v>571</v>
      </c>
      <c r="I2172" s="137" t="s">
        <v>45</v>
      </c>
      <c r="J2172" s="8">
        <v>800</v>
      </c>
      <c r="K2172" s="8" t="s">
        <v>562</v>
      </c>
      <c r="L2172" s="9">
        <v>139.66999999999999</v>
      </c>
      <c r="M2172" s="138">
        <v>13933.33</v>
      </c>
      <c r="N2172" s="138">
        <f t="shared" si="264"/>
        <v>1946068.2010999997</v>
      </c>
      <c r="O2172" s="11" t="s">
        <v>4557</v>
      </c>
      <c r="P2172" s="39">
        <v>5.9127422135181077E-5</v>
      </c>
      <c r="Q2172" s="39"/>
      <c r="R2172" s="26">
        <v>1.478185553379527E-2</v>
      </c>
      <c r="S2172" s="7"/>
      <c r="T2172" s="26">
        <v>1.478185553379527E-2</v>
      </c>
      <c r="U2172" s="11"/>
      <c r="V2172" s="28"/>
      <c r="W2172" s="28"/>
      <c r="X2172" s="29"/>
      <c r="Y2172" s="108" t="str">
        <f t="shared" si="265"/>
        <v>NO OFERTADO</v>
      </c>
      <c r="Z2172" s="108" t="str">
        <f t="shared" si="266"/>
        <v>CORRECTO</v>
      </c>
      <c r="AA2172" s="29">
        <f t="shared" si="267"/>
        <v>0</v>
      </c>
      <c r="AB2172" s="25">
        <v>5.3214679921662969E-3</v>
      </c>
      <c r="AC2172" s="7"/>
      <c r="AD2172" s="26">
        <v>5.3214679921662969E-3</v>
      </c>
      <c r="AE2172" s="28"/>
      <c r="AF2172" s="28"/>
      <c r="AG2172" s="28"/>
      <c r="AH2172" s="29"/>
      <c r="AI2172" s="108" t="str">
        <f t="shared" si="268"/>
        <v>NO OFERTADO</v>
      </c>
      <c r="AJ2172" s="108" t="str">
        <f t="shared" si="269"/>
        <v>CORRECTO</v>
      </c>
      <c r="AK2172" s="27">
        <v>3.5476453281108647E-3</v>
      </c>
      <c r="AL2172" s="7"/>
      <c r="AM2172" s="26">
        <v>3.5476453281108647E-3</v>
      </c>
      <c r="AN2172" s="28"/>
      <c r="AO2172" s="28"/>
      <c r="AP2172" s="28"/>
      <c r="AQ2172" s="29"/>
      <c r="AR2172" s="108" t="str">
        <f t="shared" si="270"/>
        <v>NO OFERTADO</v>
      </c>
      <c r="AS2172" s="109" t="str">
        <f t="shared" si="271"/>
        <v>CORRECTO</v>
      </c>
    </row>
    <row r="2173" spans="1:45" x14ac:dyDescent="0.25">
      <c r="A2173" s="134">
        <v>2173</v>
      </c>
      <c r="B2173" s="135">
        <v>2732</v>
      </c>
      <c r="C2173" s="10" t="s">
        <v>4689</v>
      </c>
      <c r="D2173" s="136" t="s">
        <v>4543</v>
      </c>
      <c r="E2173" s="136" t="s">
        <v>201</v>
      </c>
      <c r="F2173" s="136" t="s">
        <v>241</v>
      </c>
      <c r="G2173" s="136" t="s">
        <v>8</v>
      </c>
      <c r="H2173" s="136" t="s">
        <v>571</v>
      </c>
      <c r="I2173" s="137" t="s">
        <v>45</v>
      </c>
      <c r="J2173" s="8">
        <v>400</v>
      </c>
      <c r="K2173" s="8">
        <v>20152619</v>
      </c>
      <c r="L2173" s="9">
        <v>155.32</v>
      </c>
      <c r="M2173" s="9">
        <v>4800</v>
      </c>
      <c r="N2173" s="138">
        <f t="shared" si="264"/>
        <v>745536</v>
      </c>
      <c r="O2173" s="11" t="s">
        <v>4557</v>
      </c>
      <c r="P2173" s="39">
        <v>2.2651632539937486E-5</v>
      </c>
      <c r="Q2173" s="39"/>
      <c r="R2173" s="26">
        <v>5.6629081349843713E-3</v>
      </c>
      <c r="S2173" s="7"/>
      <c r="T2173" s="26">
        <v>5.6629081349843713E-3</v>
      </c>
      <c r="U2173" s="11"/>
      <c r="V2173" s="28"/>
      <c r="W2173" s="28"/>
      <c r="X2173" s="29"/>
      <c r="Y2173" s="108" t="str">
        <f t="shared" si="265"/>
        <v>NO OFERTADO</v>
      </c>
      <c r="Z2173" s="108" t="str">
        <f t="shared" si="266"/>
        <v>CORRECTO</v>
      </c>
      <c r="AA2173" s="29">
        <f t="shared" si="267"/>
        <v>0</v>
      </c>
      <c r="AB2173" s="25">
        <v>2.0386469285943736E-3</v>
      </c>
      <c r="AC2173" s="7"/>
      <c r="AD2173" s="26">
        <v>2.0386469285943736E-3</v>
      </c>
      <c r="AE2173" s="28"/>
      <c r="AF2173" s="28"/>
      <c r="AG2173" s="28"/>
      <c r="AH2173" s="29"/>
      <c r="AI2173" s="108" t="str">
        <f t="shared" si="268"/>
        <v>NO OFERTADO</v>
      </c>
      <c r="AJ2173" s="108" t="str">
        <f t="shared" si="269"/>
        <v>CORRECTO</v>
      </c>
      <c r="AK2173" s="27">
        <v>1.3590979523962492E-3</v>
      </c>
      <c r="AL2173" s="7"/>
      <c r="AM2173" s="26">
        <v>1.3590979523962492E-3</v>
      </c>
      <c r="AN2173" s="28"/>
      <c r="AO2173" s="28"/>
      <c r="AP2173" s="28"/>
      <c r="AQ2173" s="29"/>
      <c r="AR2173" s="108" t="str">
        <f t="shared" si="270"/>
        <v>NO OFERTADO</v>
      </c>
      <c r="AS2173" s="109" t="str">
        <f t="shared" si="271"/>
        <v>CORRECTO</v>
      </c>
    </row>
    <row r="2174" spans="1:45" ht="36" x14ac:dyDescent="0.25">
      <c r="A2174" s="134">
        <v>2174</v>
      </c>
      <c r="B2174" s="135">
        <v>2758</v>
      </c>
      <c r="C2174" s="10" t="s">
        <v>4742</v>
      </c>
      <c r="D2174" s="136" t="s">
        <v>562</v>
      </c>
      <c r="E2174" s="136" t="s">
        <v>201</v>
      </c>
      <c r="F2174" s="136" t="s">
        <v>241</v>
      </c>
      <c r="G2174" s="136" t="s">
        <v>8</v>
      </c>
      <c r="H2174" s="136" t="s">
        <v>571</v>
      </c>
      <c r="I2174" s="137" t="s">
        <v>45</v>
      </c>
      <c r="J2174" s="8">
        <v>400</v>
      </c>
      <c r="K2174" s="8" t="s">
        <v>4587</v>
      </c>
      <c r="L2174" s="9">
        <v>328.44</v>
      </c>
      <c r="M2174" s="9">
        <v>3520.0000000000005</v>
      </c>
      <c r="N2174" s="138">
        <f t="shared" si="264"/>
        <v>1156108.8</v>
      </c>
      <c r="O2174" s="11" t="s">
        <v>4557</v>
      </c>
      <c r="P2174" s="39">
        <v>3.5126072669580113E-5</v>
      </c>
      <c r="Q2174" s="39"/>
      <c r="R2174" s="26">
        <v>8.7815181673950287E-3</v>
      </c>
      <c r="S2174" s="7"/>
      <c r="T2174" s="26">
        <v>8.7815181673950287E-3</v>
      </c>
      <c r="U2174" s="11"/>
      <c r="V2174" s="28"/>
      <c r="W2174" s="28"/>
      <c r="X2174" s="29"/>
      <c r="Y2174" s="108" t="str">
        <f t="shared" si="265"/>
        <v>NO OFERTADO</v>
      </c>
      <c r="Z2174" s="108" t="str">
        <f t="shared" si="266"/>
        <v>CORRECTO</v>
      </c>
      <c r="AA2174" s="29">
        <f t="shared" si="267"/>
        <v>0</v>
      </c>
      <c r="AB2174" s="25">
        <v>3.1613465402622102E-3</v>
      </c>
      <c r="AC2174" s="7"/>
      <c r="AD2174" s="26">
        <v>3.1613465402622102E-3</v>
      </c>
      <c r="AE2174" s="28"/>
      <c r="AF2174" s="28"/>
      <c r="AG2174" s="28"/>
      <c r="AH2174" s="29"/>
      <c r="AI2174" s="108" t="str">
        <f t="shared" si="268"/>
        <v>NO OFERTADO</v>
      </c>
      <c r="AJ2174" s="108" t="str">
        <f t="shared" si="269"/>
        <v>CORRECTO</v>
      </c>
      <c r="AK2174" s="27">
        <v>2.1075643601748068E-3</v>
      </c>
      <c r="AL2174" s="7"/>
      <c r="AM2174" s="26">
        <v>2.1075643601748068E-3</v>
      </c>
      <c r="AN2174" s="28"/>
      <c r="AO2174" s="28"/>
      <c r="AP2174" s="28"/>
      <c r="AQ2174" s="29"/>
      <c r="AR2174" s="108" t="str">
        <f t="shared" si="270"/>
        <v>NO OFERTADO</v>
      </c>
      <c r="AS2174" s="109" t="str">
        <f t="shared" si="271"/>
        <v>CORRECTO</v>
      </c>
    </row>
    <row r="2175" spans="1:45" ht="24" x14ac:dyDescent="0.25">
      <c r="A2175" s="134">
        <v>2175</v>
      </c>
      <c r="B2175" s="135">
        <v>2482</v>
      </c>
      <c r="C2175" s="10" t="s">
        <v>4757</v>
      </c>
      <c r="D2175" s="136" t="s">
        <v>562</v>
      </c>
      <c r="E2175" s="136" t="s">
        <v>201</v>
      </c>
      <c r="F2175" s="136" t="s">
        <v>241</v>
      </c>
      <c r="G2175" s="136" t="s">
        <v>8</v>
      </c>
      <c r="H2175" s="136" t="s">
        <v>571</v>
      </c>
      <c r="I2175" s="137" t="s">
        <v>45</v>
      </c>
      <c r="J2175" s="8">
        <v>400</v>
      </c>
      <c r="K2175" s="8" t="s">
        <v>562</v>
      </c>
      <c r="L2175" s="9">
        <v>190.58</v>
      </c>
      <c r="M2175" s="138">
        <v>2000</v>
      </c>
      <c r="N2175" s="138">
        <f t="shared" si="264"/>
        <v>381160</v>
      </c>
      <c r="O2175" s="11" t="s">
        <v>4557</v>
      </c>
      <c r="P2175" s="39">
        <v>1.1580790543880606E-5</v>
      </c>
      <c r="Q2175" s="39"/>
      <c r="R2175" s="26">
        <v>2.8951976359701515E-3</v>
      </c>
      <c r="S2175" s="7"/>
      <c r="T2175" s="26">
        <v>2.8951976359701515E-3</v>
      </c>
      <c r="U2175" s="11"/>
      <c r="V2175" s="28"/>
      <c r="W2175" s="28"/>
      <c r="X2175" s="29"/>
      <c r="Y2175" s="108" t="str">
        <f t="shared" si="265"/>
        <v>NO OFERTADO</v>
      </c>
      <c r="Z2175" s="108" t="str">
        <f t="shared" si="266"/>
        <v>CORRECTO</v>
      </c>
      <c r="AA2175" s="29">
        <f t="shared" si="267"/>
        <v>0</v>
      </c>
      <c r="AB2175" s="25">
        <v>1.0422711489492546E-3</v>
      </c>
      <c r="AC2175" s="7"/>
      <c r="AD2175" s="26">
        <v>1.0422711489492546E-3</v>
      </c>
      <c r="AE2175" s="28"/>
      <c r="AF2175" s="28"/>
      <c r="AG2175" s="28"/>
      <c r="AH2175" s="29"/>
      <c r="AI2175" s="108" t="str">
        <f t="shared" si="268"/>
        <v>NO OFERTADO</v>
      </c>
      <c r="AJ2175" s="108" t="str">
        <f t="shared" si="269"/>
        <v>CORRECTO</v>
      </c>
      <c r="AK2175" s="27">
        <v>6.9484743263283641E-4</v>
      </c>
      <c r="AL2175" s="7"/>
      <c r="AM2175" s="26">
        <v>6.9484743263283641E-4</v>
      </c>
      <c r="AN2175" s="28"/>
      <c r="AO2175" s="28"/>
      <c r="AP2175" s="28"/>
      <c r="AQ2175" s="29"/>
      <c r="AR2175" s="108" t="str">
        <f t="shared" si="270"/>
        <v>NO OFERTADO</v>
      </c>
      <c r="AS2175" s="109" t="str">
        <f t="shared" si="271"/>
        <v>CORRECTO</v>
      </c>
    </row>
    <row r="2176" spans="1:45" ht="24" x14ac:dyDescent="0.25">
      <c r="A2176" s="134">
        <v>2176</v>
      </c>
      <c r="B2176" s="135">
        <v>2713</v>
      </c>
      <c r="C2176" s="10" t="s">
        <v>4683</v>
      </c>
      <c r="D2176" s="136" t="s">
        <v>562</v>
      </c>
      <c r="E2176" s="136" t="s">
        <v>201</v>
      </c>
      <c r="F2176" s="136" t="s">
        <v>3536</v>
      </c>
      <c r="G2176" s="136" t="s">
        <v>8</v>
      </c>
      <c r="H2176" s="136" t="s">
        <v>4524</v>
      </c>
      <c r="I2176" s="137" t="s">
        <v>45</v>
      </c>
      <c r="J2176" s="8">
        <v>1</v>
      </c>
      <c r="K2176" s="8"/>
      <c r="L2176" s="9">
        <v>126964.75</v>
      </c>
      <c r="M2176" s="9">
        <v>13.3</v>
      </c>
      <c r="N2176" s="138">
        <f t="shared" si="264"/>
        <v>1688631.175</v>
      </c>
      <c r="O2176" s="11" t="s">
        <v>4557</v>
      </c>
      <c r="P2176" s="39">
        <v>5.1305708740534154E-5</v>
      </c>
      <c r="Q2176" s="39"/>
      <c r="R2176" s="26">
        <v>1.2826427185133538E-2</v>
      </c>
      <c r="S2176" s="7"/>
      <c r="T2176" s="26">
        <v>1.2826427185133538E-2</v>
      </c>
      <c r="U2176" s="11"/>
      <c r="V2176" s="28"/>
      <c r="W2176" s="28"/>
      <c r="X2176" s="29"/>
      <c r="Y2176" s="108" t="str">
        <f t="shared" si="265"/>
        <v>NO OFERTADO</v>
      </c>
      <c r="Z2176" s="108" t="str">
        <f t="shared" si="266"/>
        <v>CORRECTO</v>
      </c>
      <c r="AA2176" s="29">
        <f t="shared" si="267"/>
        <v>0</v>
      </c>
      <c r="AB2176" s="25">
        <v>4.6175137866480741E-3</v>
      </c>
      <c r="AC2176" s="7"/>
      <c r="AD2176" s="26">
        <v>4.6175137866480741E-3</v>
      </c>
      <c r="AE2176" s="28"/>
      <c r="AF2176" s="28"/>
      <c r="AG2176" s="28"/>
      <c r="AH2176" s="29"/>
      <c r="AI2176" s="108" t="str">
        <f t="shared" si="268"/>
        <v>NO OFERTADO</v>
      </c>
      <c r="AJ2176" s="108" t="str">
        <f t="shared" si="269"/>
        <v>CORRECTO</v>
      </c>
      <c r="AK2176" s="27">
        <v>3.0783425244320494E-3</v>
      </c>
      <c r="AL2176" s="7"/>
      <c r="AM2176" s="26">
        <v>3.0783425244320494E-3</v>
      </c>
      <c r="AN2176" s="28"/>
      <c r="AO2176" s="28"/>
      <c r="AP2176" s="28"/>
      <c r="AQ2176" s="29"/>
      <c r="AR2176" s="108" t="str">
        <f t="shared" si="270"/>
        <v>NO OFERTADO</v>
      </c>
      <c r="AS2176" s="109" t="str">
        <f t="shared" si="271"/>
        <v>CORRECTO</v>
      </c>
    </row>
    <row r="2177" spans="1:45" ht="36" x14ac:dyDescent="0.25">
      <c r="A2177" s="134">
        <v>2177</v>
      </c>
      <c r="B2177" s="135">
        <v>2479</v>
      </c>
      <c r="C2177" s="10" t="s">
        <v>4753</v>
      </c>
      <c r="D2177" s="136" t="s">
        <v>3487</v>
      </c>
      <c r="E2177" s="136" t="s">
        <v>1496</v>
      </c>
      <c r="F2177" s="136" t="s">
        <v>3536</v>
      </c>
      <c r="G2177" s="136" t="s">
        <v>8</v>
      </c>
      <c r="H2177" s="136" t="s">
        <v>4164</v>
      </c>
      <c r="I2177" s="137" t="s">
        <v>45</v>
      </c>
      <c r="J2177" s="8">
        <v>1</v>
      </c>
      <c r="K2177" s="8" t="s">
        <v>562</v>
      </c>
      <c r="L2177" s="9">
        <v>103517.19</v>
      </c>
      <c r="M2177" s="138">
        <v>107.61538461538461</v>
      </c>
      <c r="N2177" s="138">
        <f t="shared" si="264"/>
        <v>11140042.216153847</v>
      </c>
      <c r="O2177" s="11" t="s">
        <v>4557</v>
      </c>
      <c r="P2177" s="39">
        <v>3.3846808572585065E-4</v>
      </c>
      <c r="Q2177" s="39"/>
      <c r="R2177" s="26">
        <v>8.4617021431462658E-2</v>
      </c>
      <c r="S2177" s="7"/>
      <c r="T2177" s="26">
        <v>8.4617021431462658E-2</v>
      </c>
      <c r="U2177" s="11"/>
      <c r="V2177" s="28"/>
      <c r="W2177" s="28"/>
      <c r="X2177" s="29"/>
      <c r="Y2177" s="108" t="str">
        <f t="shared" si="265"/>
        <v>NO OFERTADO</v>
      </c>
      <c r="Z2177" s="108" t="str">
        <f t="shared" si="266"/>
        <v>CORRECTO</v>
      </c>
      <c r="AA2177" s="29">
        <f t="shared" si="267"/>
        <v>0</v>
      </c>
      <c r="AB2177" s="25">
        <v>3.046212771532656E-2</v>
      </c>
      <c r="AC2177" s="7"/>
      <c r="AD2177" s="26">
        <v>3.046212771532656E-2</v>
      </c>
      <c r="AE2177" s="28"/>
      <c r="AF2177" s="28"/>
      <c r="AG2177" s="28"/>
      <c r="AH2177" s="29"/>
      <c r="AI2177" s="108" t="str">
        <f t="shared" si="268"/>
        <v>NO OFERTADO</v>
      </c>
      <c r="AJ2177" s="108" t="str">
        <f t="shared" si="269"/>
        <v>CORRECTO</v>
      </c>
      <c r="AK2177" s="27">
        <v>2.0308085143551039E-2</v>
      </c>
      <c r="AL2177" s="7"/>
      <c r="AM2177" s="26">
        <v>2.0308085143551039E-2</v>
      </c>
      <c r="AN2177" s="28"/>
      <c r="AO2177" s="28"/>
      <c r="AP2177" s="28"/>
      <c r="AQ2177" s="29"/>
      <c r="AR2177" s="108" t="str">
        <f t="shared" si="270"/>
        <v>NO OFERTADO</v>
      </c>
      <c r="AS2177" s="109" t="str">
        <f t="shared" si="271"/>
        <v>CORRECTO</v>
      </c>
    </row>
    <row r="2178" spans="1:45" x14ac:dyDescent="0.25">
      <c r="A2178" s="149">
        <v>2178</v>
      </c>
      <c r="B2178" s="150">
        <v>2607</v>
      </c>
      <c r="C2178" s="165" t="s">
        <v>4599</v>
      </c>
      <c r="D2178" s="166" t="s">
        <v>3506</v>
      </c>
      <c r="E2178" s="166" t="s">
        <v>315</v>
      </c>
      <c r="F2178" s="166" t="s">
        <v>166</v>
      </c>
      <c r="G2178" s="152" t="s">
        <v>8</v>
      </c>
      <c r="H2178" s="166" t="s">
        <v>81</v>
      </c>
      <c r="I2178" s="153" t="s">
        <v>45</v>
      </c>
      <c r="J2178" s="154">
        <v>500</v>
      </c>
      <c r="K2178" s="154" t="s">
        <v>562</v>
      </c>
      <c r="L2178" s="155">
        <v>1839.5</v>
      </c>
      <c r="M2178" s="155">
        <v>857.14285714285711</v>
      </c>
      <c r="N2178" s="156">
        <f t="shared" si="264"/>
        <v>1576714.2857142857</v>
      </c>
      <c r="O2178" s="113" t="s">
        <v>4557</v>
      </c>
      <c r="P2178" s="110">
        <v>4.7905336054154329E-5</v>
      </c>
      <c r="Q2178" s="110"/>
      <c r="R2178" s="111">
        <v>1.1976334013538582E-2</v>
      </c>
      <c r="S2178" s="112"/>
      <c r="T2178" s="111">
        <v>1.1976334013538582E-2</v>
      </c>
      <c r="U2178" s="113"/>
      <c r="V2178" s="114"/>
      <c r="W2178" s="114"/>
      <c r="X2178" s="115"/>
      <c r="Y2178" s="116" t="str">
        <f t="shared" si="265"/>
        <v>NO OFERTADO</v>
      </c>
      <c r="Z2178" s="116" t="str">
        <f t="shared" si="266"/>
        <v>CORRECTO</v>
      </c>
      <c r="AA2178" s="115">
        <f t="shared" si="267"/>
        <v>0</v>
      </c>
      <c r="AB2178" s="117">
        <v>4.3114802448738897E-3</v>
      </c>
      <c r="AC2178" s="112"/>
      <c r="AD2178" s="111">
        <v>4.3114802448738897E-3</v>
      </c>
      <c r="AE2178" s="114"/>
      <c r="AF2178" s="114"/>
      <c r="AG2178" s="114"/>
      <c r="AH2178" s="115"/>
      <c r="AI2178" s="116" t="str">
        <f t="shared" si="268"/>
        <v>NO OFERTADO</v>
      </c>
      <c r="AJ2178" s="116" t="str">
        <f t="shared" si="269"/>
        <v>CORRECTO</v>
      </c>
      <c r="AK2178" s="118">
        <v>2.8743201632492597E-3</v>
      </c>
      <c r="AL2178" s="112"/>
      <c r="AM2178" s="111">
        <v>2.8743201632492597E-3</v>
      </c>
      <c r="AN2178" s="114"/>
      <c r="AO2178" s="114"/>
      <c r="AP2178" s="114"/>
      <c r="AQ2178" s="115"/>
      <c r="AR2178" s="116" t="str">
        <f t="shared" si="270"/>
        <v>NO OFERTADO</v>
      </c>
      <c r="AS2178" s="119" t="str">
        <f t="shared" si="271"/>
        <v>CORRECTO</v>
      </c>
    </row>
    <row r="2179" spans="1:45" x14ac:dyDescent="0.25">
      <c r="I2179" s="2"/>
      <c r="L2179" s="1"/>
      <c r="M2179" s="15" t="s">
        <v>4982</v>
      </c>
      <c r="N2179" s="14">
        <f>SUM(N6:N2178)</f>
        <v>32913124415.4492</v>
      </c>
      <c r="P2179" s="18" t="s">
        <v>4702</v>
      </c>
      <c r="Q2179" s="18"/>
      <c r="R2179" s="21">
        <f>SUM(R6:R2178)</f>
        <v>250.00000000000003</v>
      </c>
      <c r="S2179" s="20">
        <f>SUM(S6:S2178)</f>
        <v>30.000000000000018</v>
      </c>
      <c r="T2179" s="20">
        <f>SUM(T6:T2178)</f>
        <v>279.99999999999977</v>
      </c>
      <c r="X2179" s="58"/>
      <c r="Z2179" s="15" t="s">
        <v>4984</v>
      </c>
      <c r="AA2179" s="30">
        <f>SUM(AA6:AA2178)</f>
        <v>0</v>
      </c>
      <c r="AB2179" s="19">
        <f>SUM(AB6:AB2178)</f>
        <v>90.000000000000057</v>
      </c>
      <c r="AC2179" s="20">
        <f>SUM(AC6:AC2178)</f>
        <v>15.000000000000009</v>
      </c>
      <c r="AD2179" s="20">
        <f>SUM(AD6:AD2178)</f>
        <v>105.00000000000004</v>
      </c>
      <c r="AE2179" s="20"/>
      <c r="AF2179" s="20"/>
      <c r="AG2179" s="20"/>
      <c r="AH2179" s="20"/>
      <c r="AI2179" s="20"/>
      <c r="AJ2179" s="20"/>
      <c r="AK2179" s="20">
        <f>SUM(AK6:AK2178)</f>
        <v>60.000000000000085</v>
      </c>
      <c r="AL2179" s="20">
        <f>SUM(AL6:AL2178)</f>
        <v>5.0000000000000089</v>
      </c>
      <c r="AM2179" s="20">
        <f>SUM(AM6:AM2178)</f>
        <v>65.000000000000171</v>
      </c>
    </row>
    <row r="2180" spans="1:45" x14ac:dyDescent="0.25">
      <c r="I2180" s="2"/>
      <c r="L2180" s="1"/>
      <c r="M2180" s="15" t="s">
        <v>4983</v>
      </c>
      <c r="N2180" s="14">
        <f>'HOJA 2 ROTACION POTENCIAL'!N613</f>
        <v>1682264457.8103342</v>
      </c>
      <c r="X2180" s="58"/>
      <c r="Z2180" s="15" t="s">
        <v>4752</v>
      </c>
      <c r="AA2180" s="30">
        <f>'HOJA 2 ROTACION POTENCIAL'!AA613</f>
        <v>0</v>
      </c>
    </row>
    <row r="2181" spans="1:45" ht="12.75" x14ac:dyDescent="0.25">
      <c r="I2181" s="31"/>
      <c r="K2181" s="169"/>
      <c r="L2181" s="169"/>
      <c r="M2181" s="170" t="s">
        <v>4981</v>
      </c>
      <c r="N2181" s="171">
        <f>SUM(N2179:N2180)</f>
        <v>34595388873.259537</v>
      </c>
      <c r="P2181" s="168"/>
      <c r="Y2181" s="15"/>
      <c r="Z2181" s="15"/>
      <c r="AA2181" s="14">
        <f>+AA2179+AA2180</f>
        <v>0</v>
      </c>
    </row>
    <row r="2182" spans="1:45" ht="18" x14ac:dyDescent="0.25">
      <c r="I2182" s="31"/>
      <c r="M2182" s="16"/>
      <c r="N2182" s="17"/>
      <c r="Y2182" s="15"/>
      <c r="Z2182" s="15"/>
      <c r="AA2182" s="14"/>
    </row>
    <row r="2183" spans="1:45" ht="18" x14ac:dyDescent="0.25">
      <c r="I2183" s="31"/>
      <c r="M2183" s="16"/>
      <c r="N2183" s="17"/>
      <c r="P2183" s="188"/>
      <c r="Y2183" s="15"/>
      <c r="Z2183" s="15"/>
      <c r="AA2183" s="14"/>
    </row>
    <row r="2184" spans="1:45" ht="18.75" thickBot="1" x14ac:dyDescent="0.3">
      <c r="I2184" s="2"/>
      <c r="M2184" s="16"/>
      <c r="N2184" s="13"/>
      <c r="Y2184" s="69"/>
      <c r="AA2184" s="31"/>
    </row>
    <row r="2185" spans="1:45" ht="18" x14ac:dyDescent="0.25">
      <c r="C2185" s="1" t="s">
        <v>4985</v>
      </c>
      <c r="I2185" s="31"/>
      <c r="N2185" s="17"/>
      <c r="O2185" s="17"/>
      <c r="Q2185" s="182" t="s">
        <v>4986</v>
      </c>
      <c r="R2185" s="183"/>
      <c r="S2185" s="183"/>
      <c r="T2185" s="184"/>
    </row>
    <row r="2186" spans="1:45" ht="82.5" customHeight="1" x14ac:dyDescent="0.25">
      <c r="I2186" s="31"/>
      <c r="N2186" s="17"/>
      <c r="Q2186" s="185" t="s">
        <v>4987</v>
      </c>
      <c r="R2186" s="186" t="s">
        <v>4988</v>
      </c>
      <c r="S2186" s="186" t="s">
        <v>4989</v>
      </c>
      <c r="T2186" s="187" t="s">
        <v>4990</v>
      </c>
      <c r="U2186" s="71"/>
      <c r="V2186" s="71"/>
      <c r="W2186" s="71"/>
    </row>
    <row r="2187" spans="1:45" ht="33" customHeight="1" x14ac:dyDescent="0.25">
      <c r="C2187" s="47" t="s">
        <v>4930</v>
      </c>
      <c r="I2187" s="31"/>
      <c r="N2187" s="14"/>
      <c r="O2187" s="31"/>
      <c r="P2187" s="31"/>
      <c r="Q2187" s="177" t="s">
        <v>4991</v>
      </c>
      <c r="R2187" s="178">
        <f>+N2179</f>
        <v>32913124415.4492</v>
      </c>
      <c r="S2187" s="179">
        <f>+SUMIFS(N:N,Y:Y,"CORRECTO",Z:Z,"CORRECTO")</f>
        <v>0</v>
      </c>
      <c r="T2187" s="180">
        <f>+SUMIFS(AA:AA,Y:Y,"CORRECTO",Z:Z,"CORRECTO")</f>
        <v>0</v>
      </c>
      <c r="U2187" s="72"/>
      <c r="V2187" s="3"/>
      <c r="W2187" s="3"/>
      <c r="Y2187" s="82"/>
      <c r="Z2187" s="82"/>
      <c r="AA2187" s="82"/>
      <c r="AB2187" s="82"/>
    </row>
    <row r="2188" spans="1:45" ht="33" customHeight="1" x14ac:dyDescent="0.25">
      <c r="N2188" s="14"/>
      <c r="O2188" s="50"/>
      <c r="P2188" s="31"/>
      <c r="Q2188" s="177" t="s">
        <v>4992</v>
      </c>
      <c r="R2188" s="178">
        <f>+'HOJA 2 ROTACION POTENCIAL'!N613</f>
        <v>1682264457.8103342</v>
      </c>
      <c r="S2188" s="179">
        <f>+SUMIFS('HOJA 2 ROTACION POTENCIAL'!N:N,'HOJA 2 ROTACION POTENCIAL'!Y:Y,"CORRECTO",'HOJA 2 ROTACION POTENCIAL'!Z:Z,"CORRECTO")</f>
        <v>0</v>
      </c>
      <c r="T2188" s="180">
        <f>+SUMIFS('HOJA 2 ROTACION POTENCIAL'!AA:AA,'HOJA 2 ROTACION POTENCIAL'!Y:Y,"CORRECTO",'HOJA 2 ROTACION POTENCIAL'!Z:Z,"CORRECTO")</f>
        <v>0</v>
      </c>
      <c r="U2188" s="3"/>
      <c r="V2188" s="3"/>
      <c r="W2188" s="3"/>
      <c r="Y2188" s="70"/>
      <c r="Z2188" s="70"/>
      <c r="AA2188" s="70"/>
      <c r="AB2188" s="70"/>
    </row>
    <row r="2189" spans="1:45" ht="33" customHeight="1" thickBot="1" x14ac:dyDescent="0.3">
      <c r="N2189" s="17"/>
      <c r="O2189" s="31"/>
      <c r="P2189" s="31"/>
      <c r="Q2189" s="173" t="s">
        <v>4993</v>
      </c>
      <c r="R2189" s="174">
        <f>+R2187+R2188</f>
        <v>34595388873.259537</v>
      </c>
      <c r="S2189" s="175">
        <f>+S2187+S2188</f>
        <v>0</v>
      </c>
      <c r="T2189" s="176">
        <f>+T2187+T2188</f>
        <v>0</v>
      </c>
      <c r="Y2189" s="83"/>
      <c r="Z2189" s="83"/>
      <c r="AA2189" s="83"/>
      <c r="AB2189" s="83"/>
    </row>
    <row r="2190" spans="1:45" ht="23.25" customHeight="1" thickBot="1" x14ac:dyDescent="0.3">
      <c r="N2190" s="13"/>
      <c r="Q2190" s="181"/>
      <c r="R2190" s="181"/>
      <c r="S2190" s="181"/>
      <c r="T2190" s="172" t="str">
        <f>+IF(T2189&gt;S2189,"SOBREPASA TECHO","NO SOBREPASA TECHO")</f>
        <v>NO SOBREPASA TECHO</v>
      </c>
    </row>
    <row r="2191" spans="1:45" x14ac:dyDescent="0.25">
      <c r="N2191" s="2"/>
    </row>
    <row r="2192" spans="1:45" x14ac:dyDescent="0.25">
      <c r="N2192" s="31"/>
      <c r="O2192" s="2"/>
    </row>
    <row r="2193" spans="14:15" x14ac:dyDescent="0.25">
      <c r="N2193" s="31"/>
      <c r="O2193" s="31"/>
    </row>
    <row r="2194" spans="14:15" x14ac:dyDescent="0.25">
      <c r="N2194" s="31"/>
      <c r="O2194" s="2"/>
    </row>
    <row r="2195" spans="14:15" x14ac:dyDescent="0.25">
      <c r="O2195" s="31"/>
    </row>
    <row r="2211" spans="21:21" x14ac:dyDescent="0.25">
      <c r="U2211" s="1">
        <v>4</v>
      </c>
    </row>
    <row r="2212" spans="21:21" x14ac:dyDescent="0.25">
      <c r="U2212" s="1">
        <v>5</v>
      </c>
    </row>
    <row r="2252" spans="21:21" x14ac:dyDescent="0.25">
      <c r="U2252" s="1">
        <v>4</v>
      </c>
    </row>
    <row r="2343" spans="21:21" x14ac:dyDescent="0.25">
      <c r="U2343" s="1">
        <v>4</v>
      </c>
    </row>
    <row r="2344" spans="21:21" x14ac:dyDescent="0.25">
      <c r="U2344" s="1">
        <v>4</v>
      </c>
    </row>
  </sheetData>
  <autoFilter ref="A5:AU2181" xr:uid="{00000000-0001-0000-0000-000000000000}"/>
  <sortState xmlns:xlrd2="http://schemas.microsoft.com/office/spreadsheetml/2017/richdata2" ref="A6:AR2071">
    <sortCondition ref="C6:C2071"/>
  </sortState>
  <dataConsolidate/>
  <mergeCells count="12">
    <mergeCell ref="Y2187:AB2187"/>
    <mergeCell ref="Y2189:AB2189"/>
    <mergeCell ref="AE2:AG2"/>
    <mergeCell ref="Z3:AA3"/>
    <mergeCell ref="Q2185:T2185"/>
    <mergeCell ref="U2:W2"/>
    <mergeCell ref="AE1:AI1"/>
    <mergeCell ref="AN1:AR1"/>
    <mergeCell ref="F1:I1"/>
    <mergeCell ref="F2:I2"/>
    <mergeCell ref="AN2:AP2"/>
    <mergeCell ref="U1:Y1"/>
  </mergeCells>
  <conditionalFormatting sqref="Y7:Z2178 AI7:AJ2178 AR7:AS2178 Y6:Y2178 AI6:AI2178 AR6:AR2178">
    <cfRule type="cellIs" dxfId="32" priority="83" operator="equal">
      <formula>"CORRECTO"</formula>
    </cfRule>
    <cfRule type="cellIs" dxfId="31" priority="114" operator="equal">
      <formula>$D$1991</formula>
    </cfRule>
  </conditionalFormatting>
  <conditionalFormatting sqref="Z6:Z2178">
    <cfRule type="cellIs" dxfId="30" priority="18" operator="equal">
      <formula>"CORRECTO"</formula>
    </cfRule>
    <cfRule type="cellIs" dxfId="29" priority="19" operator="equal">
      <formula>$D$1996</formula>
    </cfRule>
  </conditionalFormatting>
  <conditionalFormatting sqref="AJ6:AJ2178">
    <cfRule type="cellIs" dxfId="28" priority="16" operator="equal">
      <formula>"CORRECTO"</formula>
    </cfRule>
    <cfRule type="cellIs" dxfId="27" priority="17" operator="equal">
      <formula>$D$1996</formula>
    </cfRule>
  </conditionalFormatting>
  <conditionalFormatting sqref="AS6:AS2178">
    <cfRule type="cellIs" dxfId="26" priority="12" operator="equal">
      <formula>"CORRECTO"</formula>
    </cfRule>
    <cfRule type="cellIs" dxfId="25" priority="13" operator="equal">
      <formula>$D$1996</formula>
    </cfRule>
  </conditionalFormatting>
  <conditionalFormatting sqref="Y2189:AB2189">
    <cfRule type="cellIs" dxfId="24" priority="11" operator="equal">
      <formula>$C$2187</formula>
    </cfRule>
  </conditionalFormatting>
  <conditionalFormatting sqref="U2">
    <cfRule type="expression" dxfId="23" priority="9">
      <formula>$Y$2&gt;79.99%</formula>
    </cfRule>
    <cfRule type="expression" dxfId="22" priority="10">
      <formula>$Y$2&lt;80%</formula>
    </cfRule>
  </conditionalFormatting>
  <conditionalFormatting sqref="AE2:AG2">
    <cfRule type="expression" dxfId="21" priority="7">
      <formula>$AI$2&lt;40%</formula>
    </cfRule>
    <cfRule type="expression" dxfId="20" priority="8">
      <formula>$AI$2&gt;39.99%</formula>
    </cfRule>
  </conditionalFormatting>
  <conditionalFormatting sqref="AN2:AP2">
    <cfRule type="expression" dxfId="19" priority="5">
      <formula>$AR$2&lt;10%</formula>
    </cfRule>
    <cfRule type="expression" dxfId="18" priority="6">
      <formula>$AR$2&gt;9.99%</formula>
    </cfRule>
  </conditionalFormatting>
  <conditionalFormatting sqref="Z3:AA3">
    <cfRule type="containsText" dxfId="17" priority="3" operator="containsText" text="INCORRECTA">
      <formula>NOT(ISERROR(SEARCH("INCORRECTA",Z3)))</formula>
    </cfRule>
    <cfRule type="containsText" dxfId="16" priority="4" operator="containsText" text="CORRECTA">
      <formula>NOT(ISERROR(SEARCH("CORRECTA",Z3)))</formula>
    </cfRule>
  </conditionalFormatting>
  <conditionalFormatting sqref="T2189">
    <cfRule type="expression" dxfId="15" priority="1">
      <formula>$T$2189&gt;$S$2189</formula>
    </cfRule>
    <cfRule type="expression" dxfId="14" priority="2">
      <formula>$T$2189&lt;=$S$2189</formula>
    </cfRule>
  </conditionalFormatting>
  <dataValidations xWindow="1642" yWindow="444" count="8">
    <dataValidation type="whole" allowBlank="1" showInputMessage="1" showErrorMessage="1" errorTitle="Valor no permitido" error="SOLO ACEPTA NUMEROS DE MAXIMO 3 DIGITOS._x000d__x000a_NO SE PERMITEN CARACTERES NI LETRAS." promptTitle="Validación" prompt="SOLO ACEPTA NUMEROS DE MAXIMO 3 DIGITOS._x000d__x000a_NO SE PERMITEN CARACTERES NI LETRAS._x000d__x000a_SI EL VALOR DE LA COLUMNA BASE ES IGUAL AL DE LA FILA ANTERIOR,_x000d__x000a_NO SE PUEDE REPETIR EL MISMO VALOR DE LA FILA ANTERIOR." sqref="V2187:V2190 V2179:V2185" xr:uid="{A041FCB8-946A-4C87-B0FA-E04BDCDB7261}">
      <formula1>0</formula1>
      <formula2>999</formula2>
    </dataValidation>
    <dataValidation type="custom" allowBlank="1" showInputMessage="1" showErrorMessage="1" errorTitle="Valor no permitido" error="EL VALOR INGRESADO NO ES VALIDO._x000d__x000a__x000d__x000a_REGLAS:_x000d__x000a_o MINIMO: 0_x000d__x000a_o MAXIMO: 99999_x000d__x000a_o MAXIMO UN DIGITO DECIMAL_x000d__x000a__x000d__x000a_EJEMPLO VALIDO: 260.6_x000d__x000a_EJEMPLO NO VALIDO: 260.36" promptTitle="Validación de cantidad" prompt="SE PERMITEN NUMEROS ENTRE 0 Y 99999._x000d__x000a_SE PERMITE MAXIMO UN DIGITO DECIMAL._x000d__x000a__x000d__x000a_EJEMPLOS VALIDOS:_x000d__x000a_o 260_x000d__x000a_o 260.6_x000d__x000a_o 0.6_x000d__x000a_o 99999_x000d__x000a__x000d__x000a_NO SE PERMITEN DOS O MAS DECIMALES." sqref="W2187:W2190 W2179:W2185" xr:uid="{F880552D-7A99-4A35-AA44-C1FDA6B10C47}">
      <formula1>AND(ISNUMBER(W2179),W2179&gt;=0,W2179&lt;=99999,ROUND(W2179,1)=W2179)</formula1>
    </dataValidation>
    <dataValidation type="custom" allowBlank="1" showInputMessage="1" showErrorMessage="1" errorTitle="Valor no permitido" error="EL VALOR INGRESADO NO ES VALIDO._x000d__x000a__x000d__x000a_SOLO SE PERMITEN:_x000d__x000a_o NUMEROS DE MAXIMO 8 DIGITOS_x000d__x000a_o MAG_x000d__x000a_o VND_x000d__x000a_o DB" promptTitle="Validación" prompt="SOLO SE PERMITEN:_x000d__x000a_o NUMEROS DE MAXIMO 8 DIGITOS_x000d__x000a_o MAG_x000d__x000a_o VND_x000d__x000a_o DB" sqref="U6:U2178 AN6:AN2178 AE6:AE2178" xr:uid="{929677BC-13F7-4C96-B16F-B0AE53591D62}">
      <formula1>OR(AND(ISNUMBER(U6),U6&gt;=0,U6&lt;=99999999),UPPER(U6)="MAG",UPPER(U6)="VND",UPPER(U6)="DB")</formula1>
    </dataValidation>
    <dataValidation type="custom" allowBlank="1" showInputMessage="1" showErrorMessage="1" errorTitle="Valor no permitido" error="SOLO ACEPTA NUMEROS DE MAXIMO 3 DIGITOS O LAS PARTICULAS MAG, VND, DB, ND._x000d__x000a_NO SE PERMITEN OTROS CARACTERES NI LETRAS." promptTitle="Validación" prompt="SOLO ACEPTA NUMEROS DE MAXIMO 3 DIGITOS O LAS PARTICULAS MAG, VND, DB, ND._x000d__x000a_NO SE PERMITEN OTROS CARACTERES NI LETRAS." sqref="V6:V2178 AO6:AO2178 AF6:AF2178" xr:uid="{849B28A0-6D5B-4727-8023-37BEFDD4BE94}">
      <formula1>OR(AND(ISNUMBER(V6),V6&gt;=0,V6&lt;=999),V6="MAG",V6="VND",V6="DB",V6="ND")</formula1>
    </dataValidation>
    <dataValidation type="custom" allowBlank="1" showInputMessage="1" showErrorMessage="1" errorTitle="Valor no permitido" error="EL VALOR INGRESADO NO ES VALIDO._x000d__x000a__x000d__x000a_REGLAS:_x000d__x000a_o MINIMO: 0_x000d__x000a_o MAXIMO: 99999_x000d__x000a_o MAXIMO UN DIGITO DECIMAL_x000d__x000a__x000d__x000a_EJEMPLO VALIDO: 260.6_x000d__x000a_EJEMPLO NO VALIDO: 260.36" promptTitle="Validación de cantidad" prompt="SE PERMITEN NUMEROS ENTRE 0 Y 99999._x000d__x000a_SE PERMITE MAXIMO UN DIGITO DECIMAL._x000d__x000a__x000d__x000a_EJEMPLOS VALIDOS:_x000d__x000a_o 260_x000d__x000a_o 260.6_x000d__x000a_o 0.6_x000d__x000a_o 99999_x000d__x000a__x000d__x000a_NO SE PERMITEN DOS O MAS DECIMALES." sqref="W6:W2178 AP6:AP2178 AG6:AG2178" xr:uid="{5C75BC75-A373-45A1-9EC1-EB6D76DF89FC}">
      <formula1>AND(ISNUMBER(W6),W6&gt;=0,W6&lt;=99999,ROUND(W6,1)=W6)</formula1>
    </dataValidation>
    <dataValidation type="custom" showInputMessage="1" showErrorMessage="1" errorTitle="Error en X" error="EL VALOR INGRESADO NO ES VALIDO._x000d__x000a__x000d__x000a_VERIFIQUE QUE:_x000d__x000a_o SEA UN NUMERO MAYOR A 0_x000d__x000a_o NO SUPERE EL VALOR PERMITIDO EN LA COLUMNA I_x000d__x000a_o LAS OPCIONES ANTERIORES ESTEN DILIGENCIADAS" promptTitle="Validación X" prompt="o Obligatorio_x000d__x000a_o Solo números mayores a 0_x000d__x000a_o Si I tiene valor, X no puede superarlo_x000d__x000a_o Si I está vacía o en 0, permite cualquier valor positivo" sqref="X6:X2178" xr:uid="{8257B5C2-2265-490B-8ACD-2735454FA173}">
      <formula1>AND(ISNUMBER(X6),X6&gt;0,OR(I6="",I6=0,X6&lt;=I6))</formula1>
    </dataValidation>
    <dataValidation type="custom" showInputMessage="1" showErrorMessage="1" errorTitle="ERROR DE VALIDACION" error="ERROR EN EL INGRESO DEL VALOR._x000d__x000a__x000d__x000a_o EL VALOR ES MENOR QUE EL INGRESADO EN LA OPCIÓN 1_x000d__x000a_o EL VALOR SUPERA EL VALOR PERMITIDO EN LA COLUMNA I_x000d__x000a_o ESTA INCLUYENDO TEXTO O CARACTERES" promptTitle="Validación AH" prompt="o Obligatorio_x000d__x000a_o Solo números mayores a 0_x000d__x000a_o El valor no puede ser menor que el ingresado en la OPCIÓN 1_x000d__x000a_o El valor no puede superar el valor permitido en la columna I" sqref="AH6:AH2178" xr:uid="{C2ED3FD6-1C81-4541-85B5-843F870C971F}">
      <formula1>AND(ISNUMBER(AH6),AH6&gt;0,X6&lt;&gt;"",AH6&gt;=X6,OR(I6="",I6=0,AH6&lt;=I6))</formula1>
    </dataValidation>
    <dataValidation type="custom" showInputMessage="1" showErrorMessage="1" errorTitle="ERROR DE VALIDACION" error="ERROR EN EL INGRESO DEL VALOR._x000d__x000a__x000d__x000a_o EL VALOR ES MENOR QUE EL INGRESADO EN LA OPCIÓN 2_x000d__x000a_o EL VALOR SUPERA EL VALOR PERMITIDO EN LA COLUMNA I_x000d__x000a_o ESTA INCLUYENDO TEXTO O CARACTERES" promptTitle="Validación AP" prompt="o Obligatorio_x000d__x000a_o Solo números mayores a 0_x000d__x000a_o El valor no puede ser menor que el ingresado en la OPCIÓN 2_x000d__x000a_o El valor no puede superar el valor permitido en la columna I" sqref="AQ6:AQ2178" xr:uid="{8AC5AEEE-2F25-4F36-89A4-74F5B1F97D92}">
      <formula1>AND(ISNUMBER(AQ6),AQ6&gt;0,AH6&lt;&gt;"",AQ6&gt;=AH6,OR(I6="",I6=0,AQ6&lt;=I6))</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AS621"/>
  <sheetViews>
    <sheetView showGridLines="0" topLeftCell="AC1" zoomScale="70" zoomScaleNormal="70" workbookViewId="0">
      <selection activeCell="A5" sqref="A5:XFD5"/>
    </sheetView>
  </sheetViews>
  <sheetFormatPr baseColWidth="10" defaultColWidth="11.42578125" defaultRowHeight="12" x14ac:dyDescent="0.25"/>
  <cols>
    <col min="1" max="2" width="15.7109375" style="1" customWidth="1"/>
    <col min="3" max="3" width="65.28515625" style="1" customWidth="1"/>
    <col min="4" max="8" width="30.7109375" style="1" customWidth="1"/>
    <col min="9" max="9" width="25.7109375" style="1" customWidth="1"/>
    <col min="10" max="11" width="20.7109375" style="1" customWidth="1"/>
    <col min="12" max="12" width="25.7109375" style="1" customWidth="1"/>
    <col min="13" max="13" width="20.7109375" style="6" customWidth="1"/>
    <col min="14" max="14" width="25.7109375" style="1" customWidth="1"/>
    <col min="15" max="15" width="20.7109375" style="1" customWidth="1"/>
    <col min="16" max="36" width="25.7109375" style="1" customWidth="1"/>
    <col min="37" max="39" width="25.7109375" style="1" hidden="1" customWidth="1"/>
    <col min="40" max="45" width="25.7109375" style="1" customWidth="1"/>
    <col min="46" max="16384" width="11.42578125" style="1"/>
  </cols>
  <sheetData>
    <row r="1" spans="1:45" ht="27" customHeight="1" thickBot="1" x14ac:dyDescent="0.3">
      <c r="B1" s="48" t="s">
        <v>4934</v>
      </c>
      <c r="C1" s="48"/>
      <c r="E1" s="48" t="s">
        <v>4932</v>
      </c>
      <c r="F1" s="85"/>
      <c r="G1" s="86"/>
      <c r="H1" s="86"/>
      <c r="I1" s="87"/>
      <c r="J1" s="4"/>
      <c r="K1" s="4"/>
      <c r="L1" s="4"/>
      <c r="M1" s="4"/>
      <c r="N1" s="4"/>
      <c r="O1" s="4"/>
      <c r="R1" s="4"/>
      <c r="S1" s="4"/>
      <c r="T1" s="12"/>
      <c r="U1" s="78" t="s">
        <v>4772</v>
      </c>
      <c r="V1" s="79"/>
      <c r="W1" s="79"/>
      <c r="X1" s="79"/>
      <c r="Y1" s="80"/>
      <c r="Z1" s="190"/>
      <c r="AA1" s="190"/>
      <c r="AB1" s="4"/>
      <c r="AC1" s="4"/>
      <c r="AD1" s="4"/>
      <c r="AE1" s="78" t="s">
        <v>4773</v>
      </c>
      <c r="AF1" s="79"/>
      <c r="AG1" s="79"/>
      <c r="AH1" s="79"/>
      <c r="AI1" s="80"/>
      <c r="AJ1" s="51"/>
      <c r="AK1" s="98"/>
      <c r="AL1" s="98"/>
      <c r="AM1" s="98"/>
      <c r="AN1" s="79" t="s">
        <v>4774</v>
      </c>
      <c r="AO1" s="79"/>
      <c r="AP1" s="79"/>
      <c r="AQ1" s="79"/>
      <c r="AR1" s="80"/>
      <c r="AS1" s="4"/>
    </row>
    <row r="2" spans="1:45" ht="27" customHeight="1" thickBot="1" x14ac:dyDescent="0.3">
      <c r="B2" s="48" t="s">
        <v>4931</v>
      </c>
      <c r="C2" s="48"/>
      <c r="D2" s="5"/>
      <c r="E2" s="48" t="s">
        <v>4933</v>
      </c>
      <c r="F2" s="85"/>
      <c r="G2" s="86"/>
      <c r="H2" s="86"/>
      <c r="I2" s="87"/>
      <c r="J2" s="4"/>
      <c r="K2" s="4"/>
      <c r="L2" s="4"/>
      <c r="M2" s="4"/>
      <c r="N2" s="4"/>
      <c r="O2" s="4"/>
      <c r="R2" s="4"/>
      <c r="S2" s="4"/>
      <c r="T2" s="75"/>
      <c r="U2" s="81" t="str">
        <f>IF(Y2&gt;49.99%,"CUMPLE MINIMO DILIGENCIADO","NO CUMPLE MINIMO DILIGENCIADO")</f>
        <v>NO CUMPLE MINIMO DILIGENCIADO</v>
      </c>
      <c r="V2" s="81"/>
      <c r="W2" s="81"/>
      <c r="X2" s="53" t="s">
        <v>4994</v>
      </c>
      <c r="Y2" s="76">
        <f>+X2*1</f>
        <v>0</v>
      </c>
      <c r="Z2" s="4"/>
      <c r="AA2" s="55"/>
      <c r="AB2" s="4"/>
      <c r="AC2" s="4"/>
      <c r="AD2" s="77"/>
      <c r="AE2" s="81" t="str">
        <f>IF(AI2&gt;9.99%,"CUMPLE MINIMO DILIGENCIADO","NO CUMPLE MINIMO DILIGENCIADO")</f>
        <v>NO CUMPLE MINIMO DILIGENCIADO</v>
      </c>
      <c r="AF2" s="81"/>
      <c r="AG2" s="81"/>
      <c r="AH2" s="52" t="s">
        <v>4994</v>
      </c>
      <c r="AI2" s="74">
        <f>+AH2*1</f>
        <v>0</v>
      </c>
      <c r="AJ2" s="4"/>
      <c r="AK2" s="4"/>
      <c r="AL2" s="4"/>
      <c r="AM2" s="4"/>
      <c r="AN2" s="81"/>
      <c r="AO2" s="81"/>
      <c r="AP2" s="81"/>
      <c r="AQ2" s="74" t="s">
        <v>4994</v>
      </c>
      <c r="AR2" s="49"/>
      <c r="AS2" s="4"/>
    </row>
    <row r="3" spans="1:45" ht="18" customHeight="1" x14ac:dyDescent="0.25">
      <c r="B3" s="4"/>
      <c r="C3" s="4"/>
      <c r="D3" s="4"/>
      <c r="E3" s="4"/>
      <c r="F3" s="4"/>
      <c r="G3" s="4"/>
      <c r="H3" s="4"/>
      <c r="I3" s="4"/>
      <c r="J3" s="4"/>
      <c r="K3" s="4"/>
      <c r="L3" s="4"/>
      <c r="M3" s="4"/>
      <c r="N3" s="4"/>
      <c r="O3" s="4"/>
      <c r="R3" s="4"/>
      <c r="S3" s="4"/>
      <c r="T3" s="12"/>
      <c r="U3" s="4"/>
      <c r="V3" s="4"/>
      <c r="W3" s="4"/>
      <c r="X3" s="4"/>
      <c r="Y3" s="4"/>
      <c r="Z3" s="4"/>
      <c r="AA3" s="4"/>
      <c r="AB3" s="4"/>
      <c r="AC3" s="4"/>
      <c r="AD3" s="4"/>
      <c r="AE3" s="4"/>
      <c r="AF3" s="4"/>
      <c r="AG3" s="4"/>
      <c r="AH3" s="4"/>
      <c r="AI3" s="4"/>
      <c r="AJ3" s="4"/>
      <c r="AK3" s="4"/>
      <c r="AL3" s="4"/>
      <c r="AM3" s="4"/>
      <c r="AN3" s="4"/>
      <c r="AO3" s="4"/>
      <c r="AP3" s="4"/>
      <c r="AQ3" s="4"/>
      <c r="AR3" s="4"/>
      <c r="AS3" s="4"/>
    </row>
    <row r="4" spans="1:45" ht="18" customHeight="1" thickBot="1" x14ac:dyDescent="0.3">
      <c r="B4" s="4"/>
      <c r="C4" s="4"/>
      <c r="D4" s="4"/>
      <c r="E4" s="4"/>
      <c r="F4" s="4"/>
      <c r="G4" s="4"/>
      <c r="H4" s="4"/>
      <c r="I4" s="4"/>
      <c r="J4" s="4"/>
      <c r="K4" s="4"/>
      <c r="L4" s="4"/>
      <c r="M4" s="4"/>
      <c r="N4" s="4"/>
      <c r="O4" s="4"/>
      <c r="R4" s="4"/>
      <c r="S4" s="4"/>
      <c r="T4" s="12"/>
      <c r="U4" s="4"/>
      <c r="V4" s="4"/>
      <c r="W4" s="4"/>
      <c r="X4" s="4"/>
      <c r="Y4" s="4"/>
      <c r="Z4" s="4"/>
      <c r="AA4" s="4"/>
      <c r="AB4" s="4"/>
      <c r="AC4" s="4"/>
      <c r="AD4" s="4"/>
      <c r="AE4" s="4"/>
      <c r="AF4" s="4"/>
      <c r="AG4" s="4"/>
      <c r="AH4" s="4"/>
      <c r="AI4" s="4"/>
      <c r="AJ4" s="4"/>
      <c r="AK4" s="4"/>
      <c r="AL4" s="4"/>
      <c r="AM4" s="4"/>
      <c r="AN4" s="4"/>
      <c r="AO4" s="4"/>
      <c r="AP4" s="4"/>
      <c r="AQ4" s="4"/>
      <c r="AR4" s="4"/>
      <c r="AS4" s="4"/>
    </row>
    <row r="5" spans="1:45" s="169" customFormat="1" ht="99.95" customHeight="1" x14ac:dyDescent="0.25">
      <c r="A5" s="191" t="s">
        <v>4758</v>
      </c>
      <c r="B5" s="192" t="s">
        <v>4818</v>
      </c>
      <c r="C5" s="192" t="s">
        <v>0</v>
      </c>
      <c r="D5" s="192" t="s">
        <v>1</v>
      </c>
      <c r="E5" s="192" t="s">
        <v>2</v>
      </c>
      <c r="F5" s="192" t="s">
        <v>4941</v>
      </c>
      <c r="G5" s="192" t="s">
        <v>4946</v>
      </c>
      <c r="H5" s="192" t="s">
        <v>3</v>
      </c>
      <c r="I5" s="192" t="s">
        <v>4814</v>
      </c>
      <c r="J5" s="192" t="s">
        <v>4943</v>
      </c>
      <c r="K5" s="193" t="s">
        <v>4786</v>
      </c>
      <c r="L5" s="192" t="s">
        <v>4819</v>
      </c>
      <c r="M5" s="194" t="s">
        <v>4597</v>
      </c>
      <c r="N5" s="194" t="s">
        <v>4947</v>
      </c>
      <c r="O5" s="192" t="s">
        <v>4696</v>
      </c>
      <c r="P5" s="192" t="s">
        <v>4704</v>
      </c>
      <c r="Q5" s="192" t="s">
        <v>4703</v>
      </c>
      <c r="R5" s="195" t="s">
        <v>4698</v>
      </c>
      <c r="S5" s="196" t="s">
        <v>4699</v>
      </c>
      <c r="T5" s="196" t="s">
        <v>4700</v>
      </c>
      <c r="U5" s="196" t="s">
        <v>4747</v>
      </c>
      <c r="V5" s="196" t="s">
        <v>4748</v>
      </c>
      <c r="W5" s="196" t="s">
        <v>4749</v>
      </c>
      <c r="X5" s="196" t="s">
        <v>4944</v>
      </c>
      <c r="Y5" s="196" t="s">
        <v>4750</v>
      </c>
      <c r="Z5" s="196" t="s">
        <v>4905</v>
      </c>
      <c r="AA5" s="197" t="s">
        <v>4751</v>
      </c>
      <c r="AB5" s="198" t="s">
        <v>4701</v>
      </c>
      <c r="AC5" s="199" t="s">
        <v>4699</v>
      </c>
      <c r="AD5" s="199" t="s">
        <v>4700</v>
      </c>
      <c r="AE5" s="199" t="s">
        <v>4747</v>
      </c>
      <c r="AF5" s="199" t="s">
        <v>4748</v>
      </c>
      <c r="AG5" s="199" t="s">
        <v>4749</v>
      </c>
      <c r="AH5" s="199" t="s">
        <v>4923</v>
      </c>
      <c r="AI5" s="199" t="s">
        <v>4750</v>
      </c>
      <c r="AJ5" s="200" t="s">
        <v>4905</v>
      </c>
      <c r="AK5" s="201"/>
      <c r="AL5" s="199"/>
      <c r="AM5" s="199"/>
      <c r="AN5" s="202" t="s">
        <v>4747</v>
      </c>
      <c r="AO5" s="202" t="s">
        <v>4748</v>
      </c>
      <c r="AP5" s="202" t="s">
        <v>4749</v>
      </c>
      <c r="AQ5" s="202" t="s">
        <v>4945</v>
      </c>
      <c r="AR5" s="202" t="s">
        <v>4750</v>
      </c>
      <c r="AS5" s="202" t="s">
        <v>4905</v>
      </c>
    </row>
    <row r="6" spans="1:45" x14ac:dyDescent="0.25">
      <c r="A6" s="126">
        <v>2179</v>
      </c>
      <c r="B6" s="127">
        <v>2164</v>
      </c>
      <c r="C6" s="128" t="s">
        <v>3723</v>
      </c>
      <c r="D6" s="129" t="s">
        <v>336</v>
      </c>
      <c r="E6" s="129" t="s">
        <v>165</v>
      </c>
      <c r="F6" s="129" t="s">
        <v>166</v>
      </c>
      <c r="G6" s="129" t="s">
        <v>8</v>
      </c>
      <c r="H6" s="129" t="s">
        <v>81</v>
      </c>
      <c r="I6" s="130" t="s">
        <v>45</v>
      </c>
      <c r="J6" s="131">
        <v>240</v>
      </c>
      <c r="K6" s="131" t="s">
        <v>3724</v>
      </c>
      <c r="L6" s="132">
        <v>312.64999999999998</v>
      </c>
      <c r="M6" s="133">
        <v>240</v>
      </c>
      <c r="N6" s="133">
        <f>M6*L6</f>
        <v>75036</v>
      </c>
      <c r="O6" s="101" t="s">
        <v>4165</v>
      </c>
      <c r="P6" s="121">
        <v>4.4604164138180873E-5</v>
      </c>
      <c r="Q6" s="121"/>
      <c r="R6" s="122">
        <v>3.5683331310544697E-3</v>
      </c>
      <c r="S6" s="123"/>
      <c r="T6" s="122">
        <v>3.5683331310544697E-3</v>
      </c>
      <c r="U6" s="101"/>
      <c r="V6" s="102"/>
      <c r="W6" s="102"/>
      <c r="X6" s="103"/>
      <c r="Y6" s="104" t="str">
        <f>IF(U6=0,"NO OFERTADO",IF(V6=0,"NO OFERTADO",IF(W6=0,"NO OFERTADO",IF(X6&gt;0,"CORRECTO","NO OFERTADO"))))</f>
        <v>NO OFERTADO</v>
      </c>
      <c r="Z6" s="104" t="str">
        <f t="shared" ref="Z6:Z69" si="0">IF(X6=0,"CORRECTO",IF(X6&gt;I6,"SOBREPASA TECHO REGULADO","CORRECTO"))</f>
        <v>CORRECTO</v>
      </c>
      <c r="AA6" s="103">
        <f>IF(AND(Y6="CORRECTO", Z6="CORRECTO"), X6*M6, 0)</f>
        <v>0</v>
      </c>
      <c r="AB6" s="122">
        <v>8.9208328276361743E-4</v>
      </c>
      <c r="AC6" s="123"/>
      <c r="AD6" s="122">
        <v>8.9208328276361743E-4</v>
      </c>
      <c r="AE6" s="102"/>
      <c r="AF6" s="102"/>
      <c r="AG6" s="102"/>
      <c r="AH6" s="103"/>
      <c r="AI6" s="104" t="str">
        <f>IF(AE6=0,"NO OFERTADO",IF(AF6=0,"NO OFERTADO",IF(AG6=0,"NO OFERTADO",IF(AH6&gt;0,"CORRECTO","NO OFERTADO"))))</f>
        <v>NO OFERTADO</v>
      </c>
      <c r="AJ6" s="104" t="str">
        <f t="shared" ref="AJ6:AJ69" si="1">IF(AH6=0,"CORRECTO",IF(AH6&lt;X6,"PRECIO OPCION 1 MAYOR QUE OPCION 2",IF(AH6&gt;I6,"SOBREPASA TECHO REGULADO","CORRECTO")))</f>
        <v>CORRECTO</v>
      </c>
      <c r="AK6" s="104"/>
      <c r="AL6" s="104"/>
      <c r="AM6" s="104"/>
      <c r="AN6" s="102"/>
      <c r="AO6" s="102"/>
      <c r="AP6" s="102"/>
      <c r="AQ6" s="103"/>
      <c r="AR6" s="104" t="str">
        <f>IF(AN6=0,"NO OFERTADO",IF(AO6=0,"NO OFERTADO",IF(AP6=0,"NO OFERTADO",IF(AQ6&gt;0,"CORRECTO","NO OFERTADO"))))</f>
        <v>NO OFERTADO</v>
      </c>
      <c r="AS6" s="107" t="str">
        <f t="shared" ref="AS6:AS69" si="2">IF(AQ6=0,"CORRECTO",IF(AQ6&lt;AH6,"PRECIO OPCION 2 MAYOR QUE OPCION 3",IF(AQ6&gt;I6,"SOBREPASA TECHO REGULADO","CORRECTO")))</f>
        <v>CORRECTO</v>
      </c>
    </row>
    <row r="7" spans="1:45" ht="24" x14ac:dyDescent="0.25">
      <c r="A7" s="134">
        <v>2180</v>
      </c>
      <c r="B7" s="135">
        <v>2165</v>
      </c>
      <c r="C7" s="10" t="s">
        <v>3725</v>
      </c>
      <c r="D7" s="136" t="s">
        <v>3726</v>
      </c>
      <c r="E7" s="136" t="s">
        <v>6</v>
      </c>
      <c r="F7" s="136" t="s">
        <v>7</v>
      </c>
      <c r="G7" s="136" t="s">
        <v>8</v>
      </c>
      <c r="H7" s="136" t="s">
        <v>7</v>
      </c>
      <c r="I7" s="137" t="s">
        <v>45</v>
      </c>
      <c r="J7" s="8">
        <v>1</v>
      </c>
      <c r="K7" s="8" t="s">
        <v>3724</v>
      </c>
      <c r="L7" s="9">
        <v>1282.69</v>
      </c>
      <c r="M7" s="138">
        <v>60</v>
      </c>
      <c r="N7" s="138">
        <f t="shared" ref="N7:N68" si="3">M7*L7</f>
        <v>76961.400000000009</v>
      </c>
      <c r="O7" s="11" t="s">
        <v>4165</v>
      </c>
      <c r="P7" s="22">
        <v>4.5748692866146831E-5</v>
      </c>
      <c r="Q7" s="22"/>
      <c r="R7" s="23">
        <v>3.6598954292917465E-3</v>
      </c>
      <c r="S7" s="7"/>
      <c r="T7" s="23">
        <v>3.6598954292917465E-3</v>
      </c>
      <c r="U7" s="11"/>
      <c r="V7" s="28"/>
      <c r="W7" s="28"/>
      <c r="X7" s="29"/>
      <c r="Y7" s="108" t="str">
        <f t="shared" ref="Y7:Y70" si="4">IF(U7=0,"NO OFERTADO",IF(V7=0,"NO OFERTADO",IF(W7=0,"NO OFERTADO",IF(X7&gt;0,"CORRECTO","NO OFERTADO"))))</f>
        <v>NO OFERTADO</v>
      </c>
      <c r="Z7" s="108" t="str">
        <f t="shared" si="0"/>
        <v>CORRECTO</v>
      </c>
      <c r="AA7" s="29">
        <f t="shared" ref="AA7:AA70" si="5">IF(AND(Y7="CORRECTO", Z7="CORRECTO"), X7*M7, 0)</f>
        <v>0</v>
      </c>
      <c r="AB7" s="23">
        <v>9.1497385732293662E-4</v>
      </c>
      <c r="AC7" s="7"/>
      <c r="AD7" s="23">
        <v>9.1497385732293662E-4</v>
      </c>
      <c r="AE7" s="28"/>
      <c r="AF7" s="28"/>
      <c r="AG7" s="28"/>
      <c r="AH7" s="29"/>
      <c r="AI7" s="108" t="str">
        <f t="shared" ref="AI7:AI70" si="6">IF(AE7=0,"NO OFERTADO",IF(AF7=0,"NO OFERTADO",IF(AG7=0,"NO OFERTADO",IF(AH7&gt;0,"CORRECTO","NO OFERTADO"))))</f>
        <v>NO OFERTADO</v>
      </c>
      <c r="AJ7" s="108" t="str">
        <f t="shared" si="1"/>
        <v>CORRECTO</v>
      </c>
      <c r="AK7" s="108"/>
      <c r="AL7" s="108"/>
      <c r="AM7" s="108"/>
      <c r="AN7" s="28"/>
      <c r="AO7" s="28"/>
      <c r="AP7" s="28"/>
      <c r="AQ7" s="29"/>
      <c r="AR7" s="108" t="str">
        <f t="shared" ref="AR7:AR70" si="7">IF(AN7=0,"NO OFERTADO",IF(AO7=0,"NO OFERTADO",IF(AP7=0,"NO OFERTADO",IF(AQ7&gt;0,"CORRECTO","NO OFERTADO"))))</f>
        <v>NO OFERTADO</v>
      </c>
      <c r="AS7" s="109" t="str">
        <f t="shared" si="2"/>
        <v>CORRECTO</v>
      </c>
    </row>
    <row r="8" spans="1:45" ht="24" x14ac:dyDescent="0.25">
      <c r="A8" s="134">
        <v>2181</v>
      </c>
      <c r="B8" s="135">
        <v>2166</v>
      </c>
      <c r="C8" s="10" t="s">
        <v>3727</v>
      </c>
      <c r="D8" s="136" t="s">
        <v>3728</v>
      </c>
      <c r="E8" s="136" t="s">
        <v>6</v>
      </c>
      <c r="F8" s="136" t="s">
        <v>7</v>
      </c>
      <c r="G8" s="136" t="s">
        <v>8</v>
      </c>
      <c r="H8" s="136" t="s">
        <v>7</v>
      </c>
      <c r="I8" s="137">
        <v>27132</v>
      </c>
      <c r="J8" s="8">
        <v>1</v>
      </c>
      <c r="K8" s="8" t="s">
        <v>3729</v>
      </c>
      <c r="L8" s="9">
        <v>4307.82</v>
      </c>
      <c r="M8" s="138">
        <v>30</v>
      </c>
      <c r="N8" s="138">
        <f t="shared" si="3"/>
        <v>129234.59999999999</v>
      </c>
      <c r="O8" s="11" t="s">
        <v>4165</v>
      </c>
      <c r="P8" s="22">
        <v>7.6821809674451592E-5</v>
      </c>
      <c r="Q8" s="22">
        <v>1.3447151344148409E-4</v>
      </c>
      <c r="R8" s="23">
        <v>6.1457447739561273E-3</v>
      </c>
      <c r="S8" s="24">
        <v>2.0170727016222616E-3</v>
      </c>
      <c r="T8" s="23">
        <v>8.1628174755783885E-3</v>
      </c>
      <c r="U8" s="11"/>
      <c r="V8" s="28"/>
      <c r="W8" s="28"/>
      <c r="X8" s="29"/>
      <c r="Y8" s="108" t="str">
        <f t="shared" si="4"/>
        <v>NO OFERTADO</v>
      </c>
      <c r="Z8" s="108" t="str">
        <f t="shared" si="0"/>
        <v>CORRECTO</v>
      </c>
      <c r="AA8" s="29">
        <f t="shared" si="5"/>
        <v>0</v>
      </c>
      <c r="AB8" s="23">
        <v>1.5364361934890318E-3</v>
      </c>
      <c r="AC8" s="24">
        <v>6.7235756720742052E-4</v>
      </c>
      <c r="AD8" s="23">
        <v>2.2087937606964526E-3</v>
      </c>
      <c r="AE8" s="28"/>
      <c r="AF8" s="28"/>
      <c r="AG8" s="28"/>
      <c r="AH8" s="29"/>
      <c r="AI8" s="108" t="str">
        <f t="shared" si="6"/>
        <v>NO OFERTADO</v>
      </c>
      <c r="AJ8" s="108" t="str">
        <f t="shared" si="1"/>
        <v>CORRECTO</v>
      </c>
      <c r="AK8" s="108"/>
      <c r="AL8" s="108"/>
      <c r="AM8" s="108"/>
      <c r="AN8" s="28"/>
      <c r="AO8" s="28"/>
      <c r="AP8" s="28"/>
      <c r="AQ8" s="29"/>
      <c r="AR8" s="108" t="str">
        <f t="shared" si="7"/>
        <v>NO OFERTADO</v>
      </c>
      <c r="AS8" s="109" t="str">
        <f t="shared" si="2"/>
        <v>CORRECTO</v>
      </c>
    </row>
    <row r="9" spans="1:45" ht="24" x14ac:dyDescent="0.25">
      <c r="A9" s="134">
        <v>2182</v>
      </c>
      <c r="B9" s="135">
        <v>2167</v>
      </c>
      <c r="C9" s="10" t="s">
        <v>3730</v>
      </c>
      <c r="D9" s="136" t="s">
        <v>3731</v>
      </c>
      <c r="E9" s="136" t="s">
        <v>6</v>
      </c>
      <c r="F9" s="136" t="s">
        <v>7</v>
      </c>
      <c r="G9" s="136" t="s">
        <v>8</v>
      </c>
      <c r="H9" s="136" t="s">
        <v>7</v>
      </c>
      <c r="I9" s="137">
        <v>13188</v>
      </c>
      <c r="J9" s="8">
        <v>1</v>
      </c>
      <c r="K9" s="8" t="s">
        <v>3732</v>
      </c>
      <c r="L9" s="9">
        <v>13188</v>
      </c>
      <c r="M9" s="138">
        <v>60</v>
      </c>
      <c r="N9" s="138">
        <f t="shared" si="3"/>
        <v>791280</v>
      </c>
      <c r="O9" s="11" t="s">
        <v>4165</v>
      </c>
      <c r="P9" s="22">
        <v>4.7036599764459409E-4</v>
      </c>
      <c r="Q9" s="22">
        <v>8.233446705137598E-4</v>
      </c>
      <c r="R9" s="23">
        <v>3.762927981156753E-2</v>
      </c>
      <c r="S9" s="24">
        <v>1.2350170057706398E-2</v>
      </c>
      <c r="T9" s="23">
        <v>4.9979449869273926E-2</v>
      </c>
      <c r="U9" s="11"/>
      <c r="V9" s="28"/>
      <c r="W9" s="28"/>
      <c r="X9" s="29"/>
      <c r="Y9" s="108" t="str">
        <f t="shared" si="4"/>
        <v>NO OFERTADO</v>
      </c>
      <c r="Z9" s="108" t="str">
        <f t="shared" si="0"/>
        <v>CORRECTO</v>
      </c>
      <c r="AA9" s="29">
        <f t="shared" si="5"/>
        <v>0</v>
      </c>
      <c r="AB9" s="23">
        <v>9.4073199528918825E-3</v>
      </c>
      <c r="AC9" s="24">
        <v>4.1167233525687989E-3</v>
      </c>
      <c r="AD9" s="23">
        <v>1.3524043305460681E-2</v>
      </c>
      <c r="AE9" s="28"/>
      <c r="AF9" s="28"/>
      <c r="AG9" s="28"/>
      <c r="AH9" s="29"/>
      <c r="AI9" s="108" t="str">
        <f t="shared" si="6"/>
        <v>NO OFERTADO</v>
      </c>
      <c r="AJ9" s="108" t="str">
        <f t="shared" si="1"/>
        <v>CORRECTO</v>
      </c>
      <c r="AK9" s="108"/>
      <c r="AL9" s="108"/>
      <c r="AM9" s="108"/>
      <c r="AN9" s="28"/>
      <c r="AO9" s="28"/>
      <c r="AP9" s="28"/>
      <c r="AQ9" s="29"/>
      <c r="AR9" s="108" t="str">
        <f t="shared" si="7"/>
        <v>NO OFERTADO</v>
      </c>
      <c r="AS9" s="109" t="str">
        <f t="shared" si="2"/>
        <v>CORRECTO</v>
      </c>
    </row>
    <row r="10" spans="1:45" ht="24" x14ac:dyDescent="0.25">
      <c r="A10" s="134">
        <v>2183</v>
      </c>
      <c r="B10" s="135">
        <v>2168</v>
      </c>
      <c r="C10" s="10" t="s">
        <v>1638</v>
      </c>
      <c r="D10" s="136" t="s">
        <v>69</v>
      </c>
      <c r="E10" s="136" t="s">
        <v>6</v>
      </c>
      <c r="F10" s="136" t="s">
        <v>101</v>
      </c>
      <c r="G10" s="136" t="s">
        <v>8</v>
      </c>
      <c r="H10" s="136" t="s">
        <v>7</v>
      </c>
      <c r="I10" s="137" t="s">
        <v>45</v>
      </c>
      <c r="J10" s="8">
        <v>1</v>
      </c>
      <c r="K10" s="8" t="s">
        <v>1639</v>
      </c>
      <c r="L10" s="9">
        <v>2436.54</v>
      </c>
      <c r="M10" s="138">
        <v>10</v>
      </c>
      <c r="N10" s="138">
        <f t="shared" si="3"/>
        <v>24365.4</v>
      </c>
      <c r="O10" s="11" t="s">
        <v>4165</v>
      </c>
      <c r="P10" s="22">
        <v>1.4483691839815986E-5</v>
      </c>
      <c r="Q10" s="22"/>
      <c r="R10" s="23">
        <v>1.158695347185279E-3</v>
      </c>
      <c r="S10" s="7"/>
      <c r="T10" s="23">
        <v>1.158695347185279E-3</v>
      </c>
      <c r="U10" s="11"/>
      <c r="V10" s="28"/>
      <c r="W10" s="28"/>
      <c r="X10" s="29"/>
      <c r="Y10" s="108" t="str">
        <f t="shared" si="4"/>
        <v>NO OFERTADO</v>
      </c>
      <c r="Z10" s="108" t="str">
        <f t="shared" si="0"/>
        <v>CORRECTO</v>
      </c>
      <c r="AA10" s="29">
        <f t="shared" si="5"/>
        <v>0</v>
      </c>
      <c r="AB10" s="23">
        <v>2.8967383679631974E-4</v>
      </c>
      <c r="AC10" s="7"/>
      <c r="AD10" s="23">
        <v>2.8967383679631974E-4</v>
      </c>
      <c r="AE10" s="28"/>
      <c r="AF10" s="28"/>
      <c r="AG10" s="28"/>
      <c r="AH10" s="29"/>
      <c r="AI10" s="108" t="str">
        <f t="shared" si="6"/>
        <v>NO OFERTADO</v>
      </c>
      <c r="AJ10" s="108" t="str">
        <f t="shared" si="1"/>
        <v>CORRECTO</v>
      </c>
      <c r="AK10" s="108"/>
      <c r="AL10" s="108"/>
      <c r="AM10" s="108"/>
      <c r="AN10" s="28"/>
      <c r="AO10" s="28"/>
      <c r="AP10" s="28"/>
      <c r="AQ10" s="29"/>
      <c r="AR10" s="108" t="str">
        <f t="shared" si="7"/>
        <v>NO OFERTADO</v>
      </c>
      <c r="AS10" s="109" t="str">
        <f t="shared" si="2"/>
        <v>CORRECTO</v>
      </c>
    </row>
    <row r="11" spans="1:45" ht="24" x14ac:dyDescent="0.25">
      <c r="A11" s="134">
        <v>2184</v>
      </c>
      <c r="B11" s="135">
        <v>2169</v>
      </c>
      <c r="C11" s="10" t="s">
        <v>3733</v>
      </c>
      <c r="D11" s="136" t="s">
        <v>32</v>
      </c>
      <c r="E11" s="136" t="s">
        <v>6</v>
      </c>
      <c r="F11" s="136" t="s">
        <v>7</v>
      </c>
      <c r="G11" s="136" t="s">
        <v>8</v>
      </c>
      <c r="H11" s="136" t="s">
        <v>7</v>
      </c>
      <c r="I11" s="137" t="s">
        <v>45</v>
      </c>
      <c r="J11" s="8">
        <v>1</v>
      </c>
      <c r="K11" s="8" t="s">
        <v>3734</v>
      </c>
      <c r="L11" s="9">
        <v>5847.42</v>
      </c>
      <c r="M11" s="138">
        <v>60</v>
      </c>
      <c r="N11" s="138">
        <f t="shared" si="3"/>
        <v>350845.2</v>
      </c>
      <c r="O11" s="11" t="s">
        <v>4165</v>
      </c>
      <c r="P11" s="22">
        <v>2.0855531861896818E-4</v>
      </c>
      <c r="Q11" s="22"/>
      <c r="R11" s="23">
        <v>1.6684425489517454E-2</v>
      </c>
      <c r="S11" s="7"/>
      <c r="T11" s="23">
        <v>1.6684425489517454E-2</v>
      </c>
      <c r="U11" s="11"/>
      <c r="V11" s="28"/>
      <c r="W11" s="28"/>
      <c r="X11" s="29"/>
      <c r="Y11" s="108" t="str">
        <f t="shared" si="4"/>
        <v>NO OFERTADO</v>
      </c>
      <c r="Z11" s="108" t="str">
        <f t="shared" si="0"/>
        <v>CORRECTO</v>
      </c>
      <c r="AA11" s="29">
        <f t="shared" si="5"/>
        <v>0</v>
      </c>
      <c r="AB11" s="23">
        <v>4.1711063723793634E-3</v>
      </c>
      <c r="AC11" s="7"/>
      <c r="AD11" s="23">
        <v>4.1711063723793634E-3</v>
      </c>
      <c r="AE11" s="28"/>
      <c r="AF11" s="28"/>
      <c r="AG11" s="28"/>
      <c r="AH11" s="29"/>
      <c r="AI11" s="108" t="str">
        <f t="shared" si="6"/>
        <v>NO OFERTADO</v>
      </c>
      <c r="AJ11" s="108" t="str">
        <f t="shared" si="1"/>
        <v>CORRECTO</v>
      </c>
      <c r="AK11" s="108"/>
      <c r="AL11" s="108"/>
      <c r="AM11" s="108"/>
      <c r="AN11" s="28"/>
      <c r="AO11" s="28"/>
      <c r="AP11" s="28"/>
      <c r="AQ11" s="29"/>
      <c r="AR11" s="108" t="str">
        <f t="shared" si="7"/>
        <v>NO OFERTADO</v>
      </c>
      <c r="AS11" s="109" t="str">
        <f t="shared" si="2"/>
        <v>CORRECTO</v>
      </c>
    </row>
    <row r="12" spans="1:45" ht="24" x14ac:dyDescent="0.25">
      <c r="A12" s="134">
        <v>2185</v>
      </c>
      <c r="B12" s="135">
        <v>2170</v>
      </c>
      <c r="C12" s="10" t="s">
        <v>731</v>
      </c>
      <c r="D12" s="136" t="s">
        <v>69</v>
      </c>
      <c r="E12" s="136" t="s">
        <v>885</v>
      </c>
      <c r="F12" s="136" t="s">
        <v>101</v>
      </c>
      <c r="G12" s="136" t="s">
        <v>8</v>
      </c>
      <c r="H12" s="136" t="s">
        <v>7</v>
      </c>
      <c r="I12" s="137" t="s">
        <v>45</v>
      </c>
      <c r="J12" s="8">
        <v>1</v>
      </c>
      <c r="K12" s="8" t="s">
        <v>92</v>
      </c>
      <c r="L12" s="9">
        <v>1381.64</v>
      </c>
      <c r="M12" s="138">
        <v>40</v>
      </c>
      <c r="N12" s="138">
        <f t="shared" si="3"/>
        <v>55265.600000000006</v>
      </c>
      <c r="O12" s="11" t="s">
        <v>4165</v>
      </c>
      <c r="P12" s="22">
        <v>3.2851909664628299E-5</v>
      </c>
      <c r="Q12" s="22"/>
      <c r="R12" s="23">
        <v>2.6281527731702638E-3</v>
      </c>
      <c r="S12" s="7"/>
      <c r="T12" s="23">
        <v>2.6281527731702638E-3</v>
      </c>
      <c r="U12" s="11"/>
      <c r="V12" s="28"/>
      <c r="W12" s="28"/>
      <c r="X12" s="29"/>
      <c r="Y12" s="108" t="str">
        <f t="shared" si="4"/>
        <v>NO OFERTADO</v>
      </c>
      <c r="Z12" s="108" t="str">
        <f t="shared" si="0"/>
        <v>CORRECTO</v>
      </c>
      <c r="AA12" s="29">
        <f t="shared" si="5"/>
        <v>0</v>
      </c>
      <c r="AB12" s="23">
        <v>6.5703819329256596E-4</v>
      </c>
      <c r="AC12" s="7"/>
      <c r="AD12" s="23">
        <v>6.5703819329256596E-4</v>
      </c>
      <c r="AE12" s="28"/>
      <c r="AF12" s="28"/>
      <c r="AG12" s="28"/>
      <c r="AH12" s="29"/>
      <c r="AI12" s="108" t="str">
        <f t="shared" si="6"/>
        <v>NO OFERTADO</v>
      </c>
      <c r="AJ12" s="108" t="str">
        <f t="shared" si="1"/>
        <v>CORRECTO</v>
      </c>
      <c r="AK12" s="108"/>
      <c r="AL12" s="108"/>
      <c r="AM12" s="108"/>
      <c r="AN12" s="28"/>
      <c r="AO12" s="28"/>
      <c r="AP12" s="28"/>
      <c r="AQ12" s="29"/>
      <c r="AR12" s="108" t="str">
        <f t="shared" si="7"/>
        <v>NO OFERTADO</v>
      </c>
      <c r="AS12" s="109" t="str">
        <f t="shared" si="2"/>
        <v>CORRECTO</v>
      </c>
    </row>
    <row r="13" spans="1:45" ht="24" x14ac:dyDescent="0.25">
      <c r="A13" s="134">
        <v>2186</v>
      </c>
      <c r="B13" s="135">
        <v>2171</v>
      </c>
      <c r="C13" s="10" t="s">
        <v>731</v>
      </c>
      <c r="D13" s="136" t="s">
        <v>3735</v>
      </c>
      <c r="E13" s="136" t="s">
        <v>6</v>
      </c>
      <c r="F13" s="136" t="s">
        <v>101</v>
      </c>
      <c r="G13" s="136" t="s">
        <v>8</v>
      </c>
      <c r="H13" s="136" t="s">
        <v>7</v>
      </c>
      <c r="I13" s="137" t="s">
        <v>45</v>
      </c>
      <c r="J13" s="8">
        <v>1</v>
      </c>
      <c r="K13" s="8" t="s">
        <v>92</v>
      </c>
      <c r="L13" s="9">
        <v>630.6</v>
      </c>
      <c r="M13" s="138">
        <v>40</v>
      </c>
      <c r="N13" s="138">
        <f t="shared" si="3"/>
        <v>25224</v>
      </c>
      <c r="O13" s="11" t="s">
        <v>4165</v>
      </c>
      <c r="P13" s="22">
        <v>1.4994075326796129E-5</v>
      </c>
      <c r="Q13" s="22"/>
      <c r="R13" s="23">
        <v>1.1995260261436903E-3</v>
      </c>
      <c r="S13" s="7"/>
      <c r="T13" s="23">
        <v>1.1995260261436903E-3</v>
      </c>
      <c r="U13" s="11"/>
      <c r="V13" s="28"/>
      <c r="W13" s="28"/>
      <c r="X13" s="29"/>
      <c r="Y13" s="108" t="str">
        <f t="shared" si="4"/>
        <v>NO OFERTADO</v>
      </c>
      <c r="Z13" s="108" t="str">
        <f t="shared" si="0"/>
        <v>CORRECTO</v>
      </c>
      <c r="AA13" s="29">
        <f t="shared" si="5"/>
        <v>0</v>
      </c>
      <c r="AB13" s="23">
        <v>2.9988150653592258E-4</v>
      </c>
      <c r="AC13" s="7"/>
      <c r="AD13" s="23">
        <v>2.9988150653592258E-4</v>
      </c>
      <c r="AE13" s="28"/>
      <c r="AF13" s="28"/>
      <c r="AG13" s="28"/>
      <c r="AH13" s="29"/>
      <c r="AI13" s="108" t="str">
        <f t="shared" si="6"/>
        <v>NO OFERTADO</v>
      </c>
      <c r="AJ13" s="108" t="str">
        <f t="shared" si="1"/>
        <v>CORRECTO</v>
      </c>
      <c r="AK13" s="108"/>
      <c r="AL13" s="108"/>
      <c r="AM13" s="108"/>
      <c r="AN13" s="28"/>
      <c r="AO13" s="28"/>
      <c r="AP13" s="28"/>
      <c r="AQ13" s="29"/>
      <c r="AR13" s="108" t="str">
        <f t="shared" si="7"/>
        <v>NO OFERTADO</v>
      </c>
      <c r="AS13" s="109" t="str">
        <f t="shared" si="2"/>
        <v>CORRECTO</v>
      </c>
    </row>
    <row r="14" spans="1:45" ht="24" x14ac:dyDescent="0.25">
      <c r="A14" s="134">
        <v>2187</v>
      </c>
      <c r="B14" s="135">
        <v>2134</v>
      </c>
      <c r="C14" s="10" t="s">
        <v>3680</v>
      </c>
      <c r="D14" s="136" t="s">
        <v>3681</v>
      </c>
      <c r="E14" s="136" t="s">
        <v>7</v>
      </c>
      <c r="F14" s="136" t="s">
        <v>7</v>
      </c>
      <c r="G14" s="136" t="s">
        <v>8</v>
      </c>
      <c r="H14" s="136" t="s">
        <v>7</v>
      </c>
      <c r="I14" s="137" t="s">
        <v>45</v>
      </c>
      <c r="J14" s="8">
        <v>1</v>
      </c>
      <c r="K14" s="8" t="s">
        <v>264</v>
      </c>
      <c r="L14" s="9">
        <v>1319.01</v>
      </c>
      <c r="M14" s="138">
        <v>10</v>
      </c>
      <c r="N14" s="138">
        <f t="shared" si="3"/>
        <v>13190.1</v>
      </c>
      <c r="O14" s="11" t="s">
        <v>4165</v>
      </c>
      <c r="P14" s="22">
        <v>7.8406816114800835E-6</v>
      </c>
      <c r="Q14" s="22"/>
      <c r="R14" s="23">
        <v>6.2725452891840673E-4</v>
      </c>
      <c r="S14" s="7"/>
      <c r="T14" s="23">
        <v>6.2725452891840673E-4</v>
      </c>
      <c r="U14" s="11"/>
      <c r="V14" s="28"/>
      <c r="W14" s="28"/>
      <c r="X14" s="29"/>
      <c r="Y14" s="108" t="str">
        <f t="shared" si="4"/>
        <v>NO OFERTADO</v>
      </c>
      <c r="Z14" s="108" t="str">
        <f t="shared" si="0"/>
        <v>CORRECTO</v>
      </c>
      <c r="AA14" s="29">
        <f t="shared" si="5"/>
        <v>0</v>
      </c>
      <c r="AB14" s="23">
        <v>1.5681363222960168E-4</v>
      </c>
      <c r="AC14" s="7"/>
      <c r="AD14" s="23">
        <v>1.5681363222960168E-4</v>
      </c>
      <c r="AE14" s="28"/>
      <c r="AF14" s="28"/>
      <c r="AG14" s="28"/>
      <c r="AH14" s="29"/>
      <c r="AI14" s="108" t="str">
        <f t="shared" si="6"/>
        <v>NO OFERTADO</v>
      </c>
      <c r="AJ14" s="108" t="str">
        <f t="shared" si="1"/>
        <v>CORRECTO</v>
      </c>
      <c r="AK14" s="108"/>
      <c r="AL14" s="108"/>
      <c r="AM14" s="108"/>
      <c r="AN14" s="28"/>
      <c r="AO14" s="28"/>
      <c r="AP14" s="28"/>
      <c r="AQ14" s="29"/>
      <c r="AR14" s="108" t="str">
        <f t="shared" si="7"/>
        <v>NO OFERTADO</v>
      </c>
      <c r="AS14" s="109" t="str">
        <f t="shared" si="2"/>
        <v>CORRECTO</v>
      </c>
    </row>
    <row r="15" spans="1:45" ht="24" x14ac:dyDescent="0.25">
      <c r="A15" s="134">
        <v>2188</v>
      </c>
      <c r="B15" s="135">
        <v>2172</v>
      </c>
      <c r="C15" s="10" t="s">
        <v>3736</v>
      </c>
      <c r="D15" s="136" t="s">
        <v>3737</v>
      </c>
      <c r="E15" s="136" t="s">
        <v>7</v>
      </c>
      <c r="F15" s="136" t="s">
        <v>7</v>
      </c>
      <c r="G15" s="136" t="s">
        <v>8</v>
      </c>
      <c r="H15" s="136" t="s">
        <v>7</v>
      </c>
      <c r="I15" s="137" t="s">
        <v>45</v>
      </c>
      <c r="J15" s="8">
        <v>1</v>
      </c>
      <c r="K15" s="8" t="s">
        <v>264</v>
      </c>
      <c r="L15" s="9">
        <v>1329.04</v>
      </c>
      <c r="M15" s="138">
        <v>10</v>
      </c>
      <c r="N15" s="138">
        <f t="shared" si="3"/>
        <v>13290.4</v>
      </c>
      <c r="O15" s="11" t="s">
        <v>4165</v>
      </c>
      <c r="P15" s="22">
        <v>7.900303628419413E-6</v>
      </c>
      <c r="Q15" s="22"/>
      <c r="R15" s="23">
        <v>6.3202429027355304E-4</v>
      </c>
      <c r="S15" s="7"/>
      <c r="T15" s="23">
        <v>6.3202429027355304E-4</v>
      </c>
      <c r="U15" s="11"/>
      <c r="V15" s="28"/>
      <c r="W15" s="28"/>
      <c r="X15" s="29"/>
      <c r="Y15" s="108" t="str">
        <f t="shared" si="4"/>
        <v>NO OFERTADO</v>
      </c>
      <c r="Z15" s="108" t="str">
        <f t="shared" si="0"/>
        <v>CORRECTO</v>
      </c>
      <c r="AA15" s="29">
        <f t="shared" si="5"/>
        <v>0</v>
      </c>
      <c r="AB15" s="23">
        <v>1.5800607256838826E-4</v>
      </c>
      <c r="AC15" s="7"/>
      <c r="AD15" s="23">
        <v>1.5800607256838826E-4</v>
      </c>
      <c r="AE15" s="28"/>
      <c r="AF15" s="28"/>
      <c r="AG15" s="28"/>
      <c r="AH15" s="29"/>
      <c r="AI15" s="108" t="str">
        <f t="shared" si="6"/>
        <v>NO OFERTADO</v>
      </c>
      <c r="AJ15" s="108" t="str">
        <f t="shared" si="1"/>
        <v>CORRECTO</v>
      </c>
      <c r="AK15" s="108"/>
      <c r="AL15" s="108"/>
      <c r="AM15" s="108"/>
      <c r="AN15" s="28"/>
      <c r="AO15" s="28"/>
      <c r="AP15" s="28"/>
      <c r="AQ15" s="29"/>
      <c r="AR15" s="108" t="str">
        <f t="shared" si="7"/>
        <v>NO OFERTADO</v>
      </c>
      <c r="AS15" s="109" t="str">
        <f t="shared" si="2"/>
        <v>CORRECTO</v>
      </c>
    </row>
    <row r="16" spans="1:45" ht="24" x14ac:dyDescent="0.25">
      <c r="A16" s="134">
        <v>2189</v>
      </c>
      <c r="B16" s="135">
        <v>2142</v>
      </c>
      <c r="C16" s="10" t="s">
        <v>1099</v>
      </c>
      <c r="D16" s="136" t="s">
        <v>3689</v>
      </c>
      <c r="E16" s="136" t="s">
        <v>6</v>
      </c>
      <c r="F16" s="136" t="s">
        <v>6</v>
      </c>
      <c r="G16" s="136" t="s">
        <v>8</v>
      </c>
      <c r="H16" s="136" t="s">
        <v>7</v>
      </c>
      <c r="I16" s="137" t="s">
        <v>45</v>
      </c>
      <c r="J16" s="8">
        <v>1</v>
      </c>
      <c r="K16" s="8" t="s">
        <v>3690</v>
      </c>
      <c r="L16" s="9">
        <v>1488.77</v>
      </c>
      <c r="M16" s="138">
        <v>30</v>
      </c>
      <c r="N16" s="138">
        <f t="shared" si="3"/>
        <v>44663.1</v>
      </c>
      <c r="O16" s="11" t="s">
        <v>4165</v>
      </c>
      <c r="P16" s="22">
        <v>2.6549392869022683E-5</v>
      </c>
      <c r="Q16" s="22"/>
      <c r="R16" s="23">
        <v>2.1239514295218146E-3</v>
      </c>
      <c r="S16" s="7"/>
      <c r="T16" s="23">
        <v>2.1239514295218146E-3</v>
      </c>
      <c r="U16" s="11"/>
      <c r="V16" s="28"/>
      <c r="W16" s="28"/>
      <c r="X16" s="29"/>
      <c r="Y16" s="108" t="str">
        <f t="shared" si="4"/>
        <v>NO OFERTADO</v>
      </c>
      <c r="Z16" s="108" t="str">
        <f t="shared" si="0"/>
        <v>CORRECTO</v>
      </c>
      <c r="AA16" s="29">
        <f t="shared" si="5"/>
        <v>0</v>
      </c>
      <c r="AB16" s="23">
        <v>5.3098785738045365E-4</v>
      </c>
      <c r="AC16" s="7"/>
      <c r="AD16" s="23">
        <v>5.3098785738045365E-4</v>
      </c>
      <c r="AE16" s="28"/>
      <c r="AF16" s="28"/>
      <c r="AG16" s="28"/>
      <c r="AH16" s="29"/>
      <c r="AI16" s="108" t="str">
        <f t="shared" si="6"/>
        <v>NO OFERTADO</v>
      </c>
      <c r="AJ16" s="108" t="str">
        <f t="shared" si="1"/>
        <v>CORRECTO</v>
      </c>
      <c r="AK16" s="108"/>
      <c r="AL16" s="108"/>
      <c r="AM16" s="108"/>
      <c r="AN16" s="28"/>
      <c r="AO16" s="28"/>
      <c r="AP16" s="28"/>
      <c r="AQ16" s="29"/>
      <c r="AR16" s="108" t="str">
        <f t="shared" si="7"/>
        <v>NO OFERTADO</v>
      </c>
      <c r="AS16" s="109" t="str">
        <f t="shared" si="2"/>
        <v>CORRECTO</v>
      </c>
    </row>
    <row r="17" spans="1:45" ht="24" x14ac:dyDescent="0.25">
      <c r="A17" s="134">
        <v>2190</v>
      </c>
      <c r="B17" s="135">
        <v>2173</v>
      </c>
      <c r="C17" s="10" t="s">
        <v>3738</v>
      </c>
      <c r="D17" s="136" t="s">
        <v>3739</v>
      </c>
      <c r="E17" s="136" t="s">
        <v>6</v>
      </c>
      <c r="F17" s="136" t="s">
        <v>101</v>
      </c>
      <c r="G17" s="136" t="s">
        <v>8</v>
      </c>
      <c r="H17" s="136" t="s">
        <v>7</v>
      </c>
      <c r="I17" s="137" t="s">
        <v>45</v>
      </c>
      <c r="J17" s="8">
        <v>1</v>
      </c>
      <c r="K17" s="8" t="s">
        <v>264</v>
      </c>
      <c r="L17" s="9">
        <v>3166.58</v>
      </c>
      <c r="M17" s="138">
        <v>30</v>
      </c>
      <c r="N17" s="138">
        <f t="shared" si="3"/>
        <v>94997.4</v>
      </c>
      <c r="O17" s="11" t="s">
        <v>4165</v>
      </c>
      <c r="P17" s="22">
        <v>5.6469956051767461E-5</v>
      </c>
      <c r="Q17" s="22"/>
      <c r="R17" s="23">
        <v>4.5175964841413967E-3</v>
      </c>
      <c r="S17" s="7"/>
      <c r="T17" s="23">
        <v>4.5175964841413967E-3</v>
      </c>
      <c r="U17" s="11"/>
      <c r="V17" s="28"/>
      <c r="W17" s="28"/>
      <c r="X17" s="29"/>
      <c r="Y17" s="108" t="str">
        <f t="shared" si="4"/>
        <v>NO OFERTADO</v>
      </c>
      <c r="Z17" s="108" t="str">
        <f t="shared" si="0"/>
        <v>CORRECTO</v>
      </c>
      <c r="AA17" s="29">
        <f t="shared" si="5"/>
        <v>0</v>
      </c>
      <c r="AB17" s="23">
        <v>1.1293991210353492E-3</v>
      </c>
      <c r="AC17" s="7"/>
      <c r="AD17" s="23">
        <v>1.1293991210353492E-3</v>
      </c>
      <c r="AE17" s="28"/>
      <c r="AF17" s="28"/>
      <c r="AG17" s="28"/>
      <c r="AH17" s="29"/>
      <c r="AI17" s="108" t="str">
        <f t="shared" si="6"/>
        <v>NO OFERTADO</v>
      </c>
      <c r="AJ17" s="108" t="str">
        <f t="shared" si="1"/>
        <v>CORRECTO</v>
      </c>
      <c r="AK17" s="108"/>
      <c r="AL17" s="108"/>
      <c r="AM17" s="108"/>
      <c r="AN17" s="28"/>
      <c r="AO17" s="28"/>
      <c r="AP17" s="28"/>
      <c r="AQ17" s="29"/>
      <c r="AR17" s="108" t="str">
        <f t="shared" si="7"/>
        <v>NO OFERTADO</v>
      </c>
      <c r="AS17" s="109" t="str">
        <f t="shared" si="2"/>
        <v>CORRECTO</v>
      </c>
    </row>
    <row r="18" spans="1:45" ht="24" x14ac:dyDescent="0.25">
      <c r="A18" s="134">
        <v>2191</v>
      </c>
      <c r="B18" s="135">
        <v>2174</v>
      </c>
      <c r="C18" s="10" t="s">
        <v>3738</v>
      </c>
      <c r="D18" s="136" t="s">
        <v>3740</v>
      </c>
      <c r="E18" s="136" t="s">
        <v>6</v>
      </c>
      <c r="F18" s="136" t="s">
        <v>101</v>
      </c>
      <c r="G18" s="136" t="s">
        <v>8</v>
      </c>
      <c r="H18" s="136" t="s">
        <v>7</v>
      </c>
      <c r="I18" s="137" t="s">
        <v>45</v>
      </c>
      <c r="J18" s="8">
        <v>1</v>
      </c>
      <c r="K18" s="8" t="s">
        <v>264</v>
      </c>
      <c r="L18" s="9">
        <v>1436.58</v>
      </c>
      <c r="M18" s="138">
        <v>30</v>
      </c>
      <c r="N18" s="138">
        <f t="shared" si="3"/>
        <v>43097.399999999994</v>
      </c>
      <c r="O18" s="11" t="s">
        <v>4165</v>
      </c>
      <c r="P18" s="22">
        <v>2.5618683079173145E-5</v>
      </c>
      <c r="Q18" s="22"/>
      <c r="R18" s="23">
        <v>2.0494946463338517E-3</v>
      </c>
      <c r="S18" s="7"/>
      <c r="T18" s="23">
        <v>2.0494946463338517E-3</v>
      </c>
      <c r="U18" s="11"/>
      <c r="V18" s="28"/>
      <c r="W18" s="28"/>
      <c r="X18" s="29"/>
      <c r="Y18" s="108" t="str">
        <f t="shared" si="4"/>
        <v>NO OFERTADO</v>
      </c>
      <c r="Z18" s="108" t="str">
        <f t="shared" si="0"/>
        <v>CORRECTO</v>
      </c>
      <c r="AA18" s="29">
        <f t="shared" si="5"/>
        <v>0</v>
      </c>
      <c r="AB18" s="23">
        <v>5.1237366158346292E-4</v>
      </c>
      <c r="AC18" s="7"/>
      <c r="AD18" s="23">
        <v>5.1237366158346292E-4</v>
      </c>
      <c r="AE18" s="28"/>
      <c r="AF18" s="28"/>
      <c r="AG18" s="28"/>
      <c r="AH18" s="29"/>
      <c r="AI18" s="108" t="str">
        <f t="shared" si="6"/>
        <v>NO OFERTADO</v>
      </c>
      <c r="AJ18" s="108" t="str">
        <f t="shared" si="1"/>
        <v>CORRECTO</v>
      </c>
      <c r="AK18" s="108"/>
      <c r="AL18" s="108"/>
      <c r="AM18" s="108"/>
      <c r="AN18" s="28"/>
      <c r="AO18" s="28"/>
      <c r="AP18" s="28"/>
      <c r="AQ18" s="29"/>
      <c r="AR18" s="108" t="str">
        <f t="shared" si="7"/>
        <v>NO OFERTADO</v>
      </c>
      <c r="AS18" s="109" t="str">
        <f t="shared" si="2"/>
        <v>CORRECTO</v>
      </c>
    </row>
    <row r="19" spans="1:45" ht="24" x14ac:dyDescent="0.25">
      <c r="A19" s="134">
        <v>2192</v>
      </c>
      <c r="B19" s="135">
        <v>2090</v>
      </c>
      <c r="C19" s="10" t="s">
        <v>1979</v>
      </c>
      <c r="D19" s="136" t="s">
        <v>3621</v>
      </c>
      <c r="E19" s="136" t="s">
        <v>6</v>
      </c>
      <c r="F19" s="136" t="s">
        <v>101</v>
      </c>
      <c r="G19" s="136" t="s">
        <v>8</v>
      </c>
      <c r="H19" s="136" t="s">
        <v>7</v>
      </c>
      <c r="I19" s="137" t="s">
        <v>45</v>
      </c>
      <c r="J19" s="8">
        <v>1</v>
      </c>
      <c r="K19" s="8" t="s">
        <v>1480</v>
      </c>
      <c r="L19" s="9">
        <v>3179.28</v>
      </c>
      <c r="M19" s="138">
        <v>12</v>
      </c>
      <c r="N19" s="138">
        <f t="shared" si="3"/>
        <v>38151.360000000001</v>
      </c>
      <c r="O19" s="11" t="s">
        <v>4165</v>
      </c>
      <c r="P19" s="22">
        <v>2.2678574597990674E-5</v>
      </c>
      <c r="Q19" s="22"/>
      <c r="R19" s="23">
        <v>1.814285967839254E-3</v>
      </c>
      <c r="S19" s="7"/>
      <c r="T19" s="23">
        <v>1.814285967839254E-3</v>
      </c>
      <c r="U19" s="11"/>
      <c r="V19" s="28"/>
      <c r="W19" s="28"/>
      <c r="X19" s="29"/>
      <c r="Y19" s="108" t="str">
        <f t="shared" si="4"/>
        <v>NO OFERTADO</v>
      </c>
      <c r="Z19" s="108" t="str">
        <f t="shared" si="0"/>
        <v>CORRECTO</v>
      </c>
      <c r="AA19" s="29">
        <f t="shared" si="5"/>
        <v>0</v>
      </c>
      <c r="AB19" s="23">
        <v>4.5357149195981349E-4</v>
      </c>
      <c r="AC19" s="7"/>
      <c r="AD19" s="23">
        <v>4.5357149195981349E-4</v>
      </c>
      <c r="AE19" s="28"/>
      <c r="AF19" s="28"/>
      <c r="AG19" s="28"/>
      <c r="AH19" s="29"/>
      <c r="AI19" s="108" t="str">
        <f t="shared" si="6"/>
        <v>NO OFERTADO</v>
      </c>
      <c r="AJ19" s="108" t="str">
        <f t="shared" si="1"/>
        <v>CORRECTO</v>
      </c>
      <c r="AK19" s="108"/>
      <c r="AL19" s="108"/>
      <c r="AM19" s="108"/>
      <c r="AN19" s="28"/>
      <c r="AO19" s="28"/>
      <c r="AP19" s="28"/>
      <c r="AQ19" s="29"/>
      <c r="AR19" s="108" t="str">
        <f t="shared" si="7"/>
        <v>NO OFERTADO</v>
      </c>
      <c r="AS19" s="109" t="str">
        <f t="shared" si="2"/>
        <v>CORRECTO</v>
      </c>
    </row>
    <row r="20" spans="1:45" ht="24" x14ac:dyDescent="0.25">
      <c r="A20" s="134">
        <v>2193</v>
      </c>
      <c r="B20" s="135">
        <v>2046</v>
      </c>
      <c r="C20" s="10" t="s">
        <v>1317</v>
      </c>
      <c r="D20" s="136" t="s">
        <v>3561</v>
      </c>
      <c r="E20" s="136" t="s">
        <v>6</v>
      </c>
      <c r="F20" s="136" t="s">
        <v>101</v>
      </c>
      <c r="G20" s="136" t="s">
        <v>8</v>
      </c>
      <c r="H20" s="136" t="s">
        <v>7</v>
      </c>
      <c r="I20" s="137" t="s">
        <v>45</v>
      </c>
      <c r="J20" s="8">
        <v>1</v>
      </c>
      <c r="K20" s="8" t="s">
        <v>1319</v>
      </c>
      <c r="L20" s="9">
        <v>14041.46</v>
      </c>
      <c r="M20" s="138">
        <v>28</v>
      </c>
      <c r="N20" s="138">
        <f t="shared" si="3"/>
        <v>393160.88</v>
      </c>
      <c r="O20" s="11" t="s">
        <v>4165</v>
      </c>
      <c r="P20" s="22">
        <v>2.3370931851686704E-4</v>
      </c>
      <c r="Q20" s="22"/>
      <c r="R20" s="23">
        <v>1.8696745481349364E-2</v>
      </c>
      <c r="S20" s="7"/>
      <c r="T20" s="23">
        <v>1.8696745481349364E-2</v>
      </c>
      <c r="U20" s="11"/>
      <c r="V20" s="28"/>
      <c r="W20" s="28"/>
      <c r="X20" s="29"/>
      <c r="Y20" s="108" t="str">
        <f t="shared" si="4"/>
        <v>NO OFERTADO</v>
      </c>
      <c r="Z20" s="108" t="str">
        <f t="shared" si="0"/>
        <v>CORRECTO</v>
      </c>
      <c r="AA20" s="29">
        <f t="shared" si="5"/>
        <v>0</v>
      </c>
      <c r="AB20" s="23">
        <v>4.674186370337341E-3</v>
      </c>
      <c r="AC20" s="7"/>
      <c r="AD20" s="23">
        <v>4.674186370337341E-3</v>
      </c>
      <c r="AE20" s="28"/>
      <c r="AF20" s="28"/>
      <c r="AG20" s="28"/>
      <c r="AH20" s="29"/>
      <c r="AI20" s="108" t="str">
        <f t="shared" si="6"/>
        <v>NO OFERTADO</v>
      </c>
      <c r="AJ20" s="108" t="str">
        <f t="shared" si="1"/>
        <v>CORRECTO</v>
      </c>
      <c r="AK20" s="108"/>
      <c r="AL20" s="108"/>
      <c r="AM20" s="108"/>
      <c r="AN20" s="28"/>
      <c r="AO20" s="28"/>
      <c r="AP20" s="28"/>
      <c r="AQ20" s="29"/>
      <c r="AR20" s="108" t="str">
        <f t="shared" si="7"/>
        <v>NO OFERTADO</v>
      </c>
      <c r="AS20" s="109" t="str">
        <f t="shared" si="2"/>
        <v>CORRECTO</v>
      </c>
    </row>
    <row r="21" spans="1:45" ht="24" x14ac:dyDescent="0.25">
      <c r="A21" s="134">
        <v>2194</v>
      </c>
      <c r="B21" s="135">
        <v>2078</v>
      </c>
      <c r="C21" s="10" t="s">
        <v>1317</v>
      </c>
      <c r="D21" s="136" t="s">
        <v>1912</v>
      </c>
      <c r="E21" s="136" t="s">
        <v>6</v>
      </c>
      <c r="F21" s="136" t="s">
        <v>101</v>
      </c>
      <c r="G21" s="136" t="s">
        <v>8</v>
      </c>
      <c r="H21" s="136" t="s">
        <v>7</v>
      </c>
      <c r="I21" s="137" t="s">
        <v>45</v>
      </c>
      <c r="J21" s="8">
        <v>1</v>
      </c>
      <c r="K21" s="8" t="s">
        <v>1319</v>
      </c>
      <c r="L21" s="9">
        <v>5552.44</v>
      </c>
      <c r="M21" s="138">
        <v>28</v>
      </c>
      <c r="N21" s="138">
        <f t="shared" si="3"/>
        <v>155468.31999999998</v>
      </c>
      <c r="O21" s="11" t="s">
        <v>4165</v>
      </c>
      <c r="P21" s="22">
        <v>9.2416099786332264E-5</v>
      </c>
      <c r="Q21" s="22"/>
      <c r="R21" s="23">
        <v>7.3932879829065809E-3</v>
      </c>
      <c r="S21" s="7"/>
      <c r="T21" s="23">
        <v>7.3932879829065809E-3</v>
      </c>
      <c r="U21" s="11"/>
      <c r="V21" s="28"/>
      <c r="W21" s="28"/>
      <c r="X21" s="29"/>
      <c r="Y21" s="108" t="str">
        <f t="shared" si="4"/>
        <v>NO OFERTADO</v>
      </c>
      <c r="Z21" s="108" t="str">
        <f t="shared" si="0"/>
        <v>CORRECTO</v>
      </c>
      <c r="AA21" s="29">
        <f t="shared" si="5"/>
        <v>0</v>
      </c>
      <c r="AB21" s="23">
        <v>1.8483219957266452E-3</v>
      </c>
      <c r="AC21" s="7"/>
      <c r="AD21" s="23">
        <v>1.8483219957266452E-3</v>
      </c>
      <c r="AE21" s="28"/>
      <c r="AF21" s="28"/>
      <c r="AG21" s="28"/>
      <c r="AH21" s="29"/>
      <c r="AI21" s="108" t="str">
        <f t="shared" si="6"/>
        <v>NO OFERTADO</v>
      </c>
      <c r="AJ21" s="108" t="str">
        <f t="shared" si="1"/>
        <v>CORRECTO</v>
      </c>
      <c r="AK21" s="108"/>
      <c r="AL21" s="108"/>
      <c r="AM21" s="108"/>
      <c r="AN21" s="28"/>
      <c r="AO21" s="28"/>
      <c r="AP21" s="28"/>
      <c r="AQ21" s="29"/>
      <c r="AR21" s="108" t="str">
        <f t="shared" si="7"/>
        <v>NO OFERTADO</v>
      </c>
      <c r="AS21" s="109" t="str">
        <f t="shared" si="2"/>
        <v>CORRECTO</v>
      </c>
    </row>
    <row r="22" spans="1:45" x14ac:dyDescent="0.25">
      <c r="A22" s="134">
        <v>2195</v>
      </c>
      <c r="B22" s="135">
        <v>1935</v>
      </c>
      <c r="C22" s="10" t="s">
        <v>3353</v>
      </c>
      <c r="D22" s="136" t="s">
        <v>3354</v>
      </c>
      <c r="E22" s="136" t="s">
        <v>748</v>
      </c>
      <c r="F22" s="136" t="s">
        <v>166</v>
      </c>
      <c r="G22" s="136" t="s">
        <v>8</v>
      </c>
      <c r="H22" s="136" t="s">
        <v>81</v>
      </c>
      <c r="I22" s="137" t="s">
        <v>45</v>
      </c>
      <c r="J22" s="8">
        <v>120</v>
      </c>
      <c r="K22" s="8" t="s">
        <v>3355</v>
      </c>
      <c r="L22" s="9">
        <v>1022.63</v>
      </c>
      <c r="M22" s="138">
        <v>120</v>
      </c>
      <c r="N22" s="138">
        <f t="shared" si="3"/>
        <v>122715.6</v>
      </c>
      <c r="O22" s="11" t="s">
        <v>4165</v>
      </c>
      <c r="P22" s="22">
        <v>7.2946675791824575E-5</v>
      </c>
      <c r="Q22" s="22"/>
      <c r="R22" s="23">
        <v>5.835734063345966E-3</v>
      </c>
      <c r="S22" s="7"/>
      <c r="T22" s="23">
        <v>5.835734063345966E-3</v>
      </c>
      <c r="U22" s="11"/>
      <c r="V22" s="28"/>
      <c r="W22" s="28"/>
      <c r="X22" s="29"/>
      <c r="Y22" s="108" t="str">
        <f t="shared" si="4"/>
        <v>NO OFERTADO</v>
      </c>
      <c r="Z22" s="108" t="str">
        <f t="shared" si="0"/>
        <v>CORRECTO</v>
      </c>
      <c r="AA22" s="29">
        <f t="shared" si="5"/>
        <v>0</v>
      </c>
      <c r="AB22" s="23">
        <v>1.4589335158364915E-3</v>
      </c>
      <c r="AC22" s="7"/>
      <c r="AD22" s="23">
        <v>1.4589335158364915E-3</v>
      </c>
      <c r="AE22" s="28"/>
      <c r="AF22" s="28"/>
      <c r="AG22" s="28"/>
      <c r="AH22" s="29"/>
      <c r="AI22" s="108" t="str">
        <f t="shared" si="6"/>
        <v>NO OFERTADO</v>
      </c>
      <c r="AJ22" s="108" t="str">
        <f t="shared" si="1"/>
        <v>CORRECTO</v>
      </c>
      <c r="AK22" s="108"/>
      <c r="AL22" s="108"/>
      <c r="AM22" s="108"/>
      <c r="AN22" s="28"/>
      <c r="AO22" s="28"/>
      <c r="AP22" s="28"/>
      <c r="AQ22" s="29"/>
      <c r="AR22" s="108" t="str">
        <f t="shared" si="7"/>
        <v>NO OFERTADO</v>
      </c>
      <c r="AS22" s="109" t="str">
        <f t="shared" si="2"/>
        <v>CORRECTO</v>
      </c>
    </row>
    <row r="23" spans="1:45" x14ac:dyDescent="0.25">
      <c r="A23" s="134">
        <v>2196</v>
      </c>
      <c r="B23" s="135">
        <v>2000</v>
      </c>
      <c r="C23" s="10" t="s">
        <v>3353</v>
      </c>
      <c r="D23" s="136" t="s">
        <v>3475</v>
      </c>
      <c r="E23" s="136" t="s">
        <v>748</v>
      </c>
      <c r="F23" s="136" t="s">
        <v>166</v>
      </c>
      <c r="G23" s="136" t="s">
        <v>8</v>
      </c>
      <c r="H23" s="136" t="s">
        <v>81</v>
      </c>
      <c r="I23" s="137" t="s">
        <v>45</v>
      </c>
      <c r="J23" s="8">
        <v>120</v>
      </c>
      <c r="K23" s="8" t="s">
        <v>3355</v>
      </c>
      <c r="L23" s="9">
        <v>215.46</v>
      </c>
      <c r="M23" s="138">
        <v>120</v>
      </c>
      <c r="N23" s="138">
        <f t="shared" si="3"/>
        <v>25855.200000000001</v>
      </c>
      <c r="O23" s="11" t="s">
        <v>4165</v>
      </c>
      <c r="P23" s="22">
        <v>1.5369283872081323E-5</v>
      </c>
      <c r="Q23" s="22"/>
      <c r="R23" s="23">
        <v>1.2295427097665059E-3</v>
      </c>
      <c r="S23" s="7"/>
      <c r="T23" s="23">
        <v>1.2295427097665059E-3</v>
      </c>
      <c r="U23" s="11"/>
      <c r="V23" s="28"/>
      <c r="W23" s="28"/>
      <c r="X23" s="29"/>
      <c r="Y23" s="108" t="str">
        <f t="shared" si="4"/>
        <v>NO OFERTADO</v>
      </c>
      <c r="Z23" s="108" t="str">
        <f t="shared" si="0"/>
        <v>CORRECTO</v>
      </c>
      <c r="AA23" s="29">
        <f t="shared" si="5"/>
        <v>0</v>
      </c>
      <c r="AB23" s="23">
        <v>3.0738567744162648E-4</v>
      </c>
      <c r="AC23" s="7"/>
      <c r="AD23" s="23">
        <v>3.0738567744162648E-4</v>
      </c>
      <c r="AE23" s="28"/>
      <c r="AF23" s="28"/>
      <c r="AG23" s="28"/>
      <c r="AH23" s="29"/>
      <c r="AI23" s="108" t="str">
        <f t="shared" si="6"/>
        <v>NO OFERTADO</v>
      </c>
      <c r="AJ23" s="108" t="str">
        <f t="shared" si="1"/>
        <v>CORRECTO</v>
      </c>
      <c r="AK23" s="108"/>
      <c r="AL23" s="108"/>
      <c r="AM23" s="108"/>
      <c r="AN23" s="28"/>
      <c r="AO23" s="28"/>
      <c r="AP23" s="28"/>
      <c r="AQ23" s="29"/>
      <c r="AR23" s="108" t="str">
        <f t="shared" si="7"/>
        <v>NO OFERTADO</v>
      </c>
      <c r="AS23" s="109" t="str">
        <f t="shared" si="2"/>
        <v>CORRECTO</v>
      </c>
    </row>
    <row r="24" spans="1:45" x14ac:dyDescent="0.25">
      <c r="A24" s="134">
        <v>2197</v>
      </c>
      <c r="B24" s="135">
        <v>2033</v>
      </c>
      <c r="C24" s="10" t="s">
        <v>3533</v>
      </c>
      <c r="D24" s="136" t="s">
        <v>3534</v>
      </c>
      <c r="E24" s="136" t="s">
        <v>3535</v>
      </c>
      <c r="F24" s="136" t="s">
        <v>3536</v>
      </c>
      <c r="G24" s="136" t="s">
        <v>1653</v>
      </c>
      <c r="H24" s="136" t="s">
        <v>3536</v>
      </c>
      <c r="I24" s="137" t="s">
        <v>45</v>
      </c>
      <c r="J24" s="8">
        <v>1</v>
      </c>
      <c r="K24" s="8" t="s">
        <v>3499</v>
      </c>
      <c r="L24" s="9">
        <v>18536.71</v>
      </c>
      <c r="M24" s="138">
        <v>1</v>
      </c>
      <c r="N24" s="138">
        <f t="shared" si="3"/>
        <v>18536.71</v>
      </c>
      <c r="O24" s="11" t="s">
        <v>4165</v>
      </c>
      <c r="P24" s="22">
        <v>1.1018903665198821E-5</v>
      </c>
      <c r="Q24" s="22"/>
      <c r="R24" s="23">
        <v>8.8151229321590564E-4</v>
      </c>
      <c r="S24" s="7"/>
      <c r="T24" s="23">
        <v>8.8151229321590564E-4</v>
      </c>
      <c r="U24" s="11"/>
      <c r="V24" s="28"/>
      <c r="W24" s="28"/>
      <c r="X24" s="29"/>
      <c r="Y24" s="108" t="str">
        <f t="shared" si="4"/>
        <v>NO OFERTADO</v>
      </c>
      <c r="Z24" s="108" t="str">
        <f t="shared" si="0"/>
        <v>CORRECTO</v>
      </c>
      <c r="AA24" s="29">
        <f t="shared" si="5"/>
        <v>0</v>
      </c>
      <c r="AB24" s="23">
        <v>2.2037807330397641E-4</v>
      </c>
      <c r="AC24" s="7"/>
      <c r="AD24" s="23">
        <v>2.2037807330397641E-4</v>
      </c>
      <c r="AE24" s="28"/>
      <c r="AF24" s="28"/>
      <c r="AG24" s="28"/>
      <c r="AH24" s="29"/>
      <c r="AI24" s="108" t="str">
        <f t="shared" si="6"/>
        <v>NO OFERTADO</v>
      </c>
      <c r="AJ24" s="108" t="str">
        <f t="shared" si="1"/>
        <v>CORRECTO</v>
      </c>
      <c r="AK24" s="108"/>
      <c r="AL24" s="108"/>
      <c r="AM24" s="108"/>
      <c r="AN24" s="28"/>
      <c r="AO24" s="28"/>
      <c r="AP24" s="28"/>
      <c r="AQ24" s="29"/>
      <c r="AR24" s="108" t="str">
        <f t="shared" si="7"/>
        <v>NO OFERTADO</v>
      </c>
      <c r="AS24" s="109" t="str">
        <f t="shared" si="2"/>
        <v>CORRECTO</v>
      </c>
    </row>
    <row r="25" spans="1:45" x14ac:dyDescent="0.25">
      <c r="A25" s="134">
        <v>2198</v>
      </c>
      <c r="B25" s="135">
        <v>2175</v>
      </c>
      <c r="C25" s="10" t="s">
        <v>3741</v>
      </c>
      <c r="D25" s="136" t="s">
        <v>1492</v>
      </c>
      <c r="E25" s="136" t="s">
        <v>1493</v>
      </c>
      <c r="F25" s="136" t="s">
        <v>166</v>
      </c>
      <c r="G25" s="136" t="s">
        <v>17</v>
      </c>
      <c r="H25" s="136" t="s">
        <v>81</v>
      </c>
      <c r="I25" s="137" t="s">
        <v>45</v>
      </c>
      <c r="J25" s="8">
        <v>250</v>
      </c>
      <c r="K25" s="8" t="s">
        <v>1494</v>
      </c>
      <c r="L25" s="9">
        <v>437.24</v>
      </c>
      <c r="M25" s="138">
        <v>250</v>
      </c>
      <c r="N25" s="138">
        <f t="shared" si="3"/>
        <v>109310</v>
      </c>
      <c r="O25" s="11" t="s">
        <v>4165</v>
      </c>
      <c r="P25" s="22">
        <v>6.4977893037269457E-5</v>
      </c>
      <c r="Q25" s="22"/>
      <c r="R25" s="23">
        <v>5.198231442981557E-3</v>
      </c>
      <c r="S25" s="7"/>
      <c r="T25" s="23">
        <v>5.198231442981557E-3</v>
      </c>
      <c r="U25" s="11"/>
      <c r="V25" s="28"/>
      <c r="W25" s="28"/>
      <c r="X25" s="29"/>
      <c r="Y25" s="108" t="str">
        <f t="shared" si="4"/>
        <v>NO OFERTADO</v>
      </c>
      <c r="Z25" s="108" t="str">
        <f t="shared" si="0"/>
        <v>CORRECTO</v>
      </c>
      <c r="AA25" s="29">
        <f t="shared" si="5"/>
        <v>0</v>
      </c>
      <c r="AB25" s="23">
        <v>1.2995578607453893E-3</v>
      </c>
      <c r="AC25" s="7"/>
      <c r="AD25" s="23">
        <v>1.2995578607453893E-3</v>
      </c>
      <c r="AE25" s="28"/>
      <c r="AF25" s="28"/>
      <c r="AG25" s="28"/>
      <c r="AH25" s="29"/>
      <c r="AI25" s="108" t="str">
        <f t="shared" si="6"/>
        <v>NO OFERTADO</v>
      </c>
      <c r="AJ25" s="108" t="str">
        <f t="shared" si="1"/>
        <v>CORRECTO</v>
      </c>
      <c r="AK25" s="108"/>
      <c r="AL25" s="108"/>
      <c r="AM25" s="108"/>
      <c r="AN25" s="28"/>
      <c r="AO25" s="28"/>
      <c r="AP25" s="28"/>
      <c r="AQ25" s="29"/>
      <c r="AR25" s="108" t="str">
        <f t="shared" si="7"/>
        <v>NO OFERTADO</v>
      </c>
      <c r="AS25" s="109" t="str">
        <f t="shared" si="2"/>
        <v>CORRECTO</v>
      </c>
    </row>
    <row r="26" spans="1:45" x14ac:dyDescent="0.25">
      <c r="A26" s="134">
        <v>2199</v>
      </c>
      <c r="B26" s="135">
        <v>2176</v>
      </c>
      <c r="C26" s="10" t="s">
        <v>3742</v>
      </c>
      <c r="D26" s="136" t="s">
        <v>562</v>
      </c>
      <c r="E26" s="136" t="s">
        <v>3743</v>
      </c>
      <c r="F26" s="136" t="s">
        <v>3744</v>
      </c>
      <c r="G26" s="136" t="s">
        <v>8</v>
      </c>
      <c r="H26" s="136" t="s">
        <v>3743</v>
      </c>
      <c r="I26" s="137" t="s">
        <v>45</v>
      </c>
      <c r="J26" s="8">
        <v>1</v>
      </c>
      <c r="K26" s="8" t="s">
        <v>562</v>
      </c>
      <c r="L26" s="9">
        <v>1364.9</v>
      </c>
      <c r="M26" s="138">
        <v>1</v>
      </c>
      <c r="N26" s="138">
        <f t="shared" si="3"/>
        <v>1364.9</v>
      </c>
      <c r="O26" s="11" t="s">
        <v>4165</v>
      </c>
      <c r="P26" s="22">
        <v>8.1134686859911343E-7</v>
      </c>
      <c r="Q26" s="22"/>
      <c r="R26" s="23">
        <v>6.490774948792907E-5</v>
      </c>
      <c r="S26" s="7"/>
      <c r="T26" s="23">
        <v>6.490774948792907E-5</v>
      </c>
      <c r="U26" s="11"/>
      <c r="V26" s="28"/>
      <c r="W26" s="28"/>
      <c r="X26" s="29"/>
      <c r="Y26" s="108" t="str">
        <f t="shared" si="4"/>
        <v>NO OFERTADO</v>
      </c>
      <c r="Z26" s="108" t="str">
        <f t="shared" si="0"/>
        <v>CORRECTO</v>
      </c>
      <c r="AA26" s="29">
        <f t="shared" si="5"/>
        <v>0</v>
      </c>
      <c r="AB26" s="23">
        <v>1.6226937371982267E-5</v>
      </c>
      <c r="AC26" s="7"/>
      <c r="AD26" s="23">
        <v>1.6226937371982267E-5</v>
      </c>
      <c r="AE26" s="28"/>
      <c r="AF26" s="28"/>
      <c r="AG26" s="28"/>
      <c r="AH26" s="29"/>
      <c r="AI26" s="108" t="str">
        <f t="shared" si="6"/>
        <v>NO OFERTADO</v>
      </c>
      <c r="AJ26" s="108" t="str">
        <f t="shared" si="1"/>
        <v>CORRECTO</v>
      </c>
      <c r="AK26" s="108"/>
      <c r="AL26" s="108"/>
      <c r="AM26" s="108"/>
      <c r="AN26" s="28"/>
      <c r="AO26" s="28"/>
      <c r="AP26" s="28"/>
      <c r="AQ26" s="29"/>
      <c r="AR26" s="108" t="str">
        <f t="shared" si="7"/>
        <v>NO OFERTADO</v>
      </c>
      <c r="AS26" s="109" t="str">
        <f t="shared" si="2"/>
        <v>CORRECTO</v>
      </c>
    </row>
    <row r="27" spans="1:45" x14ac:dyDescent="0.25">
      <c r="A27" s="134">
        <v>2200</v>
      </c>
      <c r="B27" s="135">
        <v>2177</v>
      </c>
      <c r="C27" s="10" t="s">
        <v>3745</v>
      </c>
      <c r="D27" s="136" t="s">
        <v>744</v>
      </c>
      <c r="E27" s="136" t="s">
        <v>36</v>
      </c>
      <c r="F27" s="136" t="s">
        <v>16</v>
      </c>
      <c r="G27" s="136" t="s">
        <v>17</v>
      </c>
      <c r="H27" s="136" t="s">
        <v>36</v>
      </c>
      <c r="I27" s="137" t="s">
        <v>45</v>
      </c>
      <c r="J27" s="8">
        <v>1</v>
      </c>
      <c r="K27" s="8" t="s">
        <v>3746</v>
      </c>
      <c r="L27" s="9">
        <v>127946.1</v>
      </c>
      <c r="M27" s="138">
        <v>1</v>
      </c>
      <c r="N27" s="138">
        <f t="shared" si="3"/>
        <v>127946.1</v>
      </c>
      <c r="O27" s="11" t="s">
        <v>4165</v>
      </c>
      <c r="P27" s="22">
        <v>7.605587778186609E-5</v>
      </c>
      <c r="Q27" s="22"/>
      <c r="R27" s="23">
        <v>6.084470222549287E-3</v>
      </c>
      <c r="S27" s="7"/>
      <c r="T27" s="23">
        <v>6.084470222549287E-3</v>
      </c>
      <c r="U27" s="11"/>
      <c r="V27" s="28"/>
      <c r="W27" s="28"/>
      <c r="X27" s="29"/>
      <c r="Y27" s="108" t="str">
        <f t="shared" si="4"/>
        <v>NO OFERTADO</v>
      </c>
      <c r="Z27" s="108" t="str">
        <f t="shared" si="0"/>
        <v>CORRECTO</v>
      </c>
      <c r="AA27" s="29">
        <f t="shared" si="5"/>
        <v>0</v>
      </c>
      <c r="AB27" s="23">
        <v>1.5211175556373217E-3</v>
      </c>
      <c r="AC27" s="7"/>
      <c r="AD27" s="23">
        <v>1.5211175556373217E-3</v>
      </c>
      <c r="AE27" s="28"/>
      <c r="AF27" s="28"/>
      <c r="AG27" s="28"/>
      <c r="AH27" s="29"/>
      <c r="AI27" s="108" t="str">
        <f t="shared" si="6"/>
        <v>NO OFERTADO</v>
      </c>
      <c r="AJ27" s="108" t="str">
        <f t="shared" si="1"/>
        <v>CORRECTO</v>
      </c>
      <c r="AK27" s="108"/>
      <c r="AL27" s="108"/>
      <c r="AM27" s="108"/>
      <c r="AN27" s="28"/>
      <c r="AO27" s="28"/>
      <c r="AP27" s="28"/>
      <c r="AQ27" s="29"/>
      <c r="AR27" s="108" t="str">
        <f t="shared" si="7"/>
        <v>NO OFERTADO</v>
      </c>
      <c r="AS27" s="109" t="str">
        <f t="shared" si="2"/>
        <v>CORRECTO</v>
      </c>
    </row>
    <row r="28" spans="1:45" ht="24" x14ac:dyDescent="0.25">
      <c r="A28" s="134">
        <v>2201</v>
      </c>
      <c r="B28" s="135">
        <v>1881</v>
      </c>
      <c r="C28" s="10" t="s">
        <v>118</v>
      </c>
      <c r="D28" s="136" t="s">
        <v>3266</v>
      </c>
      <c r="E28" s="136" t="s">
        <v>36</v>
      </c>
      <c r="F28" s="136" t="s">
        <v>37</v>
      </c>
      <c r="G28" s="136" t="s">
        <v>17</v>
      </c>
      <c r="H28" s="136" t="s">
        <v>18</v>
      </c>
      <c r="I28" s="137">
        <v>342115.80000000005</v>
      </c>
      <c r="J28" s="8">
        <v>1</v>
      </c>
      <c r="K28" s="8" t="s">
        <v>120</v>
      </c>
      <c r="L28" s="9">
        <v>342115.8</v>
      </c>
      <c r="M28" s="138">
        <v>1</v>
      </c>
      <c r="N28" s="138">
        <f t="shared" si="3"/>
        <v>342115.8</v>
      </c>
      <c r="O28" s="11" t="s">
        <v>4165</v>
      </c>
      <c r="P28" s="22">
        <v>2.033662415036124E-4</v>
      </c>
      <c r="Q28" s="22">
        <v>3.5597919905539297E-4</v>
      </c>
      <c r="R28" s="23">
        <v>1.6269299320288991E-2</v>
      </c>
      <c r="S28" s="24">
        <v>5.3396879858308944E-3</v>
      </c>
      <c r="T28" s="23">
        <v>2.1608987306119886E-2</v>
      </c>
      <c r="U28" s="11"/>
      <c r="V28" s="28"/>
      <c r="W28" s="28"/>
      <c r="X28" s="29"/>
      <c r="Y28" s="108" t="str">
        <f t="shared" si="4"/>
        <v>NO OFERTADO</v>
      </c>
      <c r="Z28" s="108" t="str">
        <f t="shared" si="0"/>
        <v>CORRECTO</v>
      </c>
      <c r="AA28" s="29">
        <f t="shared" si="5"/>
        <v>0</v>
      </c>
      <c r="AB28" s="23">
        <v>4.0673248300722477E-3</v>
      </c>
      <c r="AC28" s="24">
        <v>1.7798959952769649E-3</v>
      </c>
      <c r="AD28" s="23">
        <v>5.8472208253492128E-3</v>
      </c>
      <c r="AE28" s="28"/>
      <c r="AF28" s="28"/>
      <c r="AG28" s="28"/>
      <c r="AH28" s="29"/>
      <c r="AI28" s="108" t="str">
        <f t="shared" si="6"/>
        <v>NO OFERTADO</v>
      </c>
      <c r="AJ28" s="108" t="str">
        <f t="shared" si="1"/>
        <v>CORRECTO</v>
      </c>
      <c r="AK28" s="108"/>
      <c r="AL28" s="108"/>
      <c r="AM28" s="108"/>
      <c r="AN28" s="28"/>
      <c r="AO28" s="28"/>
      <c r="AP28" s="28"/>
      <c r="AQ28" s="29"/>
      <c r="AR28" s="108" t="str">
        <f t="shared" si="7"/>
        <v>NO OFERTADO</v>
      </c>
      <c r="AS28" s="109" t="str">
        <f t="shared" si="2"/>
        <v>CORRECTO</v>
      </c>
    </row>
    <row r="29" spans="1:45" x14ac:dyDescent="0.25">
      <c r="A29" s="134">
        <v>2202</v>
      </c>
      <c r="B29" s="135">
        <v>1957</v>
      </c>
      <c r="C29" s="10" t="s">
        <v>3389</v>
      </c>
      <c r="D29" s="136" t="s">
        <v>3390</v>
      </c>
      <c r="E29" s="136" t="s">
        <v>3391</v>
      </c>
      <c r="F29" s="136" t="s">
        <v>166</v>
      </c>
      <c r="G29" s="136" t="s">
        <v>242</v>
      </c>
      <c r="H29" s="136" t="s">
        <v>400</v>
      </c>
      <c r="I29" s="137" t="s">
        <v>45</v>
      </c>
      <c r="J29" s="8">
        <v>50</v>
      </c>
      <c r="K29" s="8" t="s">
        <v>401</v>
      </c>
      <c r="L29" s="9">
        <v>1611</v>
      </c>
      <c r="M29" s="138">
        <v>50</v>
      </c>
      <c r="N29" s="138">
        <f t="shared" si="3"/>
        <v>80550</v>
      </c>
      <c r="O29" s="11" t="s">
        <v>4165</v>
      </c>
      <c r="P29" s="22">
        <v>4.7881888977696961E-5</v>
      </c>
      <c r="Q29" s="22"/>
      <c r="R29" s="23">
        <v>3.8305511182157568E-3</v>
      </c>
      <c r="S29" s="7"/>
      <c r="T29" s="23">
        <v>3.8305511182157568E-3</v>
      </c>
      <c r="U29" s="11"/>
      <c r="V29" s="28"/>
      <c r="W29" s="28"/>
      <c r="X29" s="29"/>
      <c r="Y29" s="108" t="str">
        <f t="shared" si="4"/>
        <v>NO OFERTADO</v>
      </c>
      <c r="Z29" s="108" t="str">
        <f t="shared" si="0"/>
        <v>CORRECTO</v>
      </c>
      <c r="AA29" s="29">
        <f t="shared" si="5"/>
        <v>0</v>
      </c>
      <c r="AB29" s="23">
        <v>9.576377795539392E-4</v>
      </c>
      <c r="AC29" s="7"/>
      <c r="AD29" s="23">
        <v>9.576377795539392E-4</v>
      </c>
      <c r="AE29" s="28"/>
      <c r="AF29" s="28"/>
      <c r="AG29" s="28"/>
      <c r="AH29" s="29"/>
      <c r="AI29" s="108" t="str">
        <f t="shared" si="6"/>
        <v>NO OFERTADO</v>
      </c>
      <c r="AJ29" s="108" t="str">
        <f t="shared" si="1"/>
        <v>CORRECTO</v>
      </c>
      <c r="AK29" s="108"/>
      <c r="AL29" s="108"/>
      <c r="AM29" s="108"/>
      <c r="AN29" s="28"/>
      <c r="AO29" s="28"/>
      <c r="AP29" s="28"/>
      <c r="AQ29" s="29"/>
      <c r="AR29" s="108" t="str">
        <f t="shared" si="7"/>
        <v>NO OFERTADO</v>
      </c>
      <c r="AS29" s="109" t="str">
        <f t="shared" si="2"/>
        <v>CORRECTO</v>
      </c>
    </row>
    <row r="30" spans="1:45" ht="24" x14ac:dyDescent="0.25">
      <c r="A30" s="134">
        <v>2203</v>
      </c>
      <c r="B30" s="135">
        <v>1918</v>
      </c>
      <c r="C30" s="10" t="s">
        <v>1578</v>
      </c>
      <c r="D30" s="136" t="s">
        <v>411</v>
      </c>
      <c r="E30" s="136" t="s">
        <v>6</v>
      </c>
      <c r="F30" s="136" t="s">
        <v>101</v>
      </c>
      <c r="G30" s="136" t="s">
        <v>8</v>
      </c>
      <c r="H30" s="136" t="s">
        <v>7</v>
      </c>
      <c r="I30" s="137" t="s">
        <v>45</v>
      </c>
      <c r="J30" s="8">
        <v>1</v>
      </c>
      <c r="K30" s="8" t="s">
        <v>1579</v>
      </c>
      <c r="L30" s="9">
        <v>212177</v>
      </c>
      <c r="M30" s="138">
        <v>28</v>
      </c>
      <c r="N30" s="138">
        <f t="shared" si="3"/>
        <v>5940956</v>
      </c>
      <c r="O30" s="11" t="s">
        <v>4165</v>
      </c>
      <c r="P30" s="22">
        <v>3.5315232230090955E-3</v>
      </c>
      <c r="Q30" s="22"/>
      <c r="R30" s="23">
        <v>0.28252185784072764</v>
      </c>
      <c r="S30" s="7"/>
      <c r="T30" s="23">
        <v>0.28252185784072764</v>
      </c>
      <c r="U30" s="11"/>
      <c r="V30" s="28"/>
      <c r="W30" s="28"/>
      <c r="X30" s="29"/>
      <c r="Y30" s="108" t="str">
        <f t="shared" si="4"/>
        <v>NO OFERTADO</v>
      </c>
      <c r="Z30" s="108" t="str">
        <f t="shared" si="0"/>
        <v>CORRECTO</v>
      </c>
      <c r="AA30" s="29">
        <f t="shared" si="5"/>
        <v>0</v>
      </c>
      <c r="AB30" s="23">
        <v>7.063046446018191E-2</v>
      </c>
      <c r="AC30" s="7"/>
      <c r="AD30" s="23">
        <v>7.063046446018191E-2</v>
      </c>
      <c r="AE30" s="28"/>
      <c r="AF30" s="28"/>
      <c r="AG30" s="28"/>
      <c r="AH30" s="29"/>
      <c r="AI30" s="108" t="str">
        <f t="shared" si="6"/>
        <v>NO OFERTADO</v>
      </c>
      <c r="AJ30" s="108" t="str">
        <f t="shared" si="1"/>
        <v>CORRECTO</v>
      </c>
      <c r="AK30" s="108"/>
      <c r="AL30" s="108"/>
      <c r="AM30" s="108"/>
      <c r="AN30" s="28"/>
      <c r="AO30" s="28"/>
      <c r="AP30" s="28"/>
      <c r="AQ30" s="29"/>
      <c r="AR30" s="108" t="str">
        <f t="shared" si="7"/>
        <v>NO OFERTADO</v>
      </c>
      <c r="AS30" s="109" t="str">
        <f t="shared" si="2"/>
        <v>CORRECTO</v>
      </c>
    </row>
    <row r="31" spans="1:45" ht="24" x14ac:dyDescent="0.25">
      <c r="A31" s="134">
        <v>2204</v>
      </c>
      <c r="B31" s="135">
        <v>1932</v>
      </c>
      <c r="C31" s="10" t="s">
        <v>1578</v>
      </c>
      <c r="D31" s="136" t="s">
        <v>136</v>
      </c>
      <c r="E31" s="136" t="s">
        <v>6</v>
      </c>
      <c r="F31" s="136" t="s">
        <v>101</v>
      </c>
      <c r="G31" s="136" t="s">
        <v>8</v>
      </c>
      <c r="H31" s="136" t="s">
        <v>7</v>
      </c>
      <c r="I31" s="137" t="s">
        <v>45</v>
      </c>
      <c r="J31" s="8">
        <v>1</v>
      </c>
      <c r="K31" s="8" t="s">
        <v>1579</v>
      </c>
      <c r="L31" s="9">
        <v>145740.09</v>
      </c>
      <c r="M31" s="138">
        <v>28</v>
      </c>
      <c r="N31" s="138">
        <f t="shared" si="3"/>
        <v>4080722.52</v>
      </c>
      <c r="O31" s="11" t="s">
        <v>4165</v>
      </c>
      <c r="P31" s="22">
        <v>2.4257318764919649E-3</v>
      </c>
      <c r="Q31" s="22"/>
      <c r="R31" s="23">
        <v>0.19405855011935719</v>
      </c>
      <c r="S31" s="7"/>
      <c r="T31" s="23">
        <v>0.19405855011935719</v>
      </c>
      <c r="U31" s="11"/>
      <c r="V31" s="28"/>
      <c r="W31" s="28"/>
      <c r="X31" s="29"/>
      <c r="Y31" s="108" t="str">
        <f t="shared" si="4"/>
        <v>NO OFERTADO</v>
      </c>
      <c r="Z31" s="108" t="str">
        <f t="shared" si="0"/>
        <v>CORRECTO</v>
      </c>
      <c r="AA31" s="29">
        <f t="shared" si="5"/>
        <v>0</v>
      </c>
      <c r="AB31" s="23">
        <v>4.8514637529839297E-2</v>
      </c>
      <c r="AC31" s="7"/>
      <c r="AD31" s="23">
        <v>4.8514637529839297E-2</v>
      </c>
      <c r="AE31" s="28"/>
      <c r="AF31" s="28"/>
      <c r="AG31" s="28"/>
      <c r="AH31" s="29"/>
      <c r="AI31" s="108" t="str">
        <f t="shared" si="6"/>
        <v>NO OFERTADO</v>
      </c>
      <c r="AJ31" s="108" t="str">
        <f t="shared" si="1"/>
        <v>CORRECTO</v>
      </c>
      <c r="AK31" s="108"/>
      <c r="AL31" s="108"/>
      <c r="AM31" s="108"/>
      <c r="AN31" s="28"/>
      <c r="AO31" s="28"/>
      <c r="AP31" s="28"/>
      <c r="AQ31" s="29"/>
      <c r="AR31" s="108" t="str">
        <f t="shared" si="7"/>
        <v>NO OFERTADO</v>
      </c>
      <c r="AS31" s="109" t="str">
        <f t="shared" si="2"/>
        <v>CORRECTO</v>
      </c>
    </row>
    <row r="32" spans="1:45" x14ac:dyDescent="0.25">
      <c r="A32" s="134">
        <v>2205</v>
      </c>
      <c r="B32" s="135">
        <v>2094</v>
      </c>
      <c r="C32" s="10" t="s">
        <v>2070</v>
      </c>
      <c r="D32" s="136" t="s">
        <v>1312</v>
      </c>
      <c r="E32" s="136" t="s">
        <v>235</v>
      </c>
      <c r="F32" s="136" t="s">
        <v>235</v>
      </c>
      <c r="G32" s="136" t="s">
        <v>17</v>
      </c>
      <c r="H32" s="136" t="s">
        <v>4883</v>
      </c>
      <c r="I32" s="137" t="s">
        <v>45</v>
      </c>
      <c r="J32" s="8">
        <v>1</v>
      </c>
      <c r="K32" s="8" t="s">
        <v>2071</v>
      </c>
      <c r="L32" s="9">
        <v>2182</v>
      </c>
      <c r="M32" s="138">
        <v>1</v>
      </c>
      <c r="N32" s="138">
        <f t="shared" si="3"/>
        <v>2182</v>
      </c>
      <c r="O32" s="11" t="s">
        <v>4165</v>
      </c>
      <c r="P32" s="22">
        <v>1.2970612259383584E-6</v>
      </c>
      <c r="Q32" s="22"/>
      <c r="R32" s="23">
        <v>1.0376489807506868E-4</v>
      </c>
      <c r="S32" s="7"/>
      <c r="T32" s="23">
        <v>1.0376489807506868E-4</v>
      </c>
      <c r="U32" s="11"/>
      <c r="V32" s="28"/>
      <c r="W32" s="28"/>
      <c r="X32" s="29"/>
      <c r="Y32" s="108" t="str">
        <f t="shared" si="4"/>
        <v>NO OFERTADO</v>
      </c>
      <c r="Z32" s="108" t="str">
        <f t="shared" si="0"/>
        <v>CORRECTO</v>
      </c>
      <c r="AA32" s="29">
        <f t="shared" si="5"/>
        <v>0</v>
      </c>
      <c r="AB32" s="23">
        <v>2.5941224518767169E-5</v>
      </c>
      <c r="AC32" s="7"/>
      <c r="AD32" s="23">
        <v>2.5941224518767169E-5</v>
      </c>
      <c r="AE32" s="28"/>
      <c r="AF32" s="28"/>
      <c r="AG32" s="28"/>
      <c r="AH32" s="29"/>
      <c r="AI32" s="108" t="str">
        <f t="shared" si="6"/>
        <v>NO OFERTADO</v>
      </c>
      <c r="AJ32" s="108" t="str">
        <f t="shared" si="1"/>
        <v>CORRECTO</v>
      </c>
      <c r="AK32" s="108"/>
      <c r="AL32" s="108"/>
      <c r="AM32" s="108"/>
      <c r="AN32" s="28"/>
      <c r="AO32" s="28"/>
      <c r="AP32" s="28"/>
      <c r="AQ32" s="29"/>
      <c r="AR32" s="108" t="str">
        <f t="shared" si="7"/>
        <v>NO OFERTADO</v>
      </c>
      <c r="AS32" s="109" t="str">
        <f t="shared" si="2"/>
        <v>CORRECTO</v>
      </c>
    </row>
    <row r="33" spans="1:45" x14ac:dyDescent="0.25">
      <c r="A33" s="134">
        <v>2206</v>
      </c>
      <c r="B33" s="135">
        <v>2133</v>
      </c>
      <c r="C33" s="10" t="s">
        <v>2070</v>
      </c>
      <c r="D33" s="136" t="s">
        <v>1312</v>
      </c>
      <c r="E33" s="136" t="s">
        <v>235</v>
      </c>
      <c r="F33" s="136" t="s">
        <v>235</v>
      </c>
      <c r="G33" s="136" t="s">
        <v>17</v>
      </c>
      <c r="H33" s="136" t="s">
        <v>4884</v>
      </c>
      <c r="I33" s="137" t="s">
        <v>45</v>
      </c>
      <c r="J33" s="8">
        <v>1</v>
      </c>
      <c r="K33" s="8" t="s">
        <v>2071</v>
      </c>
      <c r="L33" s="9">
        <v>1986.08</v>
      </c>
      <c r="M33" s="138">
        <v>1</v>
      </c>
      <c r="N33" s="138">
        <f t="shared" si="3"/>
        <v>1986.08</v>
      </c>
      <c r="O33" s="11" t="s">
        <v>4165</v>
      </c>
      <c r="P33" s="22">
        <v>1.180599156558962E-6</v>
      </c>
      <c r="Q33" s="22"/>
      <c r="R33" s="23">
        <v>9.4447932524716963E-5</v>
      </c>
      <c r="S33" s="7"/>
      <c r="T33" s="23">
        <v>9.4447932524716963E-5</v>
      </c>
      <c r="U33" s="11"/>
      <c r="V33" s="28"/>
      <c r="W33" s="28"/>
      <c r="X33" s="29"/>
      <c r="Y33" s="108" t="str">
        <f t="shared" si="4"/>
        <v>NO OFERTADO</v>
      </c>
      <c r="Z33" s="108" t="str">
        <f t="shared" si="0"/>
        <v>CORRECTO</v>
      </c>
      <c r="AA33" s="29">
        <f t="shared" si="5"/>
        <v>0</v>
      </c>
      <c r="AB33" s="23">
        <v>2.3611983131179241E-5</v>
      </c>
      <c r="AC33" s="7"/>
      <c r="AD33" s="23">
        <v>2.3611983131179241E-5</v>
      </c>
      <c r="AE33" s="28"/>
      <c r="AF33" s="28"/>
      <c r="AG33" s="28"/>
      <c r="AH33" s="29"/>
      <c r="AI33" s="108" t="str">
        <f t="shared" si="6"/>
        <v>NO OFERTADO</v>
      </c>
      <c r="AJ33" s="108" t="str">
        <f t="shared" si="1"/>
        <v>CORRECTO</v>
      </c>
      <c r="AK33" s="108"/>
      <c r="AL33" s="108"/>
      <c r="AM33" s="108"/>
      <c r="AN33" s="28"/>
      <c r="AO33" s="28"/>
      <c r="AP33" s="28"/>
      <c r="AQ33" s="29"/>
      <c r="AR33" s="108" t="str">
        <f t="shared" si="7"/>
        <v>NO OFERTADO</v>
      </c>
      <c r="AS33" s="109" t="str">
        <f t="shared" si="2"/>
        <v>CORRECTO</v>
      </c>
    </row>
    <row r="34" spans="1:45" x14ac:dyDescent="0.25">
      <c r="A34" s="134">
        <v>2207</v>
      </c>
      <c r="B34" s="135">
        <v>2139</v>
      </c>
      <c r="C34" s="10" t="s">
        <v>2070</v>
      </c>
      <c r="D34" s="136" t="s">
        <v>1312</v>
      </c>
      <c r="E34" s="136" t="s">
        <v>235</v>
      </c>
      <c r="F34" s="136" t="s">
        <v>235</v>
      </c>
      <c r="G34" s="136" t="s">
        <v>17</v>
      </c>
      <c r="H34" s="136" t="s">
        <v>4885</v>
      </c>
      <c r="I34" s="137" t="s">
        <v>45</v>
      </c>
      <c r="J34" s="8">
        <v>1</v>
      </c>
      <c r="K34" s="8" t="s">
        <v>2071</v>
      </c>
      <c r="L34" s="9">
        <v>1536</v>
      </c>
      <c r="M34" s="138">
        <v>1</v>
      </c>
      <c r="N34" s="138">
        <f t="shared" si="3"/>
        <v>1536</v>
      </c>
      <c r="O34" s="11" t="s">
        <v>4165</v>
      </c>
      <c r="P34" s="22">
        <v>9.1305501514267579E-7</v>
      </c>
      <c r="Q34" s="22"/>
      <c r="R34" s="23">
        <v>7.3044401211414068E-5</v>
      </c>
      <c r="S34" s="7"/>
      <c r="T34" s="23">
        <v>7.3044401211414068E-5</v>
      </c>
      <c r="U34" s="11"/>
      <c r="V34" s="28"/>
      <c r="W34" s="28"/>
      <c r="X34" s="29"/>
      <c r="Y34" s="108" t="str">
        <f t="shared" si="4"/>
        <v>NO OFERTADO</v>
      </c>
      <c r="Z34" s="108" t="str">
        <f t="shared" si="0"/>
        <v>CORRECTO</v>
      </c>
      <c r="AA34" s="29">
        <f t="shared" si="5"/>
        <v>0</v>
      </c>
      <c r="AB34" s="23">
        <v>1.8261100302853517E-5</v>
      </c>
      <c r="AC34" s="7"/>
      <c r="AD34" s="23">
        <v>1.8261100302853517E-5</v>
      </c>
      <c r="AE34" s="28"/>
      <c r="AF34" s="28"/>
      <c r="AG34" s="28"/>
      <c r="AH34" s="29"/>
      <c r="AI34" s="108" t="str">
        <f t="shared" si="6"/>
        <v>NO OFERTADO</v>
      </c>
      <c r="AJ34" s="108" t="str">
        <f t="shared" si="1"/>
        <v>CORRECTO</v>
      </c>
      <c r="AK34" s="108"/>
      <c r="AL34" s="108"/>
      <c r="AM34" s="108"/>
      <c r="AN34" s="28"/>
      <c r="AO34" s="28"/>
      <c r="AP34" s="28"/>
      <c r="AQ34" s="29"/>
      <c r="AR34" s="108" t="str">
        <f t="shared" si="7"/>
        <v>NO OFERTADO</v>
      </c>
      <c r="AS34" s="109" t="str">
        <f t="shared" si="2"/>
        <v>CORRECTO</v>
      </c>
    </row>
    <row r="35" spans="1:45" x14ac:dyDescent="0.25">
      <c r="A35" s="134">
        <v>2208</v>
      </c>
      <c r="B35" s="135">
        <v>2053</v>
      </c>
      <c r="C35" s="10" t="s">
        <v>3177</v>
      </c>
      <c r="D35" s="136" t="s">
        <v>3568</v>
      </c>
      <c r="E35" s="136" t="s">
        <v>390</v>
      </c>
      <c r="F35" s="136" t="s">
        <v>166</v>
      </c>
      <c r="G35" s="136" t="s">
        <v>242</v>
      </c>
      <c r="H35" s="136" t="s">
        <v>81</v>
      </c>
      <c r="I35" s="137" t="s">
        <v>45</v>
      </c>
      <c r="J35" s="8">
        <v>250</v>
      </c>
      <c r="K35" s="8" t="s">
        <v>3179</v>
      </c>
      <c r="L35" s="9">
        <v>46.66</v>
      </c>
      <c r="M35" s="138">
        <v>250</v>
      </c>
      <c r="N35" s="138">
        <f t="shared" si="3"/>
        <v>11665</v>
      </c>
      <c r="O35" s="11" t="s">
        <v>4165</v>
      </c>
      <c r="P35" s="22">
        <v>6.9341059580985108E-6</v>
      </c>
      <c r="Q35" s="22"/>
      <c r="R35" s="23">
        <v>5.5472847664788088E-4</v>
      </c>
      <c r="S35" s="7"/>
      <c r="T35" s="23">
        <v>5.5472847664788088E-4</v>
      </c>
      <c r="U35" s="11"/>
      <c r="V35" s="28"/>
      <c r="W35" s="28"/>
      <c r="X35" s="29"/>
      <c r="Y35" s="108" t="str">
        <f t="shared" si="4"/>
        <v>NO OFERTADO</v>
      </c>
      <c r="Z35" s="108" t="str">
        <f t="shared" si="0"/>
        <v>CORRECTO</v>
      </c>
      <c r="AA35" s="29">
        <f t="shared" si="5"/>
        <v>0</v>
      </c>
      <c r="AB35" s="23">
        <v>1.3868211916197022E-4</v>
      </c>
      <c r="AC35" s="7"/>
      <c r="AD35" s="23">
        <v>1.3868211916197022E-4</v>
      </c>
      <c r="AE35" s="28"/>
      <c r="AF35" s="28"/>
      <c r="AG35" s="28"/>
      <c r="AH35" s="29"/>
      <c r="AI35" s="108" t="str">
        <f t="shared" si="6"/>
        <v>NO OFERTADO</v>
      </c>
      <c r="AJ35" s="108" t="str">
        <f t="shared" si="1"/>
        <v>CORRECTO</v>
      </c>
      <c r="AK35" s="108"/>
      <c r="AL35" s="108"/>
      <c r="AM35" s="108"/>
      <c r="AN35" s="28"/>
      <c r="AO35" s="28"/>
      <c r="AP35" s="28"/>
      <c r="AQ35" s="29"/>
      <c r="AR35" s="108" t="str">
        <f t="shared" si="7"/>
        <v>NO OFERTADO</v>
      </c>
      <c r="AS35" s="109" t="str">
        <f t="shared" si="2"/>
        <v>CORRECTO</v>
      </c>
    </row>
    <row r="36" spans="1:45" ht="24" x14ac:dyDescent="0.25">
      <c r="A36" s="134">
        <v>2209</v>
      </c>
      <c r="B36" s="135">
        <v>2178</v>
      </c>
      <c r="C36" s="10" t="s">
        <v>1737</v>
      </c>
      <c r="D36" s="136" t="s">
        <v>1126</v>
      </c>
      <c r="E36" s="136" t="s">
        <v>6</v>
      </c>
      <c r="F36" s="136" t="s">
        <v>101</v>
      </c>
      <c r="G36" s="136" t="s">
        <v>8</v>
      </c>
      <c r="H36" s="136" t="s">
        <v>7</v>
      </c>
      <c r="I36" s="137" t="s">
        <v>45</v>
      </c>
      <c r="J36" s="8">
        <v>1</v>
      </c>
      <c r="K36" s="8" t="s">
        <v>1740</v>
      </c>
      <c r="L36" s="9">
        <v>36205.9</v>
      </c>
      <c r="M36" s="138">
        <v>3</v>
      </c>
      <c r="N36" s="138">
        <f t="shared" si="3"/>
        <v>108617.70000000001</v>
      </c>
      <c r="O36" s="11" t="s">
        <v>4165</v>
      </c>
      <c r="P36" s="22">
        <v>6.456636439991056E-5</v>
      </c>
      <c r="Q36" s="22"/>
      <c r="R36" s="23">
        <v>5.1653091519928453E-3</v>
      </c>
      <c r="S36" s="7"/>
      <c r="T36" s="23">
        <v>5.1653091519928453E-3</v>
      </c>
      <c r="U36" s="11"/>
      <c r="V36" s="28"/>
      <c r="W36" s="28"/>
      <c r="X36" s="29"/>
      <c r="Y36" s="108" t="str">
        <f t="shared" si="4"/>
        <v>NO OFERTADO</v>
      </c>
      <c r="Z36" s="108" t="str">
        <f t="shared" si="0"/>
        <v>CORRECTO</v>
      </c>
      <c r="AA36" s="29">
        <f t="shared" si="5"/>
        <v>0</v>
      </c>
      <c r="AB36" s="23">
        <v>1.2913272879982113E-3</v>
      </c>
      <c r="AC36" s="7"/>
      <c r="AD36" s="23">
        <v>1.2913272879982113E-3</v>
      </c>
      <c r="AE36" s="28"/>
      <c r="AF36" s="28"/>
      <c r="AG36" s="28"/>
      <c r="AH36" s="29"/>
      <c r="AI36" s="108" t="str">
        <f t="shared" si="6"/>
        <v>NO OFERTADO</v>
      </c>
      <c r="AJ36" s="108" t="str">
        <f t="shared" si="1"/>
        <v>CORRECTO</v>
      </c>
      <c r="AK36" s="108"/>
      <c r="AL36" s="108"/>
      <c r="AM36" s="108"/>
      <c r="AN36" s="28"/>
      <c r="AO36" s="28"/>
      <c r="AP36" s="28"/>
      <c r="AQ36" s="29"/>
      <c r="AR36" s="108" t="str">
        <f t="shared" si="7"/>
        <v>NO OFERTADO</v>
      </c>
      <c r="AS36" s="109" t="str">
        <f t="shared" si="2"/>
        <v>CORRECTO</v>
      </c>
    </row>
    <row r="37" spans="1:45" x14ac:dyDescent="0.25">
      <c r="A37" s="134">
        <v>2210</v>
      </c>
      <c r="B37" s="135">
        <v>2179</v>
      </c>
      <c r="C37" s="10" t="s">
        <v>3747</v>
      </c>
      <c r="D37" s="136" t="s">
        <v>3748</v>
      </c>
      <c r="E37" s="136" t="s">
        <v>399</v>
      </c>
      <c r="F37" s="136" t="s">
        <v>241</v>
      </c>
      <c r="G37" s="136" t="s">
        <v>242</v>
      </c>
      <c r="H37" s="136" t="s">
        <v>400</v>
      </c>
      <c r="I37" s="137" t="s">
        <v>45</v>
      </c>
      <c r="J37" s="8">
        <v>60</v>
      </c>
      <c r="K37" s="8" t="s">
        <v>1005</v>
      </c>
      <c r="L37" s="9">
        <v>306.05</v>
      </c>
      <c r="M37" s="138">
        <v>60</v>
      </c>
      <c r="N37" s="138">
        <f t="shared" si="3"/>
        <v>18363</v>
      </c>
      <c r="O37" s="11" t="s">
        <v>4165</v>
      </c>
      <c r="P37" s="22">
        <v>1.0915644038453747E-5</v>
      </c>
      <c r="Q37" s="22"/>
      <c r="R37" s="23">
        <v>8.7325152307629974E-4</v>
      </c>
      <c r="S37" s="7"/>
      <c r="T37" s="23">
        <v>8.7325152307629974E-4</v>
      </c>
      <c r="U37" s="11"/>
      <c r="V37" s="28"/>
      <c r="W37" s="28"/>
      <c r="X37" s="29"/>
      <c r="Y37" s="108" t="str">
        <f t="shared" si="4"/>
        <v>NO OFERTADO</v>
      </c>
      <c r="Z37" s="108" t="str">
        <f t="shared" si="0"/>
        <v>CORRECTO</v>
      </c>
      <c r="AA37" s="29">
        <f t="shared" si="5"/>
        <v>0</v>
      </c>
      <c r="AB37" s="23">
        <v>2.1831288076907494E-4</v>
      </c>
      <c r="AC37" s="7"/>
      <c r="AD37" s="23">
        <v>2.1831288076907494E-4</v>
      </c>
      <c r="AE37" s="28"/>
      <c r="AF37" s="28"/>
      <c r="AG37" s="28"/>
      <c r="AH37" s="29"/>
      <c r="AI37" s="108" t="str">
        <f t="shared" si="6"/>
        <v>NO OFERTADO</v>
      </c>
      <c r="AJ37" s="108" t="str">
        <f t="shared" si="1"/>
        <v>CORRECTO</v>
      </c>
      <c r="AK37" s="108"/>
      <c r="AL37" s="108"/>
      <c r="AM37" s="108"/>
      <c r="AN37" s="28"/>
      <c r="AO37" s="28"/>
      <c r="AP37" s="28"/>
      <c r="AQ37" s="29"/>
      <c r="AR37" s="108" t="str">
        <f t="shared" si="7"/>
        <v>NO OFERTADO</v>
      </c>
      <c r="AS37" s="109" t="str">
        <f t="shared" si="2"/>
        <v>CORRECTO</v>
      </c>
    </row>
    <row r="38" spans="1:45" x14ac:dyDescent="0.25">
      <c r="A38" s="134">
        <v>2211</v>
      </c>
      <c r="B38" s="135">
        <v>1929</v>
      </c>
      <c r="C38" s="10" t="s">
        <v>3345</v>
      </c>
      <c r="D38" s="136" t="s">
        <v>3346</v>
      </c>
      <c r="E38" s="136" t="s">
        <v>165</v>
      </c>
      <c r="F38" s="136" t="s">
        <v>166</v>
      </c>
      <c r="G38" s="136" t="s">
        <v>167</v>
      </c>
      <c r="H38" s="136" t="s">
        <v>81</v>
      </c>
      <c r="I38" s="137" t="s">
        <v>45</v>
      </c>
      <c r="J38" s="8">
        <v>15</v>
      </c>
      <c r="K38" s="8" t="s">
        <v>168</v>
      </c>
      <c r="L38" s="9">
        <v>6958.67</v>
      </c>
      <c r="M38" s="138">
        <v>15</v>
      </c>
      <c r="N38" s="138">
        <f t="shared" si="3"/>
        <v>104380.05</v>
      </c>
      <c r="O38" s="11" t="s">
        <v>4165</v>
      </c>
      <c r="P38" s="22">
        <v>6.204734904514535E-5</v>
      </c>
      <c r="Q38" s="22"/>
      <c r="R38" s="23">
        <v>4.963787923611628E-3</v>
      </c>
      <c r="S38" s="7"/>
      <c r="T38" s="23">
        <v>4.963787923611628E-3</v>
      </c>
      <c r="U38" s="11"/>
      <c r="V38" s="28"/>
      <c r="W38" s="28"/>
      <c r="X38" s="29"/>
      <c r="Y38" s="108" t="str">
        <f t="shared" si="4"/>
        <v>NO OFERTADO</v>
      </c>
      <c r="Z38" s="108" t="str">
        <f t="shared" si="0"/>
        <v>CORRECTO</v>
      </c>
      <c r="AA38" s="29">
        <f t="shared" si="5"/>
        <v>0</v>
      </c>
      <c r="AB38" s="23">
        <v>1.240946980902907E-3</v>
      </c>
      <c r="AC38" s="7"/>
      <c r="AD38" s="23">
        <v>1.240946980902907E-3</v>
      </c>
      <c r="AE38" s="28"/>
      <c r="AF38" s="28"/>
      <c r="AG38" s="28"/>
      <c r="AH38" s="29"/>
      <c r="AI38" s="108" t="str">
        <f t="shared" si="6"/>
        <v>NO OFERTADO</v>
      </c>
      <c r="AJ38" s="108" t="str">
        <f t="shared" si="1"/>
        <v>CORRECTO</v>
      </c>
      <c r="AK38" s="108"/>
      <c r="AL38" s="108"/>
      <c r="AM38" s="108"/>
      <c r="AN38" s="28"/>
      <c r="AO38" s="28"/>
      <c r="AP38" s="28"/>
      <c r="AQ38" s="29"/>
      <c r="AR38" s="108" t="str">
        <f t="shared" si="7"/>
        <v>NO OFERTADO</v>
      </c>
      <c r="AS38" s="109" t="str">
        <f t="shared" si="2"/>
        <v>CORRECTO</v>
      </c>
    </row>
    <row r="39" spans="1:45" x14ac:dyDescent="0.25">
      <c r="A39" s="134">
        <v>2212</v>
      </c>
      <c r="B39" s="135">
        <v>2180</v>
      </c>
      <c r="C39" s="10" t="s">
        <v>3749</v>
      </c>
      <c r="D39" s="136" t="s">
        <v>3750</v>
      </c>
      <c r="E39" s="136" t="s">
        <v>16</v>
      </c>
      <c r="F39" s="136" t="s">
        <v>16</v>
      </c>
      <c r="G39" s="136" t="s">
        <v>161</v>
      </c>
      <c r="H39" s="136" t="s">
        <v>16</v>
      </c>
      <c r="I39" s="137">
        <v>26148386.52</v>
      </c>
      <c r="J39" s="8">
        <v>1</v>
      </c>
      <c r="K39" s="8" t="s">
        <v>3751</v>
      </c>
      <c r="L39" s="9">
        <v>26148386.52</v>
      </c>
      <c r="M39" s="138">
        <v>1</v>
      </c>
      <c r="N39" s="138">
        <f t="shared" si="3"/>
        <v>26148386.52</v>
      </c>
      <c r="O39" s="11" t="s">
        <v>4165</v>
      </c>
      <c r="P39" s="22">
        <v>1.5543564746077565E-2</v>
      </c>
      <c r="Q39" s="22">
        <v>2.7207985395531088E-2</v>
      </c>
      <c r="R39" s="23">
        <v>1.2434851796862052</v>
      </c>
      <c r="S39" s="24">
        <v>0.4081197809329663</v>
      </c>
      <c r="T39" s="23">
        <v>1.6516049606191716</v>
      </c>
      <c r="U39" s="11"/>
      <c r="V39" s="28"/>
      <c r="W39" s="28"/>
      <c r="X39" s="29"/>
      <c r="Y39" s="108" t="str">
        <f t="shared" si="4"/>
        <v>NO OFERTADO</v>
      </c>
      <c r="Z39" s="108" t="str">
        <f t="shared" si="0"/>
        <v>CORRECTO</v>
      </c>
      <c r="AA39" s="29">
        <f t="shared" si="5"/>
        <v>0</v>
      </c>
      <c r="AB39" s="23">
        <v>0.3108712949215513</v>
      </c>
      <c r="AC39" s="24">
        <v>0.13603992697765543</v>
      </c>
      <c r="AD39" s="23">
        <v>0.44691122189920673</v>
      </c>
      <c r="AE39" s="28"/>
      <c r="AF39" s="28"/>
      <c r="AG39" s="28"/>
      <c r="AH39" s="29"/>
      <c r="AI39" s="108" t="str">
        <f t="shared" si="6"/>
        <v>NO OFERTADO</v>
      </c>
      <c r="AJ39" s="108" t="str">
        <f t="shared" si="1"/>
        <v>CORRECTO</v>
      </c>
      <c r="AK39" s="108"/>
      <c r="AL39" s="108"/>
      <c r="AM39" s="108"/>
      <c r="AN39" s="28"/>
      <c r="AO39" s="28"/>
      <c r="AP39" s="28"/>
      <c r="AQ39" s="29"/>
      <c r="AR39" s="108" t="str">
        <f t="shared" si="7"/>
        <v>NO OFERTADO</v>
      </c>
      <c r="AS39" s="109" t="str">
        <f t="shared" si="2"/>
        <v>CORRECTO</v>
      </c>
    </row>
    <row r="40" spans="1:45" x14ac:dyDescent="0.25">
      <c r="A40" s="134">
        <v>2213</v>
      </c>
      <c r="B40" s="135">
        <v>2182</v>
      </c>
      <c r="C40" s="10" t="s">
        <v>3752</v>
      </c>
      <c r="D40" s="136" t="s">
        <v>3753</v>
      </c>
      <c r="E40" s="136" t="s">
        <v>36</v>
      </c>
      <c r="F40" s="136" t="s">
        <v>15</v>
      </c>
      <c r="G40" s="136" t="s">
        <v>17</v>
      </c>
      <c r="H40" s="136" t="s">
        <v>18</v>
      </c>
      <c r="I40" s="137" t="s">
        <v>45</v>
      </c>
      <c r="J40" s="8">
        <v>1</v>
      </c>
      <c r="K40" s="8" t="s">
        <v>2869</v>
      </c>
      <c r="L40" s="9">
        <v>19257.740000000002</v>
      </c>
      <c r="M40" s="138">
        <v>1</v>
      </c>
      <c r="N40" s="138">
        <f t="shared" si="3"/>
        <v>19257.740000000002</v>
      </c>
      <c r="O40" s="11" t="s">
        <v>4165</v>
      </c>
      <c r="P40" s="22">
        <v>1.1447510473511534E-5</v>
      </c>
      <c r="Q40" s="22"/>
      <c r="R40" s="23">
        <v>9.1580083788092266E-4</v>
      </c>
      <c r="S40" s="7"/>
      <c r="T40" s="23">
        <v>9.1580083788092266E-4</v>
      </c>
      <c r="U40" s="11"/>
      <c r="V40" s="28"/>
      <c r="W40" s="28"/>
      <c r="X40" s="29"/>
      <c r="Y40" s="108" t="str">
        <f t="shared" si="4"/>
        <v>NO OFERTADO</v>
      </c>
      <c r="Z40" s="108" t="str">
        <f t="shared" si="0"/>
        <v>CORRECTO</v>
      </c>
      <c r="AA40" s="29">
        <f t="shared" si="5"/>
        <v>0</v>
      </c>
      <c r="AB40" s="23">
        <v>2.2895020947023067E-4</v>
      </c>
      <c r="AC40" s="7"/>
      <c r="AD40" s="23">
        <v>2.2895020947023067E-4</v>
      </c>
      <c r="AE40" s="28"/>
      <c r="AF40" s="28"/>
      <c r="AG40" s="28"/>
      <c r="AH40" s="29"/>
      <c r="AI40" s="108" t="str">
        <f t="shared" si="6"/>
        <v>NO OFERTADO</v>
      </c>
      <c r="AJ40" s="108" t="str">
        <f t="shared" si="1"/>
        <v>CORRECTO</v>
      </c>
      <c r="AK40" s="108"/>
      <c r="AL40" s="108"/>
      <c r="AM40" s="108"/>
      <c r="AN40" s="28"/>
      <c r="AO40" s="28"/>
      <c r="AP40" s="28"/>
      <c r="AQ40" s="29"/>
      <c r="AR40" s="108" t="str">
        <f t="shared" si="7"/>
        <v>NO OFERTADO</v>
      </c>
      <c r="AS40" s="109" t="str">
        <f t="shared" si="2"/>
        <v>CORRECTO</v>
      </c>
    </row>
    <row r="41" spans="1:45" x14ac:dyDescent="0.25">
      <c r="A41" s="134">
        <v>2214</v>
      </c>
      <c r="B41" s="135">
        <v>2181</v>
      </c>
      <c r="C41" s="10" t="s">
        <v>3752</v>
      </c>
      <c r="D41" s="136" t="s">
        <v>3620</v>
      </c>
      <c r="E41" s="136" t="s">
        <v>36</v>
      </c>
      <c r="F41" s="136" t="s">
        <v>15</v>
      </c>
      <c r="G41" s="136" t="s">
        <v>17</v>
      </c>
      <c r="H41" s="136" t="s">
        <v>18</v>
      </c>
      <c r="I41" s="137" t="s">
        <v>45</v>
      </c>
      <c r="J41" s="8">
        <v>1</v>
      </c>
      <c r="K41" s="8" t="s">
        <v>2869</v>
      </c>
      <c r="L41" s="9">
        <v>13253.6</v>
      </c>
      <c r="M41" s="138">
        <v>1</v>
      </c>
      <c r="N41" s="138">
        <f t="shared" si="3"/>
        <v>13253.6</v>
      </c>
      <c r="O41" s="11" t="s">
        <v>4165</v>
      </c>
      <c r="P41" s="22">
        <v>7.8784283520149537E-6</v>
      </c>
      <c r="Q41" s="22"/>
      <c r="R41" s="23">
        <v>6.3027426816119627E-4</v>
      </c>
      <c r="S41" s="7"/>
      <c r="T41" s="23">
        <v>6.3027426816119627E-4</v>
      </c>
      <c r="U41" s="11"/>
      <c r="V41" s="28"/>
      <c r="W41" s="28"/>
      <c r="X41" s="29"/>
      <c r="Y41" s="108" t="str">
        <f t="shared" si="4"/>
        <v>NO OFERTADO</v>
      </c>
      <c r="Z41" s="108" t="str">
        <f t="shared" si="0"/>
        <v>CORRECTO</v>
      </c>
      <c r="AA41" s="29">
        <f t="shared" si="5"/>
        <v>0</v>
      </c>
      <c r="AB41" s="23">
        <v>1.5756856704029907E-4</v>
      </c>
      <c r="AC41" s="7"/>
      <c r="AD41" s="23">
        <v>1.5756856704029907E-4</v>
      </c>
      <c r="AE41" s="28"/>
      <c r="AF41" s="28"/>
      <c r="AG41" s="28"/>
      <c r="AH41" s="29"/>
      <c r="AI41" s="108" t="str">
        <f t="shared" si="6"/>
        <v>NO OFERTADO</v>
      </c>
      <c r="AJ41" s="108" t="str">
        <f t="shared" si="1"/>
        <v>CORRECTO</v>
      </c>
      <c r="AK41" s="108"/>
      <c r="AL41" s="108"/>
      <c r="AM41" s="108"/>
      <c r="AN41" s="28"/>
      <c r="AO41" s="28"/>
      <c r="AP41" s="28"/>
      <c r="AQ41" s="29"/>
      <c r="AR41" s="108" t="str">
        <f t="shared" si="7"/>
        <v>NO OFERTADO</v>
      </c>
      <c r="AS41" s="109" t="str">
        <f t="shared" si="2"/>
        <v>CORRECTO</v>
      </c>
    </row>
    <row r="42" spans="1:45" x14ac:dyDescent="0.25">
      <c r="A42" s="134">
        <v>2215</v>
      </c>
      <c r="B42" s="135">
        <v>1976</v>
      </c>
      <c r="C42" s="10" t="s">
        <v>4886</v>
      </c>
      <c r="D42" s="136" t="s">
        <v>3424</v>
      </c>
      <c r="E42" s="136" t="s">
        <v>559</v>
      </c>
      <c r="F42" s="136" t="s">
        <v>166</v>
      </c>
      <c r="G42" s="136" t="s">
        <v>8</v>
      </c>
      <c r="H42" s="136" t="s">
        <v>81</v>
      </c>
      <c r="I42" s="137" t="s">
        <v>45</v>
      </c>
      <c r="J42" s="8">
        <v>360</v>
      </c>
      <c r="K42" s="8" t="s">
        <v>3425</v>
      </c>
      <c r="L42" s="9">
        <v>167.11</v>
      </c>
      <c r="M42" s="138">
        <v>360</v>
      </c>
      <c r="N42" s="138">
        <f t="shared" si="3"/>
        <v>60159.600000000006</v>
      </c>
      <c r="O42" s="11" t="s">
        <v>4165</v>
      </c>
      <c r="P42" s="22">
        <v>3.5761083651677943E-5</v>
      </c>
      <c r="Q42" s="22"/>
      <c r="R42" s="23">
        <v>2.8608866921342353E-3</v>
      </c>
      <c r="S42" s="7"/>
      <c r="T42" s="23">
        <v>2.8608866921342353E-3</v>
      </c>
      <c r="U42" s="11"/>
      <c r="V42" s="28"/>
      <c r="W42" s="28"/>
      <c r="X42" s="29"/>
      <c r="Y42" s="108" t="str">
        <f t="shared" si="4"/>
        <v>NO OFERTADO</v>
      </c>
      <c r="Z42" s="108" t="str">
        <f t="shared" si="0"/>
        <v>CORRECTO</v>
      </c>
      <c r="AA42" s="29">
        <f t="shared" si="5"/>
        <v>0</v>
      </c>
      <c r="AB42" s="23">
        <v>7.1522167303355883E-4</v>
      </c>
      <c r="AC42" s="7"/>
      <c r="AD42" s="23">
        <v>7.1522167303355883E-4</v>
      </c>
      <c r="AE42" s="28"/>
      <c r="AF42" s="28"/>
      <c r="AG42" s="28"/>
      <c r="AH42" s="29"/>
      <c r="AI42" s="108" t="str">
        <f t="shared" si="6"/>
        <v>NO OFERTADO</v>
      </c>
      <c r="AJ42" s="108" t="str">
        <f t="shared" si="1"/>
        <v>CORRECTO</v>
      </c>
      <c r="AK42" s="108"/>
      <c r="AL42" s="108"/>
      <c r="AM42" s="108"/>
      <c r="AN42" s="28"/>
      <c r="AO42" s="28"/>
      <c r="AP42" s="28"/>
      <c r="AQ42" s="29"/>
      <c r="AR42" s="108" t="str">
        <f t="shared" si="7"/>
        <v>NO OFERTADO</v>
      </c>
      <c r="AS42" s="109" t="str">
        <f t="shared" si="2"/>
        <v>CORRECTO</v>
      </c>
    </row>
    <row r="43" spans="1:45" ht="24" x14ac:dyDescent="0.25">
      <c r="A43" s="134">
        <v>2216</v>
      </c>
      <c r="B43" s="135">
        <v>2184</v>
      </c>
      <c r="C43" s="139" t="s">
        <v>4842</v>
      </c>
      <c r="D43" s="140" t="s">
        <v>562</v>
      </c>
      <c r="E43" s="136" t="s">
        <v>165</v>
      </c>
      <c r="F43" s="140" t="s">
        <v>166</v>
      </c>
      <c r="G43" s="136" t="s">
        <v>8</v>
      </c>
      <c r="H43" s="140" t="s">
        <v>3755</v>
      </c>
      <c r="I43" s="137" t="s">
        <v>45</v>
      </c>
      <c r="J43" s="8">
        <v>200</v>
      </c>
      <c r="K43" s="8" t="s">
        <v>562</v>
      </c>
      <c r="L43" s="9">
        <v>62.66</v>
      </c>
      <c r="M43" s="138">
        <v>200</v>
      </c>
      <c r="N43" s="138">
        <f t="shared" si="3"/>
        <v>12532</v>
      </c>
      <c r="O43" s="11" t="s">
        <v>4165</v>
      </c>
      <c r="P43" s="22">
        <v>7.4494827146927173E-6</v>
      </c>
      <c r="Q43" s="22"/>
      <c r="R43" s="23">
        <v>5.9595861717541738E-4</v>
      </c>
      <c r="S43" s="7"/>
      <c r="T43" s="23">
        <v>5.9595861717541738E-4</v>
      </c>
      <c r="U43" s="11"/>
      <c r="V43" s="28"/>
      <c r="W43" s="28"/>
      <c r="X43" s="29"/>
      <c r="Y43" s="108" t="str">
        <f t="shared" si="4"/>
        <v>NO OFERTADO</v>
      </c>
      <c r="Z43" s="108" t="str">
        <f t="shared" si="0"/>
        <v>CORRECTO</v>
      </c>
      <c r="AA43" s="29">
        <f t="shared" si="5"/>
        <v>0</v>
      </c>
      <c r="AB43" s="23">
        <v>1.4898965429385435E-4</v>
      </c>
      <c r="AC43" s="7"/>
      <c r="AD43" s="23">
        <v>1.4898965429385435E-4</v>
      </c>
      <c r="AE43" s="28"/>
      <c r="AF43" s="28"/>
      <c r="AG43" s="28"/>
      <c r="AH43" s="29"/>
      <c r="AI43" s="108" t="str">
        <f t="shared" si="6"/>
        <v>NO OFERTADO</v>
      </c>
      <c r="AJ43" s="108" t="str">
        <f t="shared" si="1"/>
        <v>CORRECTO</v>
      </c>
      <c r="AK43" s="108"/>
      <c r="AL43" s="108"/>
      <c r="AM43" s="108"/>
      <c r="AN43" s="28"/>
      <c r="AO43" s="28"/>
      <c r="AP43" s="28"/>
      <c r="AQ43" s="29"/>
      <c r="AR43" s="108" t="str">
        <f t="shared" si="7"/>
        <v>NO OFERTADO</v>
      </c>
      <c r="AS43" s="109" t="str">
        <f t="shared" si="2"/>
        <v>CORRECTO</v>
      </c>
    </row>
    <row r="44" spans="1:45" x14ac:dyDescent="0.25">
      <c r="A44" s="134">
        <v>2217</v>
      </c>
      <c r="B44" s="135">
        <v>2014</v>
      </c>
      <c r="C44" s="10" t="s">
        <v>3500</v>
      </c>
      <c r="D44" s="136" t="s">
        <v>3501</v>
      </c>
      <c r="E44" s="136" t="s">
        <v>3502</v>
      </c>
      <c r="F44" s="136" t="s">
        <v>267</v>
      </c>
      <c r="G44" s="136" t="s">
        <v>8</v>
      </c>
      <c r="H44" s="136" t="s">
        <v>552</v>
      </c>
      <c r="I44" s="137" t="s">
        <v>45</v>
      </c>
      <c r="J44" s="8">
        <v>1</v>
      </c>
      <c r="K44" s="8" t="s">
        <v>1698</v>
      </c>
      <c r="L44" s="9">
        <v>16169</v>
      </c>
      <c r="M44" s="138">
        <v>1</v>
      </c>
      <c r="N44" s="138">
        <f t="shared" si="3"/>
        <v>16169</v>
      </c>
      <c r="O44" s="11" t="s">
        <v>4165</v>
      </c>
      <c r="P44" s="22">
        <v>9.6114495702095865E-6</v>
      </c>
      <c r="Q44" s="22"/>
      <c r="R44" s="23">
        <v>7.6891596561676689E-4</v>
      </c>
      <c r="S44" s="7"/>
      <c r="T44" s="23">
        <v>7.6891596561676689E-4</v>
      </c>
      <c r="U44" s="11"/>
      <c r="V44" s="28"/>
      <c r="W44" s="28"/>
      <c r="X44" s="29"/>
      <c r="Y44" s="108" t="str">
        <f t="shared" si="4"/>
        <v>NO OFERTADO</v>
      </c>
      <c r="Z44" s="108" t="str">
        <f t="shared" si="0"/>
        <v>CORRECTO</v>
      </c>
      <c r="AA44" s="29">
        <f t="shared" si="5"/>
        <v>0</v>
      </c>
      <c r="AB44" s="23">
        <v>1.9222899140419172E-4</v>
      </c>
      <c r="AC44" s="7"/>
      <c r="AD44" s="23">
        <v>1.9222899140419172E-4</v>
      </c>
      <c r="AE44" s="28"/>
      <c r="AF44" s="28"/>
      <c r="AG44" s="28"/>
      <c r="AH44" s="29"/>
      <c r="AI44" s="108" t="str">
        <f t="shared" si="6"/>
        <v>NO OFERTADO</v>
      </c>
      <c r="AJ44" s="108" t="str">
        <f t="shared" si="1"/>
        <v>CORRECTO</v>
      </c>
      <c r="AK44" s="108"/>
      <c r="AL44" s="108"/>
      <c r="AM44" s="108"/>
      <c r="AN44" s="28"/>
      <c r="AO44" s="28"/>
      <c r="AP44" s="28"/>
      <c r="AQ44" s="29"/>
      <c r="AR44" s="108" t="str">
        <f t="shared" si="7"/>
        <v>NO OFERTADO</v>
      </c>
      <c r="AS44" s="109" t="str">
        <f t="shared" si="2"/>
        <v>CORRECTO</v>
      </c>
    </row>
    <row r="45" spans="1:45" ht="24" x14ac:dyDescent="0.25">
      <c r="A45" s="134">
        <v>2218</v>
      </c>
      <c r="B45" s="135">
        <v>2070</v>
      </c>
      <c r="C45" s="10" t="s">
        <v>3597</v>
      </c>
      <c r="D45" s="136" t="s">
        <v>3598</v>
      </c>
      <c r="E45" s="136" t="s">
        <v>7</v>
      </c>
      <c r="F45" s="136" t="s">
        <v>7</v>
      </c>
      <c r="G45" s="136" t="s">
        <v>8</v>
      </c>
      <c r="H45" s="136" t="s">
        <v>7</v>
      </c>
      <c r="I45" s="137" t="s">
        <v>45</v>
      </c>
      <c r="J45" s="8">
        <v>1</v>
      </c>
      <c r="K45" s="8" t="s">
        <v>2432</v>
      </c>
      <c r="L45" s="9">
        <v>6163.95</v>
      </c>
      <c r="M45" s="138">
        <v>30</v>
      </c>
      <c r="N45" s="138">
        <f t="shared" si="3"/>
        <v>184918.5</v>
      </c>
      <c r="O45" s="11" t="s">
        <v>4165</v>
      </c>
      <c r="P45" s="22">
        <v>1.0992237227712298E-4</v>
      </c>
      <c r="Q45" s="22"/>
      <c r="R45" s="23">
        <v>8.7937897821698391E-3</v>
      </c>
      <c r="S45" s="7"/>
      <c r="T45" s="23">
        <v>8.7937897821698391E-3</v>
      </c>
      <c r="U45" s="11"/>
      <c r="V45" s="28"/>
      <c r="W45" s="28"/>
      <c r="X45" s="29"/>
      <c r="Y45" s="108" t="str">
        <f t="shared" si="4"/>
        <v>NO OFERTADO</v>
      </c>
      <c r="Z45" s="108" t="str">
        <f t="shared" si="0"/>
        <v>CORRECTO</v>
      </c>
      <c r="AA45" s="29">
        <f t="shared" si="5"/>
        <v>0</v>
      </c>
      <c r="AB45" s="23">
        <v>2.1984474455424598E-3</v>
      </c>
      <c r="AC45" s="7"/>
      <c r="AD45" s="23">
        <v>2.1984474455424598E-3</v>
      </c>
      <c r="AE45" s="28"/>
      <c r="AF45" s="28"/>
      <c r="AG45" s="28"/>
      <c r="AH45" s="29"/>
      <c r="AI45" s="108" t="str">
        <f t="shared" si="6"/>
        <v>NO OFERTADO</v>
      </c>
      <c r="AJ45" s="108" t="str">
        <f t="shared" si="1"/>
        <v>CORRECTO</v>
      </c>
      <c r="AK45" s="108"/>
      <c r="AL45" s="108"/>
      <c r="AM45" s="108"/>
      <c r="AN45" s="28"/>
      <c r="AO45" s="28"/>
      <c r="AP45" s="28"/>
      <c r="AQ45" s="29"/>
      <c r="AR45" s="108" t="str">
        <f t="shared" si="7"/>
        <v>NO OFERTADO</v>
      </c>
      <c r="AS45" s="109" t="str">
        <f t="shared" si="2"/>
        <v>CORRECTO</v>
      </c>
    </row>
    <row r="46" spans="1:45" x14ac:dyDescent="0.25">
      <c r="A46" s="134">
        <v>2219</v>
      </c>
      <c r="B46" s="135">
        <v>1952</v>
      </c>
      <c r="C46" s="10" t="s">
        <v>3380</v>
      </c>
      <c r="D46" s="136" t="s">
        <v>2561</v>
      </c>
      <c r="E46" s="136" t="s">
        <v>390</v>
      </c>
      <c r="F46" s="136" t="s">
        <v>166</v>
      </c>
      <c r="G46" s="136" t="s">
        <v>242</v>
      </c>
      <c r="H46" s="136" t="s">
        <v>81</v>
      </c>
      <c r="I46" s="137" t="s">
        <v>45</v>
      </c>
      <c r="J46" s="8">
        <v>120</v>
      </c>
      <c r="K46" s="8" t="s">
        <v>3381</v>
      </c>
      <c r="L46" s="9">
        <v>612.73</v>
      </c>
      <c r="M46" s="138">
        <v>120</v>
      </c>
      <c r="N46" s="138">
        <f t="shared" si="3"/>
        <v>73527.600000000006</v>
      </c>
      <c r="O46" s="11" t="s">
        <v>4165</v>
      </c>
      <c r="P46" s="22">
        <v>4.3707515580341543E-5</v>
      </c>
      <c r="Q46" s="22"/>
      <c r="R46" s="23">
        <v>3.4966012464273232E-3</v>
      </c>
      <c r="S46" s="7"/>
      <c r="T46" s="23">
        <v>3.4966012464273232E-3</v>
      </c>
      <c r="U46" s="11"/>
      <c r="V46" s="28"/>
      <c r="W46" s="28"/>
      <c r="X46" s="29"/>
      <c r="Y46" s="108" t="str">
        <f t="shared" si="4"/>
        <v>NO OFERTADO</v>
      </c>
      <c r="Z46" s="108" t="str">
        <f t="shared" si="0"/>
        <v>CORRECTO</v>
      </c>
      <c r="AA46" s="29">
        <f t="shared" si="5"/>
        <v>0</v>
      </c>
      <c r="AB46" s="23">
        <v>8.741503116068308E-4</v>
      </c>
      <c r="AC46" s="7"/>
      <c r="AD46" s="23">
        <v>8.741503116068308E-4</v>
      </c>
      <c r="AE46" s="28"/>
      <c r="AF46" s="28"/>
      <c r="AG46" s="28"/>
      <c r="AH46" s="29"/>
      <c r="AI46" s="108" t="str">
        <f t="shared" si="6"/>
        <v>NO OFERTADO</v>
      </c>
      <c r="AJ46" s="108" t="str">
        <f t="shared" si="1"/>
        <v>CORRECTO</v>
      </c>
      <c r="AK46" s="108"/>
      <c r="AL46" s="108"/>
      <c r="AM46" s="108"/>
      <c r="AN46" s="28"/>
      <c r="AO46" s="28"/>
      <c r="AP46" s="28"/>
      <c r="AQ46" s="29"/>
      <c r="AR46" s="108" t="str">
        <f t="shared" si="7"/>
        <v>NO OFERTADO</v>
      </c>
      <c r="AS46" s="109" t="str">
        <f t="shared" si="2"/>
        <v>CORRECTO</v>
      </c>
    </row>
    <row r="47" spans="1:45" ht="24" x14ac:dyDescent="0.25">
      <c r="A47" s="134">
        <v>2220</v>
      </c>
      <c r="B47" s="135">
        <v>2007</v>
      </c>
      <c r="C47" s="10" t="s">
        <v>4887</v>
      </c>
      <c r="D47" s="136" t="s">
        <v>3487</v>
      </c>
      <c r="E47" s="136" t="s">
        <v>524</v>
      </c>
      <c r="F47" s="136" t="s">
        <v>267</v>
      </c>
      <c r="G47" s="136" t="s">
        <v>8</v>
      </c>
      <c r="H47" s="136" t="s">
        <v>267</v>
      </c>
      <c r="I47" s="137" t="s">
        <v>45</v>
      </c>
      <c r="J47" s="8">
        <v>1</v>
      </c>
      <c r="K47" s="8" t="s">
        <v>3488</v>
      </c>
      <c r="L47" s="9">
        <v>27392.19</v>
      </c>
      <c r="M47" s="138">
        <v>1</v>
      </c>
      <c r="N47" s="138">
        <f t="shared" si="3"/>
        <v>27392.19</v>
      </c>
      <c r="O47" s="11" t="s">
        <v>4165</v>
      </c>
      <c r="P47" s="22">
        <v>1.6282927379714225E-5</v>
      </c>
      <c r="Q47" s="22"/>
      <c r="R47" s="23">
        <v>1.3026341903771381E-3</v>
      </c>
      <c r="S47" s="7"/>
      <c r="T47" s="23">
        <v>1.3026341903771381E-3</v>
      </c>
      <c r="U47" s="11"/>
      <c r="V47" s="28"/>
      <c r="W47" s="28"/>
      <c r="X47" s="29"/>
      <c r="Y47" s="108" t="str">
        <f t="shared" si="4"/>
        <v>NO OFERTADO</v>
      </c>
      <c r="Z47" s="108" t="str">
        <f t="shared" si="0"/>
        <v>CORRECTO</v>
      </c>
      <c r="AA47" s="29">
        <f t="shared" si="5"/>
        <v>0</v>
      </c>
      <c r="AB47" s="23">
        <v>3.2565854759428452E-4</v>
      </c>
      <c r="AC47" s="7"/>
      <c r="AD47" s="23">
        <v>3.2565854759428452E-4</v>
      </c>
      <c r="AE47" s="28"/>
      <c r="AF47" s="28"/>
      <c r="AG47" s="28"/>
      <c r="AH47" s="29"/>
      <c r="AI47" s="108" t="str">
        <f t="shared" si="6"/>
        <v>NO OFERTADO</v>
      </c>
      <c r="AJ47" s="108" t="str">
        <f t="shared" si="1"/>
        <v>CORRECTO</v>
      </c>
      <c r="AK47" s="108"/>
      <c r="AL47" s="108"/>
      <c r="AM47" s="108"/>
      <c r="AN47" s="28"/>
      <c r="AO47" s="28"/>
      <c r="AP47" s="28"/>
      <c r="AQ47" s="29"/>
      <c r="AR47" s="108" t="str">
        <f t="shared" si="7"/>
        <v>NO OFERTADO</v>
      </c>
      <c r="AS47" s="109" t="str">
        <f t="shared" si="2"/>
        <v>CORRECTO</v>
      </c>
    </row>
    <row r="48" spans="1:45" ht="24" x14ac:dyDescent="0.25">
      <c r="A48" s="134">
        <v>2221</v>
      </c>
      <c r="B48" s="135">
        <v>613</v>
      </c>
      <c r="C48" s="10" t="s">
        <v>830</v>
      </c>
      <c r="D48" s="136" t="s">
        <v>66</v>
      </c>
      <c r="E48" s="136" t="s">
        <v>6</v>
      </c>
      <c r="F48" s="136" t="s">
        <v>7</v>
      </c>
      <c r="G48" s="136" t="s">
        <v>8</v>
      </c>
      <c r="H48" s="136" t="s">
        <v>7</v>
      </c>
      <c r="I48" s="137">
        <v>198809.45</v>
      </c>
      <c r="J48" s="8">
        <v>1</v>
      </c>
      <c r="K48" s="8" t="s">
        <v>831</v>
      </c>
      <c r="L48" s="9">
        <v>21368</v>
      </c>
      <c r="M48" s="9">
        <v>30</v>
      </c>
      <c r="N48" s="138">
        <f t="shared" si="3"/>
        <v>641040</v>
      </c>
      <c r="O48" s="11" t="s">
        <v>4165</v>
      </c>
      <c r="P48" s="22">
        <v>3.810578039759511E-4</v>
      </c>
      <c r="Q48" s="22">
        <v>6.6701656504162946E-4</v>
      </c>
      <c r="R48" s="23">
        <v>3.0484624318076088E-2</v>
      </c>
      <c r="S48" s="24">
        <v>1.0005248475624442E-2</v>
      </c>
      <c r="T48" s="23">
        <v>4.0489872793700532E-2</v>
      </c>
      <c r="U48" s="11"/>
      <c r="V48" s="28"/>
      <c r="W48" s="28"/>
      <c r="X48" s="29"/>
      <c r="Y48" s="108" t="str">
        <f t="shared" si="4"/>
        <v>NO OFERTADO</v>
      </c>
      <c r="Z48" s="108" t="str">
        <f t="shared" si="0"/>
        <v>CORRECTO</v>
      </c>
      <c r="AA48" s="29">
        <f t="shared" si="5"/>
        <v>0</v>
      </c>
      <c r="AB48" s="23">
        <v>7.621156079519022E-3</v>
      </c>
      <c r="AC48" s="24">
        <v>3.3350828252081471E-3</v>
      </c>
      <c r="AD48" s="23">
        <v>1.0956238904727168E-2</v>
      </c>
      <c r="AE48" s="28"/>
      <c r="AF48" s="28"/>
      <c r="AG48" s="28"/>
      <c r="AH48" s="29"/>
      <c r="AI48" s="108" t="str">
        <f t="shared" si="6"/>
        <v>NO OFERTADO</v>
      </c>
      <c r="AJ48" s="108" t="str">
        <f t="shared" si="1"/>
        <v>CORRECTO</v>
      </c>
      <c r="AK48" s="108"/>
      <c r="AL48" s="108"/>
      <c r="AM48" s="108"/>
      <c r="AN48" s="28"/>
      <c r="AO48" s="28"/>
      <c r="AP48" s="28"/>
      <c r="AQ48" s="29"/>
      <c r="AR48" s="108" t="str">
        <f t="shared" si="7"/>
        <v>NO OFERTADO</v>
      </c>
      <c r="AS48" s="109" t="str">
        <f t="shared" si="2"/>
        <v>CORRECTO</v>
      </c>
    </row>
    <row r="49" spans="1:45" x14ac:dyDescent="0.25">
      <c r="A49" s="134">
        <v>2222</v>
      </c>
      <c r="B49" s="135">
        <v>2051</v>
      </c>
      <c r="C49" s="10" t="s">
        <v>3566</v>
      </c>
      <c r="D49" s="136" t="s">
        <v>3567</v>
      </c>
      <c r="E49" s="136" t="s">
        <v>559</v>
      </c>
      <c r="F49" s="136" t="s">
        <v>166</v>
      </c>
      <c r="G49" s="136" t="s">
        <v>8</v>
      </c>
      <c r="H49" s="136" t="s">
        <v>81</v>
      </c>
      <c r="I49" s="137" t="s">
        <v>45</v>
      </c>
      <c r="J49" s="8">
        <v>120</v>
      </c>
      <c r="K49" s="8" t="s">
        <v>2684</v>
      </c>
      <c r="L49" s="9">
        <v>107.74</v>
      </c>
      <c r="M49" s="138">
        <v>120</v>
      </c>
      <c r="N49" s="138">
        <f t="shared" si="3"/>
        <v>12928.8</v>
      </c>
      <c r="O49" s="11" t="s">
        <v>4165</v>
      </c>
      <c r="P49" s="22">
        <v>7.6853552602712403E-6</v>
      </c>
      <c r="Q49" s="22"/>
      <c r="R49" s="23">
        <v>6.148284208216992E-4</v>
      </c>
      <c r="S49" s="7"/>
      <c r="T49" s="23">
        <v>6.148284208216992E-4</v>
      </c>
      <c r="U49" s="11"/>
      <c r="V49" s="28"/>
      <c r="W49" s="28"/>
      <c r="X49" s="29"/>
      <c r="Y49" s="108" t="str">
        <f t="shared" si="4"/>
        <v>NO OFERTADO</v>
      </c>
      <c r="Z49" s="108" t="str">
        <f t="shared" si="0"/>
        <v>CORRECTO</v>
      </c>
      <c r="AA49" s="29">
        <f t="shared" si="5"/>
        <v>0</v>
      </c>
      <c r="AB49" s="23">
        <v>1.537071052054248E-4</v>
      </c>
      <c r="AC49" s="7"/>
      <c r="AD49" s="23">
        <v>1.537071052054248E-4</v>
      </c>
      <c r="AE49" s="28"/>
      <c r="AF49" s="28"/>
      <c r="AG49" s="28"/>
      <c r="AH49" s="29"/>
      <c r="AI49" s="108" t="str">
        <f t="shared" si="6"/>
        <v>NO OFERTADO</v>
      </c>
      <c r="AJ49" s="108" t="str">
        <f t="shared" si="1"/>
        <v>CORRECTO</v>
      </c>
      <c r="AK49" s="108"/>
      <c r="AL49" s="108"/>
      <c r="AM49" s="108"/>
      <c r="AN49" s="28"/>
      <c r="AO49" s="28"/>
      <c r="AP49" s="28"/>
      <c r="AQ49" s="29"/>
      <c r="AR49" s="108" t="str">
        <f t="shared" si="7"/>
        <v>NO OFERTADO</v>
      </c>
      <c r="AS49" s="109" t="str">
        <f t="shared" si="2"/>
        <v>CORRECTO</v>
      </c>
    </row>
    <row r="50" spans="1:45" x14ac:dyDescent="0.25">
      <c r="A50" s="134">
        <v>2223</v>
      </c>
      <c r="B50" s="135">
        <v>1994</v>
      </c>
      <c r="C50" s="10" t="s">
        <v>3465</v>
      </c>
      <c r="D50" s="136" t="s">
        <v>3466</v>
      </c>
      <c r="E50" s="136" t="s">
        <v>165</v>
      </c>
      <c r="F50" s="136" t="s">
        <v>81</v>
      </c>
      <c r="G50" s="136" t="s">
        <v>8</v>
      </c>
      <c r="H50" s="136" t="s">
        <v>81</v>
      </c>
      <c r="I50" s="137" t="s">
        <v>45</v>
      </c>
      <c r="J50" s="8">
        <v>1</v>
      </c>
      <c r="K50" s="8" t="s">
        <v>3467</v>
      </c>
      <c r="L50" s="9">
        <v>39732.36</v>
      </c>
      <c r="M50" s="138">
        <v>13.5</v>
      </c>
      <c r="N50" s="138">
        <f t="shared" si="3"/>
        <v>536386.86</v>
      </c>
      <c r="O50" s="11" t="s">
        <v>4165</v>
      </c>
      <c r="P50" s="22">
        <v>3.1884812016903146E-4</v>
      </c>
      <c r="Q50" s="22"/>
      <c r="R50" s="23">
        <v>2.5507849613522517E-2</v>
      </c>
      <c r="S50" s="7"/>
      <c r="T50" s="23">
        <v>2.5507849613522517E-2</v>
      </c>
      <c r="U50" s="11"/>
      <c r="V50" s="28"/>
      <c r="W50" s="28"/>
      <c r="X50" s="29"/>
      <c r="Y50" s="108" t="str">
        <f t="shared" si="4"/>
        <v>NO OFERTADO</v>
      </c>
      <c r="Z50" s="108" t="str">
        <f t="shared" si="0"/>
        <v>CORRECTO</v>
      </c>
      <c r="AA50" s="29">
        <f t="shared" si="5"/>
        <v>0</v>
      </c>
      <c r="AB50" s="23">
        <v>6.3769624033806292E-3</v>
      </c>
      <c r="AC50" s="7"/>
      <c r="AD50" s="23">
        <v>6.3769624033806292E-3</v>
      </c>
      <c r="AE50" s="28"/>
      <c r="AF50" s="28"/>
      <c r="AG50" s="28"/>
      <c r="AH50" s="29"/>
      <c r="AI50" s="108" t="str">
        <f t="shared" si="6"/>
        <v>NO OFERTADO</v>
      </c>
      <c r="AJ50" s="108" t="str">
        <f t="shared" si="1"/>
        <v>CORRECTO</v>
      </c>
      <c r="AK50" s="108"/>
      <c r="AL50" s="108"/>
      <c r="AM50" s="108"/>
      <c r="AN50" s="28"/>
      <c r="AO50" s="28"/>
      <c r="AP50" s="28"/>
      <c r="AQ50" s="29"/>
      <c r="AR50" s="108" t="str">
        <f t="shared" si="7"/>
        <v>NO OFERTADO</v>
      </c>
      <c r="AS50" s="109" t="str">
        <f t="shared" si="2"/>
        <v>CORRECTO</v>
      </c>
    </row>
    <row r="51" spans="1:45" x14ac:dyDescent="0.25">
      <c r="A51" s="134">
        <v>2224</v>
      </c>
      <c r="B51" s="135">
        <v>549</v>
      </c>
      <c r="C51" s="10" t="s">
        <v>1274</v>
      </c>
      <c r="D51" s="136" t="s">
        <v>1492</v>
      </c>
      <c r="E51" s="136" t="s">
        <v>315</v>
      </c>
      <c r="F51" s="136" t="s">
        <v>16</v>
      </c>
      <c r="G51" s="136" t="s">
        <v>17</v>
      </c>
      <c r="H51" s="136" t="s">
        <v>16</v>
      </c>
      <c r="I51" s="137" t="s">
        <v>45</v>
      </c>
      <c r="J51" s="8">
        <v>1</v>
      </c>
      <c r="K51" s="8" t="s">
        <v>875</v>
      </c>
      <c r="L51" s="9">
        <v>441731</v>
      </c>
      <c r="M51" s="9">
        <v>1</v>
      </c>
      <c r="N51" s="138">
        <f t="shared" si="3"/>
        <v>441731</v>
      </c>
      <c r="O51" s="11" t="s">
        <v>4165</v>
      </c>
      <c r="P51" s="22">
        <v>2.6258118808202431E-4</v>
      </c>
      <c r="Q51" s="22"/>
      <c r="R51" s="23">
        <v>2.1006495046561945E-2</v>
      </c>
      <c r="S51" s="7"/>
      <c r="T51" s="23">
        <v>2.1006495046561945E-2</v>
      </c>
      <c r="U51" s="11"/>
      <c r="V51" s="28"/>
      <c r="W51" s="28"/>
      <c r="X51" s="29"/>
      <c r="Y51" s="108" t="str">
        <f t="shared" si="4"/>
        <v>NO OFERTADO</v>
      </c>
      <c r="Z51" s="108" t="str">
        <f t="shared" si="0"/>
        <v>CORRECTO</v>
      </c>
      <c r="AA51" s="29">
        <f t="shared" si="5"/>
        <v>0</v>
      </c>
      <c r="AB51" s="23">
        <v>5.2516237616404863E-3</v>
      </c>
      <c r="AC51" s="7"/>
      <c r="AD51" s="23">
        <v>5.2516237616404863E-3</v>
      </c>
      <c r="AE51" s="28"/>
      <c r="AF51" s="28"/>
      <c r="AG51" s="28"/>
      <c r="AH51" s="29"/>
      <c r="AI51" s="108" t="str">
        <f t="shared" si="6"/>
        <v>NO OFERTADO</v>
      </c>
      <c r="AJ51" s="108" t="str">
        <f t="shared" si="1"/>
        <v>CORRECTO</v>
      </c>
      <c r="AK51" s="108"/>
      <c r="AL51" s="108"/>
      <c r="AM51" s="108"/>
      <c r="AN51" s="28"/>
      <c r="AO51" s="28"/>
      <c r="AP51" s="28"/>
      <c r="AQ51" s="29"/>
      <c r="AR51" s="108" t="str">
        <f t="shared" si="7"/>
        <v>NO OFERTADO</v>
      </c>
      <c r="AS51" s="109" t="str">
        <f t="shared" si="2"/>
        <v>CORRECTO</v>
      </c>
    </row>
    <row r="52" spans="1:45" ht="24" x14ac:dyDescent="0.25">
      <c r="A52" s="134">
        <v>2225</v>
      </c>
      <c r="B52" s="135">
        <v>2185</v>
      </c>
      <c r="C52" s="10" t="s">
        <v>3756</v>
      </c>
      <c r="D52" s="136" t="s">
        <v>3757</v>
      </c>
      <c r="E52" s="136" t="s">
        <v>3279</v>
      </c>
      <c r="F52" s="136" t="s">
        <v>1311</v>
      </c>
      <c r="G52" s="136" t="s">
        <v>17</v>
      </c>
      <c r="H52" s="136" t="s">
        <v>316</v>
      </c>
      <c r="I52" s="137" t="s">
        <v>45</v>
      </c>
      <c r="J52" s="8">
        <v>1</v>
      </c>
      <c r="K52" s="8" t="s">
        <v>1637</v>
      </c>
      <c r="L52" s="9">
        <v>420612</v>
      </c>
      <c r="M52" s="138">
        <v>1</v>
      </c>
      <c r="N52" s="138">
        <f t="shared" si="3"/>
        <v>420612</v>
      </c>
      <c r="O52" s="11" t="s">
        <v>4165</v>
      </c>
      <c r="P52" s="22">
        <v>2.5002727606067134E-4</v>
      </c>
      <c r="Q52" s="22"/>
      <c r="R52" s="23">
        <v>2.0002182084853708E-2</v>
      </c>
      <c r="S52" s="7"/>
      <c r="T52" s="23">
        <v>2.0002182084853708E-2</v>
      </c>
      <c r="U52" s="11"/>
      <c r="V52" s="28"/>
      <c r="W52" s="28"/>
      <c r="X52" s="29"/>
      <c r="Y52" s="108" t="str">
        <f t="shared" si="4"/>
        <v>NO OFERTADO</v>
      </c>
      <c r="Z52" s="108" t="str">
        <f t="shared" si="0"/>
        <v>CORRECTO</v>
      </c>
      <c r="AA52" s="29">
        <f t="shared" si="5"/>
        <v>0</v>
      </c>
      <c r="AB52" s="23">
        <v>5.0005455212134269E-3</v>
      </c>
      <c r="AC52" s="7"/>
      <c r="AD52" s="23">
        <v>5.0005455212134269E-3</v>
      </c>
      <c r="AE52" s="28"/>
      <c r="AF52" s="28"/>
      <c r="AG52" s="28"/>
      <c r="AH52" s="29"/>
      <c r="AI52" s="108" t="str">
        <f t="shared" si="6"/>
        <v>NO OFERTADO</v>
      </c>
      <c r="AJ52" s="108" t="str">
        <f t="shared" si="1"/>
        <v>CORRECTO</v>
      </c>
      <c r="AK52" s="108"/>
      <c r="AL52" s="108"/>
      <c r="AM52" s="108"/>
      <c r="AN52" s="28"/>
      <c r="AO52" s="28"/>
      <c r="AP52" s="28"/>
      <c r="AQ52" s="29"/>
      <c r="AR52" s="108" t="str">
        <f t="shared" si="7"/>
        <v>NO OFERTADO</v>
      </c>
      <c r="AS52" s="109" t="str">
        <f t="shared" si="2"/>
        <v>CORRECTO</v>
      </c>
    </row>
    <row r="53" spans="1:45" ht="24" x14ac:dyDescent="0.25">
      <c r="A53" s="134">
        <v>2226</v>
      </c>
      <c r="B53" s="135">
        <v>2186</v>
      </c>
      <c r="C53" s="10" t="s">
        <v>3758</v>
      </c>
      <c r="D53" s="136" t="s">
        <v>3759</v>
      </c>
      <c r="E53" s="136" t="s">
        <v>3279</v>
      </c>
      <c r="F53" s="136" t="s">
        <v>166</v>
      </c>
      <c r="G53" s="136" t="s">
        <v>17</v>
      </c>
      <c r="H53" s="136" t="s">
        <v>316</v>
      </c>
      <c r="I53" s="137" t="s">
        <v>45</v>
      </c>
      <c r="J53" s="8">
        <v>1500</v>
      </c>
      <c r="K53" s="8" t="s">
        <v>1637</v>
      </c>
      <c r="L53" s="9">
        <v>232.27</v>
      </c>
      <c r="M53" s="138">
        <v>1500</v>
      </c>
      <c r="N53" s="138">
        <f t="shared" si="3"/>
        <v>348405</v>
      </c>
      <c r="O53" s="11" t="s">
        <v>4165</v>
      </c>
      <c r="P53" s="22">
        <v>2.0710477379608331E-4</v>
      </c>
      <c r="Q53" s="22"/>
      <c r="R53" s="23">
        <v>1.6568381903686664E-2</v>
      </c>
      <c r="S53" s="7"/>
      <c r="T53" s="23">
        <v>1.6568381903686664E-2</v>
      </c>
      <c r="U53" s="11"/>
      <c r="V53" s="28"/>
      <c r="W53" s="28"/>
      <c r="X53" s="29"/>
      <c r="Y53" s="108" t="str">
        <f t="shared" si="4"/>
        <v>NO OFERTADO</v>
      </c>
      <c r="Z53" s="108" t="str">
        <f t="shared" si="0"/>
        <v>CORRECTO</v>
      </c>
      <c r="AA53" s="29">
        <f t="shared" si="5"/>
        <v>0</v>
      </c>
      <c r="AB53" s="23">
        <v>4.1420954759216659E-3</v>
      </c>
      <c r="AC53" s="7"/>
      <c r="AD53" s="23">
        <v>4.1420954759216659E-3</v>
      </c>
      <c r="AE53" s="28"/>
      <c r="AF53" s="28"/>
      <c r="AG53" s="28"/>
      <c r="AH53" s="29"/>
      <c r="AI53" s="108" t="str">
        <f t="shared" si="6"/>
        <v>NO OFERTADO</v>
      </c>
      <c r="AJ53" s="108" t="str">
        <f t="shared" si="1"/>
        <v>CORRECTO</v>
      </c>
      <c r="AK53" s="108"/>
      <c r="AL53" s="108"/>
      <c r="AM53" s="108"/>
      <c r="AN53" s="28"/>
      <c r="AO53" s="28"/>
      <c r="AP53" s="28"/>
      <c r="AQ53" s="29"/>
      <c r="AR53" s="108" t="str">
        <f t="shared" si="7"/>
        <v>NO OFERTADO</v>
      </c>
      <c r="AS53" s="109" t="str">
        <f t="shared" si="2"/>
        <v>CORRECTO</v>
      </c>
    </row>
    <row r="54" spans="1:45" x14ac:dyDescent="0.25">
      <c r="A54" s="134">
        <v>2227</v>
      </c>
      <c r="B54" s="135">
        <v>1887</v>
      </c>
      <c r="C54" s="10" t="s">
        <v>3277</v>
      </c>
      <c r="D54" s="136" t="s">
        <v>3278</v>
      </c>
      <c r="E54" s="136" t="s">
        <v>3279</v>
      </c>
      <c r="F54" s="136" t="s">
        <v>166</v>
      </c>
      <c r="G54" s="136" t="s">
        <v>17</v>
      </c>
      <c r="H54" s="136" t="s">
        <v>316</v>
      </c>
      <c r="I54" s="137" t="s">
        <v>45</v>
      </c>
      <c r="J54" s="8">
        <v>1500</v>
      </c>
      <c r="K54" s="8" t="s">
        <v>1637</v>
      </c>
      <c r="L54" s="9">
        <v>374.38</v>
      </c>
      <c r="M54" s="138">
        <v>1500</v>
      </c>
      <c r="N54" s="138">
        <f t="shared" si="3"/>
        <v>561570</v>
      </c>
      <c r="O54" s="11" t="s">
        <v>4165</v>
      </c>
      <c r="P54" s="22">
        <v>3.3381790680577633E-4</v>
      </c>
      <c r="Q54" s="22"/>
      <c r="R54" s="23">
        <v>2.6705432544462109E-2</v>
      </c>
      <c r="S54" s="7"/>
      <c r="T54" s="23">
        <v>2.6705432544462109E-2</v>
      </c>
      <c r="U54" s="11"/>
      <c r="V54" s="28"/>
      <c r="W54" s="28"/>
      <c r="X54" s="29"/>
      <c r="Y54" s="108" t="str">
        <f t="shared" si="4"/>
        <v>NO OFERTADO</v>
      </c>
      <c r="Z54" s="108" t="str">
        <f t="shared" si="0"/>
        <v>CORRECTO</v>
      </c>
      <c r="AA54" s="29">
        <f t="shared" si="5"/>
        <v>0</v>
      </c>
      <c r="AB54" s="23">
        <v>6.6763581361155271E-3</v>
      </c>
      <c r="AC54" s="7"/>
      <c r="AD54" s="23">
        <v>6.6763581361155271E-3</v>
      </c>
      <c r="AE54" s="28"/>
      <c r="AF54" s="28"/>
      <c r="AG54" s="28"/>
      <c r="AH54" s="29"/>
      <c r="AI54" s="108" t="str">
        <f t="shared" si="6"/>
        <v>NO OFERTADO</v>
      </c>
      <c r="AJ54" s="108" t="str">
        <f t="shared" si="1"/>
        <v>CORRECTO</v>
      </c>
      <c r="AK54" s="108"/>
      <c r="AL54" s="108"/>
      <c r="AM54" s="108"/>
      <c r="AN54" s="28"/>
      <c r="AO54" s="28"/>
      <c r="AP54" s="28"/>
      <c r="AQ54" s="29"/>
      <c r="AR54" s="108" t="str">
        <f t="shared" si="7"/>
        <v>NO OFERTADO</v>
      </c>
      <c r="AS54" s="109" t="str">
        <f t="shared" si="2"/>
        <v>CORRECTO</v>
      </c>
    </row>
    <row r="55" spans="1:45" x14ac:dyDescent="0.25">
      <c r="A55" s="134">
        <v>2228</v>
      </c>
      <c r="B55" s="135">
        <v>2187</v>
      </c>
      <c r="C55" s="10" t="s">
        <v>3760</v>
      </c>
      <c r="D55" s="136" t="s">
        <v>3761</v>
      </c>
      <c r="E55" s="136" t="s">
        <v>3279</v>
      </c>
      <c r="F55" s="136" t="s">
        <v>166</v>
      </c>
      <c r="G55" s="136" t="s">
        <v>17</v>
      </c>
      <c r="H55" s="136" t="s">
        <v>316</v>
      </c>
      <c r="I55" s="137" t="s">
        <v>45</v>
      </c>
      <c r="J55" s="8">
        <v>500</v>
      </c>
      <c r="K55" s="8" t="s">
        <v>1637</v>
      </c>
      <c r="L55" s="9">
        <v>1267.51</v>
      </c>
      <c r="M55" s="138">
        <v>500</v>
      </c>
      <c r="N55" s="138">
        <f t="shared" si="3"/>
        <v>633755</v>
      </c>
      <c r="O55" s="11" t="s">
        <v>4165</v>
      </c>
      <c r="P55" s="22">
        <v>3.7672733145947037E-4</v>
      </c>
      <c r="Q55" s="22"/>
      <c r="R55" s="23">
        <v>3.0138186516757631E-2</v>
      </c>
      <c r="S55" s="7"/>
      <c r="T55" s="23">
        <v>3.0138186516757631E-2</v>
      </c>
      <c r="U55" s="11"/>
      <c r="V55" s="28"/>
      <c r="W55" s="28"/>
      <c r="X55" s="29"/>
      <c r="Y55" s="108" t="str">
        <f t="shared" si="4"/>
        <v>NO OFERTADO</v>
      </c>
      <c r="Z55" s="108" t="str">
        <f t="shared" si="0"/>
        <v>CORRECTO</v>
      </c>
      <c r="AA55" s="29">
        <f t="shared" si="5"/>
        <v>0</v>
      </c>
      <c r="AB55" s="23">
        <v>7.5345466291894076E-3</v>
      </c>
      <c r="AC55" s="7"/>
      <c r="AD55" s="23">
        <v>7.5345466291894076E-3</v>
      </c>
      <c r="AE55" s="28"/>
      <c r="AF55" s="28"/>
      <c r="AG55" s="28"/>
      <c r="AH55" s="29"/>
      <c r="AI55" s="108" t="str">
        <f t="shared" si="6"/>
        <v>NO OFERTADO</v>
      </c>
      <c r="AJ55" s="108" t="str">
        <f t="shared" si="1"/>
        <v>CORRECTO</v>
      </c>
      <c r="AK55" s="108"/>
      <c r="AL55" s="108"/>
      <c r="AM55" s="108"/>
      <c r="AN55" s="28"/>
      <c r="AO55" s="28"/>
      <c r="AP55" s="28"/>
      <c r="AQ55" s="29"/>
      <c r="AR55" s="108" t="str">
        <f t="shared" si="7"/>
        <v>NO OFERTADO</v>
      </c>
      <c r="AS55" s="109" t="str">
        <f t="shared" si="2"/>
        <v>CORRECTO</v>
      </c>
    </row>
    <row r="56" spans="1:45" x14ac:dyDescent="0.25">
      <c r="A56" s="134">
        <v>2229</v>
      </c>
      <c r="B56" s="135">
        <v>2188</v>
      </c>
      <c r="C56" s="10" t="s">
        <v>3762</v>
      </c>
      <c r="D56" s="136" t="s">
        <v>569</v>
      </c>
      <c r="E56" s="136" t="s">
        <v>570</v>
      </c>
      <c r="F56" s="136" t="s">
        <v>241</v>
      </c>
      <c r="G56" s="136" t="s">
        <v>8</v>
      </c>
      <c r="H56" s="136" t="s">
        <v>571</v>
      </c>
      <c r="I56" s="137" t="s">
        <v>45</v>
      </c>
      <c r="J56" s="8">
        <v>500</v>
      </c>
      <c r="K56" s="8" t="s">
        <v>562</v>
      </c>
      <c r="L56" s="9">
        <v>8310.8700000000008</v>
      </c>
      <c r="M56" s="138">
        <v>500</v>
      </c>
      <c r="N56" s="138">
        <f t="shared" si="3"/>
        <v>4155435.0000000005</v>
      </c>
      <c r="O56" s="11" t="s">
        <v>4165</v>
      </c>
      <c r="P56" s="22">
        <v>2.4701437284175816E-3</v>
      </c>
      <c r="Q56" s="22"/>
      <c r="R56" s="23">
        <v>0.19761149827340652</v>
      </c>
      <c r="S56" s="7"/>
      <c r="T56" s="23">
        <v>0.19761149827340652</v>
      </c>
      <c r="U56" s="11"/>
      <c r="V56" s="28"/>
      <c r="W56" s="28"/>
      <c r="X56" s="29"/>
      <c r="Y56" s="108" t="str">
        <f t="shared" si="4"/>
        <v>NO OFERTADO</v>
      </c>
      <c r="Z56" s="108" t="str">
        <f t="shared" si="0"/>
        <v>CORRECTO</v>
      </c>
      <c r="AA56" s="29">
        <f t="shared" si="5"/>
        <v>0</v>
      </c>
      <c r="AB56" s="23">
        <v>4.9402874568351629E-2</v>
      </c>
      <c r="AC56" s="7"/>
      <c r="AD56" s="23">
        <v>4.9402874568351629E-2</v>
      </c>
      <c r="AE56" s="28"/>
      <c r="AF56" s="28"/>
      <c r="AG56" s="28"/>
      <c r="AH56" s="29"/>
      <c r="AI56" s="108" t="str">
        <f t="shared" si="6"/>
        <v>NO OFERTADO</v>
      </c>
      <c r="AJ56" s="108" t="str">
        <f t="shared" si="1"/>
        <v>CORRECTO</v>
      </c>
      <c r="AK56" s="108"/>
      <c r="AL56" s="108"/>
      <c r="AM56" s="108"/>
      <c r="AN56" s="28"/>
      <c r="AO56" s="28"/>
      <c r="AP56" s="28"/>
      <c r="AQ56" s="29"/>
      <c r="AR56" s="108" t="str">
        <f t="shared" si="7"/>
        <v>NO OFERTADO</v>
      </c>
      <c r="AS56" s="109" t="str">
        <f t="shared" si="2"/>
        <v>CORRECTO</v>
      </c>
    </row>
    <row r="57" spans="1:45" ht="24" x14ac:dyDescent="0.25">
      <c r="A57" s="134">
        <v>2230</v>
      </c>
      <c r="B57" s="135">
        <v>2112</v>
      </c>
      <c r="C57" s="10" t="s">
        <v>3652</v>
      </c>
      <c r="D57" s="136" t="s">
        <v>3653</v>
      </c>
      <c r="E57" s="136" t="s">
        <v>6</v>
      </c>
      <c r="F57" s="136" t="s">
        <v>101</v>
      </c>
      <c r="G57" s="136" t="s">
        <v>8</v>
      </c>
      <c r="H57" s="136" t="s">
        <v>7</v>
      </c>
      <c r="I57" s="137" t="s">
        <v>45</v>
      </c>
      <c r="J57" s="8">
        <v>1</v>
      </c>
      <c r="K57" s="8" t="s">
        <v>2436</v>
      </c>
      <c r="L57" s="9">
        <v>1751</v>
      </c>
      <c r="M57" s="138">
        <v>40</v>
      </c>
      <c r="N57" s="138">
        <f t="shared" si="3"/>
        <v>70040</v>
      </c>
      <c r="O57" s="11" t="s">
        <v>4165</v>
      </c>
      <c r="P57" s="22">
        <v>4.1634357591531908E-5</v>
      </c>
      <c r="Q57" s="22"/>
      <c r="R57" s="23">
        <v>3.3307486073225526E-3</v>
      </c>
      <c r="S57" s="7"/>
      <c r="T57" s="23">
        <v>3.3307486073225526E-3</v>
      </c>
      <c r="U57" s="11"/>
      <c r="V57" s="28"/>
      <c r="W57" s="28"/>
      <c r="X57" s="29"/>
      <c r="Y57" s="108" t="str">
        <f t="shared" si="4"/>
        <v>NO OFERTADO</v>
      </c>
      <c r="Z57" s="108" t="str">
        <f t="shared" si="0"/>
        <v>CORRECTO</v>
      </c>
      <c r="AA57" s="29">
        <f t="shared" si="5"/>
        <v>0</v>
      </c>
      <c r="AB57" s="23">
        <v>8.3268715183063816E-4</v>
      </c>
      <c r="AC57" s="7"/>
      <c r="AD57" s="23">
        <v>8.3268715183063816E-4</v>
      </c>
      <c r="AE57" s="28"/>
      <c r="AF57" s="28"/>
      <c r="AG57" s="28"/>
      <c r="AH57" s="29"/>
      <c r="AI57" s="108" t="str">
        <f t="shared" si="6"/>
        <v>NO OFERTADO</v>
      </c>
      <c r="AJ57" s="108" t="str">
        <f t="shared" si="1"/>
        <v>CORRECTO</v>
      </c>
      <c r="AK57" s="108"/>
      <c r="AL57" s="108"/>
      <c r="AM57" s="108"/>
      <c r="AN57" s="28"/>
      <c r="AO57" s="28"/>
      <c r="AP57" s="28"/>
      <c r="AQ57" s="29"/>
      <c r="AR57" s="108" t="str">
        <f t="shared" si="7"/>
        <v>NO OFERTADO</v>
      </c>
      <c r="AS57" s="109" t="str">
        <f t="shared" si="2"/>
        <v>CORRECTO</v>
      </c>
    </row>
    <row r="58" spans="1:45" ht="24" x14ac:dyDescent="0.25">
      <c r="A58" s="134">
        <v>2231</v>
      </c>
      <c r="B58" s="135">
        <v>2190</v>
      </c>
      <c r="C58" s="10" t="s">
        <v>3764</v>
      </c>
      <c r="D58" s="136" t="s">
        <v>3765</v>
      </c>
      <c r="E58" s="136" t="s">
        <v>6</v>
      </c>
      <c r="F58" s="136" t="s">
        <v>101</v>
      </c>
      <c r="G58" s="136" t="s">
        <v>8</v>
      </c>
      <c r="H58" s="136" t="s">
        <v>7</v>
      </c>
      <c r="I58" s="137" t="s">
        <v>45</v>
      </c>
      <c r="J58" s="8">
        <v>1</v>
      </c>
      <c r="K58" s="8" t="s">
        <v>3705</v>
      </c>
      <c r="L58" s="9">
        <v>2864.97</v>
      </c>
      <c r="M58" s="138">
        <v>30</v>
      </c>
      <c r="N58" s="138">
        <f t="shared" si="3"/>
        <v>85949.099999999991</v>
      </c>
      <c r="O58" s="11" t="s">
        <v>4165</v>
      </c>
      <c r="P58" s="22">
        <v>5.1091313022134996E-5</v>
      </c>
      <c r="Q58" s="22"/>
      <c r="R58" s="23">
        <v>4.0873050417707998E-3</v>
      </c>
      <c r="S58" s="7"/>
      <c r="T58" s="23">
        <v>4.0873050417707998E-3</v>
      </c>
      <c r="U58" s="11"/>
      <c r="V58" s="28"/>
      <c r="W58" s="28"/>
      <c r="X58" s="29"/>
      <c r="Y58" s="108" t="str">
        <f t="shared" si="4"/>
        <v>NO OFERTADO</v>
      </c>
      <c r="Z58" s="108" t="str">
        <f t="shared" si="0"/>
        <v>CORRECTO</v>
      </c>
      <c r="AA58" s="29">
        <f t="shared" si="5"/>
        <v>0</v>
      </c>
      <c r="AB58" s="23">
        <v>1.0218262604426999E-3</v>
      </c>
      <c r="AC58" s="7"/>
      <c r="AD58" s="23">
        <v>1.0218262604426999E-3</v>
      </c>
      <c r="AE58" s="28"/>
      <c r="AF58" s="28"/>
      <c r="AG58" s="28"/>
      <c r="AH58" s="29"/>
      <c r="AI58" s="108" t="str">
        <f t="shared" si="6"/>
        <v>NO OFERTADO</v>
      </c>
      <c r="AJ58" s="108" t="str">
        <f t="shared" si="1"/>
        <v>CORRECTO</v>
      </c>
      <c r="AK58" s="108"/>
      <c r="AL58" s="108"/>
      <c r="AM58" s="108"/>
      <c r="AN58" s="28"/>
      <c r="AO58" s="28"/>
      <c r="AP58" s="28"/>
      <c r="AQ58" s="29"/>
      <c r="AR58" s="108" t="str">
        <f t="shared" si="7"/>
        <v>NO OFERTADO</v>
      </c>
      <c r="AS58" s="109" t="str">
        <f t="shared" si="2"/>
        <v>CORRECTO</v>
      </c>
    </row>
    <row r="59" spans="1:45" ht="24" x14ac:dyDescent="0.25">
      <c r="A59" s="134">
        <v>2232</v>
      </c>
      <c r="B59" s="135">
        <v>2145</v>
      </c>
      <c r="C59" s="10" t="s">
        <v>753</v>
      </c>
      <c r="D59" s="136" t="s">
        <v>3695</v>
      </c>
      <c r="E59" s="136" t="s">
        <v>6</v>
      </c>
      <c r="F59" s="136" t="s">
        <v>101</v>
      </c>
      <c r="G59" s="136" t="s">
        <v>8</v>
      </c>
      <c r="H59" s="136" t="s">
        <v>7</v>
      </c>
      <c r="I59" s="137" t="s">
        <v>45</v>
      </c>
      <c r="J59" s="8">
        <v>1</v>
      </c>
      <c r="K59" s="8" t="s">
        <v>755</v>
      </c>
      <c r="L59" s="9">
        <v>957.08</v>
      </c>
      <c r="M59" s="138">
        <v>28</v>
      </c>
      <c r="N59" s="138">
        <f t="shared" si="3"/>
        <v>26798.240000000002</v>
      </c>
      <c r="O59" s="11" t="s">
        <v>4165</v>
      </c>
      <c r="P59" s="22">
        <v>1.5929861607419962E-5</v>
      </c>
      <c r="Q59" s="22"/>
      <c r="R59" s="23">
        <v>1.274388928593597E-3</v>
      </c>
      <c r="S59" s="7"/>
      <c r="T59" s="23">
        <v>1.274388928593597E-3</v>
      </c>
      <c r="U59" s="11"/>
      <c r="V59" s="28"/>
      <c r="W59" s="28"/>
      <c r="X59" s="29"/>
      <c r="Y59" s="108" t="str">
        <f t="shared" si="4"/>
        <v>NO OFERTADO</v>
      </c>
      <c r="Z59" s="108" t="str">
        <f t="shared" si="0"/>
        <v>CORRECTO</v>
      </c>
      <c r="AA59" s="29">
        <f t="shared" si="5"/>
        <v>0</v>
      </c>
      <c r="AB59" s="23">
        <v>3.1859723214839924E-4</v>
      </c>
      <c r="AC59" s="7"/>
      <c r="AD59" s="23">
        <v>3.1859723214839924E-4</v>
      </c>
      <c r="AE59" s="28"/>
      <c r="AF59" s="28"/>
      <c r="AG59" s="28"/>
      <c r="AH59" s="29"/>
      <c r="AI59" s="108" t="str">
        <f t="shared" si="6"/>
        <v>NO OFERTADO</v>
      </c>
      <c r="AJ59" s="108" t="str">
        <f t="shared" si="1"/>
        <v>CORRECTO</v>
      </c>
      <c r="AK59" s="108"/>
      <c r="AL59" s="108"/>
      <c r="AM59" s="108"/>
      <c r="AN59" s="28"/>
      <c r="AO59" s="28"/>
      <c r="AP59" s="28"/>
      <c r="AQ59" s="29"/>
      <c r="AR59" s="108" t="str">
        <f t="shared" si="7"/>
        <v>NO OFERTADO</v>
      </c>
      <c r="AS59" s="109" t="str">
        <f t="shared" si="2"/>
        <v>CORRECTO</v>
      </c>
    </row>
    <row r="60" spans="1:45" x14ac:dyDescent="0.25">
      <c r="A60" s="134">
        <v>2233</v>
      </c>
      <c r="B60" s="135">
        <v>1973</v>
      </c>
      <c r="C60" s="10" t="s">
        <v>3409</v>
      </c>
      <c r="D60" s="136" t="s">
        <v>3421</v>
      </c>
      <c r="E60" s="136" t="s">
        <v>748</v>
      </c>
      <c r="F60" s="136" t="s">
        <v>166</v>
      </c>
      <c r="G60" s="136" t="s">
        <v>8</v>
      </c>
      <c r="H60" s="136" t="s">
        <v>81</v>
      </c>
      <c r="I60" s="137" t="s">
        <v>45</v>
      </c>
      <c r="J60" s="8">
        <v>100</v>
      </c>
      <c r="K60" s="8" t="s">
        <v>3411</v>
      </c>
      <c r="L60" s="9">
        <v>622.77</v>
      </c>
      <c r="M60" s="138">
        <v>100</v>
      </c>
      <c r="N60" s="138">
        <f t="shared" si="3"/>
        <v>62277</v>
      </c>
      <c r="O60" s="11" t="s">
        <v>4165</v>
      </c>
      <c r="P60" s="22">
        <v>3.7019744256536729E-5</v>
      </c>
      <c r="Q60" s="22"/>
      <c r="R60" s="23">
        <v>2.9615795405229382E-3</v>
      </c>
      <c r="S60" s="7"/>
      <c r="T60" s="23">
        <v>2.9615795405229382E-3</v>
      </c>
      <c r="U60" s="11"/>
      <c r="V60" s="28"/>
      <c r="W60" s="28"/>
      <c r="X60" s="29"/>
      <c r="Y60" s="108" t="str">
        <f t="shared" si="4"/>
        <v>NO OFERTADO</v>
      </c>
      <c r="Z60" s="108" t="str">
        <f t="shared" si="0"/>
        <v>CORRECTO</v>
      </c>
      <c r="AA60" s="29">
        <f t="shared" si="5"/>
        <v>0</v>
      </c>
      <c r="AB60" s="23">
        <v>7.4039488513073456E-4</v>
      </c>
      <c r="AC60" s="7"/>
      <c r="AD60" s="23">
        <v>7.4039488513073456E-4</v>
      </c>
      <c r="AE60" s="28"/>
      <c r="AF60" s="28"/>
      <c r="AG60" s="28"/>
      <c r="AH60" s="29"/>
      <c r="AI60" s="108" t="str">
        <f t="shared" si="6"/>
        <v>NO OFERTADO</v>
      </c>
      <c r="AJ60" s="108" t="str">
        <f t="shared" si="1"/>
        <v>CORRECTO</v>
      </c>
      <c r="AK60" s="108"/>
      <c r="AL60" s="108"/>
      <c r="AM60" s="108"/>
      <c r="AN60" s="28"/>
      <c r="AO60" s="28"/>
      <c r="AP60" s="28"/>
      <c r="AQ60" s="29"/>
      <c r="AR60" s="108" t="str">
        <f t="shared" si="7"/>
        <v>NO OFERTADO</v>
      </c>
      <c r="AS60" s="109" t="str">
        <f t="shared" si="2"/>
        <v>CORRECTO</v>
      </c>
    </row>
    <row r="61" spans="1:45" x14ac:dyDescent="0.25">
      <c r="A61" s="134">
        <v>2234</v>
      </c>
      <c r="B61" s="135">
        <v>1969</v>
      </c>
      <c r="C61" s="10" t="s">
        <v>3409</v>
      </c>
      <c r="D61" s="136" t="s">
        <v>3410</v>
      </c>
      <c r="E61" s="136" t="s">
        <v>748</v>
      </c>
      <c r="F61" s="136" t="s">
        <v>166</v>
      </c>
      <c r="G61" s="136" t="s">
        <v>8</v>
      </c>
      <c r="H61" s="136" t="s">
        <v>81</v>
      </c>
      <c r="I61" s="137" t="s">
        <v>45</v>
      </c>
      <c r="J61" s="8">
        <v>90</v>
      </c>
      <c r="K61" s="8" t="s">
        <v>3411</v>
      </c>
      <c r="L61" s="9">
        <v>511</v>
      </c>
      <c r="M61" s="138">
        <v>90</v>
      </c>
      <c r="N61" s="138">
        <f t="shared" si="3"/>
        <v>45990</v>
      </c>
      <c r="O61" s="11" t="s">
        <v>4165</v>
      </c>
      <c r="P61" s="22">
        <v>2.7338151136986757E-5</v>
      </c>
      <c r="Q61" s="22"/>
      <c r="R61" s="23">
        <v>2.1870520909589406E-3</v>
      </c>
      <c r="S61" s="7"/>
      <c r="T61" s="23">
        <v>2.1870520909589406E-3</v>
      </c>
      <c r="U61" s="11"/>
      <c r="V61" s="28"/>
      <c r="W61" s="28"/>
      <c r="X61" s="29"/>
      <c r="Y61" s="108" t="str">
        <f t="shared" si="4"/>
        <v>NO OFERTADO</v>
      </c>
      <c r="Z61" s="108" t="str">
        <f t="shared" si="0"/>
        <v>CORRECTO</v>
      </c>
      <c r="AA61" s="29">
        <f t="shared" si="5"/>
        <v>0</v>
      </c>
      <c r="AB61" s="23">
        <v>5.4676302273973514E-4</v>
      </c>
      <c r="AC61" s="7"/>
      <c r="AD61" s="23">
        <v>5.4676302273973514E-4</v>
      </c>
      <c r="AE61" s="28"/>
      <c r="AF61" s="28"/>
      <c r="AG61" s="28"/>
      <c r="AH61" s="29"/>
      <c r="AI61" s="108" t="str">
        <f t="shared" si="6"/>
        <v>NO OFERTADO</v>
      </c>
      <c r="AJ61" s="108" t="str">
        <f t="shared" si="1"/>
        <v>CORRECTO</v>
      </c>
      <c r="AK61" s="108"/>
      <c r="AL61" s="108"/>
      <c r="AM61" s="108"/>
      <c r="AN61" s="28"/>
      <c r="AO61" s="28"/>
      <c r="AP61" s="28"/>
      <c r="AQ61" s="29"/>
      <c r="AR61" s="108" t="str">
        <f t="shared" si="7"/>
        <v>NO OFERTADO</v>
      </c>
      <c r="AS61" s="109" t="str">
        <f t="shared" si="2"/>
        <v>CORRECTO</v>
      </c>
    </row>
    <row r="62" spans="1:45" ht="36" x14ac:dyDescent="0.25">
      <c r="A62" s="134">
        <v>2235</v>
      </c>
      <c r="B62" s="135">
        <v>2191</v>
      </c>
      <c r="C62" s="141" t="s">
        <v>3766</v>
      </c>
      <c r="D62" s="140" t="s">
        <v>3767</v>
      </c>
      <c r="E62" s="140" t="s">
        <v>205</v>
      </c>
      <c r="F62" s="140" t="s">
        <v>7</v>
      </c>
      <c r="G62" s="136" t="s">
        <v>8</v>
      </c>
      <c r="H62" s="140" t="s">
        <v>7</v>
      </c>
      <c r="I62" s="137" t="s">
        <v>45</v>
      </c>
      <c r="J62" s="8">
        <v>1</v>
      </c>
      <c r="K62" s="8" t="s">
        <v>972</v>
      </c>
      <c r="L62" s="9">
        <v>4563.2299999999996</v>
      </c>
      <c r="M62" s="138">
        <v>30</v>
      </c>
      <c r="N62" s="138">
        <f t="shared" si="3"/>
        <v>136896.9</v>
      </c>
      <c r="O62" s="11" t="s">
        <v>4165</v>
      </c>
      <c r="P62" s="22">
        <v>8.1376563217763919E-5</v>
      </c>
      <c r="Q62" s="22"/>
      <c r="R62" s="23">
        <v>6.5101250574211133E-3</v>
      </c>
      <c r="S62" s="7"/>
      <c r="T62" s="23">
        <v>6.5101250574211133E-3</v>
      </c>
      <c r="U62" s="11"/>
      <c r="V62" s="28"/>
      <c r="W62" s="28"/>
      <c r="X62" s="29"/>
      <c r="Y62" s="108" t="str">
        <f t="shared" si="4"/>
        <v>NO OFERTADO</v>
      </c>
      <c r="Z62" s="108" t="str">
        <f t="shared" si="0"/>
        <v>CORRECTO</v>
      </c>
      <c r="AA62" s="29">
        <f t="shared" si="5"/>
        <v>0</v>
      </c>
      <c r="AB62" s="23">
        <v>1.6275312643552783E-3</v>
      </c>
      <c r="AC62" s="7"/>
      <c r="AD62" s="23">
        <v>1.6275312643552783E-3</v>
      </c>
      <c r="AE62" s="28"/>
      <c r="AF62" s="28"/>
      <c r="AG62" s="28"/>
      <c r="AH62" s="29"/>
      <c r="AI62" s="108" t="str">
        <f t="shared" si="6"/>
        <v>NO OFERTADO</v>
      </c>
      <c r="AJ62" s="108" t="str">
        <f t="shared" si="1"/>
        <v>CORRECTO</v>
      </c>
      <c r="AK62" s="108"/>
      <c r="AL62" s="108"/>
      <c r="AM62" s="108"/>
      <c r="AN62" s="28"/>
      <c r="AO62" s="28"/>
      <c r="AP62" s="28"/>
      <c r="AQ62" s="29"/>
      <c r="AR62" s="108" t="str">
        <f t="shared" si="7"/>
        <v>NO OFERTADO</v>
      </c>
      <c r="AS62" s="109" t="str">
        <f t="shared" si="2"/>
        <v>CORRECTO</v>
      </c>
    </row>
    <row r="63" spans="1:45" ht="24" x14ac:dyDescent="0.25">
      <c r="A63" s="134">
        <v>2236</v>
      </c>
      <c r="B63" s="135">
        <v>2018</v>
      </c>
      <c r="C63" s="10" t="s">
        <v>1182</v>
      </c>
      <c r="D63" s="136" t="s">
        <v>3508</v>
      </c>
      <c r="E63" s="136" t="s">
        <v>1086</v>
      </c>
      <c r="F63" s="136" t="s">
        <v>81</v>
      </c>
      <c r="G63" s="136" t="s">
        <v>8</v>
      </c>
      <c r="H63" s="136" t="s">
        <v>81</v>
      </c>
      <c r="I63" s="137" t="s">
        <v>45</v>
      </c>
      <c r="J63" s="8">
        <v>1</v>
      </c>
      <c r="K63" s="8" t="s">
        <v>1184</v>
      </c>
      <c r="L63" s="9">
        <v>36784.75</v>
      </c>
      <c r="M63" s="138">
        <v>2</v>
      </c>
      <c r="N63" s="138">
        <f t="shared" si="3"/>
        <v>73569.5</v>
      </c>
      <c r="O63" s="11" t="s">
        <v>4165</v>
      </c>
      <c r="P63" s="22">
        <v>4.373242248472597E-5</v>
      </c>
      <c r="Q63" s="22"/>
      <c r="R63" s="23">
        <v>3.4985937987780775E-3</v>
      </c>
      <c r="S63" s="7"/>
      <c r="T63" s="23">
        <v>3.4985937987780775E-3</v>
      </c>
      <c r="U63" s="11"/>
      <c r="V63" s="28"/>
      <c r="W63" s="28"/>
      <c r="X63" s="29"/>
      <c r="Y63" s="108" t="str">
        <f t="shared" si="4"/>
        <v>NO OFERTADO</v>
      </c>
      <c r="Z63" s="108" t="str">
        <f t="shared" si="0"/>
        <v>CORRECTO</v>
      </c>
      <c r="AA63" s="29">
        <f t="shared" si="5"/>
        <v>0</v>
      </c>
      <c r="AB63" s="23">
        <v>8.7464844969451937E-4</v>
      </c>
      <c r="AC63" s="7"/>
      <c r="AD63" s="23">
        <v>8.7464844969451937E-4</v>
      </c>
      <c r="AE63" s="28"/>
      <c r="AF63" s="28"/>
      <c r="AG63" s="28"/>
      <c r="AH63" s="29"/>
      <c r="AI63" s="108" t="str">
        <f t="shared" si="6"/>
        <v>NO OFERTADO</v>
      </c>
      <c r="AJ63" s="108" t="str">
        <f t="shared" si="1"/>
        <v>CORRECTO</v>
      </c>
      <c r="AK63" s="108"/>
      <c r="AL63" s="108"/>
      <c r="AM63" s="108"/>
      <c r="AN63" s="28"/>
      <c r="AO63" s="28"/>
      <c r="AP63" s="28"/>
      <c r="AQ63" s="29"/>
      <c r="AR63" s="108" t="str">
        <f t="shared" si="7"/>
        <v>NO OFERTADO</v>
      </c>
      <c r="AS63" s="109" t="str">
        <f t="shared" si="2"/>
        <v>CORRECTO</v>
      </c>
    </row>
    <row r="64" spans="1:45" x14ac:dyDescent="0.25">
      <c r="A64" s="134">
        <v>2237</v>
      </c>
      <c r="B64" s="135">
        <v>1444</v>
      </c>
      <c r="C64" s="10" t="s">
        <v>529</v>
      </c>
      <c r="D64" s="136" t="s">
        <v>2589</v>
      </c>
      <c r="E64" s="136" t="s">
        <v>36</v>
      </c>
      <c r="F64" s="136" t="s">
        <v>16</v>
      </c>
      <c r="G64" s="136" t="s">
        <v>17</v>
      </c>
      <c r="H64" s="136" t="s">
        <v>36</v>
      </c>
      <c r="I64" s="137">
        <v>391229.8125</v>
      </c>
      <c r="J64" s="8">
        <v>1</v>
      </c>
      <c r="K64" s="8" t="s">
        <v>531</v>
      </c>
      <c r="L64" s="9">
        <v>391229.81</v>
      </c>
      <c r="M64" s="9">
        <v>1</v>
      </c>
      <c r="N64" s="138">
        <f t="shared" si="3"/>
        <v>391229.81</v>
      </c>
      <c r="O64" s="11" t="s">
        <v>4165</v>
      </c>
      <c r="P64" s="22">
        <v>2.3256141933191159E-4</v>
      </c>
      <c r="Q64" s="22">
        <v>4.0708343318371609E-4</v>
      </c>
      <c r="R64" s="23">
        <v>1.8604913546552929E-2</v>
      </c>
      <c r="S64" s="24">
        <v>6.1062514977557412E-3</v>
      </c>
      <c r="T64" s="23">
        <v>2.4711165044308668E-2</v>
      </c>
      <c r="U64" s="11"/>
      <c r="V64" s="28"/>
      <c r="W64" s="28"/>
      <c r="X64" s="29"/>
      <c r="Y64" s="108" t="str">
        <f t="shared" si="4"/>
        <v>NO OFERTADO</v>
      </c>
      <c r="Z64" s="108" t="str">
        <f t="shared" si="0"/>
        <v>CORRECTO</v>
      </c>
      <c r="AA64" s="29">
        <f t="shared" si="5"/>
        <v>0</v>
      </c>
      <c r="AB64" s="23">
        <v>4.6512283866382322E-3</v>
      </c>
      <c r="AC64" s="24">
        <v>2.0354171659185804E-3</v>
      </c>
      <c r="AD64" s="23">
        <v>6.6866455525568125E-3</v>
      </c>
      <c r="AE64" s="28"/>
      <c r="AF64" s="28"/>
      <c r="AG64" s="28"/>
      <c r="AH64" s="29"/>
      <c r="AI64" s="108" t="str">
        <f t="shared" si="6"/>
        <v>NO OFERTADO</v>
      </c>
      <c r="AJ64" s="108" t="str">
        <f t="shared" si="1"/>
        <v>CORRECTO</v>
      </c>
      <c r="AK64" s="108"/>
      <c r="AL64" s="108"/>
      <c r="AM64" s="108"/>
      <c r="AN64" s="28"/>
      <c r="AO64" s="28"/>
      <c r="AP64" s="28"/>
      <c r="AQ64" s="29"/>
      <c r="AR64" s="108" t="str">
        <f t="shared" si="7"/>
        <v>NO OFERTADO</v>
      </c>
      <c r="AS64" s="109" t="str">
        <f t="shared" si="2"/>
        <v>CORRECTO</v>
      </c>
    </row>
    <row r="65" spans="1:45" x14ac:dyDescent="0.25">
      <c r="A65" s="134">
        <v>2238</v>
      </c>
      <c r="B65" s="135">
        <v>2192</v>
      </c>
      <c r="C65" s="10" t="s">
        <v>3768</v>
      </c>
      <c r="D65" s="136" t="s">
        <v>69</v>
      </c>
      <c r="E65" s="136" t="s">
        <v>36</v>
      </c>
      <c r="F65" s="136" t="s">
        <v>16</v>
      </c>
      <c r="G65" s="136" t="s">
        <v>17</v>
      </c>
      <c r="H65" s="136" t="s">
        <v>18</v>
      </c>
      <c r="I65" s="137">
        <v>446917</v>
      </c>
      <c r="J65" s="8">
        <v>1</v>
      </c>
      <c r="K65" s="8" t="s">
        <v>3769</v>
      </c>
      <c r="L65" s="9">
        <v>446917</v>
      </c>
      <c r="M65" s="138">
        <v>1</v>
      </c>
      <c r="N65" s="138">
        <f t="shared" si="3"/>
        <v>446917</v>
      </c>
      <c r="O65" s="11" t="s">
        <v>4165</v>
      </c>
      <c r="P65" s="22">
        <v>2.6566393763184849E-4</v>
      </c>
      <c r="Q65" s="22">
        <v>4.6502720922050097E-4</v>
      </c>
      <c r="R65" s="23">
        <v>2.1253115010547878E-2</v>
      </c>
      <c r="S65" s="24">
        <v>6.9754081383075145E-3</v>
      </c>
      <c r="T65" s="23">
        <v>2.8228523148855392E-2</v>
      </c>
      <c r="U65" s="11"/>
      <c r="V65" s="28"/>
      <c r="W65" s="28"/>
      <c r="X65" s="29"/>
      <c r="Y65" s="108" t="str">
        <f t="shared" si="4"/>
        <v>NO OFERTADO</v>
      </c>
      <c r="Z65" s="108" t="str">
        <f t="shared" si="0"/>
        <v>CORRECTO</v>
      </c>
      <c r="AA65" s="29">
        <f t="shared" si="5"/>
        <v>0</v>
      </c>
      <c r="AB65" s="23">
        <v>5.3132787526369695E-3</v>
      </c>
      <c r="AC65" s="24">
        <v>2.3251360461025048E-3</v>
      </c>
      <c r="AD65" s="23">
        <v>7.6384147987394744E-3</v>
      </c>
      <c r="AE65" s="28"/>
      <c r="AF65" s="28"/>
      <c r="AG65" s="28"/>
      <c r="AH65" s="29"/>
      <c r="AI65" s="108" t="str">
        <f t="shared" si="6"/>
        <v>NO OFERTADO</v>
      </c>
      <c r="AJ65" s="108" t="str">
        <f t="shared" si="1"/>
        <v>CORRECTO</v>
      </c>
      <c r="AK65" s="108"/>
      <c r="AL65" s="108"/>
      <c r="AM65" s="108"/>
      <c r="AN65" s="28"/>
      <c r="AO65" s="28"/>
      <c r="AP65" s="28"/>
      <c r="AQ65" s="29"/>
      <c r="AR65" s="108" t="str">
        <f t="shared" si="7"/>
        <v>NO OFERTADO</v>
      </c>
      <c r="AS65" s="109" t="str">
        <f t="shared" si="2"/>
        <v>CORRECTO</v>
      </c>
    </row>
    <row r="66" spans="1:45" x14ac:dyDescent="0.25">
      <c r="A66" s="134">
        <v>2240</v>
      </c>
      <c r="B66" s="135">
        <v>2194</v>
      </c>
      <c r="C66" s="10" t="s">
        <v>1465</v>
      </c>
      <c r="D66" s="136" t="s">
        <v>3770</v>
      </c>
      <c r="E66" s="136" t="s">
        <v>36</v>
      </c>
      <c r="F66" s="136" t="s">
        <v>16</v>
      </c>
      <c r="G66" s="136" t="s">
        <v>17</v>
      </c>
      <c r="H66" s="136" t="s">
        <v>18</v>
      </c>
      <c r="I66" s="137">
        <v>57334.200000000004</v>
      </c>
      <c r="J66" s="8">
        <v>1</v>
      </c>
      <c r="K66" s="8" t="s">
        <v>1467</v>
      </c>
      <c r="L66" s="9">
        <v>57334.2</v>
      </c>
      <c r="M66" s="138">
        <v>1</v>
      </c>
      <c r="N66" s="138">
        <f t="shared" si="3"/>
        <v>57334.2</v>
      </c>
      <c r="O66" s="11" t="s">
        <v>4165</v>
      </c>
      <c r="P66" s="22">
        <v>3.4081561750776824E-5</v>
      </c>
      <c r="Q66" s="22">
        <v>5.9657527055113239E-5</v>
      </c>
      <c r="R66" s="23">
        <v>2.7265249400621459E-3</v>
      </c>
      <c r="S66" s="24">
        <v>8.9486290582669855E-4</v>
      </c>
      <c r="T66" s="23">
        <v>3.6213878458888444E-3</v>
      </c>
      <c r="U66" s="11"/>
      <c r="V66" s="28"/>
      <c r="W66" s="28"/>
      <c r="X66" s="29"/>
      <c r="Y66" s="108" t="str">
        <f t="shared" si="4"/>
        <v>NO OFERTADO</v>
      </c>
      <c r="Z66" s="108" t="str">
        <f t="shared" si="0"/>
        <v>CORRECTO</v>
      </c>
      <c r="AA66" s="29">
        <f t="shared" si="5"/>
        <v>0</v>
      </c>
      <c r="AB66" s="23">
        <v>6.8163123501553647E-4</v>
      </c>
      <c r="AC66" s="24">
        <v>2.982876352755662E-4</v>
      </c>
      <c r="AD66" s="23">
        <v>9.7991887029110262E-4</v>
      </c>
      <c r="AE66" s="28"/>
      <c r="AF66" s="28"/>
      <c r="AG66" s="28"/>
      <c r="AH66" s="29"/>
      <c r="AI66" s="108" t="str">
        <f t="shared" si="6"/>
        <v>NO OFERTADO</v>
      </c>
      <c r="AJ66" s="108" t="str">
        <f t="shared" si="1"/>
        <v>CORRECTO</v>
      </c>
      <c r="AK66" s="108"/>
      <c r="AL66" s="108"/>
      <c r="AM66" s="108"/>
      <c r="AN66" s="28"/>
      <c r="AO66" s="28"/>
      <c r="AP66" s="28"/>
      <c r="AQ66" s="29"/>
      <c r="AR66" s="108" t="str">
        <f t="shared" si="7"/>
        <v>NO OFERTADO</v>
      </c>
      <c r="AS66" s="109" t="str">
        <f t="shared" si="2"/>
        <v>CORRECTO</v>
      </c>
    </row>
    <row r="67" spans="1:45" ht="24" x14ac:dyDescent="0.25">
      <c r="A67" s="134">
        <v>2241</v>
      </c>
      <c r="B67" s="135">
        <v>2195</v>
      </c>
      <c r="C67" s="10" t="s">
        <v>3771</v>
      </c>
      <c r="D67" s="136" t="s">
        <v>3772</v>
      </c>
      <c r="E67" s="136" t="s">
        <v>201</v>
      </c>
      <c r="F67" s="136" t="s">
        <v>15</v>
      </c>
      <c r="G67" s="136" t="s">
        <v>17</v>
      </c>
      <c r="H67" s="136" t="s">
        <v>18</v>
      </c>
      <c r="I67" s="137" t="s">
        <v>45</v>
      </c>
      <c r="J67" s="8">
        <v>1</v>
      </c>
      <c r="K67" s="8" t="s">
        <v>3773</v>
      </c>
      <c r="L67" s="9">
        <v>921482.05</v>
      </c>
      <c r="M67" s="138">
        <v>1</v>
      </c>
      <c r="N67" s="138">
        <f t="shared" si="3"/>
        <v>921482.05</v>
      </c>
      <c r="O67" s="11" t="s">
        <v>4165</v>
      </c>
      <c r="P67" s="22">
        <v>5.4776289525810802E-4</v>
      </c>
      <c r="Q67" s="22"/>
      <c r="R67" s="23">
        <v>4.382103162064864E-2</v>
      </c>
      <c r="S67" s="7"/>
      <c r="T67" s="23">
        <v>4.382103162064864E-2</v>
      </c>
      <c r="U67" s="11"/>
      <c r="V67" s="28"/>
      <c r="W67" s="28"/>
      <c r="X67" s="29"/>
      <c r="Y67" s="108" t="str">
        <f t="shared" si="4"/>
        <v>NO OFERTADO</v>
      </c>
      <c r="Z67" s="108" t="str">
        <f t="shared" si="0"/>
        <v>CORRECTO</v>
      </c>
      <c r="AA67" s="29">
        <f t="shared" si="5"/>
        <v>0</v>
      </c>
      <c r="AB67" s="23">
        <v>1.095525790516216E-2</v>
      </c>
      <c r="AC67" s="7"/>
      <c r="AD67" s="23">
        <v>1.095525790516216E-2</v>
      </c>
      <c r="AE67" s="28"/>
      <c r="AF67" s="28"/>
      <c r="AG67" s="28"/>
      <c r="AH67" s="29"/>
      <c r="AI67" s="108" t="str">
        <f t="shared" si="6"/>
        <v>NO OFERTADO</v>
      </c>
      <c r="AJ67" s="108" t="str">
        <f t="shared" si="1"/>
        <v>CORRECTO</v>
      </c>
      <c r="AK67" s="108"/>
      <c r="AL67" s="108"/>
      <c r="AM67" s="108"/>
      <c r="AN67" s="28"/>
      <c r="AO67" s="28"/>
      <c r="AP67" s="28"/>
      <c r="AQ67" s="29"/>
      <c r="AR67" s="108" t="str">
        <f t="shared" si="7"/>
        <v>NO OFERTADO</v>
      </c>
      <c r="AS67" s="109" t="str">
        <f t="shared" si="2"/>
        <v>CORRECTO</v>
      </c>
    </row>
    <row r="68" spans="1:45" ht="24" x14ac:dyDescent="0.25">
      <c r="A68" s="134">
        <v>2242</v>
      </c>
      <c r="B68" s="135">
        <v>2196</v>
      </c>
      <c r="C68" s="10" t="s">
        <v>3771</v>
      </c>
      <c r="D68" s="136" t="s">
        <v>3774</v>
      </c>
      <c r="E68" s="136" t="s">
        <v>201</v>
      </c>
      <c r="F68" s="136" t="s">
        <v>15</v>
      </c>
      <c r="G68" s="136" t="s">
        <v>17</v>
      </c>
      <c r="H68" s="136" t="s">
        <v>18</v>
      </c>
      <c r="I68" s="137" t="s">
        <v>45</v>
      </c>
      <c r="J68" s="8">
        <v>1</v>
      </c>
      <c r="K68" s="8" t="s">
        <v>3773</v>
      </c>
      <c r="L68" s="9">
        <v>319078.84999999998</v>
      </c>
      <c r="M68" s="138">
        <v>1</v>
      </c>
      <c r="N68" s="138">
        <f t="shared" si="3"/>
        <v>319078.84999999998</v>
      </c>
      <c r="O68" s="11" t="s">
        <v>4165</v>
      </c>
      <c r="P68" s="22">
        <v>1.8967222930889164E-4</v>
      </c>
      <c r="Q68" s="22"/>
      <c r="R68" s="23">
        <v>1.5173778344711331E-2</v>
      </c>
      <c r="S68" s="7"/>
      <c r="T68" s="23">
        <v>1.5173778344711331E-2</v>
      </c>
      <c r="U68" s="11"/>
      <c r="V68" s="28"/>
      <c r="W68" s="28"/>
      <c r="X68" s="29"/>
      <c r="Y68" s="108" t="str">
        <f t="shared" si="4"/>
        <v>NO OFERTADO</v>
      </c>
      <c r="Z68" s="108" t="str">
        <f t="shared" si="0"/>
        <v>CORRECTO</v>
      </c>
      <c r="AA68" s="29">
        <f t="shared" si="5"/>
        <v>0</v>
      </c>
      <c r="AB68" s="23">
        <v>3.7934445861778328E-3</v>
      </c>
      <c r="AC68" s="7"/>
      <c r="AD68" s="23">
        <v>3.7934445861778328E-3</v>
      </c>
      <c r="AE68" s="28"/>
      <c r="AF68" s="28"/>
      <c r="AG68" s="28"/>
      <c r="AH68" s="29"/>
      <c r="AI68" s="108" t="str">
        <f t="shared" si="6"/>
        <v>NO OFERTADO</v>
      </c>
      <c r="AJ68" s="108" t="str">
        <f t="shared" si="1"/>
        <v>CORRECTO</v>
      </c>
      <c r="AK68" s="108"/>
      <c r="AL68" s="108"/>
      <c r="AM68" s="108"/>
      <c r="AN68" s="28"/>
      <c r="AO68" s="28"/>
      <c r="AP68" s="28"/>
      <c r="AQ68" s="29"/>
      <c r="AR68" s="108" t="str">
        <f t="shared" si="7"/>
        <v>NO OFERTADO</v>
      </c>
      <c r="AS68" s="109" t="str">
        <f t="shared" si="2"/>
        <v>CORRECTO</v>
      </c>
    </row>
    <row r="69" spans="1:45" x14ac:dyDescent="0.25">
      <c r="A69" s="134">
        <v>2244</v>
      </c>
      <c r="B69" s="135">
        <v>1856</v>
      </c>
      <c r="C69" s="10" t="s">
        <v>3224</v>
      </c>
      <c r="D69" s="136" t="s">
        <v>2545</v>
      </c>
      <c r="E69" s="136" t="s">
        <v>36</v>
      </c>
      <c r="F69" s="136" t="s">
        <v>16</v>
      </c>
      <c r="G69" s="136" t="s">
        <v>17</v>
      </c>
      <c r="H69" s="136" t="s">
        <v>16</v>
      </c>
      <c r="I69" s="137" t="s">
        <v>45</v>
      </c>
      <c r="J69" s="8">
        <v>1</v>
      </c>
      <c r="K69" s="8" t="s">
        <v>3225</v>
      </c>
      <c r="L69" s="9">
        <v>4605473.49</v>
      </c>
      <c r="M69" s="138">
        <v>1</v>
      </c>
      <c r="N69" s="138">
        <f t="shared" ref="N69:N121" si="8">M69*L69</f>
        <v>4605473.49</v>
      </c>
      <c r="O69" s="11" t="s">
        <v>4165</v>
      </c>
      <c r="P69" s="22">
        <v>2.7376631947598584E-3</v>
      </c>
      <c r="Q69" s="22"/>
      <c r="R69" s="23">
        <v>0.21901305558078868</v>
      </c>
      <c r="S69" s="7"/>
      <c r="T69" s="23">
        <v>0.21901305558078868</v>
      </c>
      <c r="U69" s="11"/>
      <c r="V69" s="28"/>
      <c r="W69" s="28"/>
      <c r="X69" s="29"/>
      <c r="Y69" s="108" t="str">
        <f t="shared" si="4"/>
        <v>NO OFERTADO</v>
      </c>
      <c r="Z69" s="108" t="str">
        <f t="shared" si="0"/>
        <v>CORRECTO</v>
      </c>
      <c r="AA69" s="29">
        <f t="shared" si="5"/>
        <v>0</v>
      </c>
      <c r="AB69" s="23">
        <v>5.475326389519717E-2</v>
      </c>
      <c r="AC69" s="7"/>
      <c r="AD69" s="23">
        <v>5.475326389519717E-2</v>
      </c>
      <c r="AE69" s="28"/>
      <c r="AF69" s="28"/>
      <c r="AG69" s="28"/>
      <c r="AH69" s="29"/>
      <c r="AI69" s="108" t="str">
        <f t="shared" si="6"/>
        <v>NO OFERTADO</v>
      </c>
      <c r="AJ69" s="108" t="str">
        <f t="shared" si="1"/>
        <v>CORRECTO</v>
      </c>
      <c r="AK69" s="108"/>
      <c r="AL69" s="108"/>
      <c r="AM69" s="108"/>
      <c r="AN69" s="28"/>
      <c r="AO69" s="28"/>
      <c r="AP69" s="28"/>
      <c r="AQ69" s="29"/>
      <c r="AR69" s="108" t="str">
        <f t="shared" si="7"/>
        <v>NO OFERTADO</v>
      </c>
      <c r="AS69" s="109" t="str">
        <f t="shared" si="2"/>
        <v>CORRECTO</v>
      </c>
    </row>
    <row r="70" spans="1:45" x14ac:dyDescent="0.25">
      <c r="A70" s="134">
        <v>2245</v>
      </c>
      <c r="B70" s="135">
        <v>2102</v>
      </c>
      <c r="C70" s="10" t="s">
        <v>3634</v>
      </c>
      <c r="D70" s="136" t="s">
        <v>3635</v>
      </c>
      <c r="E70" s="136" t="s">
        <v>36</v>
      </c>
      <c r="F70" s="136" t="s">
        <v>15</v>
      </c>
      <c r="G70" s="136" t="s">
        <v>17</v>
      </c>
      <c r="H70" s="136" t="s">
        <v>18</v>
      </c>
      <c r="I70" s="137" t="s">
        <v>45</v>
      </c>
      <c r="J70" s="8">
        <v>1</v>
      </c>
      <c r="K70" s="8" t="s">
        <v>3636</v>
      </c>
      <c r="L70" s="9">
        <v>2341.04</v>
      </c>
      <c r="M70" s="138">
        <v>1</v>
      </c>
      <c r="N70" s="138">
        <f t="shared" si="8"/>
        <v>2341.04</v>
      </c>
      <c r="O70" s="11" t="s">
        <v>4165</v>
      </c>
      <c r="P70" s="22">
        <v>1.3916004639645897E-6</v>
      </c>
      <c r="Q70" s="22"/>
      <c r="R70" s="23">
        <v>1.1132803711716717E-4</v>
      </c>
      <c r="S70" s="7"/>
      <c r="T70" s="23">
        <v>1.1132803711716717E-4</v>
      </c>
      <c r="U70" s="11"/>
      <c r="V70" s="28"/>
      <c r="W70" s="28"/>
      <c r="X70" s="29"/>
      <c r="Y70" s="108" t="str">
        <f t="shared" si="4"/>
        <v>NO OFERTADO</v>
      </c>
      <c r="Z70" s="108" t="str">
        <f t="shared" ref="Z70:Z133" si="9">IF(X70=0,"CORRECTO",IF(X70&gt;I70,"SOBREPASA TECHO REGULADO","CORRECTO"))</f>
        <v>CORRECTO</v>
      </c>
      <c r="AA70" s="29">
        <f t="shared" si="5"/>
        <v>0</v>
      </c>
      <c r="AB70" s="23">
        <v>2.7832009279291793E-5</v>
      </c>
      <c r="AC70" s="7"/>
      <c r="AD70" s="23">
        <v>2.7832009279291793E-5</v>
      </c>
      <c r="AE70" s="28"/>
      <c r="AF70" s="28"/>
      <c r="AG70" s="28"/>
      <c r="AH70" s="29"/>
      <c r="AI70" s="108" t="str">
        <f t="shared" si="6"/>
        <v>NO OFERTADO</v>
      </c>
      <c r="AJ70" s="108" t="str">
        <f t="shared" ref="AJ70:AJ133" si="10">IF(AH70=0,"CORRECTO",IF(AH70&lt;X70,"PRECIO OPCION 1 MAYOR QUE OPCION 2",IF(AH70&gt;I70,"SOBREPASA TECHO REGULADO","CORRECTO")))</f>
        <v>CORRECTO</v>
      </c>
      <c r="AK70" s="108"/>
      <c r="AL70" s="108"/>
      <c r="AM70" s="108"/>
      <c r="AN70" s="28"/>
      <c r="AO70" s="28"/>
      <c r="AP70" s="28"/>
      <c r="AQ70" s="29"/>
      <c r="AR70" s="108" t="str">
        <f t="shared" si="7"/>
        <v>NO OFERTADO</v>
      </c>
      <c r="AS70" s="109" t="str">
        <f t="shared" ref="AS70:AS133" si="11">IF(AQ70=0,"CORRECTO",IF(AQ70&lt;AH70,"PRECIO OPCION 2 MAYOR QUE OPCION 3",IF(AQ70&gt;I70,"SOBREPASA TECHO REGULADO","CORRECTO")))</f>
        <v>CORRECTO</v>
      </c>
    </row>
    <row r="71" spans="1:45" ht="24" x14ac:dyDescent="0.25">
      <c r="A71" s="134">
        <v>2246</v>
      </c>
      <c r="B71" s="135">
        <v>2198</v>
      </c>
      <c r="C71" s="10" t="s">
        <v>3775</v>
      </c>
      <c r="D71" s="136" t="s">
        <v>3776</v>
      </c>
      <c r="E71" s="136" t="s">
        <v>7</v>
      </c>
      <c r="F71" s="136" t="s">
        <v>7</v>
      </c>
      <c r="G71" s="136" t="s">
        <v>8</v>
      </c>
      <c r="H71" s="136" t="s">
        <v>7</v>
      </c>
      <c r="I71" s="137" t="s">
        <v>45</v>
      </c>
      <c r="J71" s="8">
        <v>1</v>
      </c>
      <c r="K71" s="8" t="s">
        <v>562</v>
      </c>
      <c r="L71" s="9">
        <v>2198.62</v>
      </c>
      <c r="M71" s="138">
        <v>10</v>
      </c>
      <c r="N71" s="138">
        <f t="shared" si="8"/>
        <v>21986.199999999997</v>
      </c>
      <c r="O71" s="11" t="s">
        <v>4165</v>
      </c>
      <c r="P71" s="22">
        <v>1.3069407665318943E-5</v>
      </c>
      <c r="Q71" s="22"/>
      <c r="R71" s="23">
        <v>1.0455526132255154E-3</v>
      </c>
      <c r="S71" s="7"/>
      <c r="T71" s="23">
        <v>1.0455526132255154E-3</v>
      </c>
      <c r="U71" s="11"/>
      <c r="V71" s="28"/>
      <c r="W71" s="28"/>
      <c r="X71" s="29"/>
      <c r="Y71" s="108" t="str">
        <f t="shared" ref="Y71:Y134" si="12">IF(U71=0,"NO OFERTADO",IF(V71=0,"NO OFERTADO",IF(W71=0,"NO OFERTADO",IF(X71&gt;0,"CORRECTO","NO OFERTADO"))))</f>
        <v>NO OFERTADO</v>
      </c>
      <c r="Z71" s="108" t="str">
        <f t="shared" si="9"/>
        <v>CORRECTO</v>
      </c>
      <c r="AA71" s="29">
        <f t="shared" ref="AA71:AA134" si="13">IF(AND(Y71="CORRECTO", Z71="CORRECTO"), X71*M71, 0)</f>
        <v>0</v>
      </c>
      <c r="AB71" s="23">
        <v>2.6138815330637886E-4</v>
      </c>
      <c r="AC71" s="7"/>
      <c r="AD71" s="23">
        <v>2.6138815330637886E-4</v>
      </c>
      <c r="AE71" s="28"/>
      <c r="AF71" s="28"/>
      <c r="AG71" s="28"/>
      <c r="AH71" s="29"/>
      <c r="AI71" s="108" t="str">
        <f t="shared" ref="AI71:AI134" si="14">IF(AE71=0,"NO OFERTADO",IF(AF71=0,"NO OFERTADO",IF(AG71=0,"NO OFERTADO",IF(AH71&gt;0,"CORRECTO","NO OFERTADO"))))</f>
        <v>NO OFERTADO</v>
      </c>
      <c r="AJ71" s="108" t="str">
        <f t="shared" si="10"/>
        <v>CORRECTO</v>
      </c>
      <c r="AK71" s="108"/>
      <c r="AL71" s="108"/>
      <c r="AM71" s="108"/>
      <c r="AN71" s="28"/>
      <c r="AO71" s="28"/>
      <c r="AP71" s="28"/>
      <c r="AQ71" s="29"/>
      <c r="AR71" s="108" t="str">
        <f t="shared" ref="AR71:AR134" si="15">IF(AN71=0,"NO OFERTADO",IF(AO71=0,"NO OFERTADO",IF(AP71=0,"NO OFERTADO",IF(AQ71&gt;0,"CORRECTO","NO OFERTADO"))))</f>
        <v>NO OFERTADO</v>
      </c>
      <c r="AS71" s="109" t="str">
        <f t="shared" si="11"/>
        <v>CORRECTO</v>
      </c>
    </row>
    <row r="72" spans="1:45" x14ac:dyDescent="0.25">
      <c r="A72" s="134">
        <v>2247</v>
      </c>
      <c r="B72" s="135">
        <v>2199</v>
      </c>
      <c r="C72" s="10" t="s">
        <v>3777</v>
      </c>
      <c r="D72" s="136" t="s">
        <v>1863</v>
      </c>
      <c r="E72" s="136" t="s">
        <v>36</v>
      </c>
      <c r="F72" s="136" t="s">
        <v>16</v>
      </c>
      <c r="G72" s="136" t="s">
        <v>17</v>
      </c>
      <c r="H72" s="136" t="s">
        <v>36</v>
      </c>
      <c r="I72" s="137">
        <v>987099.99999999988</v>
      </c>
      <c r="J72" s="8">
        <v>1</v>
      </c>
      <c r="K72" s="8" t="s">
        <v>3778</v>
      </c>
      <c r="L72" s="9">
        <v>267058.05</v>
      </c>
      <c r="M72" s="138">
        <v>8</v>
      </c>
      <c r="N72" s="138">
        <f t="shared" si="8"/>
        <v>2136464.4</v>
      </c>
      <c r="O72" s="11" t="s">
        <v>4165</v>
      </c>
      <c r="P72" s="22">
        <v>1.2699931869100179E-3</v>
      </c>
      <c r="Q72" s="22">
        <v>2.2230393507764348E-3</v>
      </c>
      <c r="R72" s="23">
        <v>0.10159945495280143</v>
      </c>
      <c r="S72" s="24">
        <v>3.3345590261646525E-2</v>
      </c>
      <c r="T72" s="23">
        <v>0.13494504521444795</v>
      </c>
      <c r="U72" s="11"/>
      <c r="V72" s="28"/>
      <c r="W72" s="28"/>
      <c r="X72" s="29"/>
      <c r="Y72" s="108" t="str">
        <f t="shared" si="12"/>
        <v>NO OFERTADO</v>
      </c>
      <c r="Z72" s="108" t="str">
        <f t="shared" si="9"/>
        <v>CORRECTO</v>
      </c>
      <c r="AA72" s="29">
        <f t="shared" si="13"/>
        <v>0</v>
      </c>
      <c r="AB72" s="23">
        <v>2.5399863738200357E-2</v>
      </c>
      <c r="AC72" s="24">
        <v>1.1115196753882174E-2</v>
      </c>
      <c r="AD72" s="23">
        <v>3.6515060492082529E-2</v>
      </c>
      <c r="AE72" s="28"/>
      <c r="AF72" s="28"/>
      <c r="AG72" s="28"/>
      <c r="AH72" s="29"/>
      <c r="AI72" s="108" t="str">
        <f t="shared" si="14"/>
        <v>NO OFERTADO</v>
      </c>
      <c r="AJ72" s="108" t="str">
        <f t="shared" si="10"/>
        <v>CORRECTO</v>
      </c>
      <c r="AK72" s="108"/>
      <c r="AL72" s="108"/>
      <c r="AM72" s="108"/>
      <c r="AN72" s="28"/>
      <c r="AO72" s="28"/>
      <c r="AP72" s="28"/>
      <c r="AQ72" s="29"/>
      <c r="AR72" s="108" t="str">
        <f t="shared" si="15"/>
        <v>NO OFERTADO</v>
      </c>
      <c r="AS72" s="109" t="str">
        <f t="shared" si="11"/>
        <v>CORRECTO</v>
      </c>
    </row>
    <row r="73" spans="1:45" ht="24" x14ac:dyDescent="0.25">
      <c r="A73" s="134">
        <v>2248</v>
      </c>
      <c r="B73" s="135">
        <v>2201</v>
      </c>
      <c r="C73" s="10" t="s">
        <v>3779</v>
      </c>
      <c r="D73" s="136" t="s">
        <v>2264</v>
      </c>
      <c r="E73" s="136" t="s">
        <v>6</v>
      </c>
      <c r="F73" s="136" t="s">
        <v>7</v>
      </c>
      <c r="G73" s="136" t="s">
        <v>8</v>
      </c>
      <c r="H73" s="136" t="s">
        <v>7</v>
      </c>
      <c r="I73" s="137">
        <v>19992</v>
      </c>
      <c r="J73" s="8">
        <v>1</v>
      </c>
      <c r="K73" s="8" t="s">
        <v>3780</v>
      </c>
      <c r="L73" s="9">
        <v>2774.64</v>
      </c>
      <c r="M73" s="138">
        <v>60</v>
      </c>
      <c r="N73" s="138">
        <f t="shared" si="8"/>
        <v>166478.39999999999</v>
      </c>
      <c r="O73" s="11" t="s">
        <v>4165</v>
      </c>
      <c r="P73" s="22">
        <v>9.896089715685445E-5</v>
      </c>
      <c r="Q73" s="22">
        <v>1.732245265843417E-4</v>
      </c>
      <c r="R73" s="23">
        <v>7.9168717725483558E-3</v>
      </c>
      <c r="S73" s="24">
        <v>2.5983678987651256E-3</v>
      </c>
      <c r="T73" s="23">
        <v>1.0515239671313481E-2</v>
      </c>
      <c r="U73" s="11"/>
      <c r="V73" s="28"/>
      <c r="W73" s="28"/>
      <c r="X73" s="29"/>
      <c r="Y73" s="108" t="str">
        <f t="shared" si="12"/>
        <v>NO OFERTADO</v>
      </c>
      <c r="Z73" s="108" t="str">
        <f t="shared" si="9"/>
        <v>CORRECTO</v>
      </c>
      <c r="AA73" s="29">
        <f t="shared" si="13"/>
        <v>0</v>
      </c>
      <c r="AB73" s="23">
        <v>1.979217943137089E-3</v>
      </c>
      <c r="AC73" s="24">
        <v>8.6612263292170852E-4</v>
      </c>
      <c r="AD73" s="23">
        <v>2.8453405760587975E-3</v>
      </c>
      <c r="AE73" s="28"/>
      <c r="AF73" s="28"/>
      <c r="AG73" s="28"/>
      <c r="AH73" s="29"/>
      <c r="AI73" s="108" t="str">
        <f t="shared" si="14"/>
        <v>NO OFERTADO</v>
      </c>
      <c r="AJ73" s="108" t="str">
        <f t="shared" si="10"/>
        <v>CORRECTO</v>
      </c>
      <c r="AK73" s="108"/>
      <c r="AL73" s="108"/>
      <c r="AM73" s="108"/>
      <c r="AN73" s="28"/>
      <c r="AO73" s="28"/>
      <c r="AP73" s="28"/>
      <c r="AQ73" s="29"/>
      <c r="AR73" s="108" t="str">
        <f t="shared" si="15"/>
        <v>NO OFERTADO</v>
      </c>
      <c r="AS73" s="109" t="str">
        <f t="shared" si="11"/>
        <v>CORRECTO</v>
      </c>
    </row>
    <row r="74" spans="1:45" ht="24" x14ac:dyDescent="0.25">
      <c r="A74" s="134">
        <v>2249</v>
      </c>
      <c r="B74" s="135">
        <v>2200</v>
      </c>
      <c r="C74" s="10" t="s">
        <v>3779</v>
      </c>
      <c r="D74" s="136" t="s">
        <v>3726</v>
      </c>
      <c r="E74" s="136" t="s">
        <v>6</v>
      </c>
      <c r="F74" s="136" t="s">
        <v>7</v>
      </c>
      <c r="G74" s="136" t="s">
        <v>8</v>
      </c>
      <c r="H74" s="136" t="s">
        <v>7</v>
      </c>
      <c r="I74" s="137">
        <v>29987.999999999996</v>
      </c>
      <c r="J74" s="8">
        <v>1</v>
      </c>
      <c r="K74" s="8" t="s">
        <v>3780</v>
      </c>
      <c r="L74" s="9">
        <v>2443.4899999999998</v>
      </c>
      <c r="M74" s="138">
        <v>30</v>
      </c>
      <c r="N74" s="138">
        <f t="shared" si="8"/>
        <v>73304.7</v>
      </c>
      <c r="O74" s="11" t="s">
        <v>4165</v>
      </c>
      <c r="P74" s="22">
        <v>4.3575015604511263E-5</v>
      </c>
      <c r="Q74" s="22">
        <v>7.627519218053029E-5</v>
      </c>
      <c r="R74" s="23">
        <v>3.4860012483609011E-3</v>
      </c>
      <c r="S74" s="24">
        <v>1.1441278827079542E-3</v>
      </c>
      <c r="T74" s="23">
        <v>4.6301291310688556E-3</v>
      </c>
      <c r="U74" s="11"/>
      <c r="V74" s="28"/>
      <c r="W74" s="28"/>
      <c r="X74" s="29"/>
      <c r="Y74" s="108" t="str">
        <f t="shared" si="12"/>
        <v>NO OFERTADO</v>
      </c>
      <c r="Z74" s="108" t="str">
        <f t="shared" si="9"/>
        <v>CORRECTO</v>
      </c>
      <c r="AA74" s="29">
        <f t="shared" si="13"/>
        <v>0</v>
      </c>
      <c r="AB74" s="23">
        <v>8.7150031209022529E-4</v>
      </c>
      <c r="AC74" s="24">
        <v>3.8137596090265143E-4</v>
      </c>
      <c r="AD74" s="23">
        <v>1.2528762729928768E-3</v>
      </c>
      <c r="AE74" s="28"/>
      <c r="AF74" s="28"/>
      <c r="AG74" s="28"/>
      <c r="AH74" s="29"/>
      <c r="AI74" s="108" t="str">
        <f t="shared" si="14"/>
        <v>NO OFERTADO</v>
      </c>
      <c r="AJ74" s="108" t="str">
        <f t="shared" si="10"/>
        <v>CORRECTO</v>
      </c>
      <c r="AK74" s="108"/>
      <c r="AL74" s="108"/>
      <c r="AM74" s="108"/>
      <c r="AN74" s="28"/>
      <c r="AO74" s="28"/>
      <c r="AP74" s="28"/>
      <c r="AQ74" s="29"/>
      <c r="AR74" s="108" t="str">
        <f t="shared" si="15"/>
        <v>NO OFERTADO</v>
      </c>
      <c r="AS74" s="109" t="str">
        <f t="shared" si="11"/>
        <v>CORRECTO</v>
      </c>
    </row>
    <row r="75" spans="1:45" ht="24" x14ac:dyDescent="0.25">
      <c r="A75" s="134">
        <v>2250</v>
      </c>
      <c r="B75" s="135">
        <v>2202</v>
      </c>
      <c r="C75" s="10" t="s">
        <v>3781</v>
      </c>
      <c r="D75" s="136" t="s">
        <v>3782</v>
      </c>
      <c r="E75" s="136" t="s">
        <v>6</v>
      </c>
      <c r="F75" s="136" t="s">
        <v>101</v>
      </c>
      <c r="G75" s="136" t="s">
        <v>8</v>
      </c>
      <c r="H75" s="136" t="s">
        <v>7</v>
      </c>
      <c r="I75" s="137" t="s">
        <v>45</v>
      </c>
      <c r="J75" s="8">
        <v>1</v>
      </c>
      <c r="K75" s="8" t="s">
        <v>3783</v>
      </c>
      <c r="L75" s="9">
        <v>4551.88</v>
      </c>
      <c r="M75" s="138">
        <v>30</v>
      </c>
      <c r="N75" s="138">
        <f t="shared" si="8"/>
        <v>136556.4</v>
      </c>
      <c r="O75" s="11" t="s">
        <v>4165</v>
      </c>
      <c r="P75" s="22">
        <v>8.1174157467336783E-5</v>
      </c>
      <c r="Q75" s="22"/>
      <c r="R75" s="23">
        <v>6.4939325973869429E-3</v>
      </c>
      <c r="S75" s="7"/>
      <c r="T75" s="23">
        <v>6.4939325973869429E-3</v>
      </c>
      <c r="U75" s="11"/>
      <c r="V75" s="28"/>
      <c r="W75" s="28"/>
      <c r="X75" s="29"/>
      <c r="Y75" s="108" t="str">
        <f t="shared" si="12"/>
        <v>NO OFERTADO</v>
      </c>
      <c r="Z75" s="108" t="str">
        <f t="shared" si="9"/>
        <v>CORRECTO</v>
      </c>
      <c r="AA75" s="29">
        <f t="shared" si="13"/>
        <v>0</v>
      </c>
      <c r="AB75" s="23">
        <v>1.6234831493467357E-3</v>
      </c>
      <c r="AC75" s="7"/>
      <c r="AD75" s="23">
        <v>1.6234831493467357E-3</v>
      </c>
      <c r="AE75" s="28"/>
      <c r="AF75" s="28"/>
      <c r="AG75" s="28"/>
      <c r="AH75" s="29"/>
      <c r="AI75" s="108" t="str">
        <f t="shared" si="14"/>
        <v>NO OFERTADO</v>
      </c>
      <c r="AJ75" s="108" t="str">
        <f t="shared" si="10"/>
        <v>CORRECTO</v>
      </c>
      <c r="AK75" s="108"/>
      <c r="AL75" s="108"/>
      <c r="AM75" s="108"/>
      <c r="AN75" s="28"/>
      <c r="AO75" s="28"/>
      <c r="AP75" s="28"/>
      <c r="AQ75" s="29"/>
      <c r="AR75" s="108" t="str">
        <f t="shared" si="15"/>
        <v>NO OFERTADO</v>
      </c>
      <c r="AS75" s="109" t="str">
        <f t="shared" si="11"/>
        <v>CORRECTO</v>
      </c>
    </row>
    <row r="76" spans="1:45" ht="24" x14ac:dyDescent="0.25">
      <c r="A76" s="134">
        <v>2255</v>
      </c>
      <c r="B76" s="135">
        <v>2081</v>
      </c>
      <c r="C76" s="10" t="s">
        <v>3611</v>
      </c>
      <c r="D76" s="136" t="s">
        <v>3612</v>
      </c>
      <c r="E76" s="136" t="s">
        <v>6</v>
      </c>
      <c r="F76" s="136" t="s">
        <v>7</v>
      </c>
      <c r="G76" s="136" t="s">
        <v>8</v>
      </c>
      <c r="H76" s="136" t="s">
        <v>7</v>
      </c>
      <c r="I76" s="137" t="s">
        <v>45</v>
      </c>
      <c r="J76" s="8">
        <v>1</v>
      </c>
      <c r="K76" s="8" t="s">
        <v>3613</v>
      </c>
      <c r="L76" s="9">
        <v>5561.89</v>
      </c>
      <c r="M76" s="138">
        <v>30</v>
      </c>
      <c r="N76" s="138">
        <f t="shared" si="8"/>
        <v>166856.70000000001</v>
      </c>
      <c r="O76" s="11" t="s">
        <v>4165</v>
      </c>
      <c r="P76" s="22">
        <v>9.9185772620544874E-5</v>
      </c>
      <c r="Q76" s="22"/>
      <c r="R76" s="23">
        <v>7.9348618096435897E-3</v>
      </c>
      <c r="S76" s="7"/>
      <c r="T76" s="23">
        <v>7.9348618096435897E-3</v>
      </c>
      <c r="U76" s="11"/>
      <c r="V76" s="28"/>
      <c r="W76" s="28"/>
      <c r="X76" s="29"/>
      <c r="Y76" s="108" t="str">
        <f t="shared" si="12"/>
        <v>NO OFERTADO</v>
      </c>
      <c r="Z76" s="108" t="str">
        <f t="shared" si="9"/>
        <v>CORRECTO</v>
      </c>
      <c r="AA76" s="29">
        <f t="shared" si="13"/>
        <v>0</v>
      </c>
      <c r="AB76" s="23">
        <v>1.9837154524108974E-3</v>
      </c>
      <c r="AC76" s="7"/>
      <c r="AD76" s="23">
        <v>1.9837154524108974E-3</v>
      </c>
      <c r="AE76" s="28"/>
      <c r="AF76" s="28"/>
      <c r="AG76" s="28"/>
      <c r="AH76" s="29"/>
      <c r="AI76" s="108" t="str">
        <f t="shared" si="14"/>
        <v>NO OFERTADO</v>
      </c>
      <c r="AJ76" s="108" t="str">
        <f t="shared" si="10"/>
        <v>CORRECTO</v>
      </c>
      <c r="AK76" s="108"/>
      <c r="AL76" s="108"/>
      <c r="AM76" s="108"/>
      <c r="AN76" s="28"/>
      <c r="AO76" s="28"/>
      <c r="AP76" s="28"/>
      <c r="AQ76" s="29"/>
      <c r="AR76" s="108" t="str">
        <f t="shared" si="15"/>
        <v>NO OFERTADO</v>
      </c>
      <c r="AS76" s="109" t="str">
        <f t="shared" si="11"/>
        <v>CORRECTO</v>
      </c>
    </row>
    <row r="77" spans="1:45" x14ac:dyDescent="0.25">
      <c r="A77" s="134">
        <v>2256</v>
      </c>
      <c r="B77" s="135">
        <v>1898</v>
      </c>
      <c r="C77" s="10" t="s">
        <v>3296</v>
      </c>
      <c r="D77" s="136" t="s">
        <v>770</v>
      </c>
      <c r="E77" s="136" t="s">
        <v>235</v>
      </c>
      <c r="F77" s="136" t="s">
        <v>235</v>
      </c>
      <c r="G77" s="136" t="s">
        <v>17</v>
      </c>
      <c r="H77" s="136" t="s">
        <v>236</v>
      </c>
      <c r="I77" s="137">
        <v>411287.63</v>
      </c>
      <c r="J77" s="8">
        <v>1</v>
      </c>
      <c r="K77" s="8" t="s">
        <v>3297</v>
      </c>
      <c r="L77" s="9">
        <v>411287.63</v>
      </c>
      <c r="M77" s="138">
        <v>1</v>
      </c>
      <c r="N77" s="138">
        <f t="shared" si="8"/>
        <v>411287.63</v>
      </c>
      <c r="O77" s="11" t="s">
        <v>4165</v>
      </c>
      <c r="P77" s="22">
        <v>2.4448452684742528E-4</v>
      </c>
      <c r="Q77" s="22">
        <v>4.2795404687182183E-4</v>
      </c>
      <c r="R77" s="23">
        <v>1.955876214779402E-2</v>
      </c>
      <c r="S77" s="24">
        <v>6.4193107030773274E-3</v>
      </c>
      <c r="T77" s="23">
        <v>2.5978072850871347E-2</v>
      </c>
      <c r="U77" s="11"/>
      <c r="V77" s="28"/>
      <c r="W77" s="28"/>
      <c r="X77" s="29"/>
      <c r="Y77" s="108" t="str">
        <f t="shared" si="12"/>
        <v>NO OFERTADO</v>
      </c>
      <c r="Z77" s="108" t="str">
        <f t="shared" si="9"/>
        <v>CORRECTO</v>
      </c>
      <c r="AA77" s="29">
        <f t="shared" si="13"/>
        <v>0</v>
      </c>
      <c r="AB77" s="23">
        <v>4.8896905369485051E-3</v>
      </c>
      <c r="AC77" s="24">
        <v>2.139770234359109E-3</v>
      </c>
      <c r="AD77" s="23">
        <v>7.0294607713076145E-3</v>
      </c>
      <c r="AE77" s="28"/>
      <c r="AF77" s="28"/>
      <c r="AG77" s="28"/>
      <c r="AH77" s="29"/>
      <c r="AI77" s="108" t="str">
        <f t="shared" si="14"/>
        <v>NO OFERTADO</v>
      </c>
      <c r="AJ77" s="108" t="str">
        <f t="shared" si="10"/>
        <v>CORRECTO</v>
      </c>
      <c r="AK77" s="108"/>
      <c r="AL77" s="108"/>
      <c r="AM77" s="108"/>
      <c r="AN77" s="28"/>
      <c r="AO77" s="28"/>
      <c r="AP77" s="28"/>
      <c r="AQ77" s="29"/>
      <c r="AR77" s="108" t="str">
        <f t="shared" si="15"/>
        <v>NO OFERTADO</v>
      </c>
      <c r="AS77" s="109" t="str">
        <f t="shared" si="11"/>
        <v>CORRECTO</v>
      </c>
    </row>
    <row r="78" spans="1:45" x14ac:dyDescent="0.25">
      <c r="A78" s="134">
        <v>2257</v>
      </c>
      <c r="B78" s="135">
        <v>1965</v>
      </c>
      <c r="C78" s="10" t="s">
        <v>3296</v>
      </c>
      <c r="D78" s="136" t="s">
        <v>3403</v>
      </c>
      <c r="E78" s="136" t="s">
        <v>235</v>
      </c>
      <c r="F78" s="136" t="s">
        <v>235</v>
      </c>
      <c r="G78" s="136" t="s">
        <v>17</v>
      </c>
      <c r="H78" s="136" t="s">
        <v>236</v>
      </c>
      <c r="I78" s="137">
        <v>74031.772500000006</v>
      </c>
      <c r="J78" s="8">
        <v>1</v>
      </c>
      <c r="K78" s="8" t="s">
        <v>3297</v>
      </c>
      <c r="L78" s="9">
        <v>74031.77</v>
      </c>
      <c r="M78" s="138">
        <v>1</v>
      </c>
      <c r="N78" s="138">
        <f t="shared" si="8"/>
        <v>74031.77</v>
      </c>
      <c r="O78" s="11" t="s">
        <v>4165</v>
      </c>
      <c r="P78" s="22">
        <v>4.4007212811451235E-5</v>
      </c>
      <c r="Q78" s="22">
        <v>7.7031724899151314E-5</v>
      </c>
      <c r="R78" s="23">
        <v>3.5205770249160987E-3</v>
      </c>
      <c r="S78" s="24">
        <v>1.1554758734872697E-3</v>
      </c>
      <c r="T78" s="23">
        <v>4.6760528984033682E-3</v>
      </c>
      <c r="U78" s="11"/>
      <c r="V78" s="28"/>
      <c r="W78" s="28"/>
      <c r="X78" s="29"/>
      <c r="Y78" s="108" t="str">
        <f t="shared" si="12"/>
        <v>NO OFERTADO</v>
      </c>
      <c r="Z78" s="108" t="str">
        <f t="shared" si="9"/>
        <v>CORRECTO</v>
      </c>
      <c r="AA78" s="29">
        <f t="shared" si="13"/>
        <v>0</v>
      </c>
      <c r="AB78" s="23">
        <v>8.8014425622902467E-4</v>
      </c>
      <c r="AC78" s="24">
        <v>3.8515862449575657E-4</v>
      </c>
      <c r="AD78" s="23">
        <v>1.2653028807247811E-3</v>
      </c>
      <c r="AE78" s="28"/>
      <c r="AF78" s="28"/>
      <c r="AG78" s="28"/>
      <c r="AH78" s="29"/>
      <c r="AI78" s="108" t="str">
        <f t="shared" si="14"/>
        <v>NO OFERTADO</v>
      </c>
      <c r="AJ78" s="108" t="str">
        <f t="shared" si="10"/>
        <v>CORRECTO</v>
      </c>
      <c r="AK78" s="108"/>
      <c r="AL78" s="108"/>
      <c r="AM78" s="108"/>
      <c r="AN78" s="28"/>
      <c r="AO78" s="28"/>
      <c r="AP78" s="28"/>
      <c r="AQ78" s="29"/>
      <c r="AR78" s="108" t="str">
        <f t="shared" si="15"/>
        <v>NO OFERTADO</v>
      </c>
      <c r="AS78" s="109" t="str">
        <f t="shared" si="11"/>
        <v>CORRECTO</v>
      </c>
    </row>
    <row r="79" spans="1:45" x14ac:dyDescent="0.25">
      <c r="A79" s="134">
        <v>2258</v>
      </c>
      <c r="B79" s="135">
        <v>1851</v>
      </c>
      <c r="C79" s="10" t="s">
        <v>3215</v>
      </c>
      <c r="D79" s="136" t="s">
        <v>3020</v>
      </c>
      <c r="E79" s="136" t="s">
        <v>235</v>
      </c>
      <c r="F79" s="136" t="s">
        <v>235</v>
      </c>
      <c r="G79" s="136" t="s">
        <v>17</v>
      </c>
      <c r="H79" s="136" t="s">
        <v>236</v>
      </c>
      <c r="I79" s="137">
        <v>3629750</v>
      </c>
      <c r="J79" s="8">
        <v>1</v>
      </c>
      <c r="K79" s="8" t="s">
        <v>3216</v>
      </c>
      <c r="L79" s="9">
        <v>3629750</v>
      </c>
      <c r="M79" s="138">
        <v>1</v>
      </c>
      <c r="N79" s="138">
        <f t="shared" si="8"/>
        <v>3629750</v>
      </c>
      <c r="O79" s="11" t="s">
        <v>4165</v>
      </c>
      <c r="P79" s="22">
        <v>2.1576571882904478E-3</v>
      </c>
      <c r="Q79" s="22">
        <v>3.7768366669160345E-3</v>
      </c>
      <c r="R79" s="23">
        <v>0.17261257506323582</v>
      </c>
      <c r="S79" s="24">
        <v>5.6652550003740518E-2</v>
      </c>
      <c r="T79" s="23">
        <v>0.22926512506697633</v>
      </c>
      <c r="U79" s="11"/>
      <c r="V79" s="28"/>
      <c r="W79" s="28"/>
      <c r="X79" s="29"/>
      <c r="Y79" s="108" t="str">
        <f t="shared" si="12"/>
        <v>NO OFERTADO</v>
      </c>
      <c r="Z79" s="108" t="str">
        <f t="shared" si="9"/>
        <v>CORRECTO</v>
      </c>
      <c r="AA79" s="29">
        <f t="shared" si="13"/>
        <v>0</v>
      </c>
      <c r="AB79" s="23">
        <v>4.3153143765808956E-2</v>
      </c>
      <c r="AC79" s="24">
        <v>1.8884183334580171E-2</v>
      </c>
      <c r="AD79" s="23">
        <v>6.2037327100389131E-2</v>
      </c>
      <c r="AE79" s="28"/>
      <c r="AF79" s="28"/>
      <c r="AG79" s="28"/>
      <c r="AH79" s="29"/>
      <c r="AI79" s="108" t="str">
        <f t="shared" si="14"/>
        <v>NO OFERTADO</v>
      </c>
      <c r="AJ79" s="108" t="str">
        <f t="shared" si="10"/>
        <v>CORRECTO</v>
      </c>
      <c r="AK79" s="108"/>
      <c r="AL79" s="108"/>
      <c r="AM79" s="108"/>
      <c r="AN79" s="28"/>
      <c r="AO79" s="28"/>
      <c r="AP79" s="28"/>
      <c r="AQ79" s="29"/>
      <c r="AR79" s="108" t="str">
        <f t="shared" si="15"/>
        <v>NO OFERTADO</v>
      </c>
      <c r="AS79" s="109" t="str">
        <f t="shared" si="11"/>
        <v>CORRECTO</v>
      </c>
    </row>
    <row r="80" spans="1:45" ht="24" x14ac:dyDescent="0.25">
      <c r="A80" s="134">
        <v>2259</v>
      </c>
      <c r="B80" s="135">
        <v>1863</v>
      </c>
      <c r="C80" s="10" t="s">
        <v>3241</v>
      </c>
      <c r="D80" s="136" t="s">
        <v>3242</v>
      </c>
      <c r="E80" s="136" t="s">
        <v>192</v>
      </c>
      <c r="F80" s="136" t="s">
        <v>16</v>
      </c>
      <c r="G80" s="136" t="s">
        <v>17</v>
      </c>
      <c r="H80" s="136" t="s">
        <v>16</v>
      </c>
      <c r="I80" s="137" t="s">
        <v>45</v>
      </c>
      <c r="J80" s="8">
        <v>1</v>
      </c>
      <c r="K80" s="8" t="s">
        <v>1163</v>
      </c>
      <c r="L80" s="9">
        <v>2071088</v>
      </c>
      <c r="M80" s="138">
        <v>1</v>
      </c>
      <c r="N80" s="138">
        <f t="shared" si="8"/>
        <v>2071088</v>
      </c>
      <c r="O80" s="11" t="s">
        <v>4165</v>
      </c>
      <c r="P80" s="22">
        <v>1.2311310450532644E-3</v>
      </c>
      <c r="Q80" s="22"/>
      <c r="R80" s="23">
        <v>9.8490483604261159E-2</v>
      </c>
      <c r="S80" s="7"/>
      <c r="T80" s="23">
        <v>9.8490483604261159E-2</v>
      </c>
      <c r="U80" s="11"/>
      <c r="V80" s="28"/>
      <c r="W80" s="28"/>
      <c r="X80" s="29"/>
      <c r="Y80" s="108" t="str">
        <f t="shared" si="12"/>
        <v>NO OFERTADO</v>
      </c>
      <c r="Z80" s="108" t="str">
        <f t="shared" si="9"/>
        <v>CORRECTO</v>
      </c>
      <c r="AA80" s="29">
        <f t="shared" si="13"/>
        <v>0</v>
      </c>
      <c r="AB80" s="23">
        <v>2.462262090106529E-2</v>
      </c>
      <c r="AC80" s="7"/>
      <c r="AD80" s="23">
        <v>2.462262090106529E-2</v>
      </c>
      <c r="AE80" s="28"/>
      <c r="AF80" s="28"/>
      <c r="AG80" s="28"/>
      <c r="AH80" s="29"/>
      <c r="AI80" s="108" t="str">
        <f t="shared" si="14"/>
        <v>NO OFERTADO</v>
      </c>
      <c r="AJ80" s="108" t="str">
        <f t="shared" si="10"/>
        <v>CORRECTO</v>
      </c>
      <c r="AK80" s="108"/>
      <c r="AL80" s="108"/>
      <c r="AM80" s="108"/>
      <c r="AN80" s="28"/>
      <c r="AO80" s="28"/>
      <c r="AP80" s="28"/>
      <c r="AQ80" s="29"/>
      <c r="AR80" s="108" t="str">
        <f t="shared" si="15"/>
        <v>NO OFERTADO</v>
      </c>
      <c r="AS80" s="109" t="str">
        <f t="shared" si="11"/>
        <v>CORRECTO</v>
      </c>
    </row>
    <row r="81" spans="1:45" ht="24" x14ac:dyDescent="0.25">
      <c r="A81" s="134">
        <v>2260</v>
      </c>
      <c r="B81" s="135">
        <v>1941</v>
      </c>
      <c r="C81" s="10" t="s">
        <v>464</v>
      </c>
      <c r="D81" s="136" t="s">
        <v>116</v>
      </c>
      <c r="E81" s="136" t="s">
        <v>6</v>
      </c>
      <c r="F81" s="136" t="s">
        <v>101</v>
      </c>
      <c r="G81" s="136" t="s">
        <v>8</v>
      </c>
      <c r="H81" s="136" t="s">
        <v>7</v>
      </c>
      <c r="I81" s="137" t="s">
        <v>45</v>
      </c>
      <c r="J81" s="8">
        <v>1</v>
      </c>
      <c r="K81" s="8" t="s">
        <v>466</v>
      </c>
      <c r="L81" s="9">
        <v>99711</v>
      </c>
      <c r="M81" s="138">
        <v>28</v>
      </c>
      <c r="N81" s="138">
        <f t="shared" si="8"/>
        <v>2791908</v>
      </c>
      <c r="O81" s="11" t="s">
        <v>4165</v>
      </c>
      <c r="P81" s="22">
        <v>1.6596130216256235E-3</v>
      </c>
      <c r="Q81" s="22"/>
      <c r="R81" s="23">
        <v>0.13276904173004989</v>
      </c>
      <c r="S81" s="7"/>
      <c r="T81" s="23">
        <v>0.13276904173004989</v>
      </c>
      <c r="U81" s="11"/>
      <c r="V81" s="28"/>
      <c r="W81" s="28"/>
      <c r="X81" s="29"/>
      <c r="Y81" s="108" t="str">
        <f t="shared" si="12"/>
        <v>NO OFERTADO</v>
      </c>
      <c r="Z81" s="108" t="str">
        <f t="shared" si="9"/>
        <v>CORRECTO</v>
      </c>
      <c r="AA81" s="29">
        <f t="shared" si="13"/>
        <v>0</v>
      </c>
      <c r="AB81" s="23">
        <v>3.3192260432512471E-2</v>
      </c>
      <c r="AC81" s="7"/>
      <c r="AD81" s="23">
        <v>3.3192260432512471E-2</v>
      </c>
      <c r="AE81" s="28"/>
      <c r="AF81" s="28"/>
      <c r="AG81" s="28"/>
      <c r="AH81" s="29"/>
      <c r="AI81" s="108" t="str">
        <f t="shared" si="14"/>
        <v>NO OFERTADO</v>
      </c>
      <c r="AJ81" s="108" t="str">
        <f t="shared" si="10"/>
        <v>CORRECTO</v>
      </c>
      <c r="AK81" s="108"/>
      <c r="AL81" s="108"/>
      <c r="AM81" s="108"/>
      <c r="AN81" s="28"/>
      <c r="AO81" s="28"/>
      <c r="AP81" s="28"/>
      <c r="AQ81" s="29"/>
      <c r="AR81" s="108" t="str">
        <f t="shared" si="15"/>
        <v>NO OFERTADO</v>
      </c>
      <c r="AS81" s="109" t="str">
        <f t="shared" si="11"/>
        <v>CORRECTO</v>
      </c>
    </row>
    <row r="82" spans="1:45" x14ac:dyDescent="0.25">
      <c r="A82" s="134">
        <v>2261</v>
      </c>
      <c r="B82" s="135">
        <v>2207</v>
      </c>
      <c r="C82" s="10" t="s">
        <v>3784</v>
      </c>
      <c r="D82" s="136" t="s">
        <v>403</v>
      </c>
      <c r="E82" s="136" t="s">
        <v>201</v>
      </c>
      <c r="F82" s="136" t="s">
        <v>16</v>
      </c>
      <c r="G82" s="136" t="s">
        <v>17</v>
      </c>
      <c r="H82" s="136" t="s">
        <v>18</v>
      </c>
      <c r="I82" s="137">
        <v>1596380</v>
      </c>
      <c r="J82" s="8">
        <v>1</v>
      </c>
      <c r="K82" s="8" t="s">
        <v>3785</v>
      </c>
      <c r="L82" s="9">
        <v>1596380</v>
      </c>
      <c r="M82" s="138">
        <v>1</v>
      </c>
      <c r="N82" s="138">
        <f t="shared" si="8"/>
        <v>1596380</v>
      </c>
      <c r="O82" s="11" t="s">
        <v>4165</v>
      </c>
      <c r="P82" s="22">
        <v>9.4894711267803694E-4</v>
      </c>
      <c r="Q82" s="22">
        <v>1.6610693624440854E-3</v>
      </c>
      <c r="R82" s="23">
        <v>7.5915769014242962E-2</v>
      </c>
      <c r="S82" s="24">
        <v>2.491604043666128E-2</v>
      </c>
      <c r="T82" s="23">
        <v>0.10083180945090424</v>
      </c>
      <c r="U82" s="11"/>
      <c r="V82" s="28"/>
      <c r="W82" s="28"/>
      <c r="X82" s="29"/>
      <c r="Y82" s="108" t="str">
        <f t="shared" si="12"/>
        <v>NO OFERTADO</v>
      </c>
      <c r="Z82" s="108" t="str">
        <f t="shared" si="9"/>
        <v>CORRECTO</v>
      </c>
      <c r="AA82" s="29">
        <f t="shared" si="13"/>
        <v>0</v>
      </c>
      <c r="AB82" s="23">
        <v>1.897894225356074E-2</v>
      </c>
      <c r="AC82" s="24">
        <v>8.305346812220428E-3</v>
      </c>
      <c r="AD82" s="23">
        <v>2.7284289065781168E-2</v>
      </c>
      <c r="AE82" s="28"/>
      <c r="AF82" s="28"/>
      <c r="AG82" s="28"/>
      <c r="AH82" s="29"/>
      <c r="AI82" s="108" t="str">
        <f t="shared" si="14"/>
        <v>NO OFERTADO</v>
      </c>
      <c r="AJ82" s="108" t="str">
        <f t="shared" si="10"/>
        <v>CORRECTO</v>
      </c>
      <c r="AK82" s="108"/>
      <c r="AL82" s="108"/>
      <c r="AM82" s="108"/>
      <c r="AN82" s="28"/>
      <c r="AO82" s="28"/>
      <c r="AP82" s="28"/>
      <c r="AQ82" s="29"/>
      <c r="AR82" s="108" t="str">
        <f t="shared" si="15"/>
        <v>NO OFERTADO</v>
      </c>
      <c r="AS82" s="109" t="str">
        <f t="shared" si="11"/>
        <v>CORRECTO</v>
      </c>
    </row>
    <row r="83" spans="1:45" x14ac:dyDescent="0.25">
      <c r="A83" s="134">
        <v>2262</v>
      </c>
      <c r="B83" s="135">
        <v>1996</v>
      </c>
      <c r="C83" s="10" t="s">
        <v>2027</v>
      </c>
      <c r="D83" s="136" t="s">
        <v>1078</v>
      </c>
      <c r="E83" s="136" t="s">
        <v>524</v>
      </c>
      <c r="F83" s="136" t="s">
        <v>166</v>
      </c>
      <c r="G83" s="136" t="s">
        <v>3452</v>
      </c>
      <c r="H83" s="136" t="s">
        <v>81</v>
      </c>
      <c r="I83" s="137" t="s">
        <v>45</v>
      </c>
      <c r="J83" s="8">
        <v>120</v>
      </c>
      <c r="K83" s="8" t="s">
        <v>2028</v>
      </c>
      <c r="L83" s="9">
        <v>358.39</v>
      </c>
      <c r="M83" s="138">
        <v>120</v>
      </c>
      <c r="N83" s="138">
        <f t="shared" si="8"/>
        <v>43006.799999999996</v>
      </c>
      <c r="O83" s="11" t="s">
        <v>4165</v>
      </c>
      <c r="P83" s="22">
        <v>2.556482709976434E-5</v>
      </c>
      <c r="Q83" s="22"/>
      <c r="R83" s="23">
        <v>2.0451861679811473E-3</v>
      </c>
      <c r="S83" s="7"/>
      <c r="T83" s="23">
        <v>2.0451861679811473E-3</v>
      </c>
      <c r="U83" s="11"/>
      <c r="V83" s="28"/>
      <c r="W83" s="28"/>
      <c r="X83" s="29"/>
      <c r="Y83" s="108" t="str">
        <f t="shared" si="12"/>
        <v>NO OFERTADO</v>
      </c>
      <c r="Z83" s="108" t="str">
        <f t="shared" si="9"/>
        <v>CORRECTO</v>
      </c>
      <c r="AA83" s="29">
        <f t="shared" si="13"/>
        <v>0</v>
      </c>
      <c r="AB83" s="23">
        <v>5.1129654199528682E-4</v>
      </c>
      <c r="AC83" s="7"/>
      <c r="AD83" s="23">
        <v>5.1129654199528682E-4</v>
      </c>
      <c r="AE83" s="28"/>
      <c r="AF83" s="28"/>
      <c r="AG83" s="28"/>
      <c r="AH83" s="29"/>
      <c r="AI83" s="108" t="str">
        <f t="shared" si="14"/>
        <v>NO OFERTADO</v>
      </c>
      <c r="AJ83" s="108" t="str">
        <f t="shared" si="10"/>
        <v>CORRECTO</v>
      </c>
      <c r="AK83" s="108"/>
      <c r="AL83" s="108"/>
      <c r="AM83" s="108"/>
      <c r="AN83" s="28"/>
      <c r="AO83" s="28"/>
      <c r="AP83" s="28"/>
      <c r="AQ83" s="29"/>
      <c r="AR83" s="108" t="str">
        <f t="shared" si="15"/>
        <v>NO OFERTADO</v>
      </c>
      <c r="AS83" s="109" t="str">
        <f t="shared" si="11"/>
        <v>CORRECTO</v>
      </c>
    </row>
    <row r="84" spans="1:45" ht="24" x14ac:dyDescent="0.25">
      <c r="A84" s="134">
        <v>2263</v>
      </c>
      <c r="B84" s="135">
        <v>2136</v>
      </c>
      <c r="C84" s="10" t="s">
        <v>3683</v>
      </c>
      <c r="D84" s="136" t="s">
        <v>3684</v>
      </c>
      <c r="E84" s="136" t="s">
        <v>6</v>
      </c>
      <c r="F84" s="136" t="s">
        <v>101</v>
      </c>
      <c r="G84" s="136" t="s">
        <v>8</v>
      </c>
      <c r="H84" s="136" t="s">
        <v>7</v>
      </c>
      <c r="I84" s="137" t="s">
        <v>45</v>
      </c>
      <c r="J84" s="8">
        <v>1</v>
      </c>
      <c r="K84" s="8" t="s">
        <v>3685</v>
      </c>
      <c r="L84" s="9">
        <v>1743.23</v>
      </c>
      <c r="M84" s="138">
        <v>4</v>
      </c>
      <c r="N84" s="138">
        <f t="shared" si="8"/>
        <v>6972.92</v>
      </c>
      <c r="O84" s="11" t="s">
        <v>4165</v>
      </c>
      <c r="P84" s="22">
        <v>4.1449606615811633E-6</v>
      </c>
      <c r="Q84" s="22"/>
      <c r="R84" s="23">
        <v>3.3159685292649308E-4</v>
      </c>
      <c r="S84" s="7"/>
      <c r="T84" s="23">
        <v>3.3159685292649308E-4</v>
      </c>
      <c r="U84" s="11"/>
      <c r="V84" s="28"/>
      <c r="W84" s="28"/>
      <c r="X84" s="29"/>
      <c r="Y84" s="108" t="str">
        <f t="shared" si="12"/>
        <v>NO OFERTADO</v>
      </c>
      <c r="Z84" s="108" t="str">
        <f t="shared" si="9"/>
        <v>CORRECTO</v>
      </c>
      <c r="AA84" s="29">
        <f t="shared" si="13"/>
        <v>0</v>
      </c>
      <c r="AB84" s="23">
        <v>8.289921323162327E-5</v>
      </c>
      <c r="AC84" s="7"/>
      <c r="AD84" s="23">
        <v>8.289921323162327E-5</v>
      </c>
      <c r="AE84" s="28"/>
      <c r="AF84" s="28"/>
      <c r="AG84" s="28"/>
      <c r="AH84" s="29"/>
      <c r="AI84" s="108" t="str">
        <f t="shared" si="14"/>
        <v>NO OFERTADO</v>
      </c>
      <c r="AJ84" s="108" t="str">
        <f t="shared" si="10"/>
        <v>CORRECTO</v>
      </c>
      <c r="AK84" s="108"/>
      <c r="AL84" s="108"/>
      <c r="AM84" s="108"/>
      <c r="AN84" s="28"/>
      <c r="AO84" s="28"/>
      <c r="AP84" s="28"/>
      <c r="AQ84" s="29"/>
      <c r="AR84" s="108" t="str">
        <f t="shared" si="15"/>
        <v>NO OFERTADO</v>
      </c>
      <c r="AS84" s="109" t="str">
        <f t="shared" si="11"/>
        <v>CORRECTO</v>
      </c>
    </row>
    <row r="85" spans="1:45" x14ac:dyDescent="0.25">
      <c r="A85" s="134">
        <v>2264</v>
      </c>
      <c r="B85" s="135">
        <v>2013</v>
      </c>
      <c r="C85" s="10" t="s">
        <v>3497</v>
      </c>
      <c r="D85" s="136" t="s">
        <v>3498</v>
      </c>
      <c r="E85" s="136" t="s">
        <v>748</v>
      </c>
      <c r="F85" s="136" t="s">
        <v>166</v>
      </c>
      <c r="G85" s="136" t="s">
        <v>242</v>
      </c>
      <c r="H85" s="136" t="s">
        <v>243</v>
      </c>
      <c r="I85" s="137" t="s">
        <v>45</v>
      </c>
      <c r="J85" s="8">
        <v>30</v>
      </c>
      <c r="K85" s="8" t="s">
        <v>3499</v>
      </c>
      <c r="L85" s="9">
        <v>1011.06</v>
      </c>
      <c r="M85" s="138">
        <v>30</v>
      </c>
      <c r="N85" s="138">
        <f t="shared" si="8"/>
        <v>30331.8</v>
      </c>
      <c r="O85" s="11" t="s">
        <v>4165</v>
      </c>
      <c r="P85" s="22">
        <v>1.8030339914260816E-5</v>
      </c>
      <c r="Q85" s="22"/>
      <c r="R85" s="23">
        <v>1.4424271931408653E-3</v>
      </c>
      <c r="S85" s="7"/>
      <c r="T85" s="23">
        <v>1.4424271931408653E-3</v>
      </c>
      <c r="U85" s="11"/>
      <c r="V85" s="28"/>
      <c r="W85" s="28"/>
      <c r="X85" s="29"/>
      <c r="Y85" s="108" t="str">
        <f t="shared" si="12"/>
        <v>NO OFERTADO</v>
      </c>
      <c r="Z85" s="108" t="str">
        <f t="shared" si="9"/>
        <v>CORRECTO</v>
      </c>
      <c r="AA85" s="29">
        <f t="shared" si="13"/>
        <v>0</v>
      </c>
      <c r="AB85" s="23">
        <v>3.6060679828521633E-4</v>
      </c>
      <c r="AC85" s="7"/>
      <c r="AD85" s="23">
        <v>3.6060679828521633E-4</v>
      </c>
      <c r="AE85" s="28"/>
      <c r="AF85" s="28"/>
      <c r="AG85" s="28"/>
      <c r="AH85" s="29"/>
      <c r="AI85" s="108" t="str">
        <f t="shared" si="14"/>
        <v>NO OFERTADO</v>
      </c>
      <c r="AJ85" s="108" t="str">
        <f t="shared" si="10"/>
        <v>CORRECTO</v>
      </c>
      <c r="AK85" s="108"/>
      <c r="AL85" s="108"/>
      <c r="AM85" s="108"/>
      <c r="AN85" s="28"/>
      <c r="AO85" s="28"/>
      <c r="AP85" s="28"/>
      <c r="AQ85" s="29"/>
      <c r="AR85" s="108" t="str">
        <f t="shared" si="15"/>
        <v>NO OFERTADO</v>
      </c>
      <c r="AS85" s="109" t="str">
        <f t="shared" si="11"/>
        <v>CORRECTO</v>
      </c>
    </row>
    <row r="86" spans="1:45" x14ac:dyDescent="0.25">
      <c r="A86" s="134">
        <v>2265</v>
      </c>
      <c r="B86" s="135">
        <v>1926</v>
      </c>
      <c r="C86" s="10" t="s">
        <v>3337</v>
      </c>
      <c r="D86" s="136" t="s">
        <v>3338</v>
      </c>
      <c r="E86" s="136" t="s">
        <v>820</v>
      </c>
      <c r="F86" s="136" t="s">
        <v>241</v>
      </c>
      <c r="G86" s="136" t="s">
        <v>242</v>
      </c>
      <c r="H86" s="136" t="s">
        <v>243</v>
      </c>
      <c r="I86" s="137" t="s">
        <v>45</v>
      </c>
      <c r="J86" s="8">
        <v>15</v>
      </c>
      <c r="K86" s="8" t="s">
        <v>3339</v>
      </c>
      <c r="L86" s="9">
        <v>8140</v>
      </c>
      <c r="M86" s="138">
        <v>15</v>
      </c>
      <c r="N86" s="138">
        <f t="shared" si="8"/>
        <v>122100</v>
      </c>
      <c r="O86" s="11" t="s">
        <v>4165</v>
      </c>
      <c r="P86" s="22">
        <v>7.258074046153692E-5</v>
      </c>
      <c r="Q86" s="22"/>
      <c r="R86" s="23">
        <v>5.8064592369229534E-3</v>
      </c>
      <c r="S86" s="7"/>
      <c r="T86" s="23">
        <v>5.8064592369229534E-3</v>
      </c>
      <c r="U86" s="11"/>
      <c r="V86" s="28"/>
      <c r="W86" s="28"/>
      <c r="X86" s="29"/>
      <c r="Y86" s="108" t="str">
        <f t="shared" si="12"/>
        <v>NO OFERTADO</v>
      </c>
      <c r="Z86" s="108" t="str">
        <f t="shared" si="9"/>
        <v>CORRECTO</v>
      </c>
      <c r="AA86" s="29">
        <f t="shared" si="13"/>
        <v>0</v>
      </c>
      <c r="AB86" s="23">
        <v>1.4516148092307384E-3</v>
      </c>
      <c r="AC86" s="7"/>
      <c r="AD86" s="23">
        <v>1.4516148092307384E-3</v>
      </c>
      <c r="AE86" s="28"/>
      <c r="AF86" s="28"/>
      <c r="AG86" s="28"/>
      <c r="AH86" s="29"/>
      <c r="AI86" s="108" t="str">
        <f t="shared" si="14"/>
        <v>NO OFERTADO</v>
      </c>
      <c r="AJ86" s="108" t="str">
        <f t="shared" si="10"/>
        <v>CORRECTO</v>
      </c>
      <c r="AK86" s="108"/>
      <c r="AL86" s="108"/>
      <c r="AM86" s="108"/>
      <c r="AN86" s="28"/>
      <c r="AO86" s="28"/>
      <c r="AP86" s="28"/>
      <c r="AQ86" s="29"/>
      <c r="AR86" s="108" t="str">
        <f t="shared" si="15"/>
        <v>NO OFERTADO</v>
      </c>
      <c r="AS86" s="109" t="str">
        <f t="shared" si="11"/>
        <v>CORRECTO</v>
      </c>
    </row>
    <row r="87" spans="1:45" x14ac:dyDescent="0.25">
      <c r="A87" s="134">
        <v>2266</v>
      </c>
      <c r="B87" s="135">
        <v>2006</v>
      </c>
      <c r="C87" s="10" t="s">
        <v>3485</v>
      </c>
      <c r="D87" s="136" t="s">
        <v>3486</v>
      </c>
      <c r="E87" s="136" t="s">
        <v>820</v>
      </c>
      <c r="F87" s="136" t="s">
        <v>241</v>
      </c>
      <c r="G87" s="136" t="s">
        <v>242</v>
      </c>
      <c r="H87" s="136" t="s">
        <v>243</v>
      </c>
      <c r="I87" s="137" t="s">
        <v>45</v>
      </c>
      <c r="J87" s="8">
        <v>40</v>
      </c>
      <c r="K87" s="8" t="s">
        <v>3339</v>
      </c>
      <c r="L87" s="9">
        <v>832.04</v>
      </c>
      <c r="M87" s="138">
        <v>40</v>
      </c>
      <c r="N87" s="138">
        <f t="shared" si="8"/>
        <v>33281.599999999999</v>
      </c>
      <c r="O87" s="11" t="s">
        <v>4165</v>
      </c>
      <c r="P87" s="22">
        <v>1.9783809760398749E-5</v>
      </c>
      <c r="Q87" s="22"/>
      <c r="R87" s="23">
        <v>1.5827047808318999E-3</v>
      </c>
      <c r="S87" s="7"/>
      <c r="T87" s="23">
        <v>1.5827047808318999E-3</v>
      </c>
      <c r="U87" s="11"/>
      <c r="V87" s="28"/>
      <c r="W87" s="28"/>
      <c r="X87" s="29"/>
      <c r="Y87" s="108" t="str">
        <f t="shared" si="12"/>
        <v>NO OFERTADO</v>
      </c>
      <c r="Z87" s="108" t="str">
        <f t="shared" si="9"/>
        <v>CORRECTO</v>
      </c>
      <c r="AA87" s="29">
        <f t="shared" si="13"/>
        <v>0</v>
      </c>
      <c r="AB87" s="23">
        <v>3.9567619520797497E-4</v>
      </c>
      <c r="AC87" s="7"/>
      <c r="AD87" s="23">
        <v>3.9567619520797497E-4</v>
      </c>
      <c r="AE87" s="28"/>
      <c r="AF87" s="28"/>
      <c r="AG87" s="28"/>
      <c r="AH87" s="29"/>
      <c r="AI87" s="108" t="str">
        <f t="shared" si="14"/>
        <v>NO OFERTADO</v>
      </c>
      <c r="AJ87" s="108" t="str">
        <f t="shared" si="10"/>
        <v>CORRECTO</v>
      </c>
      <c r="AK87" s="108"/>
      <c r="AL87" s="108"/>
      <c r="AM87" s="108"/>
      <c r="AN87" s="28"/>
      <c r="AO87" s="28"/>
      <c r="AP87" s="28"/>
      <c r="AQ87" s="29"/>
      <c r="AR87" s="108" t="str">
        <f t="shared" si="15"/>
        <v>NO OFERTADO</v>
      </c>
      <c r="AS87" s="109" t="str">
        <f t="shared" si="11"/>
        <v>CORRECTO</v>
      </c>
    </row>
    <row r="88" spans="1:45" x14ac:dyDescent="0.25">
      <c r="A88" s="134">
        <v>2267</v>
      </c>
      <c r="B88" s="135">
        <v>2021</v>
      </c>
      <c r="C88" s="10" t="s">
        <v>3516</v>
      </c>
      <c r="D88" s="136" t="s">
        <v>3517</v>
      </c>
      <c r="E88" s="136" t="s">
        <v>820</v>
      </c>
      <c r="F88" s="136" t="s">
        <v>241</v>
      </c>
      <c r="G88" s="136" t="s">
        <v>242</v>
      </c>
      <c r="H88" s="136" t="s">
        <v>243</v>
      </c>
      <c r="I88" s="137" t="s">
        <v>45</v>
      </c>
      <c r="J88" s="8">
        <v>20</v>
      </c>
      <c r="K88" s="8" t="s">
        <v>3339</v>
      </c>
      <c r="L88" s="9">
        <v>989</v>
      </c>
      <c r="M88" s="138">
        <v>20</v>
      </c>
      <c r="N88" s="138">
        <f t="shared" si="8"/>
        <v>19780</v>
      </c>
      <c r="O88" s="11" t="s">
        <v>4165</v>
      </c>
      <c r="P88" s="22">
        <v>1.1757961067397219E-5</v>
      </c>
      <c r="Q88" s="22"/>
      <c r="R88" s="23">
        <v>9.4063688539177748E-4</v>
      </c>
      <c r="S88" s="7"/>
      <c r="T88" s="23">
        <v>9.4063688539177748E-4</v>
      </c>
      <c r="U88" s="11"/>
      <c r="V88" s="28"/>
      <c r="W88" s="28"/>
      <c r="X88" s="29"/>
      <c r="Y88" s="108" t="str">
        <f t="shared" si="12"/>
        <v>NO OFERTADO</v>
      </c>
      <c r="Z88" s="108" t="str">
        <f t="shared" si="9"/>
        <v>CORRECTO</v>
      </c>
      <c r="AA88" s="29">
        <f t="shared" si="13"/>
        <v>0</v>
      </c>
      <c r="AB88" s="23">
        <v>2.3515922134794437E-4</v>
      </c>
      <c r="AC88" s="7"/>
      <c r="AD88" s="23">
        <v>2.3515922134794437E-4</v>
      </c>
      <c r="AE88" s="28"/>
      <c r="AF88" s="28"/>
      <c r="AG88" s="28"/>
      <c r="AH88" s="29"/>
      <c r="AI88" s="108" t="str">
        <f t="shared" si="14"/>
        <v>NO OFERTADO</v>
      </c>
      <c r="AJ88" s="108" t="str">
        <f t="shared" si="10"/>
        <v>CORRECTO</v>
      </c>
      <c r="AK88" s="108"/>
      <c r="AL88" s="108"/>
      <c r="AM88" s="108"/>
      <c r="AN88" s="28"/>
      <c r="AO88" s="28"/>
      <c r="AP88" s="28"/>
      <c r="AQ88" s="29"/>
      <c r="AR88" s="108" t="str">
        <f t="shared" si="15"/>
        <v>NO OFERTADO</v>
      </c>
      <c r="AS88" s="109" t="str">
        <f t="shared" si="11"/>
        <v>CORRECTO</v>
      </c>
    </row>
    <row r="89" spans="1:45" x14ac:dyDescent="0.25">
      <c r="A89" s="134">
        <v>2268</v>
      </c>
      <c r="B89" s="135">
        <v>2044</v>
      </c>
      <c r="C89" s="10" t="s">
        <v>3557</v>
      </c>
      <c r="D89" s="136" t="s">
        <v>3558</v>
      </c>
      <c r="E89" s="136" t="s">
        <v>820</v>
      </c>
      <c r="F89" s="136" t="s">
        <v>241</v>
      </c>
      <c r="G89" s="136" t="s">
        <v>242</v>
      </c>
      <c r="H89" s="136" t="s">
        <v>243</v>
      </c>
      <c r="I89" s="137" t="s">
        <v>45</v>
      </c>
      <c r="J89" s="8">
        <v>20</v>
      </c>
      <c r="K89" s="8" t="s">
        <v>3339</v>
      </c>
      <c r="L89" s="9">
        <v>635</v>
      </c>
      <c r="M89" s="138">
        <v>20</v>
      </c>
      <c r="N89" s="138">
        <f t="shared" si="8"/>
        <v>12700</v>
      </c>
      <c r="O89" s="11" t="s">
        <v>4165</v>
      </c>
      <c r="P89" s="22">
        <v>7.549348106973947E-6</v>
      </c>
      <c r="Q89" s="22"/>
      <c r="R89" s="23">
        <v>6.0394784855791574E-4</v>
      </c>
      <c r="S89" s="7"/>
      <c r="T89" s="23">
        <v>6.0394784855791574E-4</v>
      </c>
      <c r="U89" s="11"/>
      <c r="V89" s="28"/>
      <c r="W89" s="28"/>
      <c r="X89" s="29"/>
      <c r="Y89" s="108" t="str">
        <f t="shared" si="12"/>
        <v>NO OFERTADO</v>
      </c>
      <c r="Z89" s="108" t="str">
        <f t="shared" si="9"/>
        <v>CORRECTO</v>
      </c>
      <c r="AA89" s="29">
        <f t="shared" si="13"/>
        <v>0</v>
      </c>
      <c r="AB89" s="23">
        <v>1.5098696213947894E-4</v>
      </c>
      <c r="AC89" s="7"/>
      <c r="AD89" s="23">
        <v>1.5098696213947894E-4</v>
      </c>
      <c r="AE89" s="28"/>
      <c r="AF89" s="28"/>
      <c r="AG89" s="28"/>
      <c r="AH89" s="29"/>
      <c r="AI89" s="108" t="str">
        <f t="shared" si="14"/>
        <v>NO OFERTADO</v>
      </c>
      <c r="AJ89" s="108" t="str">
        <f t="shared" si="10"/>
        <v>CORRECTO</v>
      </c>
      <c r="AK89" s="108"/>
      <c r="AL89" s="108"/>
      <c r="AM89" s="108"/>
      <c r="AN89" s="28"/>
      <c r="AO89" s="28"/>
      <c r="AP89" s="28"/>
      <c r="AQ89" s="29"/>
      <c r="AR89" s="108" t="str">
        <f t="shared" si="15"/>
        <v>NO OFERTADO</v>
      </c>
      <c r="AS89" s="109" t="str">
        <f t="shared" si="11"/>
        <v>CORRECTO</v>
      </c>
    </row>
    <row r="90" spans="1:45" ht="24" x14ac:dyDescent="0.25">
      <c r="A90" s="134">
        <v>2269</v>
      </c>
      <c r="B90" s="135">
        <v>1917</v>
      </c>
      <c r="C90" s="10" t="s">
        <v>3320</v>
      </c>
      <c r="D90" s="136" t="s">
        <v>3321</v>
      </c>
      <c r="E90" s="136" t="s">
        <v>559</v>
      </c>
      <c r="F90" s="136" t="s">
        <v>166</v>
      </c>
      <c r="G90" s="136" t="s">
        <v>242</v>
      </c>
      <c r="H90" s="136" t="s">
        <v>81</v>
      </c>
      <c r="I90" s="137" t="s">
        <v>45</v>
      </c>
      <c r="J90" s="8">
        <v>60</v>
      </c>
      <c r="K90" s="8" t="s">
        <v>1220</v>
      </c>
      <c r="L90" s="9">
        <v>3722.64</v>
      </c>
      <c r="M90" s="138">
        <v>60</v>
      </c>
      <c r="N90" s="138">
        <f t="shared" si="8"/>
        <v>223358.4</v>
      </c>
      <c r="O90" s="11" t="s">
        <v>4165</v>
      </c>
      <c r="P90" s="22">
        <v>1.3277246568635666E-4</v>
      </c>
      <c r="Q90" s="22"/>
      <c r="R90" s="23">
        <v>1.0621797254908532E-2</v>
      </c>
      <c r="S90" s="7"/>
      <c r="T90" s="23">
        <v>1.0621797254908532E-2</v>
      </c>
      <c r="U90" s="11"/>
      <c r="V90" s="28"/>
      <c r="W90" s="28"/>
      <c r="X90" s="29"/>
      <c r="Y90" s="108" t="str">
        <f t="shared" si="12"/>
        <v>NO OFERTADO</v>
      </c>
      <c r="Z90" s="108" t="str">
        <f t="shared" si="9"/>
        <v>CORRECTO</v>
      </c>
      <c r="AA90" s="29">
        <f t="shared" si="13"/>
        <v>0</v>
      </c>
      <c r="AB90" s="23">
        <v>2.6554493137271331E-3</v>
      </c>
      <c r="AC90" s="7"/>
      <c r="AD90" s="23">
        <v>2.6554493137271331E-3</v>
      </c>
      <c r="AE90" s="28"/>
      <c r="AF90" s="28"/>
      <c r="AG90" s="28"/>
      <c r="AH90" s="29"/>
      <c r="AI90" s="108" t="str">
        <f t="shared" si="14"/>
        <v>NO OFERTADO</v>
      </c>
      <c r="AJ90" s="108" t="str">
        <f t="shared" si="10"/>
        <v>CORRECTO</v>
      </c>
      <c r="AK90" s="108"/>
      <c r="AL90" s="108"/>
      <c r="AM90" s="108"/>
      <c r="AN90" s="28"/>
      <c r="AO90" s="28"/>
      <c r="AP90" s="28"/>
      <c r="AQ90" s="29"/>
      <c r="AR90" s="108" t="str">
        <f t="shared" si="15"/>
        <v>NO OFERTADO</v>
      </c>
      <c r="AS90" s="109" t="str">
        <f t="shared" si="11"/>
        <v>CORRECTO</v>
      </c>
    </row>
    <row r="91" spans="1:45" x14ac:dyDescent="0.25">
      <c r="A91" s="134">
        <v>2270</v>
      </c>
      <c r="B91" s="135">
        <v>1990</v>
      </c>
      <c r="C91" s="10" t="s">
        <v>3458</v>
      </c>
      <c r="D91" s="136" t="s">
        <v>3432</v>
      </c>
      <c r="E91" s="136" t="s">
        <v>820</v>
      </c>
      <c r="F91" s="136" t="s">
        <v>241</v>
      </c>
      <c r="G91" s="136" t="s">
        <v>242</v>
      </c>
      <c r="H91" s="136" t="s">
        <v>243</v>
      </c>
      <c r="I91" s="137" t="s">
        <v>45</v>
      </c>
      <c r="J91" s="8">
        <v>20</v>
      </c>
      <c r="K91" s="8" t="s">
        <v>3339</v>
      </c>
      <c r="L91" s="9">
        <v>1618.54</v>
      </c>
      <c r="M91" s="138">
        <v>20</v>
      </c>
      <c r="N91" s="138">
        <f t="shared" si="8"/>
        <v>32370.799999999999</v>
      </c>
      <c r="O91" s="11" t="s">
        <v>4165</v>
      </c>
      <c r="P91" s="22">
        <v>1.9242396669388366E-5</v>
      </c>
      <c r="Q91" s="22"/>
      <c r="R91" s="23">
        <v>1.5393917335510693E-3</v>
      </c>
      <c r="S91" s="7"/>
      <c r="T91" s="23">
        <v>1.5393917335510693E-3</v>
      </c>
      <c r="U91" s="11"/>
      <c r="V91" s="28"/>
      <c r="W91" s="28"/>
      <c r="X91" s="29"/>
      <c r="Y91" s="108" t="str">
        <f t="shared" si="12"/>
        <v>NO OFERTADO</v>
      </c>
      <c r="Z91" s="108" t="str">
        <f t="shared" si="9"/>
        <v>CORRECTO</v>
      </c>
      <c r="AA91" s="29">
        <f t="shared" si="13"/>
        <v>0</v>
      </c>
      <c r="AB91" s="23">
        <v>3.8484793338776731E-4</v>
      </c>
      <c r="AC91" s="7"/>
      <c r="AD91" s="23">
        <v>3.8484793338776731E-4</v>
      </c>
      <c r="AE91" s="28"/>
      <c r="AF91" s="28"/>
      <c r="AG91" s="28"/>
      <c r="AH91" s="29"/>
      <c r="AI91" s="108" t="str">
        <f t="shared" si="14"/>
        <v>NO OFERTADO</v>
      </c>
      <c r="AJ91" s="108" t="str">
        <f t="shared" si="10"/>
        <v>CORRECTO</v>
      </c>
      <c r="AK91" s="108"/>
      <c r="AL91" s="108"/>
      <c r="AM91" s="108"/>
      <c r="AN91" s="28"/>
      <c r="AO91" s="28"/>
      <c r="AP91" s="28"/>
      <c r="AQ91" s="29"/>
      <c r="AR91" s="108" t="str">
        <f t="shared" si="15"/>
        <v>NO OFERTADO</v>
      </c>
      <c r="AS91" s="109" t="str">
        <f t="shared" si="11"/>
        <v>CORRECTO</v>
      </c>
    </row>
    <row r="92" spans="1:45" x14ac:dyDescent="0.25">
      <c r="A92" s="134">
        <v>2271</v>
      </c>
      <c r="B92" s="135">
        <v>2129</v>
      </c>
      <c r="C92" s="10" t="s">
        <v>3677</v>
      </c>
      <c r="D92" s="136" t="s">
        <v>3678</v>
      </c>
      <c r="E92" s="136" t="s">
        <v>36</v>
      </c>
      <c r="F92" s="136" t="s">
        <v>16</v>
      </c>
      <c r="G92" s="136" t="s">
        <v>17</v>
      </c>
      <c r="H92" s="136" t="s">
        <v>36</v>
      </c>
      <c r="I92" s="137" t="s">
        <v>45</v>
      </c>
      <c r="J92" s="8">
        <v>1</v>
      </c>
      <c r="K92" s="8" t="s">
        <v>2516</v>
      </c>
      <c r="L92" s="9">
        <v>1051</v>
      </c>
      <c r="M92" s="138">
        <v>1</v>
      </c>
      <c r="N92" s="138">
        <f t="shared" si="8"/>
        <v>1051</v>
      </c>
      <c r="O92" s="11" t="s">
        <v>4165</v>
      </c>
      <c r="P92" s="22">
        <v>6.2475313861650539E-7</v>
      </c>
      <c r="Q92" s="22"/>
      <c r="R92" s="23">
        <v>4.998025108932043E-5</v>
      </c>
      <c r="S92" s="7"/>
      <c r="T92" s="23">
        <v>4.998025108932043E-5</v>
      </c>
      <c r="U92" s="11"/>
      <c r="V92" s="28"/>
      <c r="W92" s="28"/>
      <c r="X92" s="29"/>
      <c r="Y92" s="108" t="str">
        <f t="shared" si="12"/>
        <v>NO OFERTADO</v>
      </c>
      <c r="Z92" s="108" t="str">
        <f t="shared" si="9"/>
        <v>CORRECTO</v>
      </c>
      <c r="AA92" s="29">
        <f t="shared" si="13"/>
        <v>0</v>
      </c>
      <c r="AB92" s="23">
        <v>1.2495062772330107E-5</v>
      </c>
      <c r="AC92" s="7"/>
      <c r="AD92" s="23">
        <v>1.2495062772330107E-5</v>
      </c>
      <c r="AE92" s="28"/>
      <c r="AF92" s="28"/>
      <c r="AG92" s="28"/>
      <c r="AH92" s="29"/>
      <c r="AI92" s="108" t="str">
        <f t="shared" si="14"/>
        <v>NO OFERTADO</v>
      </c>
      <c r="AJ92" s="108" t="str">
        <f t="shared" si="10"/>
        <v>CORRECTO</v>
      </c>
      <c r="AK92" s="108"/>
      <c r="AL92" s="108"/>
      <c r="AM92" s="108"/>
      <c r="AN92" s="28"/>
      <c r="AO92" s="28"/>
      <c r="AP92" s="28"/>
      <c r="AQ92" s="29"/>
      <c r="AR92" s="108" t="str">
        <f t="shared" si="15"/>
        <v>NO OFERTADO</v>
      </c>
      <c r="AS92" s="109" t="str">
        <f t="shared" si="11"/>
        <v>CORRECTO</v>
      </c>
    </row>
    <row r="93" spans="1:45" x14ac:dyDescent="0.25">
      <c r="A93" s="134">
        <v>2272</v>
      </c>
      <c r="B93" s="135">
        <v>2208</v>
      </c>
      <c r="C93" s="10" t="s">
        <v>4888</v>
      </c>
      <c r="D93" s="136" t="s">
        <v>2882</v>
      </c>
      <c r="E93" s="136" t="s">
        <v>165</v>
      </c>
      <c r="F93" s="136" t="s">
        <v>166</v>
      </c>
      <c r="G93" s="136" t="s">
        <v>167</v>
      </c>
      <c r="H93" s="136" t="s">
        <v>267</v>
      </c>
      <c r="I93" s="137" t="s">
        <v>45</v>
      </c>
      <c r="J93" s="8">
        <v>5</v>
      </c>
      <c r="K93" s="8" t="s">
        <v>562</v>
      </c>
      <c r="L93" s="9">
        <v>294482.84000000003</v>
      </c>
      <c r="M93" s="138">
        <v>5</v>
      </c>
      <c r="N93" s="138">
        <f t="shared" si="8"/>
        <v>1472414.2000000002</v>
      </c>
      <c r="O93" s="11" t="s">
        <v>4165</v>
      </c>
      <c r="P93" s="22">
        <v>8.7525727192531966E-4</v>
      </c>
      <c r="Q93" s="22"/>
      <c r="R93" s="23">
        <v>7.0020581754025576E-2</v>
      </c>
      <c r="S93" s="7"/>
      <c r="T93" s="23">
        <v>7.0020581754025576E-2</v>
      </c>
      <c r="U93" s="11"/>
      <c r="V93" s="28"/>
      <c r="W93" s="28"/>
      <c r="X93" s="29"/>
      <c r="Y93" s="108" t="str">
        <f t="shared" si="12"/>
        <v>NO OFERTADO</v>
      </c>
      <c r="Z93" s="108" t="str">
        <f t="shared" si="9"/>
        <v>CORRECTO</v>
      </c>
      <c r="AA93" s="29">
        <f t="shared" si="13"/>
        <v>0</v>
      </c>
      <c r="AB93" s="23">
        <v>1.7505145438506394E-2</v>
      </c>
      <c r="AC93" s="7"/>
      <c r="AD93" s="23">
        <v>1.7505145438506394E-2</v>
      </c>
      <c r="AE93" s="28"/>
      <c r="AF93" s="28"/>
      <c r="AG93" s="28"/>
      <c r="AH93" s="29"/>
      <c r="AI93" s="108" t="str">
        <f t="shared" si="14"/>
        <v>NO OFERTADO</v>
      </c>
      <c r="AJ93" s="108" t="str">
        <f t="shared" si="10"/>
        <v>CORRECTO</v>
      </c>
      <c r="AK93" s="108"/>
      <c r="AL93" s="108"/>
      <c r="AM93" s="108"/>
      <c r="AN93" s="28"/>
      <c r="AO93" s="28"/>
      <c r="AP93" s="28"/>
      <c r="AQ93" s="29"/>
      <c r="AR93" s="108" t="str">
        <f t="shared" si="15"/>
        <v>NO OFERTADO</v>
      </c>
      <c r="AS93" s="109" t="str">
        <f t="shared" si="11"/>
        <v>CORRECTO</v>
      </c>
    </row>
    <row r="94" spans="1:45" ht="24" x14ac:dyDescent="0.25">
      <c r="A94" s="134">
        <v>2273</v>
      </c>
      <c r="B94" s="135">
        <v>2209</v>
      </c>
      <c r="C94" s="10" t="s">
        <v>3786</v>
      </c>
      <c r="D94" s="136" t="s">
        <v>3787</v>
      </c>
      <c r="E94" s="136" t="s">
        <v>7</v>
      </c>
      <c r="F94" s="136" t="s">
        <v>7</v>
      </c>
      <c r="G94" s="136" t="s">
        <v>8</v>
      </c>
      <c r="H94" s="136" t="s">
        <v>7</v>
      </c>
      <c r="I94" s="137" t="s">
        <v>45</v>
      </c>
      <c r="J94" s="8">
        <v>1</v>
      </c>
      <c r="K94" s="8" t="s">
        <v>3788</v>
      </c>
      <c r="L94" s="9">
        <v>27662.55</v>
      </c>
      <c r="M94" s="138">
        <v>30</v>
      </c>
      <c r="N94" s="138">
        <f t="shared" si="8"/>
        <v>829876.5</v>
      </c>
      <c r="O94" s="11" t="s">
        <v>4165</v>
      </c>
      <c r="P94" s="22">
        <v>4.9330917986591854E-4</v>
      </c>
      <c r="Q94" s="22"/>
      <c r="R94" s="23">
        <v>3.9464734389273483E-2</v>
      </c>
      <c r="S94" s="7"/>
      <c r="T94" s="23">
        <v>3.9464734389273483E-2</v>
      </c>
      <c r="U94" s="11"/>
      <c r="V94" s="28"/>
      <c r="W94" s="28"/>
      <c r="X94" s="29"/>
      <c r="Y94" s="108" t="str">
        <f t="shared" si="12"/>
        <v>NO OFERTADO</v>
      </c>
      <c r="Z94" s="108" t="str">
        <f t="shared" si="9"/>
        <v>CORRECTO</v>
      </c>
      <c r="AA94" s="29">
        <f t="shared" si="13"/>
        <v>0</v>
      </c>
      <c r="AB94" s="23">
        <v>9.8661835973183707E-3</v>
      </c>
      <c r="AC94" s="7"/>
      <c r="AD94" s="23">
        <v>9.8661835973183707E-3</v>
      </c>
      <c r="AE94" s="28"/>
      <c r="AF94" s="28"/>
      <c r="AG94" s="28"/>
      <c r="AH94" s="29"/>
      <c r="AI94" s="108" t="str">
        <f t="shared" si="14"/>
        <v>NO OFERTADO</v>
      </c>
      <c r="AJ94" s="108" t="str">
        <f t="shared" si="10"/>
        <v>CORRECTO</v>
      </c>
      <c r="AK94" s="108"/>
      <c r="AL94" s="108"/>
      <c r="AM94" s="108"/>
      <c r="AN94" s="28"/>
      <c r="AO94" s="28"/>
      <c r="AP94" s="28"/>
      <c r="AQ94" s="29"/>
      <c r="AR94" s="108" t="str">
        <f t="shared" si="15"/>
        <v>NO OFERTADO</v>
      </c>
      <c r="AS94" s="109" t="str">
        <f t="shared" si="11"/>
        <v>CORRECTO</v>
      </c>
    </row>
    <row r="95" spans="1:45" x14ac:dyDescent="0.25">
      <c r="A95" s="134">
        <v>2274</v>
      </c>
      <c r="B95" s="135">
        <v>2028</v>
      </c>
      <c r="C95" s="10" t="s">
        <v>3525</v>
      </c>
      <c r="D95" s="136" t="s">
        <v>2797</v>
      </c>
      <c r="E95" s="136" t="s">
        <v>820</v>
      </c>
      <c r="F95" s="136" t="s">
        <v>241</v>
      </c>
      <c r="G95" s="136" t="s">
        <v>242</v>
      </c>
      <c r="H95" s="136" t="s">
        <v>243</v>
      </c>
      <c r="I95" s="137" t="s">
        <v>45</v>
      </c>
      <c r="J95" s="8">
        <v>15</v>
      </c>
      <c r="K95" s="8" t="s">
        <v>3526</v>
      </c>
      <c r="L95" s="9">
        <v>1309.18</v>
      </c>
      <c r="M95" s="138">
        <v>15</v>
      </c>
      <c r="N95" s="138">
        <f t="shared" si="8"/>
        <v>19637.7</v>
      </c>
      <c r="O95" s="11" t="s">
        <v>4165</v>
      </c>
      <c r="P95" s="22">
        <v>1.1673372702387581E-5</v>
      </c>
      <c r="Q95" s="22"/>
      <c r="R95" s="23">
        <v>9.3386981619100653E-4</v>
      </c>
      <c r="S95" s="7"/>
      <c r="T95" s="23">
        <v>9.3386981619100653E-4</v>
      </c>
      <c r="U95" s="11"/>
      <c r="V95" s="28"/>
      <c r="W95" s="28"/>
      <c r="X95" s="29"/>
      <c r="Y95" s="108" t="str">
        <f t="shared" si="12"/>
        <v>NO OFERTADO</v>
      </c>
      <c r="Z95" s="108" t="str">
        <f t="shared" si="9"/>
        <v>CORRECTO</v>
      </c>
      <c r="AA95" s="29">
        <f t="shared" si="13"/>
        <v>0</v>
      </c>
      <c r="AB95" s="23">
        <v>2.3346745404775163E-4</v>
      </c>
      <c r="AC95" s="7"/>
      <c r="AD95" s="23">
        <v>2.3346745404775163E-4</v>
      </c>
      <c r="AE95" s="28"/>
      <c r="AF95" s="28"/>
      <c r="AG95" s="28"/>
      <c r="AH95" s="29"/>
      <c r="AI95" s="108" t="str">
        <f t="shared" si="14"/>
        <v>NO OFERTADO</v>
      </c>
      <c r="AJ95" s="108" t="str">
        <f t="shared" si="10"/>
        <v>CORRECTO</v>
      </c>
      <c r="AK95" s="108"/>
      <c r="AL95" s="108"/>
      <c r="AM95" s="108"/>
      <c r="AN95" s="28"/>
      <c r="AO95" s="28"/>
      <c r="AP95" s="28"/>
      <c r="AQ95" s="29"/>
      <c r="AR95" s="108" t="str">
        <f t="shared" si="15"/>
        <v>NO OFERTADO</v>
      </c>
      <c r="AS95" s="109" t="str">
        <f t="shared" si="11"/>
        <v>CORRECTO</v>
      </c>
    </row>
    <row r="96" spans="1:45" ht="24" x14ac:dyDescent="0.2">
      <c r="A96" s="134">
        <v>2275</v>
      </c>
      <c r="B96" s="135">
        <v>2798</v>
      </c>
      <c r="C96" s="10" t="s">
        <v>969</v>
      </c>
      <c r="D96" s="136" t="s">
        <v>5</v>
      </c>
      <c r="E96" s="136" t="s">
        <v>6</v>
      </c>
      <c r="F96" s="136" t="s">
        <v>7</v>
      </c>
      <c r="G96" s="136" t="s">
        <v>8</v>
      </c>
      <c r="H96" s="136" t="s">
        <v>7</v>
      </c>
      <c r="I96" s="142">
        <v>450.4</v>
      </c>
      <c r="J96" s="8">
        <v>1</v>
      </c>
      <c r="K96" s="143"/>
      <c r="L96" s="9">
        <v>419</v>
      </c>
      <c r="M96" s="9">
        <v>30</v>
      </c>
      <c r="N96" s="138">
        <f t="shared" si="8"/>
        <v>12570</v>
      </c>
      <c r="O96" s="11" t="s">
        <v>4165</v>
      </c>
      <c r="P96" s="22">
        <v>7.4720713153277571E-6</v>
      </c>
      <c r="Q96" s="22">
        <v>1.3079368249365535E-5</v>
      </c>
      <c r="R96" s="23">
        <v>5.9776570522622062E-4</v>
      </c>
      <c r="S96" s="24">
        <v>1.9619052374048303E-4</v>
      </c>
      <c r="T96" s="23">
        <v>7.9395622896670363E-4</v>
      </c>
      <c r="U96" s="11"/>
      <c r="V96" s="28"/>
      <c r="W96" s="28"/>
      <c r="X96" s="29"/>
      <c r="Y96" s="108" t="str">
        <f t="shared" si="12"/>
        <v>NO OFERTADO</v>
      </c>
      <c r="Z96" s="108" t="str">
        <f t="shared" si="9"/>
        <v>CORRECTO</v>
      </c>
      <c r="AA96" s="29">
        <f t="shared" si="13"/>
        <v>0</v>
      </c>
      <c r="AB96" s="23">
        <v>1.4944142630655516E-4</v>
      </c>
      <c r="AC96" s="24">
        <v>6.5396841246827673E-5</v>
      </c>
      <c r="AD96" s="23">
        <v>2.1483826755338284E-4</v>
      </c>
      <c r="AE96" s="28"/>
      <c r="AF96" s="28"/>
      <c r="AG96" s="28"/>
      <c r="AH96" s="29"/>
      <c r="AI96" s="108" t="str">
        <f t="shared" si="14"/>
        <v>NO OFERTADO</v>
      </c>
      <c r="AJ96" s="108" t="str">
        <f t="shared" si="10"/>
        <v>CORRECTO</v>
      </c>
      <c r="AK96" s="108"/>
      <c r="AL96" s="108"/>
      <c r="AM96" s="108"/>
      <c r="AN96" s="28"/>
      <c r="AO96" s="28"/>
      <c r="AP96" s="28"/>
      <c r="AQ96" s="29"/>
      <c r="AR96" s="108" t="str">
        <f t="shared" si="15"/>
        <v>NO OFERTADO</v>
      </c>
      <c r="AS96" s="109" t="str">
        <f t="shared" si="11"/>
        <v>CORRECTO</v>
      </c>
    </row>
    <row r="97" spans="1:45" ht="24" x14ac:dyDescent="0.25">
      <c r="A97" s="134">
        <v>2277</v>
      </c>
      <c r="B97" s="135">
        <v>2098</v>
      </c>
      <c r="C97" s="10" t="s">
        <v>2848</v>
      </c>
      <c r="D97" s="136" t="s">
        <v>3629</v>
      </c>
      <c r="E97" s="136" t="s">
        <v>6</v>
      </c>
      <c r="F97" s="136" t="s">
        <v>101</v>
      </c>
      <c r="G97" s="136" t="s">
        <v>8</v>
      </c>
      <c r="H97" s="136" t="s">
        <v>7</v>
      </c>
      <c r="I97" s="137" t="s">
        <v>45</v>
      </c>
      <c r="J97" s="8">
        <v>1</v>
      </c>
      <c r="K97" s="8" t="s">
        <v>2850</v>
      </c>
      <c r="L97" s="9">
        <v>2655</v>
      </c>
      <c r="M97" s="138">
        <v>30</v>
      </c>
      <c r="N97" s="138">
        <f t="shared" si="8"/>
        <v>79650</v>
      </c>
      <c r="O97" s="11" t="s">
        <v>4165</v>
      </c>
      <c r="P97" s="22">
        <v>4.7346895804761801E-5</v>
      </c>
      <c r="Q97" s="22"/>
      <c r="R97" s="23">
        <v>3.7877516643809441E-3</v>
      </c>
      <c r="S97" s="7"/>
      <c r="T97" s="23">
        <v>3.7877516643809441E-3</v>
      </c>
      <c r="U97" s="11"/>
      <c r="V97" s="28"/>
      <c r="W97" s="28"/>
      <c r="X97" s="29"/>
      <c r="Y97" s="108" t="str">
        <f t="shared" si="12"/>
        <v>NO OFERTADO</v>
      </c>
      <c r="Z97" s="108" t="str">
        <f t="shared" si="9"/>
        <v>CORRECTO</v>
      </c>
      <c r="AA97" s="29">
        <f t="shared" si="13"/>
        <v>0</v>
      </c>
      <c r="AB97" s="23">
        <v>9.4693791609523604E-4</v>
      </c>
      <c r="AC97" s="7"/>
      <c r="AD97" s="23">
        <v>9.4693791609523604E-4</v>
      </c>
      <c r="AE97" s="28"/>
      <c r="AF97" s="28"/>
      <c r="AG97" s="28"/>
      <c r="AH97" s="29"/>
      <c r="AI97" s="108" t="str">
        <f t="shared" si="14"/>
        <v>NO OFERTADO</v>
      </c>
      <c r="AJ97" s="108" t="str">
        <f t="shared" si="10"/>
        <v>CORRECTO</v>
      </c>
      <c r="AK97" s="108"/>
      <c r="AL97" s="108"/>
      <c r="AM97" s="108"/>
      <c r="AN97" s="28"/>
      <c r="AO97" s="28"/>
      <c r="AP97" s="28"/>
      <c r="AQ97" s="29"/>
      <c r="AR97" s="108" t="str">
        <f t="shared" si="15"/>
        <v>NO OFERTADO</v>
      </c>
      <c r="AS97" s="109" t="str">
        <f t="shared" si="11"/>
        <v>CORRECTO</v>
      </c>
    </row>
    <row r="98" spans="1:45" x14ac:dyDescent="0.25">
      <c r="A98" s="134">
        <v>2278</v>
      </c>
      <c r="B98" s="135">
        <v>2211</v>
      </c>
      <c r="C98" s="10" t="s">
        <v>1024</v>
      </c>
      <c r="D98" s="136" t="s">
        <v>438</v>
      </c>
      <c r="E98" s="136" t="s">
        <v>201</v>
      </c>
      <c r="F98" s="136" t="s">
        <v>16</v>
      </c>
      <c r="G98" s="136" t="s">
        <v>17</v>
      </c>
      <c r="H98" s="136" t="s">
        <v>18</v>
      </c>
      <c r="I98" s="137">
        <v>2398364.08</v>
      </c>
      <c r="J98" s="8">
        <v>1</v>
      </c>
      <c r="K98" s="8" t="s">
        <v>1025</v>
      </c>
      <c r="L98" s="9">
        <v>135385</v>
      </c>
      <c r="M98" s="138">
        <v>1</v>
      </c>
      <c r="N98" s="138">
        <f t="shared" si="8"/>
        <v>135385</v>
      </c>
      <c r="O98" s="11" t="s">
        <v>4165</v>
      </c>
      <c r="P98" s="22">
        <v>8.0477834130918724E-5</v>
      </c>
      <c r="Q98" s="22">
        <v>1.4087114323312275E-4</v>
      </c>
      <c r="R98" s="23">
        <v>6.4382267304734977E-3</v>
      </c>
      <c r="S98" s="24">
        <v>2.1130671484968413E-3</v>
      </c>
      <c r="T98" s="23">
        <v>8.551293878970339E-3</v>
      </c>
      <c r="U98" s="11"/>
      <c r="V98" s="28"/>
      <c r="W98" s="28"/>
      <c r="X98" s="29"/>
      <c r="Y98" s="108" t="str">
        <f t="shared" si="12"/>
        <v>NO OFERTADO</v>
      </c>
      <c r="Z98" s="108" t="str">
        <f t="shared" si="9"/>
        <v>CORRECTO</v>
      </c>
      <c r="AA98" s="29">
        <f t="shared" si="13"/>
        <v>0</v>
      </c>
      <c r="AB98" s="23">
        <v>1.6095566826183744E-3</v>
      </c>
      <c r="AC98" s="24">
        <v>7.0435571616561372E-4</v>
      </c>
      <c r="AD98" s="23">
        <v>2.313912398783988E-3</v>
      </c>
      <c r="AE98" s="28"/>
      <c r="AF98" s="28"/>
      <c r="AG98" s="28"/>
      <c r="AH98" s="29"/>
      <c r="AI98" s="108" t="str">
        <f t="shared" si="14"/>
        <v>NO OFERTADO</v>
      </c>
      <c r="AJ98" s="108" t="str">
        <f t="shared" si="10"/>
        <v>CORRECTO</v>
      </c>
      <c r="AK98" s="108"/>
      <c r="AL98" s="108"/>
      <c r="AM98" s="108"/>
      <c r="AN98" s="28"/>
      <c r="AO98" s="28"/>
      <c r="AP98" s="28"/>
      <c r="AQ98" s="29"/>
      <c r="AR98" s="108" t="str">
        <f t="shared" si="15"/>
        <v>NO OFERTADO</v>
      </c>
      <c r="AS98" s="109" t="str">
        <f t="shared" si="11"/>
        <v>CORRECTO</v>
      </c>
    </row>
    <row r="99" spans="1:45" ht="24" x14ac:dyDescent="0.25">
      <c r="A99" s="134">
        <v>2279</v>
      </c>
      <c r="B99" s="135">
        <v>1958</v>
      </c>
      <c r="C99" s="10" t="s">
        <v>1173</v>
      </c>
      <c r="D99" s="136" t="s">
        <v>69</v>
      </c>
      <c r="E99" s="136" t="s">
        <v>6</v>
      </c>
      <c r="F99" s="136" t="s">
        <v>101</v>
      </c>
      <c r="G99" s="136" t="s">
        <v>8</v>
      </c>
      <c r="H99" s="136" t="s">
        <v>7</v>
      </c>
      <c r="I99" s="137" t="s">
        <v>45</v>
      </c>
      <c r="J99" s="8">
        <v>1</v>
      </c>
      <c r="K99" s="8" t="s">
        <v>1174</v>
      </c>
      <c r="L99" s="9">
        <v>89070.55</v>
      </c>
      <c r="M99" s="138">
        <v>120</v>
      </c>
      <c r="N99" s="138">
        <f t="shared" si="8"/>
        <v>10688466</v>
      </c>
      <c r="O99" s="11" t="s">
        <v>4165</v>
      </c>
      <c r="P99" s="22">
        <v>6.3536181546106612E-3</v>
      </c>
      <c r="Q99" s="22"/>
      <c r="R99" s="23">
        <v>0.50828945236885292</v>
      </c>
      <c r="S99" s="7"/>
      <c r="T99" s="23">
        <v>0.50828945236885292</v>
      </c>
      <c r="U99" s="11"/>
      <c r="V99" s="28"/>
      <c r="W99" s="28"/>
      <c r="X99" s="29"/>
      <c r="Y99" s="108" t="str">
        <f t="shared" si="12"/>
        <v>NO OFERTADO</v>
      </c>
      <c r="Z99" s="108" t="str">
        <f t="shared" si="9"/>
        <v>CORRECTO</v>
      </c>
      <c r="AA99" s="29">
        <f t="shared" si="13"/>
        <v>0</v>
      </c>
      <c r="AB99" s="23">
        <v>0.12707236309221323</v>
      </c>
      <c r="AC99" s="7"/>
      <c r="AD99" s="23">
        <v>0.12707236309221323</v>
      </c>
      <c r="AE99" s="28"/>
      <c r="AF99" s="28"/>
      <c r="AG99" s="28"/>
      <c r="AH99" s="29"/>
      <c r="AI99" s="108" t="str">
        <f t="shared" si="14"/>
        <v>NO OFERTADO</v>
      </c>
      <c r="AJ99" s="108" t="str">
        <f t="shared" si="10"/>
        <v>CORRECTO</v>
      </c>
      <c r="AK99" s="108"/>
      <c r="AL99" s="108"/>
      <c r="AM99" s="108"/>
      <c r="AN99" s="28"/>
      <c r="AO99" s="28"/>
      <c r="AP99" s="28"/>
      <c r="AQ99" s="29"/>
      <c r="AR99" s="108" t="str">
        <f t="shared" si="15"/>
        <v>NO OFERTADO</v>
      </c>
      <c r="AS99" s="109" t="str">
        <f t="shared" si="11"/>
        <v>CORRECTO</v>
      </c>
    </row>
    <row r="100" spans="1:45" ht="24" x14ac:dyDescent="0.25">
      <c r="A100" s="134">
        <v>2280</v>
      </c>
      <c r="B100" s="135">
        <v>2087</v>
      </c>
      <c r="C100" s="10" t="s">
        <v>379</v>
      </c>
      <c r="D100" s="136" t="s">
        <v>148</v>
      </c>
      <c r="E100" s="136" t="s">
        <v>7</v>
      </c>
      <c r="F100" s="136" t="s">
        <v>7</v>
      </c>
      <c r="G100" s="136" t="s">
        <v>8</v>
      </c>
      <c r="H100" s="136" t="s">
        <v>7</v>
      </c>
      <c r="I100" s="137" t="s">
        <v>45</v>
      </c>
      <c r="J100" s="8">
        <v>1</v>
      </c>
      <c r="K100" s="8" t="s">
        <v>380</v>
      </c>
      <c r="L100" s="9">
        <v>4655</v>
      </c>
      <c r="M100" s="138">
        <v>30</v>
      </c>
      <c r="N100" s="138">
        <f t="shared" si="8"/>
        <v>139650</v>
      </c>
      <c r="O100" s="11" t="s">
        <v>4165</v>
      </c>
      <c r="P100" s="22">
        <v>8.301310733377258E-5</v>
      </c>
      <c r="Q100" s="22"/>
      <c r="R100" s="23">
        <v>6.6410485867018062E-3</v>
      </c>
      <c r="S100" s="7"/>
      <c r="T100" s="23">
        <v>6.6410485867018062E-3</v>
      </c>
      <c r="U100" s="11"/>
      <c r="V100" s="28"/>
      <c r="W100" s="28"/>
      <c r="X100" s="29"/>
      <c r="Y100" s="108" t="str">
        <f t="shared" si="12"/>
        <v>NO OFERTADO</v>
      </c>
      <c r="Z100" s="108" t="str">
        <f t="shared" si="9"/>
        <v>CORRECTO</v>
      </c>
      <c r="AA100" s="29">
        <f t="shared" si="13"/>
        <v>0</v>
      </c>
      <c r="AB100" s="23">
        <v>1.6602621466754515E-3</v>
      </c>
      <c r="AC100" s="7"/>
      <c r="AD100" s="23">
        <v>1.6602621466754515E-3</v>
      </c>
      <c r="AE100" s="28"/>
      <c r="AF100" s="28"/>
      <c r="AG100" s="28"/>
      <c r="AH100" s="29"/>
      <c r="AI100" s="108" t="str">
        <f t="shared" si="14"/>
        <v>NO OFERTADO</v>
      </c>
      <c r="AJ100" s="108" t="str">
        <f t="shared" si="10"/>
        <v>CORRECTO</v>
      </c>
      <c r="AK100" s="108"/>
      <c r="AL100" s="108"/>
      <c r="AM100" s="108"/>
      <c r="AN100" s="28"/>
      <c r="AO100" s="28"/>
      <c r="AP100" s="28"/>
      <c r="AQ100" s="29"/>
      <c r="AR100" s="108" t="str">
        <f t="shared" si="15"/>
        <v>NO OFERTADO</v>
      </c>
      <c r="AS100" s="109" t="str">
        <f t="shared" si="11"/>
        <v>CORRECTO</v>
      </c>
    </row>
    <row r="101" spans="1:45" x14ac:dyDescent="0.25">
      <c r="A101" s="134">
        <v>2281</v>
      </c>
      <c r="B101" s="135">
        <v>2020</v>
      </c>
      <c r="C101" s="10" t="s">
        <v>3513</v>
      </c>
      <c r="D101" s="136" t="s">
        <v>3514</v>
      </c>
      <c r="E101" s="136" t="s">
        <v>2974</v>
      </c>
      <c r="F101" s="136" t="s">
        <v>166</v>
      </c>
      <c r="G101" s="136" t="s">
        <v>8</v>
      </c>
      <c r="H101" s="136" t="s">
        <v>81</v>
      </c>
      <c r="I101" s="137" t="s">
        <v>45</v>
      </c>
      <c r="J101" s="8">
        <v>120</v>
      </c>
      <c r="K101" s="8" t="s">
        <v>3515</v>
      </c>
      <c r="L101" s="9">
        <v>210.2</v>
      </c>
      <c r="M101" s="138">
        <v>120</v>
      </c>
      <c r="N101" s="138">
        <f t="shared" si="8"/>
        <v>25224</v>
      </c>
      <c r="O101" s="11" t="s">
        <v>4165</v>
      </c>
      <c r="P101" s="22">
        <v>1.4994075326796129E-5</v>
      </c>
      <c r="Q101" s="22"/>
      <c r="R101" s="23">
        <v>1.1995260261436903E-3</v>
      </c>
      <c r="S101" s="7"/>
      <c r="T101" s="23">
        <v>1.1995260261436903E-3</v>
      </c>
      <c r="U101" s="11"/>
      <c r="V101" s="28"/>
      <c r="W101" s="28"/>
      <c r="X101" s="29"/>
      <c r="Y101" s="108" t="str">
        <f t="shared" si="12"/>
        <v>NO OFERTADO</v>
      </c>
      <c r="Z101" s="108" t="str">
        <f t="shared" si="9"/>
        <v>CORRECTO</v>
      </c>
      <c r="AA101" s="29">
        <f t="shared" si="13"/>
        <v>0</v>
      </c>
      <c r="AB101" s="23">
        <v>2.9988150653592258E-4</v>
      </c>
      <c r="AC101" s="7"/>
      <c r="AD101" s="23">
        <v>2.9988150653592258E-4</v>
      </c>
      <c r="AE101" s="28"/>
      <c r="AF101" s="28"/>
      <c r="AG101" s="28"/>
      <c r="AH101" s="29"/>
      <c r="AI101" s="108" t="str">
        <f t="shared" si="14"/>
        <v>NO OFERTADO</v>
      </c>
      <c r="AJ101" s="108" t="str">
        <f t="shared" si="10"/>
        <v>CORRECTO</v>
      </c>
      <c r="AK101" s="108"/>
      <c r="AL101" s="108"/>
      <c r="AM101" s="108"/>
      <c r="AN101" s="28"/>
      <c r="AO101" s="28"/>
      <c r="AP101" s="28"/>
      <c r="AQ101" s="29"/>
      <c r="AR101" s="108" t="str">
        <f t="shared" si="15"/>
        <v>NO OFERTADO</v>
      </c>
      <c r="AS101" s="109" t="str">
        <f t="shared" si="11"/>
        <v>CORRECTO</v>
      </c>
    </row>
    <row r="102" spans="1:45" x14ac:dyDescent="0.25">
      <c r="A102" s="134">
        <v>2282</v>
      </c>
      <c r="B102" s="135">
        <v>2025</v>
      </c>
      <c r="C102" s="10" t="s">
        <v>3513</v>
      </c>
      <c r="D102" s="136" t="s">
        <v>3523</v>
      </c>
      <c r="E102" s="136" t="s">
        <v>2974</v>
      </c>
      <c r="F102" s="136" t="s">
        <v>166</v>
      </c>
      <c r="G102" s="136" t="s">
        <v>8</v>
      </c>
      <c r="H102" s="136" t="s">
        <v>81</v>
      </c>
      <c r="I102" s="137" t="s">
        <v>45</v>
      </c>
      <c r="J102" s="8">
        <v>120</v>
      </c>
      <c r="K102" s="8" t="s">
        <v>3515</v>
      </c>
      <c r="L102" s="9">
        <v>185.99</v>
      </c>
      <c r="M102" s="138">
        <v>120</v>
      </c>
      <c r="N102" s="138">
        <f t="shared" si="8"/>
        <v>22318.800000000003</v>
      </c>
      <c r="O102" s="11" t="s">
        <v>4165</v>
      </c>
      <c r="P102" s="22">
        <v>1.3267117364561429E-5</v>
      </c>
      <c r="Q102" s="22"/>
      <c r="R102" s="23">
        <v>1.0613693891649142E-3</v>
      </c>
      <c r="S102" s="7"/>
      <c r="T102" s="23">
        <v>1.0613693891649142E-3</v>
      </c>
      <c r="U102" s="11"/>
      <c r="V102" s="28"/>
      <c r="W102" s="28"/>
      <c r="X102" s="29"/>
      <c r="Y102" s="108" t="str">
        <f t="shared" si="12"/>
        <v>NO OFERTADO</v>
      </c>
      <c r="Z102" s="108" t="str">
        <f t="shared" si="9"/>
        <v>CORRECTO</v>
      </c>
      <c r="AA102" s="29">
        <f t="shared" si="13"/>
        <v>0</v>
      </c>
      <c r="AB102" s="23">
        <v>2.6534234729122855E-4</v>
      </c>
      <c r="AC102" s="7"/>
      <c r="AD102" s="23">
        <v>2.6534234729122855E-4</v>
      </c>
      <c r="AE102" s="28"/>
      <c r="AF102" s="28"/>
      <c r="AG102" s="28"/>
      <c r="AH102" s="29"/>
      <c r="AI102" s="108" t="str">
        <f t="shared" si="14"/>
        <v>NO OFERTADO</v>
      </c>
      <c r="AJ102" s="108" t="str">
        <f t="shared" si="10"/>
        <v>CORRECTO</v>
      </c>
      <c r="AK102" s="108"/>
      <c r="AL102" s="108"/>
      <c r="AM102" s="108"/>
      <c r="AN102" s="28"/>
      <c r="AO102" s="28"/>
      <c r="AP102" s="28"/>
      <c r="AQ102" s="29"/>
      <c r="AR102" s="108" t="str">
        <f t="shared" si="15"/>
        <v>NO OFERTADO</v>
      </c>
      <c r="AS102" s="109" t="str">
        <f t="shared" si="11"/>
        <v>CORRECTO</v>
      </c>
    </row>
    <row r="103" spans="1:45" ht="24" x14ac:dyDescent="0.25">
      <c r="A103" s="134">
        <v>2284</v>
      </c>
      <c r="B103" s="135">
        <v>2147</v>
      </c>
      <c r="C103" s="10" t="s">
        <v>2972</v>
      </c>
      <c r="D103" s="136" t="s">
        <v>148</v>
      </c>
      <c r="E103" s="136" t="s">
        <v>6</v>
      </c>
      <c r="F103" s="136" t="s">
        <v>101</v>
      </c>
      <c r="G103" s="136" t="s">
        <v>8</v>
      </c>
      <c r="H103" s="136" t="s">
        <v>7</v>
      </c>
      <c r="I103" s="137" t="s">
        <v>45</v>
      </c>
      <c r="J103" s="8">
        <v>1</v>
      </c>
      <c r="K103" s="8" t="s">
        <v>2975</v>
      </c>
      <c r="L103" s="9">
        <v>875.42</v>
      </c>
      <c r="M103" s="138">
        <v>20</v>
      </c>
      <c r="N103" s="138">
        <f t="shared" si="8"/>
        <v>17508.399999999998</v>
      </c>
      <c r="O103" s="11" t="s">
        <v>4165</v>
      </c>
      <c r="P103" s="22">
        <v>1.040763829890887E-5</v>
      </c>
      <c r="Q103" s="22"/>
      <c r="R103" s="23">
        <v>8.3261106391270957E-4</v>
      </c>
      <c r="S103" s="7"/>
      <c r="T103" s="23">
        <v>8.3261106391270957E-4</v>
      </c>
      <c r="U103" s="11"/>
      <c r="V103" s="28"/>
      <c r="W103" s="28"/>
      <c r="X103" s="29"/>
      <c r="Y103" s="108" t="str">
        <f t="shared" si="12"/>
        <v>NO OFERTADO</v>
      </c>
      <c r="Z103" s="108" t="str">
        <f t="shared" si="9"/>
        <v>CORRECTO</v>
      </c>
      <c r="AA103" s="29">
        <f t="shared" si="13"/>
        <v>0</v>
      </c>
      <c r="AB103" s="23">
        <v>2.0815276597817739E-4</v>
      </c>
      <c r="AC103" s="7"/>
      <c r="AD103" s="23">
        <v>2.0815276597817739E-4</v>
      </c>
      <c r="AE103" s="28"/>
      <c r="AF103" s="28"/>
      <c r="AG103" s="28"/>
      <c r="AH103" s="29"/>
      <c r="AI103" s="108" t="str">
        <f t="shared" si="14"/>
        <v>NO OFERTADO</v>
      </c>
      <c r="AJ103" s="108" t="str">
        <f t="shared" si="10"/>
        <v>CORRECTO</v>
      </c>
      <c r="AK103" s="108"/>
      <c r="AL103" s="108"/>
      <c r="AM103" s="108"/>
      <c r="AN103" s="28"/>
      <c r="AO103" s="28"/>
      <c r="AP103" s="28"/>
      <c r="AQ103" s="29"/>
      <c r="AR103" s="108" t="str">
        <f t="shared" si="15"/>
        <v>NO OFERTADO</v>
      </c>
      <c r="AS103" s="109" t="str">
        <f t="shared" si="11"/>
        <v>CORRECTO</v>
      </c>
    </row>
    <row r="104" spans="1:45" x14ac:dyDescent="0.25">
      <c r="A104" s="134">
        <v>2285</v>
      </c>
      <c r="B104" s="135">
        <v>1960</v>
      </c>
      <c r="C104" s="10" t="s">
        <v>2734</v>
      </c>
      <c r="D104" s="136" t="s">
        <v>3394</v>
      </c>
      <c r="E104" s="136" t="s">
        <v>165</v>
      </c>
      <c r="F104" s="136" t="s">
        <v>166</v>
      </c>
      <c r="G104" s="136" t="s">
        <v>80</v>
      </c>
      <c r="H104" s="136" t="s">
        <v>2785</v>
      </c>
      <c r="I104" s="137" t="s">
        <v>45</v>
      </c>
      <c r="J104" s="8">
        <v>7.5</v>
      </c>
      <c r="K104" s="8" t="s">
        <v>3395</v>
      </c>
      <c r="L104" s="9">
        <v>8912.48</v>
      </c>
      <c r="M104" s="138">
        <v>7.5</v>
      </c>
      <c r="N104" s="138">
        <f t="shared" si="8"/>
        <v>66843.599999999991</v>
      </c>
      <c r="O104" s="11" t="s">
        <v>4165</v>
      </c>
      <c r="P104" s="22">
        <v>3.973429961600974E-5</v>
      </c>
      <c r="Q104" s="22"/>
      <c r="R104" s="23">
        <v>3.1787439692807793E-3</v>
      </c>
      <c r="S104" s="7"/>
      <c r="T104" s="23">
        <v>3.1787439692807793E-3</v>
      </c>
      <c r="U104" s="11"/>
      <c r="V104" s="28"/>
      <c r="W104" s="28"/>
      <c r="X104" s="29"/>
      <c r="Y104" s="108" t="str">
        <f t="shared" si="12"/>
        <v>NO OFERTADO</v>
      </c>
      <c r="Z104" s="108" t="str">
        <f t="shared" si="9"/>
        <v>CORRECTO</v>
      </c>
      <c r="AA104" s="29">
        <f t="shared" si="13"/>
        <v>0</v>
      </c>
      <c r="AB104" s="23">
        <v>7.9468599232019482E-4</v>
      </c>
      <c r="AC104" s="7"/>
      <c r="AD104" s="23">
        <v>7.9468599232019482E-4</v>
      </c>
      <c r="AE104" s="28"/>
      <c r="AF104" s="28"/>
      <c r="AG104" s="28"/>
      <c r="AH104" s="29"/>
      <c r="AI104" s="108" t="str">
        <f t="shared" si="14"/>
        <v>NO OFERTADO</v>
      </c>
      <c r="AJ104" s="108" t="str">
        <f t="shared" si="10"/>
        <v>CORRECTO</v>
      </c>
      <c r="AK104" s="108"/>
      <c r="AL104" s="108"/>
      <c r="AM104" s="108"/>
      <c r="AN104" s="28"/>
      <c r="AO104" s="28"/>
      <c r="AP104" s="28"/>
      <c r="AQ104" s="29"/>
      <c r="AR104" s="108" t="str">
        <f t="shared" si="15"/>
        <v>NO OFERTADO</v>
      </c>
      <c r="AS104" s="109" t="str">
        <f t="shared" si="11"/>
        <v>CORRECTO</v>
      </c>
    </row>
    <row r="105" spans="1:45" x14ac:dyDescent="0.25">
      <c r="A105" s="134">
        <v>2286</v>
      </c>
      <c r="B105" s="135">
        <v>2213</v>
      </c>
      <c r="C105" s="141" t="s">
        <v>3789</v>
      </c>
      <c r="D105" s="11" t="s">
        <v>3790</v>
      </c>
      <c r="E105" s="140" t="s">
        <v>456</v>
      </c>
      <c r="F105" s="140" t="s">
        <v>210</v>
      </c>
      <c r="G105" s="136" t="s">
        <v>80</v>
      </c>
      <c r="H105" s="140" t="s">
        <v>598</v>
      </c>
      <c r="I105" s="137" t="s">
        <v>45</v>
      </c>
      <c r="J105" s="8">
        <v>120</v>
      </c>
      <c r="K105" s="8" t="s">
        <v>3791</v>
      </c>
      <c r="L105" s="9">
        <v>2145.4899999999998</v>
      </c>
      <c r="M105" s="138">
        <v>120</v>
      </c>
      <c r="N105" s="138">
        <f t="shared" si="8"/>
        <v>257458.8</v>
      </c>
      <c r="O105" s="11" t="s">
        <v>4165</v>
      </c>
      <c r="P105" s="22">
        <v>1.5304300034675464E-4</v>
      </c>
      <c r="Q105" s="22"/>
      <c r="R105" s="23">
        <v>1.224344002774037E-2</v>
      </c>
      <c r="S105" s="7"/>
      <c r="T105" s="23">
        <v>1.224344002774037E-2</v>
      </c>
      <c r="U105" s="11"/>
      <c r="V105" s="28"/>
      <c r="W105" s="28"/>
      <c r="X105" s="29"/>
      <c r="Y105" s="108" t="str">
        <f t="shared" si="12"/>
        <v>NO OFERTADO</v>
      </c>
      <c r="Z105" s="108" t="str">
        <f t="shared" si="9"/>
        <v>CORRECTO</v>
      </c>
      <c r="AA105" s="29">
        <f t="shared" si="13"/>
        <v>0</v>
      </c>
      <c r="AB105" s="23">
        <v>3.0608600069350926E-3</v>
      </c>
      <c r="AC105" s="7"/>
      <c r="AD105" s="23">
        <v>3.0608600069350926E-3</v>
      </c>
      <c r="AE105" s="28"/>
      <c r="AF105" s="28"/>
      <c r="AG105" s="28"/>
      <c r="AH105" s="29"/>
      <c r="AI105" s="108" t="str">
        <f t="shared" si="14"/>
        <v>NO OFERTADO</v>
      </c>
      <c r="AJ105" s="108" t="str">
        <f t="shared" si="10"/>
        <v>CORRECTO</v>
      </c>
      <c r="AK105" s="108"/>
      <c r="AL105" s="108"/>
      <c r="AM105" s="108"/>
      <c r="AN105" s="28"/>
      <c r="AO105" s="28"/>
      <c r="AP105" s="28"/>
      <c r="AQ105" s="29"/>
      <c r="AR105" s="108" t="str">
        <f t="shared" si="15"/>
        <v>NO OFERTADO</v>
      </c>
      <c r="AS105" s="109" t="str">
        <f t="shared" si="11"/>
        <v>CORRECTO</v>
      </c>
    </row>
    <row r="106" spans="1:45" x14ac:dyDescent="0.25">
      <c r="A106" s="134">
        <v>2287</v>
      </c>
      <c r="B106" s="135">
        <v>2214</v>
      </c>
      <c r="C106" s="10" t="s">
        <v>3792</v>
      </c>
      <c r="D106" s="136" t="s">
        <v>3793</v>
      </c>
      <c r="E106" s="136" t="s">
        <v>3794</v>
      </c>
      <c r="F106" s="136" t="s">
        <v>267</v>
      </c>
      <c r="G106" s="136" t="s">
        <v>395</v>
      </c>
      <c r="H106" s="136" t="s">
        <v>267</v>
      </c>
      <c r="I106" s="137" t="s">
        <v>45</v>
      </c>
      <c r="J106" s="8">
        <v>1</v>
      </c>
      <c r="K106" s="8" t="s">
        <v>2735</v>
      </c>
      <c r="L106" s="9">
        <v>475219.93</v>
      </c>
      <c r="M106" s="138">
        <v>1</v>
      </c>
      <c r="N106" s="138">
        <f t="shared" si="8"/>
        <v>475219.93</v>
      </c>
      <c r="O106" s="11" t="s">
        <v>4165</v>
      </c>
      <c r="P106" s="22">
        <v>2.8248824243636152E-4</v>
      </c>
      <c r="Q106" s="22"/>
      <c r="R106" s="23">
        <v>2.2599059394908923E-2</v>
      </c>
      <c r="S106" s="7"/>
      <c r="T106" s="23">
        <v>2.2599059394908923E-2</v>
      </c>
      <c r="U106" s="11"/>
      <c r="V106" s="28"/>
      <c r="W106" s="28"/>
      <c r="X106" s="29"/>
      <c r="Y106" s="108" t="str">
        <f t="shared" si="12"/>
        <v>NO OFERTADO</v>
      </c>
      <c r="Z106" s="108" t="str">
        <f t="shared" si="9"/>
        <v>CORRECTO</v>
      </c>
      <c r="AA106" s="29">
        <f t="shared" si="13"/>
        <v>0</v>
      </c>
      <c r="AB106" s="23">
        <v>5.6497648487272307E-3</v>
      </c>
      <c r="AC106" s="7"/>
      <c r="AD106" s="23">
        <v>5.6497648487272307E-3</v>
      </c>
      <c r="AE106" s="28"/>
      <c r="AF106" s="28"/>
      <c r="AG106" s="28"/>
      <c r="AH106" s="29"/>
      <c r="AI106" s="108" t="str">
        <f t="shared" si="14"/>
        <v>NO OFERTADO</v>
      </c>
      <c r="AJ106" s="108" t="str">
        <f t="shared" si="10"/>
        <v>CORRECTO</v>
      </c>
      <c r="AK106" s="108"/>
      <c r="AL106" s="108"/>
      <c r="AM106" s="108"/>
      <c r="AN106" s="28"/>
      <c r="AO106" s="28"/>
      <c r="AP106" s="28"/>
      <c r="AQ106" s="29"/>
      <c r="AR106" s="108" t="str">
        <f t="shared" si="15"/>
        <v>NO OFERTADO</v>
      </c>
      <c r="AS106" s="109" t="str">
        <f t="shared" si="11"/>
        <v>CORRECTO</v>
      </c>
    </row>
    <row r="107" spans="1:45" x14ac:dyDescent="0.25">
      <c r="A107" s="134">
        <v>2288</v>
      </c>
      <c r="B107" s="135">
        <v>2215</v>
      </c>
      <c r="C107" s="10" t="s">
        <v>3795</v>
      </c>
      <c r="D107" s="136" t="s">
        <v>3796</v>
      </c>
      <c r="E107" s="136" t="s">
        <v>3797</v>
      </c>
      <c r="F107" s="136" t="s">
        <v>598</v>
      </c>
      <c r="G107" s="136" t="s">
        <v>80</v>
      </c>
      <c r="H107" s="136" t="s">
        <v>598</v>
      </c>
      <c r="I107" s="137">
        <v>32280</v>
      </c>
      <c r="J107" s="8">
        <v>1</v>
      </c>
      <c r="K107" s="8" t="s">
        <v>599</v>
      </c>
      <c r="L107" s="9">
        <v>32280</v>
      </c>
      <c r="M107" s="138">
        <v>1</v>
      </c>
      <c r="N107" s="138">
        <f t="shared" si="8"/>
        <v>32280</v>
      </c>
      <c r="O107" s="11" t="s">
        <v>4165</v>
      </c>
      <c r="P107" s="22">
        <v>1.9188421802607795E-5</v>
      </c>
      <c r="Q107" s="22">
        <v>3.35880673897788E-5</v>
      </c>
      <c r="R107" s="23">
        <v>1.5350737442086236E-3</v>
      </c>
      <c r="S107" s="24">
        <v>5.0382101084668195E-4</v>
      </c>
      <c r="T107" s="23">
        <v>2.0388947550553055E-3</v>
      </c>
      <c r="U107" s="11"/>
      <c r="V107" s="28"/>
      <c r="W107" s="28"/>
      <c r="X107" s="29"/>
      <c r="Y107" s="108" t="str">
        <f t="shared" si="12"/>
        <v>NO OFERTADO</v>
      </c>
      <c r="Z107" s="108" t="str">
        <f t="shared" si="9"/>
        <v>CORRECTO</v>
      </c>
      <c r="AA107" s="29">
        <f t="shared" si="13"/>
        <v>0</v>
      </c>
      <c r="AB107" s="23">
        <v>3.8376843605215591E-4</v>
      </c>
      <c r="AC107" s="24">
        <v>1.6794033694889399E-4</v>
      </c>
      <c r="AD107" s="23">
        <v>5.5170877300104993E-4</v>
      </c>
      <c r="AE107" s="28"/>
      <c r="AF107" s="28"/>
      <c r="AG107" s="28"/>
      <c r="AH107" s="29"/>
      <c r="AI107" s="108" t="str">
        <f t="shared" si="14"/>
        <v>NO OFERTADO</v>
      </c>
      <c r="AJ107" s="108" t="str">
        <f t="shared" si="10"/>
        <v>CORRECTO</v>
      </c>
      <c r="AK107" s="108"/>
      <c r="AL107" s="108"/>
      <c r="AM107" s="108"/>
      <c r="AN107" s="28"/>
      <c r="AO107" s="28"/>
      <c r="AP107" s="28"/>
      <c r="AQ107" s="29"/>
      <c r="AR107" s="108" t="str">
        <f t="shared" si="15"/>
        <v>NO OFERTADO</v>
      </c>
      <c r="AS107" s="109" t="str">
        <f t="shared" si="11"/>
        <v>CORRECTO</v>
      </c>
    </row>
    <row r="108" spans="1:45" x14ac:dyDescent="0.25">
      <c r="A108" s="134">
        <v>2290</v>
      </c>
      <c r="B108" s="135">
        <v>1998</v>
      </c>
      <c r="C108" s="10" t="s">
        <v>3470</v>
      </c>
      <c r="D108" s="136" t="s">
        <v>3471</v>
      </c>
      <c r="E108" s="136" t="s">
        <v>748</v>
      </c>
      <c r="F108" s="136" t="s">
        <v>166</v>
      </c>
      <c r="G108" s="136" t="s">
        <v>242</v>
      </c>
      <c r="H108" s="136" t="s">
        <v>81</v>
      </c>
      <c r="I108" s="137" t="s">
        <v>45</v>
      </c>
      <c r="J108" s="8">
        <v>100</v>
      </c>
      <c r="K108" s="8" t="s">
        <v>1005</v>
      </c>
      <c r="L108" s="9">
        <v>279</v>
      </c>
      <c r="M108" s="138">
        <v>100</v>
      </c>
      <c r="N108" s="138">
        <f t="shared" si="8"/>
        <v>27900</v>
      </c>
      <c r="O108" s="11" t="s">
        <v>4165</v>
      </c>
      <c r="P108" s="22">
        <v>1.6584788360990011E-5</v>
      </c>
      <c r="Q108" s="22"/>
      <c r="R108" s="23">
        <v>1.3267830688792007E-3</v>
      </c>
      <c r="S108" s="7"/>
      <c r="T108" s="23">
        <v>1.3267830688792007E-3</v>
      </c>
      <c r="U108" s="11"/>
      <c r="V108" s="28"/>
      <c r="W108" s="28"/>
      <c r="X108" s="29"/>
      <c r="Y108" s="108" t="str">
        <f t="shared" si="12"/>
        <v>NO OFERTADO</v>
      </c>
      <c r="Z108" s="108" t="str">
        <f t="shared" si="9"/>
        <v>CORRECTO</v>
      </c>
      <c r="AA108" s="29">
        <f t="shared" si="13"/>
        <v>0</v>
      </c>
      <c r="AB108" s="23">
        <v>3.3169576721980018E-4</v>
      </c>
      <c r="AC108" s="7"/>
      <c r="AD108" s="23">
        <v>3.3169576721980018E-4</v>
      </c>
      <c r="AE108" s="28"/>
      <c r="AF108" s="28"/>
      <c r="AG108" s="28"/>
      <c r="AH108" s="29"/>
      <c r="AI108" s="108" t="str">
        <f t="shared" si="14"/>
        <v>NO OFERTADO</v>
      </c>
      <c r="AJ108" s="108" t="str">
        <f t="shared" si="10"/>
        <v>CORRECTO</v>
      </c>
      <c r="AK108" s="108"/>
      <c r="AL108" s="108"/>
      <c r="AM108" s="108"/>
      <c r="AN108" s="28"/>
      <c r="AO108" s="28"/>
      <c r="AP108" s="28"/>
      <c r="AQ108" s="29"/>
      <c r="AR108" s="108" t="str">
        <f t="shared" si="15"/>
        <v>NO OFERTADO</v>
      </c>
      <c r="AS108" s="109" t="str">
        <f t="shared" si="11"/>
        <v>CORRECTO</v>
      </c>
    </row>
    <row r="109" spans="1:45" ht="24" x14ac:dyDescent="0.25">
      <c r="A109" s="134">
        <v>2291</v>
      </c>
      <c r="B109" s="135">
        <v>2123</v>
      </c>
      <c r="C109" s="10" t="s">
        <v>3667</v>
      </c>
      <c r="D109" s="136" t="s">
        <v>3668</v>
      </c>
      <c r="E109" s="136" t="s">
        <v>6</v>
      </c>
      <c r="F109" s="136" t="s">
        <v>101</v>
      </c>
      <c r="G109" s="136" t="s">
        <v>8</v>
      </c>
      <c r="H109" s="136" t="s">
        <v>7</v>
      </c>
      <c r="I109" s="137" t="s">
        <v>45</v>
      </c>
      <c r="J109" s="8">
        <v>1</v>
      </c>
      <c r="K109" s="8" t="s">
        <v>3669</v>
      </c>
      <c r="L109" s="9">
        <v>1411.23</v>
      </c>
      <c r="M109" s="138">
        <v>30</v>
      </c>
      <c r="N109" s="138">
        <f t="shared" si="8"/>
        <v>42336.9</v>
      </c>
      <c r="O109" s="11" t="s">
        <v>4165</v>
      </c>
      <c r="P109" s="22">
        <v>2.5166613848042939E-5</v>
      </c>
      <c r="Q109" s="22"/>
      <c r="R109" s="23">
        <v>2.013329107843435E-3</v>
      </c>
      <c r="S109" s="7"/>
      <c r="T109" s="23">
        <v>2.013329107843435E-3</v>
      </c>
      <c r="U109" s="11"/>
      <c r="V109" s="28"/>
      <c r="W109" s="28"/>
      <c r="X109" s="29"/>
      <c r="Y109" s="108" t="str">
        <f t="shared" si="12"/>
        <v>NO OFERTADO</v>
      </c>
      <c r="Z109" s="108" t="str">
        <f t="shared" si="9"/>
        <v>CORRECTO</v>
      </c>
      <c r="AA109" s="29">
        <f t="shared" si="13"/>
        <v>0</v>
      </c>
      <c r="AB109" s="23">
        <v>5.0333227696085876E-4</v>
      </c>
      <c r="AC109" s="7"/>
      <c r="AD109" s="23">
        <v>5.0333227696085876E-4</v>
      </c>
      <c r="AE109" s="28"/>
      <c r="AF109" s="28"/>
      <c r="AG109" s="28"/>
      <c r="AH109" s="29"/>
      <c r="AI109" s="108" t="str">
        <f t="shared" si="14"/>
        <v>NO OFERTADO</v>
      </c>
      <c r="AJ109" s="108" t="str">
        <f t="shared" si="10"/>
        <v>CORRECTO</v>
      </c>
      <c r="AK109" s="108"/>
      <c r="AL109" s="108"/>
      <c r="AM109" s="108"/>
      <c r="AN109" s="28"/>
      <c r="AO109" s="28"/>
      <c r="AP109" s="28"/>
      <c r="AQ109" s="29"/>
      <c r="AR109" s="108" t="str">
        <f t="shared" si="15"/>
        <v>NO OFERTADO</v>
      </c>
      <c r="AS109" s="109" t="str">
        <f t="shared" si="11"/>
        <v>CORRECTO</v>
      </c>
    </row>
    <row r="110" spans="1:45" ht="24" x14ac:dyDescent="0.25">
      <c r="A110" s="134">
        <v>2293</v>
      </c>
      <c r="B110" s="135">
        <v>2785</v>
      </c>
      <c r="C110" s="10" t="s">
        <v>1728</v>
      </c>
      <c r="D110" s="136" t="s">
        <v>4561</v>
      </c>
      <c r="E110" s="136" t="s">
        <v>6</v>
      </c>
      <c r="F110" s="136" t="s">
        <v>7</v>
      </c>
      <c r="G110" s="136" t="s">
        <v>8</v>
      </c>
      <c r="H110" s="136" t="s">
        <v>7</v>
      </c>
      <c r="I110" s="137" t="s">
        <v>45</v>
      </c>
      <c r="J110" s="8">
        <v>1</v>
      </c>
      <c r="K110" s="11" t="s">
        <v>1730</v>
      </c>
      <c r="L110" s="9">
        <v>176</v>
      </c>
      <c r="M110" s="9">
        <v>30</v>
      </c>
      <c r="N110" s="138">
        <f t="shared" si="8"/>
        <v>5280</v>
      </c>
      <c r="O110" s="11" t="s">
        <v>4165</v>
      </c>
      <c r="P110" s="22">
        <v>3.1386266145529483E-6</v>
      </c>
      <c r="Q110" s="22"/>
      <c r="R110" s="23">
        <v>2.5109012916423588E-4</v>
      </c>
      <c r="S110" s="7"/>
      <c r="T110" s="23">
        <v>2.5109012916423588E-4</v>
      </c>
      <c r="U110" s="11"/>
      <c r="V110" s="28"/>
      <c r="W110" s="28"/>
      <c r="X110" s="29"/>
      <c r="Y110" s="108" t="str">
        <f t="shared" si="12"/>
        <v>NO OFERTADO</v>
      </c>
      <c r="Z110" s="108" t="str">
        <f t="shared" si="9"/>
        <v>CORRECTO</v>
      </c>
      <c r="AA110" s="29">
        <f t="shared" si="13"/>
        <v>0</v>
      </c>
      <c r="AB110" s="23">
        <v>6.2772532291058969E-5</v>
      </c>
      <c r="AC110" s="7"/>
      <c r="AD110" s="23">
        <v>6.2772532291058969E-5</v>
      </c>
      <c r="AE110" s="28"/>
      <c r="AF110" s="28"/>
      <c r="AG110" s="28"/>
      <c r="AH110" s="29"/>
      <c r="AI110" s="108" t="str">
        <f t="shared" si="14"/>
        <v>NO OFERTADO</v>
      </c>
      <c r="AJ110" s="108" t="str">
        <f t="shared" si="10"/>
        <v>CORRECTO</v>
      </c>
      <c r="AK110" s="108"/>
      <c r="AL110" s="108"/>
      <c r="AM110" s="108"/>
      <c r="AN110" s="28"/>
      <c r="AO110" s="28"/>
      <c r="AP110" s="28"/>
      <c r="AQ110" s="29"/>
      <c r="AR110" s="108" t="str">
        <f t="shared" si="15"/>
        <v>NO OFERTADO</v>
      </c>
      <c r="AS110" s="109" t="str">
        <f t="shared" si="11"/>
        <v>CORRECTO</v>
      </c>
    </row>
    <row r="111" spans="1:45" ht="24" x14ac:dyDescent="0.25">
      <c r="A111" s="134">
        <v>2294</v>
      </c>
      <c r="B111" s="135">
        <v>2160</v>
      </c>
      <c r="C111" s="10" t="s">
        <v>3717</v>
      </c>
      <c r="D111" s="136" t="s">
        <v>3718</v>
      </c>
      <c r="E111" s="136" t="s">
        <v>7</v>
      </c>
      <c r="F111" s="136" t="s">
        <v>7</v>
      </c>
      <c r="G111" s="136" t="s">
        <v>8</v>
      </c>
      <c r="H111" s="136" t="s">
        <v>7</v>
      </c>
      <c r="I111" s="137" t="s">
        <v>45</v>
      </c>
      <c r="J111" s="8">
        <v>1</v>
      </c>
      <c r="K111" s="8" t="s">
        <v>303</v>
      </c>
      <c r="L111" s="9">
        <v>78.83</v>
      </c>
      <c r="M111" s="138">
        <v>70</v>
      </c>
      <c r="N111" s="138">
        <f t="shared" si="8"/>
        <v>5518.0999999999995</v>
      </c>
      <c r="O111" s="11" t="s">
        <v>4165</v>
      </c>
      <c r="P111" s="22">
        <v>3.280162030637239E-6</v>
      </c>
      <c r="Q111" s="22"/>
      <c r="R111" s="23">
        <v>2.6241296245097911E-4</v>
      </c>
      <c r="S111" s="7"/>
      <c r="T111" s="23">
        <v>2.6241296245097911E-4</v>
      </c>
      <c r="U111" s="11"/>
      <c r="V111" s="28"/>
      <c r="W111" s="28"/>
      <c r="X111" s="29"/>
      <c r="Y111" s="108" t="str">
        <f t="shared" si="12"/>
        <v>NO OFERTADO</v>
      </c>
      <c r="Z111" s="108" t="str">
        <f t="shared" si="9"/>
        <v>CORRECTO</v>
      </c>
      <c r="AA111" s="29">
        <f t="shared" si="13"/>
        <v>0</v>
      </c>
      <c r="AB111" s="23">
        <v>6.5603240612744778E-5</v>
      </c>
      <c r="AC111" s="7"/>
      <c r="AD111" s="23">
        <v>6.5603240612744778E-5</v>
      </c>
      <c r="AE111" s="28"/>
      <c r="AF111" s="28"/>
      <c r="AG111" s="28"/>
      <c r="AH111" s="29"/>
      <c r="AI111" s="108" t="str">
        <f t="shared" si="14"/>
        <v>NO OFERTADO</v>
      </c>
      <c r="AJ111" s="108" t="str">
        <f t="shared" si="10"/>
        <v>CORRECTO</v>
      </c>
      <c r="AK111" s="108"/>
      <c r="AL111" s="108"/>
      <c r="AM111" s="108"/>
      <c r="AN111" s="28"/>
      <c r="AO111" s="28"/>
      <c r="AP111" s="28"/>
      <c r="AQ111" s="29"/>
      <c r="AR111" s="108" t="str">
        <f t="shared" si="15"/>
        <v>NO OFERTADO</v>
      </c>
      <c r="AS111" s="109" t="str">
        <f t="shared" si="11"/>
        <v>CORRECTO</v>
      </c>
    </row>
    <row r="112" spans="1:45" ht="24" x14ac:dyDescent="0.25">
      <c r="A112" s="134">
        <v>2296</v>
      </c>
      <c r="B112" s="135">
        <v>2219</v>
      </c>
      <c r="C112" s="10" t="s">
        <v>3798</v>
      </c>
      <c r="D112" s="136" t="s">
        <v>4889</v>
      </c>
      <c r="E112" s="136" t="s">
        <v>7</v>
      </c>
      <c r="F112" s="136" t="s">
        <v>7</v>
      </c>
      <c r="G112" s="136" t="s">
        <v>8</v>
      </c>
      <c r="H112" s="136" t="s">
        <v>7</v>
      </c>
      <c r="I112" s="137" t="s">
        <v>45</v>
      </c>
      <c r="J112" s="8">
        <v>1</v>
      </c>
      <c r="K112" s="8" t="s">
        <v>2268</v>
      </c>
      <c r="L112" s="9">
        <v>2596.98</v>
      </c>
      <c r="M112" s="138">
        <v>30</v>
      </c>
      <c r="N112" s="138">
        <f t="shared" si="8"/>
        <v>77909.399999999994</v>
      </c>
      <c r="O112" s="11" t="s">
        <v>4165</v>
      </c>
      <c r="P112" s="22">
        <v>4.6312219008305198E-5</v>
      </c>
      <c r="Q112" s="22"/>
      <c r="R112" s="23">
        <v>3.704977520664416E-3</v>
      </c>
      <c r="S112" s="7"/>
      <c r="T112" s="23">
        <v>3.704977520664416E-3</v>
      </c>
      <c r="U112" s="11"/>
      <c r="V112" s="28"/>
      <c r="W112" s="28"/>
      <c r="X112" s="29"/>
      <c r="Y112" s="108" t="str">
        <f t="shared" si="12"/>
        <v>NO OFERTADO</v>
      </c>
      <c r="Z112" s="108" t="str">
        <f t="shared" si="9"/>
        <v>CORRECTO</v>
      </c>
      <c r="AA112" s="29">
        <f t="shared" si="13"/>
        <v>0</v>
      </c>
      <c r="AB112" s="23">
        <v>9.26244380166104E-4</v>
      </c>
      <c r="AC112" s="7"/>
      <c r="AD112" s="23">
        <v>9.26244380166104E-4</v>
      </c>
      <c r="AE112" s="28"/>
      <c r="AF112" s="28"/>
      <c r="AG112" s="28"/>
      <c r="AH112" s="29"/>
      <c r="AI112" s="108" t="str">
        <f t="shared" si="14"/>
        <v>NO OFERTADO</v>
      </c>
      <c r="AJ112" s="108" t="str">
        <f t="shared" si="10"/>
        <v>CORRECTO</v>
      </c>
      <c r="AK112" s="108"/>
      <c r="AL112" s="108"/>
      <c r="AM112" s="108"/>
      <c r="AN112" s="28"/>
      <c r="AO112" s="28"/>
      <c r="AP112" s="28"/>
      <c r="AQ112" s="29"/>
      <c r="AR112" s="108" t="str">
        <f t="shared" si="15"/>
        <v>NO OFERTADO</v>
      </c>
      <c r="AS112" s="109" t="str">
        <f t="shared" si="11"/>
        <v>CORRECTO</v>
      </c>
    </row>
    <row r="113" spans="1:45" ht="24" x14ac:dyDescent="0.25">
      <c r="A113" s="134">
        <v>2297</v>
      </c>
      <c r="B113" s="135">
        <v>2220</v>
      </c>
      <c r="C113" s="10" t="s">
        <v>2696</v>
      </c>
      <c r="D113" s="136" t="s">
        <v>3799</v>
      </c>
      <c r="E113" s="136" t="s">
        <v>6</v>
      </c>
      <c r="F113" s="136" t="s">
        <v>7</v>
      </c>
      <c r="G113" s="136" t="s">
        <v>8</v>
      </c>
      <c r="H113" s="136" t="s">
        <v>7</v>
      </c>
      <c r="I113" s="137" t="s">
        <v>45</v>
      </c>
      <c r="J113" s="8">
        <v>1</v>
      </c>
      <c r="K113" s="8" t="s">
        <v>2698</v>
      </c>
      <c r="L113" s="9">
        <v>6320</v>
      </c>
      <c r="M113" s="138">
        <v>30</v>
      </c>
      <c r="N113" s="138">
        <f t="shared" si="8"/>
        <v>189600</v>
      </c>
      <c r="O113" s="11" t="s">
        <v>4165</v>
      </c>
      <c r="P113" s="22">
        <v>1.1270522843167405E-4</v>
      </c>
      <c r="Q113" s="22"/>
      <c r="R113" s="23">
        <v>9.0164182745339234E-3</v>
      </c>
      <c r="S113" s="7"/>
      <c r="T113" s="23">
        <v>9.0164182745339234E-3</v>
      </c>
      <c r="U113" s="11"/>
      <c r="V113" s="28"/>
      <c r="W113" s="28"/>
      <c r="X113" s="29"/>
      <c r="Y113" s="108" t="str">
        <f t="shared" si="12"/>
        <v>NO OFERTADO</v>
      </c>
      <c r="Z113" s="108" t="str">
        <f t="shared" si="9"/>
        <v>CORRECTO</v>
      </c>
      <c r="AA113" s="29">
        <f t="shared" si="13"/>
        <v>0</v>
      </c>
      <c r="AB113" s="23">
        <v>2.2541045686334808E-3</v>
      </c>
      <c r="AC113" s="7"/>
      <c r="AD113" s="23">
        <v>2.2541045686334808E-3</v>
      </c>
      <c r="AE113" s="28"/>
      <c r="AF113" s="28"/>
      <c r="AG113" s="28"/>
      <c r="AH113" s="29"/>
      <c r="AI113" s="108" t="str">
        <f t="shared" si="14"/>
        <v>NO OFERTADO</v>
      </c>
      <c r="AJ113" s="108" t="str">
        <f t="shared" si="10"/>
        <v>CORRECTO</v>
      </c>
      <c r="AK113" s="108"/>
      <c r="AL113" s="108"/>
      <c r="AM113" s="108"/>
      <c r="AN113" s="28"/>
      <c r="AO113" s="28"/>
      <c r="AP113" s="28"/>
      <c r="AQ113" s="29"/>
      <c r="AR113" s="108" t="str">
        <f t="shared" si="15"/>
        <v>NO OFERTADO</v>
      </c>
      <c r="AS113" s="109" t="str">
        <f t="shared" si="11"/>
        <v>CORRECTO</v>
      </c>
    </row>
    <row r="114" spans="1:45" ht="24" x14ac:dyDescent="0.25">
      <c r="A114" s="134">
        <v>2298</v>
      </c>
      <c r="B114" s="135">
        <v>2221</v>
      </c>
      <c r="C114" s="10" t="s">
        <v>3800</v>
      </c>
      <c r="D114" s="136" t="s">
        <v>3801</v>
      </c>
      <c r="E114" s="136" t="s">
        <v>7</v>
      </c>
      <c r="F114" s="136" t="s">
        <v>7</v>
      </c>
      <c r="G114" s="136" t="s">
        <v>8</v>
      </c>
      <c r="H114" s="136" t="s">
        <v>7</v>
      </c>
      <c r="I114" s="137" t="s">
        <v>45</v>
      </c>
      <c r="J114" s="8">
        <v>1</v>
      </c>
      <c r="K114" s="8" t="s">
        <v>681</v>
      </c>
      <c r="L114" s="9">
        <v>14055.46</v>
      </c>
      <c r="M114" s="138">
        <v>20</v>
      </c>
      <c r="N114" s="138">
        <f t="shared" si="8"/>
        <v>281109.19999999995</v>
      </c>
      <c r="O114" s="11" t="s">
        <v>4165</v>
      </c>
      <c r="P114" s="22">
        <v>1.6710166983251656E-4</v>
      </c>
      <c r="Q114" s="22"/>
      <c r="R114" s="23">
        <v>1.3368133586601324E-2</v>
      </c>
      <c r="S114" s="7"/>
      <c r="T114" s="23">
        <v>1.3368133586601324E-2</v>
      </c>
      <c r="U114" s="11"/>
      <c r="V114" s="28"/>
      <c r="W114" s="28"/>
      <c r="X114" s="29"/>
      <c r="Y114" s="108" t="str">
        <f t="shared" si="12"/>
        <v>NO OFERTADO</v>
      </c>
      <c r="Z114" s="108" t="str">
        <f t="shared" si="9"/>
        <v>CORRECTO</v>
      </c>
      <c r="AA114" s="29">
        <f t="shared" si="13"/>
        <v>0</v>
      </c>
      <c r="AB114" s="23">
        <v>3.342033396650331E-3</v>
      </c>
      <c r="AC114" s="7"/>
      <c r="AD114" s="23">
        <v>3.342033396650331E-3</v>
      </c>
      <c r="AE114" s="28"/>
      <c r="AF114" s="28"/>
      <c r="AG114" s="28"/>
      <c r="AH114" s="29"/>
      <c r="AI114" s="108" t="str">
        <f t="shared" si="14"/>
        <v>NO OFERTADO</v>
      </c>
      <c r="AJ114" s="108" t="str">
        <f t="shared" si="10"/>
        <v>CORRECTO</v>
      </c>
      <c r="AK114" s="108"/>
      <c r="AL114" s="108"/>
      <c r="AM114" s="108"/>
      <c r="AN114" s="28"/>
      <c r="AO114" s="28"/>
      <c r="AP114" s="28"/>
      <c r="AQ114" s="29"/>
      <c r="AR114" s="108" t="str">
        <f t="shared" si="15"/>
        <v>NO OFERTADO</v>
      </c>
      <c r="AS114" s="109" t="str">
        <f t="shared" si="11"/>
        <v>CORRECTO</v>
      </c>
    </row>
    <row r="115" spans="1:45" x14ac:dyDescent="0.25">
      <c r="A115" s="134">
        <v>2299</v>
      </c>
      <c r="B115" s="135">
        <v>2222</v>
      </c>
      <c r="C115" s="10" t="s">
        <v>4890</v>
      </c>
      <c r="D115" s="136" t="s">
        <v>3802</v>
      </c>
      <c r="E115" s="136" t="s">
        <v>165</v>
      </c>
      <c r="F115" s="136" t="s">
        <v>166</v>
      </c>
      <c r="G115" s="136" t="s">
        <v>8</v>
      </c>
      <c r="H115" s="136" t="s">
        <v>267</v>
      </c>
      <c r="I115" s="137" t="s">
        <v>45</v>
      </c>
      <c r="J115" s="8">
        <v>50</v>
      </c>
      <c r="K115" s="8" t="s">
        <v>562</v>
      </c>
      <c r="L115" s="9">
        <v>3204.5</v>
      </c>
      <c r="M115" s="138">
        <v>50</v>
      </c>
      <c r="N115" s="138">
        <f t="shared" si="8"/>
        <v>160225</v>
      </c>
      <c r="O115" s="11" t="s">
        <v>4165</v>
      </c>
      <c r="P115" s="22">
        <v>9.5243645703929191E-5</v>
      </c>
      <c r="Q115" s="22"/>
      <c r="R115" s="23">
        <v>7.6194916563143353E-3</v>
      </c>
      <c r="S115" s="7"/>
      <c r="T115" s="23">
        <v>7.6194916563143353E-3</v>
      </c>
      <c r="U115" s="11"/>
      <c r="V115" s="28"/>
      <c r="W115" s="28"/>
      <c r="X115" s="29"/>
      <c r="Y115" s="108" t="str">
        <f t="shared" si="12"/>
        <v>NO OFERTADO</v>
      </c>
      <c r="Z115" s="108" t="str">
        <f t="shared" si="9"/>
        <v>CORRECTO</v>
      </c>
      <c r="AA115" s="29">
        <f t="shared" si="13"/>
        <v>0</v>
      </c>
      <c r="AB115" s="23">
        <v>1.9048729140785838E-3</v>
      </c>
      <c r="AC115" s="7"/>
      <c r="AD115" s="23">
        <v>1.9048729140785838E-3</v>
      </c>
      <c r="AE115" s="28"/>
      <c r="AF115" s="28"/>
      <c r="AG115" s="28"/>
      <c r="AH115" s="29"/>
      <c r="AI115" s="108" t="str">
        <f t="shared" si="14"/>
        <v>NO OFERTADO</v>
      </c>
      <c r="AJ115" s="108" t="str">
        <f t="shared" si="10"/>
        <v>CORRECTO</v>
      </c>
      <c r="AK115" s="108"/>
      <c r="AL115" s="108"/>
      <c r="AM115" s="108"/>
      <c r="AN115" s="28"/>
      <c r="AO115" s="28"/>
      <c r="AP115" s="28"/>
      <c r="AQ115" s="29"/>
      <c r="AR115" s="108" t="str">
        <f t="shared" si="15"/>
        <v>NO OFERTADO</v>
      </c>
      <c r="AS115" s="109" t="str">
        <f t="shared" si="11"/>
        <v>CORRECTO</v>
      </c>
    </row>
    <row r="116" spans="1:45" x14ac:dyDescent="0.25">
      <c r="A116" s="134">
        <v>2300</v>
      </c>
      <c r="B116" s="135">
        <v>2223</v>
      </c>
      <c r="C116" s="10" t="s">
        <v>3604</v>
      </c>
      <c r="D116" s="136" t="s">
        <v>3605</v>
      </c>
      <c r="E116" s="136" t="s">
        <v>559</v>
      </c>
      <c r="F116" s="136" t="s">
        <v>166</v>
      </c>
      <c r="G116" s="136" t="s">
        <v>8</v>
      </c>
      <c r="H116" s="136" t="s">
        <v>81</v>
      </c>
      <c r="I116" s="137" t="s">
        <v>45</v>
      </c>
      <c r="J116" s="8">
        <v>120</v>
      </c>
      <c r="K116" s="8" t="s">
        <v>3606</v>
      </c>
      <c r="L116" s="9">
        <v>286.58999999999997</v>
      </c>
      <c r="M116" s="138">
        <v>120</v>
      </c>
      <c r="N116" s="138">
        <f t="shared" si="8"/>
        <v>34390.799999999996</v>
      </c>
      <c r="O116" s="11" t="s">
        <v>4165</v>
      </c>
      <c r="P116" s="22">
        <v>2.0443159124198393E-5</v>
      </c>
      <c r="Q116" s="22"/>
      <c r="R116" s="23">
        <v>1.6354527299358714E-3</v>
      </c>
      <c r="S116" s="7"/>
      <c r="T116" s="23">
        <v>1.6354527299358714E-3</v>
      </c>
      <c r="U116" s="11"/>
      <c r="V116" s="28"/>
      <c r="W116" s="28"/>
      <c r="X116" s="29"/>
      <c r="Y116" s="108" t="str">
        <f t="shared" si="12"/>
        <v>NO OFERTADO</v>
      </c>
      <c r="Z116" s="108" t="str">
        <f t="shared" si="9"/>
        <v>CORRECTO</v>
      </c>
      <c r="AA116" s="29">
        <f t="shared" si="13"/>
        <v>0</v>
      </c>
      <c r="AB116" s="23">
        <v>4.0886318248396786E-4</v>
      </c>
      <c r="AC116" s="7"/>
      <c r="AD116" s="23">
        <v>4.0886318248396786E-4</v>
      </c>
      <c r="AE116" s="28"/>
      <c r="AF116" s="28"/>
      <c r="AG116" s="28"/>
      <c r="AH116" s="29"/>
      <c r="AI116" s="108" t="str">
        <f t="shared" si="14"/>
        <v>NO OFERTADO</v>
      </c>
      <c r="AJ116" s="108" t="str">
        <f t="shared" si="10"/>
        <v>CORRECTO</v>
      </c>
      <c r="AK116" s="108"/>
      <c r="AL116" s="108"/>
      <c r="AM116" s="108"/>
      <c r="AN116" s="28"/>
      <c r="AO116" s="28"/>
      <c r="AP116" s="28"/>
      <c r="AQ116" s="29"/>
      <c r="AR116" s="108" t="str">
        <f t="shared" si="15"/>
        <v>NO OFERTADO</v>
      </c>
      <c r="AS116" s="109" t="str">
        <f t="shared" si="11"/>
        <v>CORRECTO</v>
      </c>
    </row>
    <row r="117" spans="1:45" x14ac:dyDescent="0.25">
      <c r="A117" s="134">
        <v>2301</v>
      </c>
      <c r="B117" s="135">
        <v>2073</v>
      </c>
      <c r="C117" s="10" t="s">
        <v>3604</v>
      </c>
      <c r="D117" s="136" t="s">
        <v>3605</v>
      </c>
      <c r="E117" s="136" t="s">
        <v>1634</v>
      </c>
      <c r="F117" s="136" t="s">
        <v>166</v>
      </c>
      <c r="G117" s="136" t="s">
        <v>8</v>
      </c>
      <c r="H117" s="136" t="s">
        <v>81</v>
      </c>
      <c r="I117" s="137" t="s">
        <v>45</v>
      </c>
      <c r="J117" s="8">
        <v>30</v>
      </c>
      <c r="K117" s="8" t="s">
        <v>3606</v>
      </c>
      <c r="L117" s="9">
        <v>363.38</v>
      </c>
      <c r="M117" s="138">
        <v>30</v>
      </c>
      <c r="N117" s="138">
        <f t="shared" si="8"/>
        <v>10901.4</v>
      </c>
      <c r="O117" s="11" t="s">
        <v>4165</v>
      </c>
      <c r="P117" s="22">
        <v>6.4801939727059672E-6</v>
      </c>
      <c r="Q117" s="22"/>
      <c r="R117" s="23">
        <v>5.1841551781647735E-4</v>
      </c>
      <c r="S117" s="7"/>
      <c r="T117" s="23">
        <v>5.1841551781647735E-4</v>
      </c>
      <c r="U117" s="11"/>
      <c r="V117" s="28"/>
      <c r="W117" s="28"/>
      <c r="X117" s="29"/>
      <c r="Y117" s="108" t="str">
        <f t="shared" si="12"/>
        <v>NO OFERTADO</v>
      </c>
      <c r="Z117" s="108" t="str">
        <f t="shared" si="9"/>
        <v>CORRECTO</v>
      </c>
      <c r="AA117" s="29">
        <f t="shared" si="13"/>
        <v>0</v>
      </c>
      <c r="AB117" s="23">
        <v>1.2960387945411934E-4</v>
      </c>
      <c r="AC117" s="7"/>
      <c r="AD117" s="23">
        <v>1.2960387945411934E-4</v>
      </c>
      <c r="AE117" s="28"/>
      <c r="AF117" s="28"/>
      <c r="AG117" s="28"/>
      <c r="AH117" s="29"/>
      <c r="AI117" s="108" t="str">
        <f t="shared" si="14"/>
        <v>NO OFERTADO</v>
      </c>
      <c r="AJ117" s="108" t="str">
        <f t="shared" si="10"/>
        <v>CORRECTO</v>
      </c>
      <c r="AK117" s="108"/>
      <c r="AL117" s="108"/>
      <c r="AM117" s="108"/>
      <c r="AN117" s="28"/>
      <c r="AO117" s="28"/>
      <c r="AP117" s="28"/>
      <c r="AQ117" s="29"/>
      <c r="AR117" s="108" t="str">
        <f t="shared" si="15"/>
        <v>NO OFERTADO</v>
      </c>
      <c r="AS117" s="109" t="str">
        <f t="shared" si="11"/>
        <v>CORRECTO</v>
      </c>
    </row>
    <row r="118" spans="1:45" x14ac:dyDescent="0.25">
      <c r="A118" s="134">
        <v>2302</v>
      </c>
      <c r="B118" s="135">
        <v>2224</v>
      </c>
      <c r="C118" s="10" t="s">
        <v>1686</v>
      </c>
      <c r="D118" s="136" t="s">
        <v>3803</v>
      </c>
      <c r="E118" s="136" t="s">
        <v>36</v>
      </c>
      <c r="F118" s="136" t="s">
        <v>36</v>
      </c>
      <c r="G118" s="136" t="s">
        <v>17</v>
      </c>
      <c r="H118" s="136" t="s">
        <v>36</v>
      </c>
      <c r="I118" s="137" t="s">
        <v>45</v>
      </c>
      <c r="J118" s="8">
        <v>1</v>
      </c>
      <c r="K118" s="8" t="s">
        <v>1688</v>
      </c>
      <c r="L118" s="9">
        <v>59477.31</v>
      </c>
      <c r="M118" s="138">
        <v>1</v>
      </c>
      <c r="N118" s="138">
        <f t="shared" si="8"/>
        <v>59477.31</v>
      </c>
      <c r="O118" s="11" t="s">
        <v>4165</v>
      </c>
      <c r="P118" s="22">
        <v>3.5355505327275795E-5</v>
      </c>
      <c r="Q118" s="22"/>
      <c r="R118" s="23">
        <v>2.8284404261820634E-3</v>
      </c>
      <c r="S118" s="7"/>
      <c r="T118" s="23">
        <v>2.8284404261820634E-3</v>
      </c>
      <c r="U118" s="11"/>
      <c r="V118" s="28"/>
      <c r="W118" s="28"/>
      <c r="X118" s="29"/>
      <c r="Y118" s="108" t="str">
        <f t="shared" si="12"/>
        <v>NO OFERTADO</v>
      </c>
      <c r="Z118" s="108" t="str">
        <f t="shared" si="9"/>
        <v>CORRECTO</v>
      </c>
      <c r="AA118" s="29">
        <f t="shared" si="13"/>
        <v>0</v>
      </c>
      <c r="AB118" s="23">
        <v>7.0711010654551584E-4</v>
      </c>
      <c r="AC118" s="7"/>
      <c r="AD118" s="23">
        <v>7.0711010654551584E-4</v>
      </c>
      <c r="AE118" s="28"/>
      <c r="AF118" s="28"/>
      <c r="AG118" s="28"/>
      <c r="AH118" s="29"/>
      <c r="AI118" s="108" t="str">
        <f t="shared" si="14"/>
        <v>NO OFERTADO</v>
      </c>
      <c r="AJ118" s="108" t="str">
        <f t="shared" si="10"/>
        <v>CORRECTO</v>
      </c>
      <c r="AK118" s="108"/>
      <c r="AL118" s="108"/>
      <c r="AM118" s="108"/>
      <c r="AN118" s="28"/>
      <c r="AO118" s="28"/>
      <c r="AP118" s="28"/>
      <c r="AQ118" s="29"/>
      <c r="AR118" s="108" t="str">
        <f t="shared" si="15"/>
        <v>NO OFERTADO</v>
      </c>
      <c r="AS118" s="109" t="str">
        <f t="shared" si="11"/>
        <v>CORRECTO</v>
      </c>
    </row>
    <row r="119" spans="1:45" x14ac:dyDescent="0.25">
      <c r="A119" s="134">
        <v>2303</v>
      </c>
      <c r="B119" s="135">
        <v>1876</v>
      </c>
      <c r="C119" s="10" t="s">
        <v>3256</v>
      </c>
      <c r="D119" s="136" t="s">
        <v>69</v>
      </c>
      <c r="E119" s="136" t="s">
        <v>36</v>
      </c>
      <c r="F119" s="136" t="s">
        <v>36</v>
      </c>
      <c r="G119" s="136" t="s">
        <v>17</v>
      </c>
      <c r="H119" s="136" t="s">
        <v>36</v>
      </c>
      <c r="I119" s="137">
        <v>1046470.0000000001</v>
      </c>
      <c r="J119" s="8">
        <v>1</v>
      </c>
      <c r="K119" s="8" t="s">
        <v>3257</v>
      </c>
      <c r="L119" s="9">
        <v>882840</v>
      </c>
      <c r="M119" s="138">
        <v>1</v>
      </c>
      <c r="N119" s="138">
        <f t="shared" si="8"/>
        <v>882840</v>
      </c>
      <c r="O119" s="11" t="s">
        <v>4165</v>
      </c>
      <c r="P119" s="22">
        <v>5.2479263643786449E-4</v>
      </c>
      <c r="Q119" s="22">
        <v>9.1861491370484247E-4</v>
      </c>
      <c r="R119" s="23">
        <v>4.1983410915029162E-2</v>
      </c>
      <c r="S119" s="24">
        <v>1.3779223705572637E-2</v>
      </c>
      <c r="T119" s="23">
        <v>5.5762634620601798E-2</v>
      </c>
      <c r="U119" s="11"/>
      <c r="V119" s="28"/>
      <c r="W119" s="28"/>
      <c r="X119" s="29"/>
      <c r="Y119" s="108" t="str">
        <f t="shared" si="12"/>
        <v>NO OFERTADO</v>
      </c>
      <c r="Z119" s="108" t="str">
        <f t="shared" si="9"/>
        <v>CORRECTO</v>
      </c>
      <c r="AA119" s="29">
        <f t="shared" si="13"/>
        <v>0</v>
      </c>
      <c r="AB119" s="23">
        <v>1.0495852728757291E-2</v>
      </c>
      <c r="AC119" s="24">
        <v>4.593074568524212E-3</v>
      </c>
      <c r="AD119" s="23">
        <v>1.5088927297281503E-2</v>
      </c>
      <c r="AE119" s="28"/>
      <c r="AF119" s="28"/>
      <c r="AG119" s="28"/>
      <c r="AH119" s="29"/>
      <c r="AI119" s="108" t="str">
        <f t="shared" si="14"/>
        <v>NO OFERTADO</v>
      </c>
      <c r="AJ119" s="108" t="str">
        <f t="shared" si="10"/>
        <v>CORRECTO</v>
      </c>
      <c r="AK119" s="108"/>
      <c r="AL119" s="108"/>
      <c r="AM119" s="108"/>
      <c r="AN119" s="28"/>
      <c r="AO119" s="28"/>
      <c r="AP119" s="28"/>
      <c r="AQ119" s="29"/>
      <c r="AR119" s="108" t="str">
        <f t="shared" si="15"/>
        <v>NO OFERTADO</v>
      </c>
      <c r="AS119" s="109" t="str">
        <f t="shared" si="11"/>
        <v>CORRECTO</v>
      </c>
    </row>
    <row r="120" spans="1:45" x14ac:dyDescent="0.25">
      <c r="A120" s="134">
        <v>2305</v>
      </c>
      <c r="B120" s="135">
        <v>2226</v>
      </c>
      <c r="C120" s="10" t="s">
        <v>2260</v>
      </c>
      <c r="D120" s="136" t="s">
        <v>666</v>
      </c>
      <c r="E120" s="136" t="s">
        <v>201</v>
      </c>
      <c r="F120" s="136" t="s">
        <v>16</v>
      </c>
      <c r="G120" s="136" t="s">
        <v>17</v>
      </c>
      <c r="H120" s="136" t="s">
        <v>36</v>
      </c>
      <c r="I120" s="137" t="s">
        <v>45</v>
      </c>
      <c r="J120" s="8">
        <v>1</v>
      </c>
      <c r="K120" s="8" t="s">
        <v>2261</v>
      </c>
      <c r="L120" s="9">
        <v>5858.86</v>
      </c>
      <c r="M120" s="138">
        <v>3</v>
      </c>
      <c r="N120" s="138">
        <f t="shared" si="8"/>
        <v>17576.579999999998</v>
      </c>
      <c r="O120" s="11" t="s">
        <v>4165</v>
      </c>
      <c r="P120" s="22">
        <v>1.0448167003943002E-5</v>
      </c>
      <c r="Q120" s="22"/>
      <c r="R120" s="23">
        <v>8.3585336031544014E-4</v>
      </c>
      <c r="S120" s="7"/>
      <c r="T120" s="23">
        <v>8.3585336031544014E-4</v>
      </c>
      <c r="U120" s="11"/>
      <c r="V120" s="28"/>
      <c r="W120" s="28"/>
      <c r="X120" s="29"/>
      <c r="Y120" s="108" t="str">
        <f t="shared" si="12"/>
        <v>NO OFERTADO</v>
      </c>
      <c r="Z120" s="108" t="str">
        <f t="shared" si="9"/>
        <v>CORRECTO</v>
      </c>
      <c r="AA120" s="29">
        <f t="shared" si="13"/>
        <v>0</v>
      </c>
      <c r="AB120" s="23">
        <v>2.0896334007886004E-4</v>
      </c>
      <c r="AC120" s="7"/>
      <c r="AD120" s="23">
        <v>2.0896334007886004E-4</v>
      </c>
      <c r="AE120" s="28"/>
      <c r="AF120" s="28"/>
      <c r="AG120" s="28"/>
      <c r="AH120" s="29"/>
      <c r="AI120" s="108" t="str">
        <f t="shared" si="14"/>
        <v>NO OFERTADO</v>
      </c>
      <c r="AJ120" s="108" t="str">
        <f t="shared" si="10"/>
        <v>CORRECTO</v>
      </c>
      <c r="AK120" s="108"/>
      <c r="AL120" s="108"/>
      <c r="AM120" s="108"/>
      <c r="AN120" s="28"/>
      <c r="AO120" s="28"/>
      <c r="AP120" s="28"/>
      <c r="AQ120" s="29"/>
      <c r="AR120" s="108" t="str">
        <f t="shared" si="15"/>
        <v>NO OFERTADO</v>
      </c>
      <c r="AS120" s="109" t="str">
        <f t="shared" si="11"/>
        <v>CORRECTO</v>
      </c>
    </row>
    <row r="121" spans="1:45" x14ac:dyDescent="0.25">
      <c r="A121" s="134">
        <v>2306</v>
      </c>
      <c r="B121" s="135">
        <v>2227</v>
      </c>
      <c r="C121" s="10" t="s">
        <v>3804</v>
      </c>
      <c r="D121" s="136" t="s">
        <v>644</v>
      </c>
      <c r="E121" s="136" t="s">
        <v>201</v>
      </c>
      <c r="F121" s="136" t="s">
        <v>15</v>
      </c>
      <c r="G121" s="136" t="s">
        <v>17</v>
      </c>
      <c r="H121" s="136" t="s">
        <v>18</v>
      </c>
      <c r="I121" s="137">
        <v>204798</v>
      </c>
      <c r="J121" s="8">
        <v>1</v>
      </c>
      <c r="K121" s="8" t="s">
        <v>3805</v>
      </c>
      <c r="L121" s="9">
        <v>195126.56</v>
      </c>
      <c r="M121" s="138">
        <v>1</v>
      </c>
      <c r="N121" s="138">
        <f t="shared" si="8"/>
        <v>195126.56</v>
      </c>
      <c r="O121" s="11" t="s">
        <v>4165</v>
      </c>
      <c r="P121" s="22">
        <v>1.1599041939813687E-4</v>
      </c>
      <c r="Q121" s="22">
        <v>2.0303358261510891E-4</v>
      </c>
      <c r="R121" s="23">
        <v>9.2792335518509499E-3</v>
      </c>
      <c r="S121" s="24">
        <v>3.0455037392266337E-3</v>
      </c>
      <c r="T121" s="23">
        <v>1.2324737291077584E-2</v>
      </c>
      <c r="U121" s="11"/>
      <c r="V121" s="28"/>
      <c r="W121" s="28"/>
      <c r="X121" s="29"/>
      <c r="Y121" s="108" t="str">
        <f t="shared" si="12"/>
        <v>NO OFERTADO</v>
      </c>
      <c r="Z121" s="108" t="str">
        <f t="shared" si="9"/>
        <v>CORRECTO</v>
      </c>
      <c r="AA121" s="29">
        <f t="shared" si="13"/>
        <v>0</v>
      </c>
      <c r="AB121" s="23">
        <v>2.3198083879627375E-3</v>
      </c>
      <c r="AC121" s="24">
        <v>1.0151679130755446E-3</v>
      </c>
      <c r="AD121" s="23">
        <v>3.3349763010382819E-3</v>
      </c>
      <c r="AE121" s="28"/>
      <c r="AF121" s="28"/>
      <c r="AG121" s="28"/>
      <c r="AH121" s="29"/>
      <c r="AI121" s="108" t="str">
        <f t="shared" si="14"/>
        <v>NO OFERTADO</v>
      </c>
      <c r="AJ121" s="108" t="str">
        <f t="shared" si="10"/>
        <v>CORRECTO</v>
      </c>
      <c r="AK121" s="108"/>
      <c r="AL121" s="108"/>
      <c r="AM121" s="108"/>
      <c r="AN121" s="28"/>
      <c r="AO121" s="28"/>
      <c r="AP121" s="28"/>
      <c r="AQ121" s="29"/>
      <c r="AR121" s="108" t="str">
        <f t="shared" si="15"/>
        <v>NO OFERTADO</v>
      </c>
      <c r="AS121" s="109" t="str">
        <f t="shared" si="11"/>
        <v>CORRECTO</v>
      </c>
    </row>
    <row r="122" spans="1:45" ht="24" x14ac:dyDescent="0.25">
      <c r="A122" s="134">
        <v>2308</v>
      </c>
      <c r="B122" s="135">
        <v>1907</v>
      </c>
      <c r="C122" s="10" t="s">
        <v>4659</v>
      </c>
      <c r="D122" s="136" t="s">
        <v>3308</v>
      </c>
      <c r="E122" s="136" t="s">
        <v>192</v>
      </c>
      <c r="F122" s="136" t="s">
        <v>36</v>
      </c>
      <c r="G122" s="136" t="s">
        <v>17</v>
      </c>
      <c r="H122" s="136" t="s">
        <v>36</v>
      </c>
      <c r="I122" s="137" t="s">
        <v>45</v>
      </c>
      <c r="J122" s="8">
        <v>1</v>
      </c>
      <c r="K122" s="8" t="s">
        <v>3309</v>
      </c>
      <c r="L122" s="9">
        <v>257742.28</v>
      </c>
      <c r="M122" s="138">
        <v>1</v>
      </c>
      <c r="N122" s="138">
        <f t="shared" ref="N122:N173" si="16">M122*L122</f>
        <v>257742.28</v>
      </c>
      <c r="O122" s="11" t="s">
        <v>4165</v>
      </c>
      <c r="P122" s="22">
        <v>1.5321151130749205E-4</v>
      </c>
      <c r="Q122" s="22"/>
      <c r="R122" s="23">
        <v>1.2256920904599365E-2</v>
      </c>
      <c r="S122" s="7"/>
      <c r="T122" s="23">
        <v>1.2256920904599365E-2</v>
      </c>
      <c r="U122" s="11"/>
      <c r="V122" s="28"/>
      <c r="W122" s="28"/>
      <c r="X122" s="29"/>
      <c r="Y122" s="108" t="str">
        <f t="shared" si="12"/>
        <v>NO OFERTADO</v>
      </c>
      <c r="Z122" s="108" t="str">
        <f t="shared" si="9"/>
        <v>CORRECTO</v>
      </c>
      <c r="AA122" s="29">
        <f t="shared" si="13"/>
        <v>0</v>
      </c>
      <c r="AB122" s="23">
        <v>3.0642302261498413E-3</v>
      </c>
      <c r="AC122" s="7"/>
      <c r="AD122" s="23">
        <v>3.0642302261498413E-3</v>
      </c>
      <c r="AE122" s="28"/>
      <c r="AF122" s="28"/>
      <c r="AG122" s="28"/>
      <c r="AH122" s="29"/>
      <c r="AI122" s="108" t="str">
        <f t="shared" si="14"/>
        <v>NO OFERTADO</v>
      </c>
      <c r="AJ122" s="108" t="str">
        <f t="shared" si="10"/>
        <v>CORRECTO</v>
      </c>
      <c r="AK122" s="108"/>
      <c r="AL122" s="108"/>
      <c r="AM122" s="108"/>
      <c r="AN122" s="28"/>
      <c r="AO122" s="28"/>
      <c r="AP122" s="28"/>
      <c r="AQ122" s="29"/>
      <c r="AR122" s="108" t="str">
        <f t="shared" si="15"/>
        <v>NO OFERTADO</v>
      </c>
      <c r="AS122" s="109" t="str">
        <f t="shared" si="11"/>
        <v>CORRECTO</v>
      </c>
    </row>
    <row r="123" spans="1:45" x14ac:dyDescent="0.25">
      <c r="A123" s="134">
        <v>2311</v>
      </c>
      <c r="B123" s="135">
        <v>2592</v>
      </c>
      <c r="C123" s="10" t="s">
        <v>4362</v>
      </c>
      <c r="D123" s="136" t="s">
        <v>4363</v>
      </c>
      <c r="E123" s="136" t="s">
        <v>2604</v>
      </c>
      <c r="F123" s="136" t="s">
        <v>267</v>
      </c>
      <c r="G123" s="136" t="s">
        <v>1653</v>
      </c>
      <c r="H123" s="136" t="s">
        <v>267</v>
      </c>
      <c r="I123" s="137" t="s">
        <v>45</v>
      </c>
      <c r="J123" s="8">
        <v>1</v>
      </c>
      <c r="K123" s="8" t="s">
        <v>1603</v>
      </c>
      <c r="L123" s="9">
        <v>145200</v>
      </c>
      <c r="M123" s="9">
        <v>1</v>
      </c>
      <c r="N123" s="138">
        <f t="shared" si="16"/>
        <v>145200</v>
      </c>
      <c r="O123" s="11" t="s">
        <v>4165</v>
      </c>
      <c r="P123" s="22">
        <v>8.6312231900206066E-5</v>
      </c>
      <c r="Q123" s="22"/>
      <c r="R123" s="23">
        <v>6.9049785520164855E-3</v>
      </c>
      <c r="S123" s="7"/>
      <c r="T123" s="23">
        <v>6.9049785520164855E-3</v>
      </c>
      <c r="U123" s="11"/>
      <c r="V123" s="28"/>
      <c r="W123" s="28"/>
      <c r="X123" s="29"/>
      <c r="Y123" s="108" t="str">
        <f t="shared" si="12"/>
        <v>NO OFERTADO</v>
      </c>
      <c r="Z123" s="108" t="str">
        <f t="shared" si="9"/>
        <v>CORRECTO</v>
      </c>
      <c r="AA123" s="29">
        <f t="shared" si="13"/>
        <v>0</v>
      </c>
      <c r="AB123" s="23">
        <v>1.7262446380041214E-3</v>
      </c>
      <c r="AC123" s="7"/>
      <c r="AD123" s="23">
        <v>1.7262446380041214E-3</v>
      </c>
      <c r="AE123" s="28"/>
      <c r="AF123" s="28"/>
      <c r="AG123" s="28"/>
      <c r="AH123" s="29"/>
      <c r="AI123" s="108" t="str">
        <f t="shared" si="14"/>
        <v>NO OFERTADO</v>
      </c>
      <c r="AJ123" s="108" t="str">
        <f t="shared" si="10"/>
        <v>CORRECTO</v>
      </c>
      <c r="AK123" s="108"/>
      <c r="AL123" s="108"/>
      <c r="AM123" s="108"/>
      <c r="AN123" s="28"/>
      <c r="AO123" s="28"/>
      <c r="AP123" s="28"/>
      <c r="AQ123" s="29"/>
      <c r="AR123" s="108" t="str">
        <f t="shared" si="15"/>
        <v>NO OFERTADO</v>
      </c>
      <c r="AS123" s="109" t="str">
        <f t="shared" si="11"/>
        <v>CORRECTO</v>
      </c>
    </row>
    <row r="124" spans="1:45" x14ac:dyDescent="0.25">
      <c r="A124" s="134">
        <v>2312</v>
      </c>
      <c r="B124" s="135">
        <v>2231</v>
      </c>
      <c r="C124" s="10" t="s">
        <v>1602</v>
      </c>
      <c r="D124" s="136" t="s">
        <v>2797</v>
      </c>
      <c r="E124" s="136" t="s">
        <v>165</v>
      </c>
      <c r="F124" s="136" t="s">
        <v>166</v>
      </c>
      <c r="G124" s="136" t="s">
        <v>242</v>
      </c>
      <c r="H124" s="136" t="s">
        <v>81</v>
      </c>
      <c r="I124" s="137" t="s">
        <v>45</v>
      </c>
      <c r="J124" s="8">
        <v>30</v>
      </c>
      <c r="K124" s="8" t="s">
        <v>1603</v>
      </c>
      <c r="L124" s="9">
        <v>1897.06</v>
      </c>
      <c r="M124" s="138">
        <v>30</v>
      </c>
      <c r="N124" s="138">
        <f t="shared" si="16"/>
        <v>56911.799999999996</v>
      </c>
      <c r="O124" s="11" t="s">
        <v>4165</v>
      </c>
      <c r="P124" s="22">
        <v>3.3830471621612585E-5</v>
      </c>
      <c r="Q124" s="22"/>
      <c r="R124" s="23">
        <v>2.7064377297290067E-3</v>
      </c>
      <c r="S124" s="7"/>
      <c r="T124" s="23">
        <v>2.7064377297290067E-3</v>
      </c>
      <c r="U124" s="11"/>
      <c r="V124" s="28"/>
      <c r="W124" s="28"/>
      <c r="X124" s="29"/>
      <c r="Y124" s="108" t="str">
        <f t="shared" si="12"/>
        <v>NO OFERTADO</v>
      </c>
      <c r="Z124" s="108" t="str">
        <f t="shared" si="9"/>
        <v>CORRECTO</v>
      </c>
      <c r="AA124" s="29">
        <f t="shared" si="13"/>
        <v>0</v>
      </c>
      <c r="AB124" s="23">
        <v>6.7660943243225168E-4</v>
      </c>
      <c r="AC124" s="7"/>
      <c r="AD124" s="23">
        <v>6.7660943243225168E-4</v>
      </c>
      <c r="AE124" s="28"/>
      <c r="AF124" s="28"/>
      <c r="AG124" s="28"/>
      <c r="AH124" s="29"/>
      <c r="AI124" s="108" t="str">
        <f t="shared" si="14"/>
        <v>NO OFERTADO</v>
      </c>
      <c r="AJ124" s="108" t="str">
        <f t="shared" si="10"/>
        <v>CORRECTO</v>
      </c>
      <c r="AK124" s="108"/>
      <c r="AL124" s="108"/>
      <c r="AM124" s="108"/>
      <c r="AN124" s="28"/>
      <c r="AO124" s="28"/>
      <c r="AP124" s="28"/>
      <c r="AQ124" s="29"/>
      <c r="AR124" s="108" t="str">
        <f t="shared" si="15"/>
        <v>NO OFERTADO</v>
      </c>
      <c r="AS124" s="109" t="str">
        <f t="shared" si="11"/>
        <v>CORRECTO</v>
      </c>
    </row>
    <row r="125" spans="1:45" x14ac:dyDescent="0.25">
      <c r="A125" s="134">
        <v>2313</v>
      </c>
      <c r="B125" s="135">
        <v>2232</v>
      </c>
      <c r="C125" s="10" t="s">
        <v>4891</v>
      </c>
      <c r="D125" s="136" t="s">
        <v>336</v>
      </c>
      <c r="E125" s="136" t="s">
        <v>165</v>
      </c>
      <c r="F125" s="136" t="s">
        <v>166</v>
      </c>
      <c r="G125" s="136" t="s">
        <v>167</v>
      </c>
      <c r="H125" s="136" t="s">
        <v>552</v>
      </c>
      <c r="I125" s="137" t="s">
        <v>45</v>
      </c>
      <c r="J125" s="8">
        <v>5</v>
      </c>
      <c r="K125" s="8" t="s">
        <v>990</v>
      </c>
      <c r="L125" s="9">
        <v>62859.83</v>
      </c>
      <c r="M125" s="138">
        <v>5</v>
      </c>
      <c r="N125" s="138">
        <f t="shared" si="16"/>
        <v>314299.15000000002</v>
      </c>
      <c r="O125" s="11" t="s">
        <v>4165</v>
      </c>
      <c r="P125" s="22">
        <v>1.8683099945480478E-4</v>
      </c>
      <c r="Q125" s="22"/>
      <c r="R125" s="23">
        <v>1.4946479956384382E-2</v>
      </c>
      <c r="S125" s="7"/>
      <c r="T125" s="23">
        <v>1.4946479956384382E-2</v>
      </c>
      <c r="U125" s="11"/>
      <c r="V125" s="28"/>
      <c r="W125" s="28"/>
      <c r="X125" s="29"/>
      <c r="Y125" s="108" t="str">
        <f t="shared" si="12"/>
        <v>NO OFERTADO</v>
      </c>
      <c r="Z125" s="108" t="str">
        <f t="shared" si="9"/>
        <v>CORRECTO</v>
      </c>
      <c r="AA125" s="29">
        <f t="shared" si="13"/>
        <v>0</v>
      </c>
      <c r="AB125" s="23">
        <v>3.7366199890960954E-3</v>
      </c>
      <c r="AC125" s="7"/>
      <c r="AD125" s="23">
        <v>3.7366199890960954E-3</v>
      </c>
      <c r="AE125" s="28"/>
      <c r="AF125" s="28"/>
      <c r="AG125" s="28"/>
      <c r="AH125" s="29"/>
      <c r="AI125" s="108" t="str">
        <f t="shared" si="14"/>
        <v>NO OFERTADO</v>
      </c>
      <c r="AJ125" s="108" t="str">
        <f t="shared" si="10"/>
        <v>CORRECTO</v>
      </c>
      <c r="AK125" s="108"/>
      <c r="AL125" s="108"/>
      <c r="AM125" s="108"/>
      <c r="AN125" s="28"/>
      <c r="AO125" s="28"/>
      <c r="AP125" s="28"/>
      <c r="AQ125" s="29"/>
      <c r="AR125" s="108" t="str">
        <f t="shared" si="15"/>
        <v>NO OFERTADO</v>
      </c>
      <c r="AS125" s="109" t="str">
        <f t="shared" si="11"/>
        <v>CORRECTO</v>
      </c>
    </row>
    <row r="126" spans="1:45" x14ac:dyDescent="0.25">
      <c r="A126" s="134">
        <v>2316</v>
      </c>
      <c r="B126" s="135">
        <v>2019</v>
      </c>
      <c r="C126" s="10" t="s">
        <v>3509</v>
      </c>
      <c r="D126" s="136" t="s">
        <v>3510</v>
      </c>
      <c r="E126" s="136" t="s">
        <v>3511</v>
      </c>
      <c r="F126" s="136" t="s">
        <v>166</v>
      </c>
      <c r="G126" s="136" t="s">
        <v>242</v>
      </c>
      <c r="H126" s="136" t="s">
        <v>400</v>
      </c>
      <c r="I126" s="137" t="s">
        <v>45</v>
      </c>
      <c r="J126" s="8">
        <v>60</v>
      </c>
      <c r="K126" s="8" t="s">
        <v>3512</v>
      </c>
      <c r="L126" s="9">
        <v>437.22</v>
      </c>
      <c r="M126" s="138">
        <v>60</v>
      </c>
      <c r="N126" s="138">
        <f t="shared" si="16"/>
        <v>26233.200000000001</v>
      </c>
      <c r="O126" s="11" t="s">
        <v>4165</v>
      </c>
      <c r="P126" s="22">
        <v>1.5593981004714092E-5</v>
      </c>
      <c r="Q126" s="22"/>
      <c r="R126" s="23">
        <v>1.2475184803771274E-3</v>
      </c>
      <c r="S126" s="7"/>
      <c r="T126" s="23">
        <v>1.2475184803771274E-3</v>
      </c>
      <c r="U126" s="11"/>
      <c r="V126" s="28"/>
      <c r="W126" s="28"/>
      <c r="X126" s="29"/>
      <c r="Y126" s="108" t="str">
        <f t="shared" si="12"/>
        <v>NO OFERTADO</v>
      </c>
      <c r="Z126" s="108" t="str">
        <f t="shared" si="9"/>
        <v>CORRECTO</v>
      </c>
      <c r="AA126" s="29">
        <f t="shared" si="13"/>
        <v>0</v>
      </c>
      <c r="AB126" s="23">
        <v>3.1187962009428184E-4</v>
      </c>
      <c r="AC126" s="7"/>
      <c r="AD126" s="23">
        <v>3.1187962009428184E-4</v>
      </c>
      <c r="AE126" s="28"/>
      <c r="AF126" s="28"/>
      <c r="AG126" s="28"/>
      <c r="AH126" s="29"/>
      <c r="AI126" s="108" t="str">
        <f t="shared" si="14"/>
        <v>NO OFERTADO</v>
      </c>
      <c r="AJ126" s="108" t="str">
        <f t="shared" si="10"/>
        <v>CORRECTO</v>
      </c>
      <c r="AK126" s="108"/>
      <c r="AL126" s="108"/>
      <c r="AM126" s="108"/>
      <c r="AN126" s="28"/>
      <c r="AO126" s="28"/>
      <c r="AP126" s="28"/>
      <c r="AQ126" s="29"/>
      <c r="AR126" s="108" t="str">
        <f t="shared" si="15"/>
        <v>NO OFERTADO</v>
      </c>
      <c r="AS126" s="109" t="str">
        <f t="shared" si="11"/>
        <v>CORRECTO</v>
      </c>
    </row>
    <row r="127" spans="1:45" x14ac:dyDescent="0.25">
      <c r="A127" s="134">
        <v>2317</v>
      </c>
      <c r="B127" s="135">
        <v>1911</v>
      </c>
      <c r="C127" s="10" t="s">
        <v>4892</v>
      </c>
      <c r="D127" s="136" t="s">
        <v>515</v>
      </c>
      <c r="E127" s="136" t="s">
        <v>559</v>
      </c>
      <c r="F127" s="136" t="s">
        <v>166</v>
      </c>
      <c r="G127" s="136" t="s">
        <v>8</v>
      </c>
      <c r="H127" s="136" t="s">
        <v>81</v>
      </c>
      <c r="I127" s="137" t="s">
        <v>45</v>
      </c>
      <c r="J127" s="8">
        <v>60</v>
      </c>
      <c r="K127" s="8" t="s">
        <v>1723</v>
      </c>
      <c r="L127" s="9">
        <v>4324.78</v>
      </c>
      <c r="M127" s="138">
        <v>60</v>
      </c>
      <c r="N127" s="138">
        <f t="shared" si="16"/>
        <v>259486.8</v>
      </c>
      <c r="O127" s="11" t="s">
        <v>4165</v>
      </c>
      <c r="P127" s="22">
        <v>1.5424851829643521E-4</v>
      </c>
      <c r="Q127" s="22"/>
      <c r="R127" s="23">
        <v>1.2339881463714817E-2</v>
      </c>
      <c r="S127" s="7"/>
      <c r="T127" s="23">
        <v>1.2339881463714817E-2</v>
      </c>
      <c r="U127" s="11"/>
      <c r="V127" s="28"/>
      <c r="W127" s="28"/>
      <c r="X127" s="29"/>
      <c r="Y127" s="108" t="str">
        <f t="shared" si="12"/>
        <v>NO OFERTADO</v>
      </c>
      <c r="Z127" s="108" t="str">
        <f t="shared" si="9"/>
        <v>CORRECTO</v>
      </c>
      <c r="AA127" s="29">
        <f t="shared" si="13"/>
        <v>0</v>
      </c>
      <c r="AB127" s="23">
        <v>3.0849703659287043E-3</v>
      </c>
      <c r="AC127" s="7"/>
      <c r="AD127" s="23">
        <v>3.0849703659287043E-3</v>
      </c>
      <c r="AE127" s="28"/>
      <c r="AF127" s="28"/>
      <c r="AG127" s="28"/>
      <c r="AH127" s="29"/>
      <c r="AI127" s="108" t="str">
        <f t="shared" si="14"/>
        <v>NO OFERTADO</v>
      </c>
      <c r="AJ127" s="108" t="str">
        <f t="shared" si="10"/>
        <v>CORRECTO</v>
      </c>
      <c r="AK127" s="108"/>
      <c r="AL127" s="108"/>
      <c r="AM127" s="108"/>
      <c r="AN127" s="28"/>
      <c r="AO127" s="28"/>
      <c r="AP127" s="28"/>
      <c r="AQ127" s="29"/>
      <c r="AR127" s="108" t="str">
        <f t="shared" si="15"/>
        <v>NO OFERTADO</v>
      </c>
      <c r="AS127" s="109" t="str">
        <f t="shared" si="11"/>
        <v>CORRECTO</v>
      </c>
    </row>
    <row r="128" spans="1:45" x14ac:dyDescent="0.25">
      <c r="A128" s="134">
        <v>2320</v>
      </c>
      <c r="B128" s="135">
        <v>2237</v>
      </c>
      <c r="C128" s="10" t="s">
        <v>1399</v>
      </c>
      <c r="D128" s="136" t="s">
        <v>3806</v>
      </c>
      <c r="E128" s="136" t="s">
        <v>36</v>
      </c>
      <c r="F128" s="136" t="s">
        <v>16</v>
      </c>
      <c r="G128" s="136" t="s">
        <v>17</v>
      </c>
      <c r="H128" s="136" t="s">
        <v>16</v>
      </c>
      <c r="I128" s="137" t="s">
        <v>45</v>
      </c>
      <c r="J128" s="8">
        <v>1</v>
      </c>
      <c r="K128" s="8" t="s">
        <v>1400</v>
      </c>
      <c r="L128" s="9">
        <v>12948.38</v>
      </c>
      <c r="M128" s="138">
        <v>1</v>
      </c>
      <c r="N128" s="138">
        <f t="shared" si="16"/>
        <v>12948.38</v>
      </c>
      <c r="O128" s="11" t="s">
        <v>4165</v>
      </c>
      <c r="P128" s="22">
        <v>7.6969943339668744E-6</v>
      </c>
      <c r="Q128" s="22"/>
      <c r="R128" s="23">
        <v>6.1575954671735001E-4</v>
      </c>
      <c r="S128" s="7"/>
      <c r="T128" s="23">
        <v>6.1575954671735001E-4</v>
      </c>
      <c r="U128" s="11"/>
      <c r="V128" s="28"/>
      <c r="W128" s="28"/>
      <c r="X128" s="29"/>
      <c r="Y128" s="108" t="str">
        <f t="shared" si="12"/>
        <v>NO OFERTADO</v>
      </c>
      <c r="Z128" s="108" t="str">
        <f t="shared" si="9"/>
        <v>CORRECTO</v>
      </c>
      <c r="AA128" s="29">
        <f t="shared" si="13"/>
        <v>0</v>
      </c>
      <c r="AB128" s="23">
        <v>1.539398866793375E-4</v>
      </c>
      <c r="AC128" s="7"/>
      <c r="AD128" s="23">
        <v>1.539398866793375E-4</v>
      </c>
      <c r="AE128" s="28"/>
      <c r="AF128" s="28"/>
      <c r="AG128" s="28"/>
      <c r="AH128" s="29"/>
      <c r="AI128" s="108" t="str">
        <f t="shared" si="14"/>
        <v>NO OFERTADO</v>
      </c>
      <c r="AJ128" s="108" t="str">
        <f t="shared" si="10"/>
        <v>CORRECTO</v>
      </c>
      <c r="AK128" s="108"/>
      <c r="AL128" s="108"/>
      <c r="AM128" s="108"/>
      <c r="AN128" s="28"/>
      <c r="AO128" s="28"/>
      <c r="AP128" s="28"/>
      <c r="AQ128" s="29"/>
      <c r="AR128" s="108" t="str">
        <f t="shared" si="15"/>
        <v>NO OFERTADO</v>
      </c>
      <c r="AS128" s="109" t="str">
        <f t="shared" si="11"/>
        <v>CORRECTO</v>
      </c>
    </row>
    <row r="129" spans="1:45" x14ac:dyDescent="0.25">
      <c r="A129" s="134">
        <v>2321</v>
      </c>
      <c r="B129" s="135">
        <v>2054</v>
      </c>
      <c r="C129" s="10" t="s">
        <v>1399</v>
      </c>
      <c r="D129" s="136" t="s">
        <v>3569</v>
      </c>
      <c r="E129" s="136" t="s">
        <v>524</v>
      </c>
      <c r="F129" s="136" t="s">
        <v>230</v>
      </c>
      <c r="G129" s="136" t="s">
        <v>8</v>
      </c>
      <c r="H129" s="136" t="s">
        <v>230</v>
      </c>
      <c r="I129" s="137" t="s">
        <v>45</v>
      </c>
      <c r="J129" s="8">
        <v>1</v>
      </c>
      <c r="K129" s="8" t="s">
        <v>3570</v>
      </c>
      <c r="L129" s="9">
        <v>12047.74</v>
      </c>
      <c r="M129" s="138">
        <v>1</v>
      </c>
      <c r="N129" s="138">
        <f t="shared" si="16"/>
        <v>12047.74</v>
      </c>
      <c r="O129" s="11" t="s">
        <v>4165</v>
      </c>
      <c r="P129" s="22">
        <v>7.161620721442071E-6</v>
      </c>
      <c r="Q129" s="22"/>
      <c r="R129" s="23">
        <v>5.7292965771536569E-4</v>
      </c>
      <c r="S129" s="7"/>
      <c r="T129" s="23">
        <v>5.7292965771536569E-4</v>
      </c>
      <c r="U129" s="11"/>
      <c r="V129" s="28"/>
      <c r="W129" s="28"/>
      <c r="X129" s="29"/>
      <c r="Y129" s="108" t="str">
        <f t="shared" si="12"/>
        <v>NO OFERTADO</v>
      </c>
      <c r="Z129" s="108" t="str">
        <f t="shared" si="9"/>
        <v>CORRECTO</v>
      </c>
      <c r="AA129" s="29">
        <f t="shared" si="13"/>
        <v>0</v>
      </c>
      <c r="AB129" s="23">
        <v>1.4323241442884142E-4</v>
      </c>
      <c r="AC129" s="7"/>
      <c r="AD129" s="23">
        <v>1.4323241442884142E-4</v>
      </c>
      <c r="AE129" s="28"/>
      <c r="AF129" s="28"/>
      <c r="AG129" s="28"/>
      <c r="AH129" s="29"/>
      <c r="AI129" s="108" t="str">
        <f t="shared" si="14"/>
        <v>NO OFERTADO</v>
      </c>
      <c r="AJ129" s="108" t="str">
        <f t="shared" si="10"/>
        <v>CORRECTO</v>
      </c>
      <c r="AK129" s="108"/>
      <c r="AL129" s="108"/>
      <c r="AM129" s="108"/>
      <c r="AN129" s="28"/>
      <c r="AO129" s="28"/>
      <c r="AP129" s="28"/>
      <c r="AQ129" s="29"/>
      <c r="AR129" s="108" t="str">
        <f t="shared" si="15"/>
        <v>NO OFERTADO</v>
      </c>
      <c r="AS129" s="109" t="str">
        <f t="shared" si="11"/>
        <v>CORRECTO</v>
      </c>
    </row>
    <row r="130" spans="1:45" x14ac:dyDescent="0.25">
      <c r="A130" s="134">
        <v>2322</v>
      </c>
      <c r="B130" s="135">
        <v>2238</v>
      </c>
      <c r="C130" s="10" t="s">
        <v>99</v>
      </c>
      <c r="D130" s="136" t="s">
        <v>3807</v>
      </c>
      <c r="E130" s="136" t="s">
        <v>36</v>
      </c>
      <c r="F130" s="136" t="s">
        <v>16</v>
      </c>
      <c r="G130" s="136" t="s">
        <v>17</v>
      </c>
      <c r="H130" s="136" t="s">
        <v>36</v>
      </c>
      <c r="I130" s="137">
        <v>1083320</v>
      </c>
      <c r="J130" s="8">
        <v>1</v>
      </c>
      <c r="K130" s="8" t="s">
        <v>102</v>
      </c>
      <c r="L130" s="9">
        <v>1083320</v>
      </c>
      <c r="M130" s="138">
        <v>1</v>
      </c>
      <c r="N130" s="138">
        <f t="shared" si="16"/>
        <v>1083320</v>
      </c>
      <c r="O130" s="11" t="s">
        <v>4165</v>
      </c>
      <c r="P130" s="22">
        <v>6.4396533789346584E-4</v>
      </c>
      <c r="Q130" s="22">
        <v>1.1272188712730844E-3</v>
      </c>
      <c r="R130" s="23">
        <v>5.1517227031477264E-2</v>
      </c>
      <c r="S130" s="24">
        <v>1.6908283069096267E-2</v>
      </c>
      <c r="T130" s="23">
        <v>6.8425510100573531E-2</v>
      </c>
      <c r="U130" s="11"/>
      <c r="V130" s="28"/>
      <c r="W130" s="28"/>
      <c r="X130" s="29"/>
      <c r="Y130" s="108" t="str">
        <f t="shared" si="12"/>
        <v>NO OFERTADO</v>
      </c>
      <c r="Z130" s="108" t="str">
        <f t="shared" si="9"/>
        <v>CORRECTO</v>
      </c>
      <c r="AA130" s="29">
        <f t="shared" si="13"/>
        <v>0</v>
      </c>
      <c r="AB130" s="23">
        <v>1.2879306757869316E-2</v>
      </c>
      <c r="AC130" s="24">
        <v>5.6360943563654219E-3</v>
      </c>
      <c r="AD130" s="23">
        <v>1.8515401114234737E-2</v>
      </c>
      <c r="AE130" s="28"/>
      <c r="AF130" s="28"/>
      <c r="AG130" s="28"/>
      <c r="AH130" s="29"/>
      <c r="AI130" s="108" t="str">
        <f t="shared" si="14"/>
        <v>NO OFERTADO</v>
      </c>
      <c r="AJ130" s="108" t="str">
        <f t="shared" si="10"/>
        <v>CORRECTO</v>
      </c>
      <c r="AK130" s="108"/>
      <c r="AL130" s="108"/>
      <c r="AM130" s="108"/>
      <c r="AN130" s="28"/>
      <c r="AO130" s="28"/>
      <c r="AP130" s="28"/>
      <c r="AQ130" s="29"/>
      <c r="AR130" s="108" t="str">
        <f t="shared" si="15"/>
        <v>NO OFERTADO</v>
      </c>
      <c r="AS130" s="109" t="str">
        <f t="shared" si="11"/>
        <v>CORRECTO</v>
      </c>
    </row>
    <row r="131" spans="1:45" x14ac:dyDescent="0.25">
      <c r="A131" s="134">
        <v>2323</v>
      </c>
      <c r="B131" s="135">
        <v>1944</v>
      </c>
      <c r="C131" s="10" t="s">
        <v>1171</v>
      </c>
      <c r="D131" s="136" t="s">
        <v>2565</v>
      </c>
      <c r="E131" s="136" t="s">
        <v>559</v>
      </c>
      <c r="F131" s="136" t="s">
        <v>166</v>
      </c>
      <c r="G131" s="136" t="s">
        <v>8</v>
      </c>
      <c r="H131" s="136" t="s">
        <v>81</v>
      </c>
      <c r="I131" s="137" t="s">
        <v>45</v>
      </c>
      <c r="J131" s="8">
        <v>50</v>
      </c>
      <c r="K131" s="8" t="s">
        <v>1172</v>
      </c>
      <c r="L131" s="9">
        <v>1758</v>
      </c>
      <c r="M131" s="138">
        <v>50</v>
      </c>
      <c r="N131" s="138">
        <f t="shared" si="16"/>
        <v>87900</v>
      </c>
      <c r="O131" s="11" t="s">
        <v>4165</v>
      </c>
      <c r="P131" s="22">
        <v>5.2250999890000783E-5</v>
      </c>
      <c r="Q131" s="22"/>
      <c r="R131" s="23">
        <v>4.1800799912000627E-3</v>
      </c>
      <c r="S131" s="7"/>
      <c r="T131" s="23">
        <v>4.1800799912000627E-3</v>
      </c>
      <c r="U131" s="11"/>
      <c r="V131" s="28"/>
      <c r="W131" s="28"/>
      <c r="X131" s="29"/>
      <c r="Y131" s="108" t="str">
        <f t="shared" si="12"/>
        <v>NO OFERTADO</v>
      </c>
      <c r="Z131" s="108" t="str">
        <f t="shared" si="9"/>
        <v>CORRECTO</v>
      </c>
      <c r="AA131" s="29">
        <f t="shared" si="13"/>
        <v>0</v>
      </c>
      <c r="AB131" s="23">
        <v>1.0450199978000157E-3</v>
      </c>
      <c r="AC131" s="7"/>
      <c r="AD131" s="23">
        <v>1.0450199978000157E-3</v>
      </c>
      <c r="AE131" s="28"/>
      <c r="AF131" s="28"/>
      <c r="AG131" s="28"/>
      <c r="AH131" s="29"/>
      <c r="AI131" s="108" t="str">
        <f t="shared" si="14"/>
        <v>NO OFERTADO</v>
      </c>
      <c r="AJ131" s="108" t="str">
        <f t="shared" si="10"/>
        <v>CORRECTO</v>
      </c>
      <c r="AK131" s="108"/>
      <c r="AL131" s="108"/>
      <c r="AM131" s="108"/>
      <c r="AN131" s="28"/>
      <c r="AO131" s="28"/>
      <c r="AP131" s="28"/>
      <c r="AQ131" s="29"/>
      <c r="AR131" s="108" t="str">
        <f t="shared" si="15"/>
        <v>NO OFERTADO</v>
      </c>
      <c r="AS131" s="109" t="str">
        <f t="shared" si="11"/>
        <v>CORRECTO</v>
      </c>
    </row>
    <row r="132" spans="1:45" x14ac:dyDescent="0.25">
      <c r="A132" s="134">
        <v>2324</v>
      </c>
      <c r="B132" s="135">
        <v>2010</v>
      </c>
      <c r="C132" s="10" t="s">
        <v>1164</v>
      </c>
      <c r="D132" s="136" t="s">
        <v>3492</v>
      </c>
      <c r="E132" s="136" t="s">
        <v>536</v>
      </c>
      <c r="F132" s="136" t="s">
        <v>241</v>
      </c>
      <c r="G132" s="136" t="s">
        <v>537</v>
      </c>
      <c r="H132" s="136" t="s">
        <v>243</v>
      </c>
      <c r="I132" s="137" t="s">
        <v>45</v>
      </c>
      <c r="J132" s="8">
        <v>20</v>
      </c>
      <c r="K132" s="8" t="s">
        <v>1166</v>
      </c>
      <c r="L132" s="9">
        <v>1584.91</v>
      </c>
      <c r="M132" s="138">
        <v>20</v>
      </c>
      <c r="N132" s="138">
        <f t="shared" si="16"/>
        <v>31698.2</v>
      </c>
      <c r="O132" s="11" t="s">
        <v>4165</v>
      </c>
      <c r="P132" s="22">
        <v>1.8842578438148156E-5</v>
      </c>
      <c r="Q132" s="22"/>
      <c r="R132" s="23">
        <v>1.5074062750518526E-3</v>
      </c>
      <c r="S132" s="7"/>
      <c r="T132" s="23">
        <v>1.5074062750518526E-3</v>
      </c>
      <c r="U132" s="11"/>
      <c r="V132" s="28"/>
      <c r="W132" s="28"/>
      <c r="X132" s="29"/>
      <c r="Y132" s="108" t="str">
        <f t="shared" si="12"/>
        <v>NO OFERTADO</v>
      </c>
      <c r="Z132" s="108" t="str">
        <f t="shared" si="9"/>
        <v>CORRECTO</v>
      </c>
      <c r="AA132" s="29">
        <f t="shared" si="13"/>
        <v>0</v>
      </c>
      <c r="AB132" s="23">
        <v>3.7685156876296315E-4</v>
      </c>
      <c r="AC132" s="7"/>
      <c r="AD132" s="23">
        <v>3.7685156876296315E-4</v>
      </c>
      <c r="AE132" s="28"/>
      <c r="AF132" s="28"/>
      <c r="AG132" s="28"/>
      <c r="AH132" s="29"/>
      <c r="AI132" s="108" t="str">
        <f t="shared" si="14"/>
        <v>NO OFERTADO</v>
      </c>
      <c r="AJ132" s="108" t="str">
        <f t="shared" si="10"/>
        <v>CORRECTO</v>
      </c>
      <c r="AK132" s="108"/>
      <c r="AL132" s="108"/>
      <c r="AM132" s="108"/>
      <c r="AN132" s="28"/>
      <c r="AO132" s="28"/>
      <c r="AP132" s="28"/>
      <c r="AQ132" s="29"/>
      <c r="AR132" s="108" t="str">
        <f t="shared" si="15"/>
        <v>NO OFERTADO</v>
      </c>
      <c r="AS132" s="109" t="str">
        <f t="shared" si="11"/>
        <v>CORRECTO</v>
      </c>
    </row>
    <row r="133" spans="1:45" x14ac:dyDescent="0.25">
      <c r="A133" s="134">
        <v>2327</v>
      </c>
      <c r="B133" s="135">
        <v>1867</v>
      </c>
      <c r="C133" s="10" t="s">
        <v>3245</v>
      </c>
      <c r="D133" s="136" t="s">
        <v>2545</v>
      </c>
      <c r="E133" s="136" t="s">
        <v>36</v>
      </c>
      <c r="F133" s="136" t="s">
        <v>15</v>
      </c>
      <c r="G133" s="136" t="s">
        <v>17</v>
      </c>
      <c r="H133" s="136" t="s">
        <v>18</v>
      </c>
      <c r="I133" s="137">
        <v>6261476.8000000007</v>
      </c>
      <c r="J133" s="8">
        <v>1</v>
      </c>
      <c r="K133" s="8" t="s">
        <v>3246</v>
      </c>
      <c r="L133" s="9">
        <v>1513440</v>
      </c>
      <c r="M133" s="138">
        <v>1</v>
      </c>
      <c r="N133" s="138">
        <f t="shared" si="16"/>
        <v>1513440</v>
      </c>
      <c r="O133" s="11" t="s">
        <v>4165</v>
      </c>
      <c r="P133" s="22">
        <v>8.9964451960776774E-4</v>
      </c>
      <c r="Q133" s="22">
        <v>1.5747684234940155E-3</v>
      </c>
      <c r="R133" s="23">
        <v>7.1971561568621417E-2</v>
      </c>
      <c r="S133" s="24">
        <v>2.3621526352410233E-2</v>
      </c>
      <c r="T133" s="23">
        <v>9.5593087921031647E-2</v>
      </c>
      <c r="U133" s="11"/>
      <c r="V133" s="28"/>
      <c r="W133" s="28"/>
      <c r="X133" s="29"/>
      <c r="Y133" s="108" t="str">
        <f t="shared" si="12"/>
        <v>NO OFERTADO</v>
      </c>
      <c r="Z133" s="108" t="str">
        <f t="shared" si="9"/>
        <v>CORRECTO</v>
      </c>
      <c r="AA133" s="29">
        <f t="shared" si="13"/>
        <v>0</v>
      </c>
      <c r="AB133" s="23">
        <v>1.7992890392155354E-2</v>
      </c>
      <c r="AC133" s="24">
        <v>7.8738421174700778E-3</v>
      </c>
      <c r="AD133" s="23">
        <v>2.5866732509625432E-2</v>
      </c>
      <c r="AE133" s="28"/>
      <c r="AF133" s="28"/>
      <c r="AG133" s="28"/>
      <c r="AH133" s="29"/>
      <c r="AI133" s="108" t="str">
        <f t="shared" si="14"/>
        <v>NO OFERTADO</v>
      </c>
      <c r="AJ133" s="108" t="str">
        <f t="shared" si="10"/>
        <v>CORRECTO</v>
      </c>
      <c r="AK133" s="108"/>
      <c r="AL133" s="108"/>
      <c r="AM133" s="108"/>
      <c r="AN133" s="28"/>
      <c r="AO133" s="28"/>
      <c r="AP133" s="28"/>
      <c r="AQ133" s="29"/>
      <c r="AR133" s="108" t="str">
        <f t="shared" si="15"/>
        <v>NO OFERTADO</v>
      </c>
      <c r="AS133" s="109" t="str">
        <f t="shared" si="11"/>
        <v>CORRECTO</v>
      </c>
    </row>
    <row r="134" spans="1:45" x14ac:dyDescent="0.25">
      <c r="A134" s="134">
        <v>2330</v>
      </c>
      <c r="B134" s="135">
        <v>2244</v>
      </c>
      <c r="C134" s="10" t="s">
        <v>3808</v>
      </c>
      <c r="D134" s="136" t="s">
        <v>191</v>
      </c>
      <c r="E134" s="136" t="s">
        <v>559</v>
      </c>
      <c r="F134" s="136" t="s">
        <v>267</v>
      </c>
      <c r="G134" s="136" t="s">
        <v>3452</v>
      </c>
      <c r="H134" s="136" t="s">
        <v>81</v>
      </c>
      <c r="I134" s="137" t="s">
        <v>45</v>
      </c>
      <c r="J134" s="8">
        <v>1</v>
      </c>
      <c r="K134" s="8" t="s">
        <v>3810</v>
      </c>
      <c r="L134" s="9">
        <v>18002.63</v>
      </c>
      <c r="M134" s="138">
        <v>1</v>
      </c>
      <c r="N134" s="138">
        <f t="shared" si="16"/>
        <v>18002.63</v>
      </c>
      <c r="O134" s="11" t="s">
        <v>4165</v>
      </c>
      <c r="P134" s="22">
        <v>1.070142682764192E-5</v>
      </c>
      <c r="Q134" s="22"/>
      <c r="R134" s="23">
        <v>8.5611414621135362E-4</v>
      </c>
      <c r="S134" s="7"/>
      <c r="T134" s="23">
        <v>8.5611414621135362E-4</v>
      </c>
      <c r="U134" s="11"/>
      <c r="V134" s="28"/>
      <c r="W134" s="28"/>
      <c r="X134" s="29"/>
      <c r="Y134" s="108" t="str">
        <f t="shared" si="12"/>
        <v>NO OFERTADO</v>
      </c>
      <c r="Z134" s="108" t="str">
        <f t="shared" ref="Z134:Z197" si="17">IF(X134=0,"CORRECTO",IF(X134&gt;I134,"SOBREPASA TECHO REGULADO","CORRECTO"))</f>
        <v>CORRECTO</v>
      </c>
      <c r="AA134" s="29">
        <f t="shared" si="13"/>
        <v>0</v>
      </c>
      <c r="AB134" s="23">
        <v>2.1402853655283841E-4</v>
      </c>
      <c r="AC134" s="7"/>
      <c r="AD134" s="23">
        <v>2.1402853655283841E-4</v>
      </c>
      <c r="AE134" s="28"/>
      <c r="AF134" s="28"/>
      <c r="AG134" s="28"/>
      <c r="AH134" s="29"/>
      <c r="AI134" s="108" t="str">
        <f t="shared" si="14"/>
        <v>NO OFERTADO</v>
      </c>
      <c r="AJ134" s="108" t="str">
        <f t="shared" ref="AJ134:AJ197" si="18">IF(AH134=0,"CORRECTO",IF(AH134&lt;X134,"PRECIO OPCION 1 MAYOR QUE OPCION 2",IF(AH134&gt;I134,"SOBREPASA TECHO REGULADO","CORRECTO")))</f>
        <v>CORRECTO</v>
      </c>
      <c r="AK134" s="108"/>
      <c r="AL134" s="108"/>
      <c r="AM134" s="108"/>
      <c r="AN134" s="28"/>
      <c r="AO134" s="28"/>
      <c r="AP134" s="28"/>
      <c r="AQ134" s="29"/>
      <c r="AR134" s="108" t="str">
        <f t="shared" si="15"/>
        <v>NO OFERTADO</v>
      </c>
      <c r="AS134" s="109" t="str">
        <f t="shared" ref="AS134:AS197" si="19">IF(AQ134=0,"CORRECTO",IF(AQ134&lt;AH134,"PRECIO OPCION 2 MAYOR QUE OPCION 3",IF(AQ134&gt;I134,"SOBREPASA TECHO REGULADO","CORRECTO")))</f>
        <v>CORRECTO</v>
      </c>
    </row>
    <row r="135" spans="1:45" ht="24" x14ac:dyDescent="0.25">
      <c r="A135" s="134">
        <v>2331</v>
      </c>
      <c r="B135" s="135">
        <v>1903</v>
      </c>
      <c r="C135" s="10" t="s">
        <v>3302</v>
      </c>
      <c r="D135" s="136" t="s">
        <v>136</v>
      </c>
      <c r="E135" s="136" t="s">
        <v>6</v>
      </c>
      <c r="F135" s="136" t="s">
        <v>7</v>
      </c>
      <c r="G135" s="136" t="s">
        <v>8</v>
      </c>
      <c r="H135" s="136" t="s">
        <v>7</v>
      </c>
      <c r="I135" s="137">
        <v>305603.8</v>
      </c>
      <c r="J135" s="8">
        <v>1</v>
      </c>
      <c r="K135" s="8" t="s">
        <v>3303</v>
      </c>
      <c r="L135" s="9">
        <v>305603.8</v>
      </c>
      <c r="M135" s="138">
        <v>63</v>
      </c>
      <c r="N135" s="138">
        <f t="shared" si="16"/>
        <v>19253039.399999999</v>
      </c>
      <c r="O135" s="11" t="s">
        <v>4165</v>
      </c>
      <c r="P135" s="22">
        <v>1.1444716263612978E-2</v>
      </c>
      <c r="Q135" s="22">
        <v>2.0033221339072687E-2</v>
      </c>
      <c r="R135" s="23">
        <v>0.91557730108903823</v>
      </c>
      <c r="S135" s="24">
        <v>0.30049832008609029</v>
      </c>
      <c r="T135" s="23">
        <v>1.2160756211751285</v>
      </c>
      <c r="U135" s="11"/>
      <c r="V135" s="28"/>
      <c r="W135" s="28"/>
      <c r="X135" s="29"/>
      <c r="Y135" s="108" t="str">
        <f t="shared" ref="Y135:Y198" si="20">IF(U135=0,"NO OFERTADO",IF(V135=0,"NO OFERTADO",IF(W135=0,"NO OFERTADO",IF(X135&gt;0,"CORRECTO","NO OFERTADO"))))</f>
        <v>NO OFERTADO</v>
      </c>
      <c r="Z135" s="108" t="str">
        <f t="shared" si="17"/>
        <v>CORRECTO</v>
      </c>
      <c r="AA135" s="29">
        <f t="shared" ref="AA135:AA198" si="21">IF(AND(Y135="CORRECTO", Z135="CORRECTO"), X135*M135, 0)</f>
        <v>0</v>
      </c>
      <c r="AB135" s="23">
        <v>0.22889432527225956</v>
      </c>
      <c r="AC135" s="24">
        <v>0.10016610669536344</v>
      </c>
      <c r="AD135" s="23">
        <v>0.32906043196762302</v>
      </c>
      <c r="AE135" s="28"/>
      <c r="AF135" s="28"/>
      <c r="AG135" s="28"/>
      <c r="AH135" s="29"/>
      <c r="AI135" s="108" t="str">
        <f t="shared" ref="AI135:AI198" si="22">IF(AE135=0,"NO OFERTADO",IF(AF135=0,"NO OFERTADO",IF(AG135=0,"NO OFERTADO",IF(AH135&gt;0,"CORRECTO","NO OFERTADO"))))</f>
        <v>NO OFERTADO</v>
      </c>
      <c r="AJ135" s="108" t="str">
        <f t="shared" si="18"/>
        <v>CORRECTO</v>
      </c>
      <c r="AK135" s="108"/>
      <c r="AL135" s="108"/>
      <c r="AM135" s="108"/>
      <c r="AN135" s="28"/>
      <c r="AO135" s="28"/>
      <c r="AP135" s="28"/>
      <c r="AQ135" s="29"/>
      <c r="AR135" s="108" t="str">
        <f t="shared" ref="AR135:AR198" si="23">IF(AN135=0,"NO OFERTADO",IF(AO135=0,"NO OFERTADO",IF(AP135=0,"NO OFERTADO",IF(AQ135&gt;0,"CORRECTO","NO OFERTADO"))))</f>
        <v>NO OFERTADO</v>
      </c>
      <c r="AS135" s="109" t="str">
        <f t="shared" si="19"/>
        <v>CORRECTO</v>
      </c>
    </row>
    <row r="136" spans="1:45" ht="24" x14ac:dyDescent="0.25">
      <c r="A136" s="134">
        <v>2332</v>
      </c>
      <c r="B136" s="135">
        <v>1908</v>
      </c>
      <c r="C136" s="10" t="s">
        <v>701</v>
      </c>
      <c r="D136" s="136" t="s">
        <v>126</v>
      </c>
      <c r="E136" s="136" t="s">
        <v>6</v>
      </c>
      <c r="F136" s="136" t="s">
        <v>101</v>
      </c>
      <c r="G136" s="136" t="s">
        <v>8</v>
      </c>
      <c r="H136" s="136" t="s">
        <v>7</v>
      </c>
      <c r="I136" s="137" t="s">
        <v>45</v>
      </c>
      <c r="J136" s="8">
        <v>1</v>
      </c>
      <c r="K136" s="8" t="s">
        <v>702</v>
      </c>
      <c r="L136" s="9">
        <v>270718</v>
      </c>
      <c r="M136" s="138">
        <v>1</v>
      </c>
      <c r="N136" s="138">
        <f t="shared" si="16"/>
        <v>270718</v>
      </c>
      <c r="O136" s="11" t="s">
        <v>4165</v>
      </c>
      <c r="P136" s="22">
        <v>1.6092475754517896E-4</v>
      </c>
      <c r="Q136" s="22"/>
      <c r="R136" s="23">
        <v>1.2873980603614317E-2</v>
      </c>
      <c r="S136" s="7"/>
      <c r="T136" s="23">
        <v>1.2873980603614317E-2</v>
      </c>
      <c r="U136" s="11"/>
      <c r="V136" s="28"/>
      <c r="W136" s="28"/>
      <c r="X136" s="29"/>
      <c r="Y136" s="108" t="str">
        <f t="shared" si="20"/>
        <v>NO OFERTADO</v>
      </c>
      <c r="Z136" s="108" t="str">
        <f t="shared" si="17"/>
        <v>CORRECTO</v>
      </c>
      <c r="AA136" s="29">
        <f t="shared" si="21"/>
        <v>0</v>
      </c>
      <c r="AB136" s="23">
        <v>3.2184951509035792E-3</v>
      </c>
      <c r="AC136" s="7"/>
      <c r="AD136" s="23">
        <v>3.2184951509035792E-3</v>
      </c>
      <c r="AE136" s="28"/>
      <c r="AF136" s="28"/>
      <c r="AG136" s="28"/>
      <c r="AH136" s="29"/>
      <c r="AI136" s="108" t="str">
        <f t="shared" si="22"/>
        <v>NO OFERTADO</v>
      </c>
      <c r="AJ136" s="108" t="str">
        <f t="shared" si="18"/>
        <v>CORRECTO</v>
      </c>
      <c r="AK136" s="108"/>
      <c r="AL136" s="108"/>
      <c r="AM136" s="108"/>
      <c r="AN136" s="28"/>
      <c r="AO136" s="28"/>
      <c r="AP136" s="28"/>
      <c r="AQ136" s="29"/>
      <c r="AR136" s="108" t="str">
        <f t="shared" si="23"/>
        <v>NO OFERTADO</v>
      </c>
      <c r="AS136" s="109" t="str">
        <f t="shared" si="19"/>
        <v>CORRECTO</v>
      </c>
    </row>
    <row r="137" spans="1:45" x14ac:dyDescent="0.25">
      <c r="A137" s="134">
        <v>2333</v>
      </c>
      <c r="B137" s="135">
        <v>2074</v>
      </c>
      <c r="C137" s="10" t="s">
        <v>2220</v>
      </c>
      <c r="D137" s="136" t="s">
        <v>2719</v>
      </c>
      <c r="E137" s="136" t="s">
        <v>748</v>
      </c>
      <c r="F137" s="136" t="s">
        <v>166</v>
      </c>
      <c r="G137" s="136" t="s">
        <v>1426</v>
      </c>
      <c r="H137" s="136" t="s">
        <v>81</v>
      </c>
      <c r="I137" s="137" t="s">
        <v>45</v>
      </c>
      <c r="J137" s="8">
        <v>10</v>
      </c>
      <c r="K137" s="8" t="s">
        <v>3607</v>
      </c>
      <c r="L137" s="9">
        <v>585.99</v>
      </c>
      <c r="M137" s="138">
        <v>10</v>
      </c>
      <c r="N137" s="138">
        <f t="shared" si="16"/>
        <v>5859.9</v>
      </c>
      <c r="O137" s="11" t="s">
        <v>4165</v>
      </c>
      <c r="P137" s="22">
        <v>3.4833405489808369E-6</v>
      </c>
      <c r="Q137" s="22"/>
      <c r="R137" s="23">
        <v>2.7866724391846693E-4</v>
      </c>
      <c r="S137" s="7"/>
      <c r="T137" s="23">
        <v>2.7866724391846693E-4</v>
      </c>
      <c r="U137" s="11"/>
      <c r="V137" s="28"/>
      <c r="W137" s="28"/>
      <c r="X137" s="29"/>
      <c r="Y137" s="108" t="str">
        <f t="shared" si="20"/>
        <v>NO OFERTADO</v>
      </c>
      <c r="Z137" s="108" t="str">
        <f t="shared" si="17"/>
        <v>CORRECTO</v>
      </c>
      <c r="AA137" s="29">
        <f t="shared" si="21"/>
        <v>0</v>
      </c>
      <c r="AB137" s="23">
        <v>6.9666810979616733E-5</v>
      </c>
      <c r="AC137" s="7"/>
      <c r="AD137" s="23">
        <v>6.9666810979616733E-5</v>
      </c>
      <c r="AE137" s="28"/>
      <c r="AF137" s="28"/>
      <c r="AG137" s="28"/>
      <c r="AH137" s="29"/>
      <c r="AI137" s="108" t="str">
        <f t="shared" si="22"/>
        <v>NO OFERTADO</v>
      </c>
      <c r="AJ137" s="108" t="str">
        <f t="shared" si="18"/>
        <v>CORRECTO</v>
      </c>
      <c r="AK137" s="108"/>
      <c r="AL137" s="108"/>
      <c r="AM137" s="108"/>
      <c r="AN137" s="28"/>
      <c r="AO137" s="28"/>
      <c r="AP137" s="28"/>
      <c r="AQ137" s="29"/>
      <c r="AR137" s="108" t="str">
        <f t="shared" si="23"/>
        <v>NO OFERTADO</v>
      </c>
      <c r="AS137" s="109" t="str">
        <f t="shared" si="19"/>
        <v>CORRECTO</v>
      </c>
    </row>
    <row r="138" spans="1:45" ht="24" x14ac:dyDescent="0.25">
      <c r="A138" s="134">
        <v>2334</v>
      </c>
      <c r="B138" s="135">
        <v>1942</v>
      </c>
      <c r="C138" s="10" t="s">
        <v>973</v>
      </c>
      <c r="D138" s="136" t="s">
        <v>51</v>
      </c>
      <c r="E138" s="136" t="s">
        <v>6</v>
      </c>
      <c r="F138" s="136" t="s">
        <v>101</v>
      </c>
      <c r="G138" s="136" t="s">
        <v>8</v>
      </c>
      <c r="H138" s="136" t="s">
        <v>7</v>
      </c>
      <c r="I138" s="137" t="s">
        <v>45</v>
      </c>
      <c r="J138" s="8">
        <v>1</v>
      </c>
      <c r="K138" s="8" t="s">
        <v>974</v>
      </c>
      <c r="L138" s="9">
        <v>119123.71</v>
      </c>
      <c r="M138" s="138">
        <v>120</v>
      </c>
      <c r="N138" s="138">
        <f t="shared" si="16"/>
        <v>14294845.200000001</v>
      </c>
      <c r="O138" s="11" t="s">
        <v>4165</v>
      </c>
      <c r="P138" s="22">
        <v>8.4973828779610731E-3</v>
      </c>
      <c r="Q138" s="22"/>
      <c r="R138" s="23">
        <v>0.67979063023688591</v>
      </c>
      <c r="S138" s="7"/>
      <c r="T138" s="23">
        <v>0.67979063023688591</v>
      </c>
      <c r="U138" s="11"/>
      <c r="V138" s="28"/>
      <c r="W138" s="28"/>
      <c r="X138" s="29"/>
      <c r="Y138" s="108" t="str">
        <f t="shared" si="20"/>
        <v>NO OFERTADO</v>
      </c>
      <c r="Z138" s="108" t="str">
        <f t="shared" si="17"/>
        <v>CORRECTO</v>
      </c>
      <c r="AA138" s="29">
        <f t="shared" si="21"/>
        <v>0</v>
      </c>
      <c r="AB138" s="23">
        <v>0.16994765755922148</v>
      </c>
      <c r="AC138" s="7"/>
      <c r="AD138" s="23">
        <v>0.16994765755922148</v>
      </c>
      <c r="AE138" s="28"/>
      <c r="AF138" s="28"/>
      <c r="AG138" s="28"/>
      <c r="AH138" s="29"/>
      <c r="AI138" s="108" t="str">
        <f t="shared" si="22"/>
        <v>NO OFERTADO</v>
      </c>
      <c r="AJ138" s="108" t="str">
        <f t="shared" si="18"/>
        <v>CORRECTO</v>
      </c>
      <c r="AK138" s="108"/>
      <c r="AL138" s="108"/>
      <c r="AM138" s="108"/>
      <c r="AN138" s="28"/>
      <c r="AO138" s="28"/>
      <c r="AP138" s="28"/>
      <c r="AQ138" s="29"/>
      <c r="AR138" s="108" t="str">
        <f t="shared" si="23"/>
        <v>NO OFERTADO</v>
      </c>
      <c r="AS138" s="109" t="str">
        <f t="shared" si="19"/>
        <v>CORRECTO</v>
      </c>
    </row>
    <row r="139" spans="1:45" x14ac:dyDescent="0.25">
      <c r="A139" s="134">
        <v>2335</v>
      </c>
      <c r="B139" s="135">
        <v>1879</v>
      </c>
      <c r="C139" s="10" t="s">
        <v>4893</v>
      </c>
      <c r="D139" s="136" t="s">
        <v>136</v>
      </c>
      <c r="E139" s="136" t="s">
        <v>36</v>
      </c>
      <c r="F139" s="136" t="s">
        <v>36</v>
      </c>
      <c r="G139" s="136" t="s">
        <v>17</v>
      </c>
      <c r="H139" s="136" t="s">
        <v>36</v>
      </c>
      <c r="I139" s="137" t="s">
        <v>45</v>
      </c>
      <c r="J139" s="8">
        <v>1</v>
      </c>
      <c r="K139" s="8" t="s">
        <v>3263</v>
      </c>
      <c r="L139" s="9">
        <v>856200.3</v>
      </c>
      <c r="M139" s="138">
        <v>1</v>
      </c>
      <c r="N139" s="138">
        <f t="shared" si="16"/>
        <v>856200.3</v>
      </c>
      <c r="O139" s="11" t="s">
        <v>4165</v>
      </c>
      <c r="P139" s="22">
        <v>5.0895701685004142E-4</v>
      </c>
      <c r="Q139" s="22"/>
      <c r="R139" s="23">
        <v>4.0716561348003312E-2</v>
      </c>
      <c r="S139" s="7"/>
      <c r="T139" s="23">
        <v>4.0716561348003312E-2</v>
      </c>
      <c r="U139" s="11"/>
      <c r="V139" s="28"/>
      <c r="W139" s="28"/>
      <c r="X139" s="29"/>
      <c r="Y139" s="108" t="str">
        <f t="shared" si="20"/>
        <v>NO OFERTADO</v>
      </c>
      <c r="Z139" s="108" t="str">
        <f t="shared" si="17"/>
        <v>CORRECTO</v>
      </c>
      <c r="AA139" s="29">
        <f t="shared" si="21"/>
        <v>0</v>
      </c>
      <c r="AB139" s="23">
        <v>1.0179140337000828E-2</v>
      </c>
      <c r="AC139" s="7"/>
      <c r="AD139" s="23">
        <v>1.0179140337000828E-2</v>
      </c>
      <c r="AE139" s="28"/>
      <c r="AF139" s="28"/>
      <c r="AG139" s="28"/>
      <c r="AH139" s="29"/>
      <c r="AI139" s="108" t="str">
        <f t="shared" si="22"/>
        <v>NO OFERTADO</v>
      </c>
      <c r="AJ139" s="108" t="str">
        <f t="shared" si="18"/>
        <v>CORRECTO</v>
      </c>
      <c r="AK139" s="108"/>
      <c r="AL139" s="108"/>
      <c r="AM139" s="108"/>
      <c r="AN139" s="28"/>
      <c r="AO139" s="28"/>
      <c r="AP139" s="28"/>
      <c r="AQ139" s="29"/>
      <c r="AR139" s="108" t="str">
        <f t="shared" si="23"/>
        <v>NO OFERTADO</v>
      </c>
      <c r="AS139" s="109" t="str">
        <f t="shared" si="19"/>
        <v>CORRECTO</v>
      </c>
    </row>
    <row r="140" spans="1:45" ht="24" x14ac:dyDescent="0.25">
      <c r="A140" s="134">
        <v>2336</v>
      </c>
      <c r="B140" s="135">
        <v>2245</v>
      </c>
      <c r="C140" s="10" t="s">
        <v>3811</v>
      </c>
      <c r="D140" s="136" t="s">
        <v>3812</v>
      </c>
      <c r="E140" s="136" t="s">
        <v>7</v>
      </c>
      <c r="F140" s="136" t="s">
        <v>7</v>
      </c>
      <c r="G140" s="136" t="s">
        <v>8</v>
      </c>
      <c r="H140" s="136" t="s">
        <v>7</v>
      </c>
      <c r="I140" s="137" t="s">
        <v>45</v>
      </c>
      <c r="J140" s="8">
        <v>1</v>
      </c>
      <c r="K140" s="8" t="s">
        <v>3813</v>
      </c>
      <c r="L140" s="9">
        <v>8860.4</v>
      </c>
      <c r="M140" s="138">
        <v>4</v>
      </c>
      <c r="N140" s="138">
        <f t="shared" si="16"/>
        <v>35441.599999999999</v>
      </c>
      <c r="O140" s="11" t="s">
        <v>4165</v>
      </c>
      <c r="P140" s="22">
        <v>2.1067793375443135E-5</v>
      </c>
      <c r="Q140" s="22"/>
      <c r="R140" s="23">
        <v>1.6854234700354508E-3</v>
      </c>
      <c r="S140" s="7"/>
      <c r="T140" s="23">
        <v>1.6854234700354508E-3</v>
      </c>
      <c r="U140" s="11"/>
      <c r="V140" s="28"/>
      <c r="W140" s="28"/>
      <c r="X140" s="29"/>
      <c r="Y140" s="108" t="str">
        <f t="shared" si="20"/>
        <v>NO OFERTADO</v>
      </c>
      <c r="Z140" s="108" t="str">
        <f t="shared" si="17"/>
        <v>CORRECTO</v>
      </c>
      <c r="AA140" s="29">
        <f t="shared" si="21"/>
        <v>0</v>
      </c>
      <c r="AB140" s="23">
        <v>4.213558675088627E-4</v>
      </c>
      <c r="AC140" s="7"/>
      <c r="AD140" s="23">
        <v>4.213558675088627E-4</v>
      </c>
      <c r="AE140" s="28"/>
      <c r="AF140" s="28"/>
      <c r="AG140" s="28"/>
      <c r="AH140" s="29"/>
      <c r="AI140" s="108" t="str">
        <f t="shared" si="22"/>
        <v>NO OFERTADO</v>
      </c>
      <c r="AJ140" s="108" t="str">
        <f t="shared" si="18"/>
        <v>CORRECTO</v>
      </c>
      <c r="AK140" s="108"/>
      <c r="AL140" s="108"/>
      <c r="AM140" s="108"/>
      <c r="AN140" s="28"/>
      <c r="AO140" s="28"/>
      <c r="AP140" s="28"/>
      <c r="AQ140" s="29"/>
      <c r="AR140" s="108" t="str">
        <f t="shared" si="23"/>
        <v>NO OFERTADO</v>
      </c>
      <c r="AS140" s="109" t="str">
        <f t="shared" si="19"/>
        <v>CORRECTO</v>
      </c>
    </row>
    <row r="141" spans="1:45" ht="24" x14ac:dyDescent="0.25">
      <c r="A141" s="134">
        <v>2337</v>
      </c>
      <c r="B141" s="135">
        <v>2246</v>
      </c>
      <c r="C141" s="10" t="s">
        <v>447</v>
      </c>
      <c r="D141" s="136" t="s">
        <v>3814</v>
      </c>
      <c r="E141" s="136" t="s">
        <v>192</v>
      </c>
      <c r="F141" s="136" t="s">
        <v>16</v>
      </c>
      <c r="G141" s="136" t="s">
        <v>17</v>
      </c>
      <c r="H141" s="136" t="s">
        <v>16</v>
      </c>
      <c r="I141" s="137">
        <v>24498288</v>
      </c>
      <c r="J141" s="8">
        <v>1</v>
      </c>
      <c r="K141" s="8" t="s">
        <v>449</v>
      </c>
      <c r="L141" s="9">
        <v>22484235.850000001</v>
      </c>
      <c r="M141" s="138">
        <v>1</v>
      </c>
      <c r="N141" s="138">
        <f t="shared" si="16"/>
        <v>22484235.850000001</v>
      </c>
      <c r="O141" s="11" t="s">
        <v>4165</v>
      </c>
      <c r="P141" s="22">
        <v>1.3365458531571124E-2</v>
      </c>
      <c r="Q141" s="22">
        <v>2.3395354056303608E-2</v>
      </c>
      <c r="R141" s="23">
        <v>1.0692366825256898</v>
      </c>
      <c r="S141" s="24">
        <v>0.35093031084455412</v>
      </c>
      <c r="T141" s="23">
        <v>1.4201669933702439</v>
      </c>
      <c r="U141" s="11"/>
      <c r="V141" s="28"/>
      <c r="W141" s="28"/>
      <c r="X141" s="29"/>
      <c r="Y141" s="108" t="str">
        <f t="shared" si="20"/>
        <v>NO OFERTADO</v>
      </c>
      <c r="Z141" s="108" t="str">
        <f t="shared" si="17"/>
        <v>CORRECTO</v>
      </c>
      <c r="AA141" s="29">
        <f t="shared" si="21"/>
        <v>0</v>
      </c>
      <c r="AB141" s="23">
        <v>0.26730917063142245</v>
      </c>
      <c r="AC141" s="24">
        <v>0.11697677028151804</v>
      </c>
      <c r="AD141" s="23">
        <v>0.38428594091294049</v>
      </c>
      <c r="AE141" s="28"/>
      <c r="AF141" s="28"/>
      <c r="AG141" s="28"/>
      <c r="AH141" s="29"/>
      <c r="AI141" s="108" t="str">
        <f t="shared" si="22"/>
        <v>NO OFERTADO</v>
      </c>
      <c r="AJ141" s="108" t="str">
        <f t="shared" si="18"/>
        <v>CORRECTO</v>
      </c>
      <c r="AK141" s="108"/>
      <c r="AL141" s="108"/>
      <c r="AM141" s="108"/>
      <c r="AN141" s="28"/>
      <c r="AO141" s="28"/>
      <c r="AP141" s="28"/>
      <c r="AQ141" s="29"/>
      <c r="AR141" s="108" t="str">
        <f t="shared" si="23"/>
        <v>NO OFERTADO</v>
      </c>
      <c r="AS141" s="109" t="str">
        <f t="shared" si="19"/>
        <v>CORRECTO</v>
      </c>
    </row>
    <row r="142" spans="1:45" x14ac:dyDescent="0.25">
      <c r="A142" s="134">
        <v>2338</v>
      </c>
      <c r="B142" s="135">
        <v>2247</v>
      </c>
      <c r="C142" s="10" t="s">
        <v>447</v>
      </c>
      <c r="D142" s="136" t="s">
        <v>3815</v>
      </c>
      <c r="E142" s="136" t="s">
        <v>36</v>
      </c>
      <c r="F142" s="136" t="s">
        <v>16</v>
      </c>
      <c r="G142" s="136" t="s">
        <v>17</v>
      </c>
      <c r="H142" s="136" t="s">
        <v>16</v>
      </c>
      <c r="I142" s="137">
        <v>1361016</v>
      </c>
      <c r="J142" s="8">
        <v>1</v>
      </c>
      <c r="K142" s="8" t="s">
        <v>449</v>
      </c>
      <c r="L142" s="9">
        <v>1361016</v>
      </c>
      <c r="M142" s="138">
        <v>1</v>
      </c>
      <c r="N142" s="138">
        <f t="shared" si="16"/>
        <v>1361016</v>
      </c>
      <c r="O142" s="11" t="s">
        <v>4165</v>
      </c>
      <c r="P142" s="22">
        <v>8.0903807583946881E-4</v>
      </c>
      <c r="Q142" s="22">
        <v>1.4161678168081531E-3</v>
      </c>
      <c r="R142" s="23">
        <v>6.4723046067157508E-2</v>
      </c>
      <c r="S142" s="24">
        <v>2.1242517252122298E-2</v>
      </c>
      <c r="T142" s="23">
        <v>8.5965563319279806E-2</v>
      </c>
      <c r="U142" s="11"/>
      <c r="V142" s="28"/>
      <c r="W142" s="28"/>
      <c r="X142" s="29"/>
      <c r="Y142" s="108" t="str">
        <f t="shared" si="20"/>
        <v>NO OFERTADO</v>
      </c>
      <c r="Z142" s="108" t="str">
        <f t="shared" si="17"/>
        <v>CORRECTO</v>
      </c>
      <c r="AA142" s="29">
        <f t="shared" si="21"/>
        <v>0</v>
      </c>
      <c r="AB142" s="23">
        <v>1.6180761516789377E-2</v>
      </c>
      <c r="AC142" s="24">
        <v>7.0808390840407659E-3</v>
      </c>
      <c r="AD142" s="23">
        <v>2.3261600600830143E-2</v>
      </c>
      <c r="AE142" s="28"/>
      <c r="AF142" s="28"/>
      <c r="AG142" s="28"/>
      <c r="AH142" s="29"/>
      <c r="AI142" s="108" t="str">
        <f t="shared" si="22"/>
        <v>NO OFERTADO</v>
      </c>
      <c r="AJ142" s="108" t="str">
        <f t="shared" si="18"/>
        <v>CORRECTO</v>
      </c>
      <c r="AK142" s="108"/>
      <c r="AL142" s="108"/>
      <c r="AM142" s="108"/>
      <c r="AN142" s="28"/>
      <c r="AO142" s="28"/>
      <c r="AP142" s="28"/>
      <c r="AQ142" s="29"/>
      <c r="AR142" s="108" t="str">
        <f t="shared" si="23"/>
        <v>NO OFERTADO</v>
      </c>
      <c r="AS142" s="109" t="str">
        <f t="shared" si="19"/>
        <v>CORRECTO</v>
      </c>
    </row>
    <row r="143" spans="1:45" x14ac:dyDescent="0.25">
      <c r="A143" s="134">
        <v>2339</v>
      </c>
      <c r="B143" s="135">
        <v>2248</v>
      </c>
      <c r="C143" s="10" t="s">
        <v>3816</v>
      </c>
      <c r="D143" s="136" t="s">
        <v>3817</v>
      </c>
      <c r="E143" s="136" t="s">
        <v>36</v>
      </c>
      <c r="F143" s="136" t="s">
        <v>15</v>
      </c>
      <c r="G143" s="136" t="s">
        <v>17</v>
      </c>
      <c r="H143" s="136" t="s">
        <v>18</v>
      </c>
      <c r="I143" s="137">
        <v>539970</v>
      </c>
      <c r="J143" s="8">
        <v>1</v>
      </c>
      <c r="K143" s="8" t="s">
        <v>3818</v>
      </c>
      <c r="L143" s="9">
        <v>539970</v>
      </c>
      <c r="M143" s="138">
        <v>1</v>
      </c>
      <c r="N143" s="138">
        <f t="shared" si="16"/>
        <v>539970</v>
      </c>
      <c r="O143" s="11" t="s">
        <v>4165</v>
      </c>
      <c r="P143" s="22">
        <v>3.2097807065533247E-4</v>
      </c>
      <c r="Q143" s="22">
        <v>5.6185095255448757E-4</v>
      </c>
      <c r="R143" s="23">
        <v>2.5678245652426598E-2</v>
      </c>
      <c r="S143" s="24">
        <v>8.4277642883173135E-3</v>
      </c>
      <c r="T143" s="23">
        <v>3.4106009940743913E-2</v>
      </c>
      <c r="U143" s="11"/>
      <c r="V143" s="28"/>
      <c r="W143" s="28"/>
      <c r="X143" s="29"/>
      <c r="Y143" s="108" t="str">
        <f t="shared" si="20"/>
        <v>NO OFERTADO</v>
      </c>
      <c r="Z143" s="108" t="str">
        <f t="shared" si="17"/>
        <v>CORRECTO</v>
      </c>
      <c r="AA143" s="29">
        <f t="shared" si="21"/>
        <v>0</v>
      </c>
      <c r="AB143" s="23">
        <v>6.4195614131066494E-3</v>
      </c>
      <c r="AC143" s="24">
        <v>2.8092547627724378E-3</v>
      </c>
      <c r="AD143" s="23">
        <v>9.2288161758790864E-3</v>
      </c>
      <c r="AE143" s="28"/>
      <c r="AF143" s="28"/>
      <c r="AG143" s="28"/>
      <c r="AH143" s="29"/>
      <c r="AI143" s="108" t="str">
        <f t="shared" si="22"/>
        <v>NO OFERTADO</v>
      </c>
      <c r="AJ143" s="108" t="str">
        <f t="shared" si="18"/>
        <v>CORRECTO</v>
      </c>
      <c r="AK143" s="108"/>
      <c r="AL143" s="108"/>
      <c r="AM143" s="108"/>
      <c r="AN143" s="28"/>
      <c r="AO143" s="28"/>
      <c r="AP143" s="28"/>
      <c r="AQ143" s="29"/>
      <c r="AR143" s="108" t="str">
        <f t="shared" si="23"/>
        <v>NO OFERTADO</v>
      </c>
      <c r="AS143" s="109" t="str">
        <f t="shared" si="19"/>
        <v>CORRECTO</v>
      </c>
    </row>
    <row r="144" spans="1:45" x14ac:dyDescent="0.25">
      <c r="A144" s="134">
        <v>2340</v>
      </c>
      <c r="B144" s="135">
        <v>2249</v>
      </c>
      <c r="C144" s="10" t="s">
        <v>3816</v>
      </c>
      <c r="D144" s="136" t="s">
        <v>3819</v>
      </c>
      <c r="E144" s="136" t="s">
        <v>36</v>
      </c>
      <c r="F144" s="136" t="s">
        <v>15</v>
      </c>
      <c r="G144" s="136" t="s">
        <v>17</v>
      </c>
      <c r="H144" s="136" t="s">
        <v>18</v>
      </c>
      <c r="I144" s="137">
        <v>269985</v>
      </c>
      <c r="J144" s="8">
        <v>1</v>
      </c>
      <c r="K144" s="8" t="s">
        <v>3818</v>
      </c>
      <c r="L144" s="9">
        <v>269985</v>
      </c>
      <c r="M144" s="138">
        <v>1</v>
      </c>
      <c r="N144" s="138">
        <f t="shared" si="16"/>
        <v>269985</v>
      </c>
      <c r="O144" s="11" t="s">
        <v>4165</v>
      </c>
      <c r="P144" s="22">
        <v>1.6048903532766624E-4</v>
      </c>
      <c r="Q144" s="22">
        <v>2.8092547627724378E-4</v>
      </c>
      <c r="R144" s="23">
        <v>1.2839122826213299E-2</v>
      </c>
      <c r="S144" s="24">
        <v>4.2138821441586568E-3</v>
      </c>
      <c r="T144" s="23">
        <v>1.7053004970371956E-2</v>
      </c>
      <c r="U144" s="11"/>
      <c r="V144" s="28"/>
      <c r="W144" s="28"/>
      <c r="X144" s="29"/>
      <c r="Y144" s="108" t="str">
        <f t="shared" si="20"/>
        <v>NO OFERTADO</v>
      </c>
      <c r="Z144" s="108" t="str">
        <f t="shared" si="17"/>
        <v>CORRECTO</v>
      </c>
      <c r="AA144" s="29">
        <f t="shared" si="21"/>
        <v>0</v>
      </c>
      <c r="AB144" s="23">
        <v>3.2097807065533247E-3</v>
      </c>
      <c r="AC144" s="24">
        <v>1.4046273813862189E-3</v>
      </c>
      <c r="AD144" s="23">
        <v>4.6144080879395432E-3</v>
      </c>
      <c r="AE144" s="28"/>
      <c r="AF144" s="28"/>
      <c r="AG144" s="28"/>
      <c r="AH144" s="29"/>
      <c r="AI144" s="108" t="str">
        <f t="shared" si="22"/>
        <v>NO OFERTADO</v>
      </c>
      <c r="AJ144" s="108" t="str">
        <f t="shared" si="18"/>
        <v>CORRECTO</v>
      </c>
      <c r="AK144" s="108"/>
      <c r="AL144" s="108"/>
      <c r="AM144" s="108"/>
      <c r="AN144" s="28"/>
      <c r="AO144" s="28"/>
      <c r="AP144" s="28"/>
      <c r="AQ144" s="29"/>
      <c r="AR144" s="108" t="str">
        <f t="shared" si="23"/>
        <v>NO OFERTADO</v>
      </c>
      <c r="AS144" s="109" t="str">
        <f t="shared" si="19"/>
        <v>CORRECTO</v>
      </c>
    </row>
    <row r="145" spans="1:45" ht="24" x14ac:dyDescent="0.25">
      <c r="A145" s="134">
        <v>2341</v>
      </c>
      <c r="B145" s="135">
        <v>2251</v>
      </c>
      <c r="C145" s="10" t="s">
        <v>3820</v>
      </c>
      <c r="D145" s="136" t="s">
        <v>644</v>
      </c>
      <c r="E145" s="136" t="s">
        <v>6</v>
      </c>
      <c r="F145" s="136" t="s">
        <v>7</v>
      </c>
      <c r="G145" s="136" t="s">
        <v>8</v>
      </c>
      <c r="H145" s="136" t="s">
        <v>7</v>
      </c>
      <c r="I145" s="137">
        <v>25200</v>
      </c>
      <c r="J145" s="8">
        <v>1</v>
      </c>
      <c r="K145" s="8" t="s">
        <v>3821</v>
      </c>
      <c r="L145" s="9">
        <v>6261.73</v>
      </c>
      <c r="M145" s="138">
        <v>60</v>
      </c>
      <c r="N145" s="138">
        <f t="shared" si="16"/>
        <v>375703.8</v>
      </c>
      <c r="O145" s="11" t="s">
        <v>4165</v>
      </c>
      <c r="P145" s="22">
        <v>2.2333218671755263E-4</v>
      </c>
      <c r="Q145" s="22">
        <v>3.9092826991933007E-4</v>
      </c>
      <c r="R145" s="23">
        <v>1.7866574937404209E-2</v>
      </c>
      <c r="S145" s="24">
        <v>5.8639240487899508E-3</v>
      </c>
      <c r="T145" s="23">
        <v>2.373049898619416E-2</v>
      </c>
      <c r="U145" s="11"/>
      <c r="V145" s="28"/>
      <c r="W145" s="28"/>
      <c r="X145" s="29"/>
      <c r="Y145" s="108" t="str">
        <f t="shared" si="20"/>
        <v>NO OFERTADO</v>
      </c>
      <c r="Z145" s="108" t="str">
        <f t="shared" si="17"/>
        <v>CORRECTO</v>
      </c>
      <c r="AA145" s="29">
        <f t="shared" si="21"/>
        <v>0</v>
      </c>
      <c r="AB145" s="23">
        <v>4.4666437343510524E-3</v>
      </c>
      <c r="AC145" s="24">
        <v>1.9546413495966503E-3</v>
      </c>
      <c r="AD145" s="23">
        <v>6.4212850839477026E-3</v>
      </c>
      <c r="AE145" s="28"/>
      <c r="AF145" s="28"/>
      <c r="AG145" s="28"/>
      <c r="AH145" s="29"/>
      <c r="AI145" s="108" t="str">
        <f t="shared" si="22"/>
        <v>NO OFERTADO</v>
      </c>
      <c r="AJ145" s="108" t="str">
        <f t="shared" si="18"/>
        <v>CORRECTO</v>
      </c>
      <c r="AK145" s="108"/>
      <c r="AL145" s="108"/>
      <c r="AM145" s="108"/>
      <c r="AN145" s="28"/>
      <c r="AO145" s="28"/>
      <c r="AP145" s="28"/>
      <c r="AQ145" s="29"/>
      <c r="AR145" s="108" t="str">
        <f t="shared" si="23"/>
        <v>NO OFERTADO</v>
      </c>
      <c r="AS145" s="109" t="str">
        <f t="shared" si="19"/>
        <v>CORRECTO</v>
      </c>
    </row>
    <row r="146" spans="1:45" ht="24" x14ac:dyDescent="0.25">
      <c r="A146" s="134">
        <v>2342</v>
      </c>
      <c r="B146" s="135">
        <v>2250</v>
      </c>
      <c r="C146" s="10" t="s">
        <v>3820</v>
      </c>
      <c r="D146" s="136" t="s">
        <v>1102</v>
      </c>
      <c r="E146" s="136" t="s">
        <v>6</v>
      </c>
      <c r="F146" s="136" t="s">
        <v>7</v>
      </c>
      <c r="G146" s="136" t="s">
        <v>8</v>
      </c>
      <c r="H146" s="136" t="s">
        <v>7</v>
      </c>
      <c r="I146" s="137">
        <v>33600</v>
      </c>
      <c r="J146" s="8">
        <v>1</v>
      </c>
      <c r="K146" s="8" t="s">
        <v>3821</v>
      </c>
      <c r="L146" s="9">
        <v>6296.54</v>
      </c>
      <c r="M146" s="138">
        <v>30</v>
      </c>
      <c r="N146" s="138">
        <f t="shared" si="16"/>
        <v>188896.2</v>
      </c>
      <c r="O146" s="11" t="s">
        <v>4165</v>
      </c>
      <c r="P146" s="22">
        <v>1.1228686377043875E-4</v>
      </c>
      <c r="Q146" s="22">
        <v>1.9655075264167081E-4</v>
      </c>
      <c r="R146" s="23">
        <v>8.9829491016351001E-3</v>
      </c>
      <c r="S146" s="24">
        <v>2.948261289625062E-3</v>
      </c>
      <c r="T146" s="23">
        <v>1.1931210391260163E-2</v>
      </c>
      <c r="U146" s="11"/>
      <c r="V146" s="28"/>
      <c r="W146" s="28"/>
      <c r="X146" s="29"/>
      <c r="Y146" s="108" t="str">
        <f t="shared" si="20"/>
        <v>NO OFERTADO</v>
      </c>
      <c r="Z146" s="108" t="str">
        <f t="shared" si="17"/>
        <v>CORRECTO</v>
      </c>
      <c r="AA146" s="29">
        <f t="shared" si="21"/>
        <v>0</v>
      </c>
      <c r="AB146" s="23">
        <v>2.245737275408775E-3</v>
      </c>
      <c r="AC146" s="24">
        <v>9.8275376320835399E-4</v>
      </c>
      <c r="AD146" s="23">
        <v>3.228491038617129E-3</v>
      </c>
      <c r="AE146" s="28"/>
      <c r="AF146" s="28"/>
      <c r="AG146" s="28"/>
      <c r="AH146" s="29"/>
      <c r="AI146" s="108" t="str">
        <f t="shared" si="22"/>
        <v>NO OFERTADO</v>
      </c>
      <c r="AJ146" s="108" t="str">
        <f t="shared" si="18"/>
        <v>CORRECTO</v>
      </c>
      <c r="AK146" s="108"/>
      <c r="AL146" s="108"/>
      <c r="AM146" s="108"/>
      <c r="AN146" s="28"/>
      <c r="AO146" s="28"/>
      <c r="AP146" s="28"/>
      <c r="AQ146" s="29"/>
      <c r="AR146" s="108" t="str">
        <f t="shared" si="23"/>
        <v>NO OFERTADO</v>
      </c>
      <c r="AS146" s="109" t="str">
        <f t="shared" si="19"/>
        <v>CORRECTO</v>
      </c>
    </row>
    <row r="147" spans="1:45" ht="24" x14ac:dyDescent="0.25">
      <c r="A147" s="134">
        <v>2343</v>
      </c>
      <c r="B147" s="135">
        <v>2252</v>
      </c>
      <c r="C147" s="10" t="s">
        <v>3822</v>
      </c>
      <c r="D147" s="136" t="s">
        <v>3823</v>
      </c>
      <c r="E147" s="136" t="s">
        <v>6</v>
      </c>
      <c r="F147" s="136" t="s">
        <v>7</v>
      </c>
      <c r="G147" s="136" t="s">
        <v>8</v>
      </c>
      <c r="H147" s="136" t="s">
        <v>7</v>
      </c>
      <c r="I147" s="137">
        <v>59160</v>
      </c>
      <c r="J147" s="8">
        <v>1</v>
      </c>
      <c r="K147" s="8" t="s">
        <v>3824</v>
      </c>
      <c r="L147" s="9">
        <v>27446.87</v>
      </c>
      <c r="M147" s="138">
        <v>30</v>
      </c>
      <c r="N147" s="138">
        <f t="shared" si="16"/>
        <v>823406.1</v>
      </c>
      <c r="O147" s="11" t="s">
        <v>4165</v>
      </c>
      <c r="P147" s="22">
        <v>4.894629356146299E-4</v>
      </c>
      <c r="Q147" s="22">
        <v>8.5677260148559289E-4</v>
      </c>
      <c r="R147" s="23">
        <v>3.9157034849170394E-2</v>
      </c>
      <c r="S147" s="24">
        <v>1.2851589022283894E-2</v>
      </c>
      <c r="T147" s="23">
        <v>5.2008623871454288E-2</v>
      </c>
      <c r="U147" s="11"/>
      <c r="V147" s="28"/>
      <c r="W147" s="28"/>
      <c r="X147" s="29"/>
      <c r="Y147" s="108" t="str">
        <f t="shared" si="20"/>
        <v>NO OFERTADO</v>
      </c>
      <c r="Z147" s="108" t="str">
        <f t="shared" si="17"/>
        <v>CORRECTO</v>
      </c>
      <c r="AA147" s="29">
        <f t="shared" si="21"/>
        <v>0</v>
      </c>
      <c r="AB147" s="23">
        <v>9.7892587122925985E-3</v>
      </c>
      <c r="AC147" s="24">
        <v>4.2838630074279642E-3</v>
      </c>
      <c r="AD147" s="23">
        <v>1.4073121719720562E-2</v>
      </c>
      <c r="AE147" s="28"/>
      <c r="AF147" s="28"/>
      <c r="AG147" s="28"/>
      <c r="AH147" s="29"/>
      <c r="AI147" s="108" t="str">
        <f t="shared" si="22"/>
        <v>NO OFERTADO</v>
      </c>
      <c r="AJ147" s="108" t="str">
        <f t="shared" si="18"/>
        <v>CORRECTO</v>
      </c>
      <c r="AK147" s="108"/>
      <c r="AL147" s="108"/>
      <c r="AM147" s="108"/>
      <c r="AN147" s="28"/>
      <c r="AO147" s="28"/>
      <c r="AP147" s="28"/>
      <c r="AQ147" s="29"/>
      <c r="AR147" s="108" t="str">
        <f t="shared" si="23"/>
        <v>NO OFERTADO</v>
      </c>
      <c r="AS147" s="109" t="str">
        <f t="shared" si="19"/>
        <v>CORRECTO</v>
      </c>
    </row>
    <row r="148" spans="1:45" ht="24" x14ac:dyDescent="0.25">
      <c r="A148" s="134">
        <v>2344</v>
      </c>
      <c r="B148" s="135">
        <v>2253</v>
      </c>
      <c r="C148" s="10" t="s">
        <v>68</v>
      </c>
      <c r="D148" s="136" t="s">
        <v>113</v>
      </c>
      <c r="E148" s="136" t="s">
        <v>6</v>
      </c>
      <c r="F148" s="136" t="s">
        <v>7</v>
      </c>
      <c r="G148" s="136" t="s">
        <v>8</v>
      </c>
      <c r="H148" s="136" t="s">
        <v>7</v>
      </c>
      <c r="I148" s="137">
        <v>436721.60000000003</v>
      </c>
      <c r="J148" s="8">
        <v>1</v>
      </c>
      <c r="K148" s="8" t="s">
        <v>70</v>
      </c>
      <c r="L148" s="9">
        <v>413158.5</v>
      </c>
      <c r="M148" s="138">
        <v>30</v>
      </c>
      <c r="N148" s="138">
        <f t="shared" si="16"/>
        <v>12394755</v>
      </c>
      <c r="O148" s="11" t="s">
        <v>4165</v>
      </c>
      <c r="P148" s="22">
        <v>7.367899228004399E-3</v>
      </c>
      <c r="Q148" s="22">
        <v>1.2897021877936732E-2</v>
      </c>
      <c r="R148" s="23">
        <v>0.58943193824035189</v>
      </c>
      <c r="S148" s="24">
        <v>0.19345532816905098</v>
      </c>
      <c r="T148" s="23">
        <v>0.78288726640940287</v>
      </c>
      <c r="U148" s="11"/>
      <c r="V148" s="28"/>
      <c r="W148" s="28"/>
      <c r="X148" s="29"/>
      <c r="Y148" s="108" t="str">
        <f t="shared" si="20"/>
        <v>NO OFERTADO</v>
      </c>
      <c r="Z148" s="108" t="str">
        <f t="shared" si="17"/>
        <v>CORRECTO</v>
      </c>
      <c r="AA148" s="29">
        <f t="shared" si="21"/>
        <v>0</v>
      </c>
      <c r="AB148" s="23">
        <v>0.14735798456008797</v>
      </c>
      <c r="AC148" s="24">
        <v>6.4485109389683659E-2</v>
      </c>
      <c r="AD148" s="23">
        <v>0.21184309394977163</v>
      </c>
      <c r="AE148" s="28"/>
      <c r="AF148" s="28"/>
      <c r="AG148" s="28"/>
      <c r="AH148" s="29"/>
      <c r="AI148" s="108" t="str">
        <f t="shared" si="22"/>
        <v>NO OFERTADO</v>
      </c>
      <c r="AJ148" s="108" t="str">
        <f t="shared" si="18"/>
        <v>CORRECTO</v>
      </c>
      <c r="AK148" s="108"/>
      <c r="AL148" s="108"/>
      <c r="AM148" s="108"/>
      <c r="AN148" s="28"/>
      <c r="AO148" s="28"/>
      <c r="AP148" s="28"/>
      <c r="AQ148" s="29"/>
      <c r="AR148" s="108" t="str">
        <f t="shared" si="23"/>
        <v>NO OFERTADO</v>
      </c>
      <c r="AS148" s="109" t="str">
        <f t="shared" si="19"/>
        <v>CORRECTO</v>
      </c>
    </row>
    <row r="149" spans="1:45" ht="24" x14ac:dyDescent="0.25">
      <c r="A149" s="134">
        <v>2345</v>
      </c>
      <c r="B149" s="135">
        <v>2254</v>
      </c>
      <c r="C149" s="10" t="s">
        <v>68</v>
      </c>
      <c r="D149" s="136" t="s">
        <v>136</v>
      </c>
      <c r="E149" s="136" t="s">
        <v>6</v>
      </c>
      <c r="F149" s="136" t="s">
        <v>101</v>
      </c>
      <c r="G149" s="136" t="s">
        <v>8</v>
      </c>
      <c r="H149" s="136" t="s">
        <v>7</v>
      </c>
      <c r="I149" s="137">
        <v>62388.800000000003</v>
      </c>
      <c r="J149" s="8">
        <v>1</v>
      </c>
      <c r="K149" s="8" t="s">
        <v>70</v>
      </c>
      <c r="L149" s="9">
        <v>62388.800000000003</v>
      </c>
      <c r="M149" s="138">
        <v>30</v>
      </c>
      <c r="N149" s="138">
        <f t="shared" si="16"/>
        <v>1871664</v>
      </c>
      <c r="O149" s="11" t="s">
        <v>4165</v>
      </c>
      <c r="P149" s="22">
        <v>1.1125860689205737E-3</v>
      </c>
      <c r="Q149" s="22">
        <v>1.9475085676277245E-3</v>
      </c>
      <c r="R149" s="23">
        <v>8.9006885513645898E-2</v>
      </c>
      <c r="S149" s="24">
        <v>2.9212628514415868E-2</v>
      </c>
      <c r="T149" s="23">
        <v>0.11821951402806177</v>
      </c>
      <c r="U149" s="11"/>
      <c r="V149" s="28"/>
      <c r="W149" s="28"/>
      <c r="X149" s="29"/>
      <c r="Y149" s="108" t="str">
        <f t="shared" si="20"/>
        <v>NO OFERTADO</v>
      </c>
      <c r="Z149" s="108" t="str">
        <f t="shared" si="17"/>
        <v>CORRECTO</v>
      </c>
      <c r="AA149" s="29">
        <f t="shared" si="21"/>
        <v>0</v>
      </c>
      <c r="AB149" s="23">
        <v>2.2251721378411474E-2</v>
      </c>
      <c r="AC149" s="24">
        <v>9.7375428381386228E-3</v>
      </c>
      <c r="AD149" s="23">
        <v>3.1989264216550101E-2</v>
      </c>
      <c r="AE149" s="28"/>
      <c r="AF149" s="28"/>
      <c r="AG149" s="28"/>
      <c r="AH149" s="29"/>
      <c r="AI149" s="108" t="str">
        <f t="shared" si="22"/>
        <v>NO OFERTADO</v>
      </c>
      <c r="AJ149" s="108" t="str">
        <f t="shared" si="18"/>
        <v>CORRECTO</v>
      </c>
      <c r="AK149" s="108"/>
      <c r="AL149" s="108"/>
      <c r="AM149" s="108"/>
      <c r="AN149" s="28"/>
      <c r="AO149" s="28"/>
      <c r="AP149" s="28"/>
      <c r="AQ149" s="29"/>
      <c r="AR149" s="108" t="str">
        <f t="shared" si="23"/>
        <v>NO OFERTADO</v>
      </c>
      <c r="AS149" s="109" t="str">
        <f t="shared" si="19"/>
        <v>CORRECTO</v>
      </c>
    </row>
    <row r="150" spans="1:45" ht="24" x14ac:dyDescent="0.25">
      <c r="A150" s="134">
        <v>2346</v>
      </c>
      <c r="B150" s="135">
        <v>62</v>
      </c>
      <c r="C150" s="10" t="s">
        <v>4894</v>
      </c>
      <c r="D150" s="136" t="s">
        <v>191</v>
      </c>
      <c r="E150" s="136" t="s">
        <v>192</v>
      </c>
      <c r="F150" s="136" t="s">
        <v>16</v>
      </c>
      <c r="G150" s="136" t="s">
        <v>17</v>
      </c>
      <c r="H150" s="136" t="s">
        <v>16</v>
      </c>
      <c r="I150" s="137" t="s">
        <v>45</v>
      </c>
      <c r="J150" s="8">
        <v>1</v>
      </c>
      <c r="K150" s="8" t="s">
        <v>193</v>
      </c>
      <c r="L150" s="9">
        <v>44463911.909999996</v>
      </c>
      <c r="M150" s="9">
        <v>1</v>
      </c>
      <c r="N150" s="138">
        <f t="shared" si="16"/>
        <v>44463911.909999996</v>
      </c>
      <c r="O150" s="11" t="s">
        <v>4165</v>
      </c>
      <c r="P150" s="22">
        <v>2.6430988126489356E-2</v>
      </c>
      <c r="Q150" s="22"/>
      <c r="R150" s="23">
        <v>2.1144790501191486</v>
      </c>
      <c r="S150" s="7"/>
      <c r="T150" s="23">
        <v>2.1144790501191486</v>
      </c>
      <c r="U150" s="11"/>
      <c r="V150" s="28"/>
      <c r="W150" s="28"/>
      <c r="X150" s="29"/>
      <c r="Y150" s="108" t="str">
        <f t="shared" si="20"/>
        <v>NO OFERTADO</v>
      </c>
      <c r="Z150" s="108" t="str">
        <f t="shared" si="17"/>
        <v>CORRECTO</v>
      </c>
      <c r="AA150" s="29">
        <f t="shared" si="21"/>
        <v>0</v>
      </c>
      <c r="AB150" s="23">
        <v>0.52861976252978715</v>
      </c>
      <c r="AC150" s="7"/>
      <c r="AD150" s="23">
        <v>0.52861976252978715</v>
      </c>
      <c r="AE150" s="28"/>
      <c r="AF150" s="28"/>
      <c r="AG150" s="28"/>
      <c r="AH150" s="29"/>
      <c r="AI150" s="108" t="str">
        <f t="shared" si="22"/>
        <v>NO OFERTADO</v>
      </c>
      <c r="AJ150" s="108" t="str">
        <f t="shared" si="18"/>
        <v>CORRECTO</v>
      </c>
      <c r="AK150" s="108"/>
      <c r="AL150" s="108"/>
      <c r="AM150" s="108"/>
      <c r="AN150" s="28"/>
      <c r="AO150" s="28"/>
      <c r="AP150" s="28"/>
      <c r="AQ150" s="29"/>
      <c r="AR150" s="108" t="str">
        <f t="shared" si="23"/>
        <v>NO OFERTADO</v>
      </c>
      <c r="AS150" s="109" t="str">
        <f t="shared" si="19"/>
        <v>CORRECTO</v>
      </c>
    </row>
    <row r="151" spans="1:45" ht="24" x14ac:dyDescent="0.25">
      <c r="A151" s="134">
        <v>2347</v>
      </c>
      <c r="B151" s="135">
        <v>2255</v>
      </c>
      <c r="C151" s="10" t="s">
        <v>1272</v>
      </c>
      <c r="D151" s="136" t="s">
        <v>2274</v>
      </c>
      <c r="E151" s="136" t="s">
        <v>6</v>
      </c>
      <c r="F151" s="136" t="s">
        <v>7</v>
      </c>
      <c r="G151" s="136" t="s">
        <v>8</v>
      </c>
      <c r="H151" s="136" t="s">
        <v>7</v>
      </c>
      <c r="I151" s="137">
        <v>28990.799999999999</v>
      </c>
      <c r="J151" s="8">
        <v>1</v>
      </c>
      <c r="K151" s="8" t="s">
        <v>1273</v>
      </c>
      <c r="L151" s="9">
        <v>28990.799999999999</v>
      </c>
      <c r="M151" s="138">
        <v>90</v>
      </c>
      <c r="N151" s="138">
        <f t="shared" si="16"/>
        <v>2609172</v>
      </c>
      <c r="O151" s="11" t="s">
        <v>4165</v>
      </c>
      <c r="P151" s="22">
        <v>1.5509880077928682E-3</v>
      </c>
      <c r="Q151" s="22">
        <v>2.7149022604561314E-3</v>
      </c>
      <c r="R151" s="23">
        <v>0.12407904062342946</v>
      </c>
      <c r="S151" s="24">
        <v>4.0723533906841969E-2</v>
      </c>
      <c r="T151" s="23">
        <v>0.16480257453027142</v>
      </c>
      <c r="U151" s="11"/>
      <c r="V151" s="28"/>
      <c r="W151" s="28"/>
      <c r="X151" s="29"/>
      <c r="Y151" s="108" t="str">
        <f t="shared" si="20"/>
        <v>NO OFERTADO</v>
      </c>
      <c r="Z151" s="108" t="str">
        <f t="shared" si="17"/>
        <v>CORRECTO</v>
      </c>
      <c r="AA151" s="29">
        <f t="shared" si="21"/>
        <v>0</v>
      </c>
      <c r="AB151" s="23">
        <v>3.1019760155857366E-2</v>
      </c>
      <c r="AC151" s="24">
        <v>1.3574511302280656E-2</v>
      </c>
      <c r="AD151" s="23">
        <v>4.4594271458138018E-2</v>
      </c>
      <c r="AE151" s="28"/>
      <c r="AF151" s="28"/>
      <c r="AG151" s="28"/>
      <c r="AH151" s="29"/>
      <c r="AI151" s="108" t="str">
        <f t="shared" si="22"/>
        <v>NO OFERTADO</v>
      </c>
      <c r="AJ151" s="108" t="str">
        <f t="shared" si="18"/>
        <v>CORRECTO</v>
      </c>
      <c r="AK151" s="108"/>
      <c r="AL151" s="108"/>
      <c r="AM151" s="108"/>
      <c r="AN151" s="28"/>
      <c r="AO151" s="28"/>
      <c r="AP151" s="28"/>
      <c r="AQ151" s="29"/>
      <c r="AR151" s="108" t="str">
        <f t="shared" si="23"/>
        <v>NO OFERTADO</v>
      </c>
      <c r="AS151" s="109" t="str">
        <f t="shared" si="19"/>
        <v>CORRECTO</v>
      </c>
    </row>
    <row r="152" spans="1:45" ht="24" x14ac:dyDescent="0.25">
      <c r="A152" s="134">
        <v>2348</v>
      </c>
      <c r="B152" s="135">
        <v>2256</v>
      </c>
      <c r="C152" s="10" t="s">
        <v>1272</v>
      </c>
      <c r="D152" s="136" t="s">
        <v>403</v>
      </c>
      <c r="E152" s="136" t="s">
        <v>3825</v>
      </c>
      <c r="F152" s="136" t="s">
        <v>7</v>
      </c>
      <c r="G152" s="136" t="s">
        <v>8</v>
      </c>
      <c r="H152" s="136" t="s">
        <v>7</v>
      </c>
      <c r="I152" s="137">
        <v>40265</v>
      </c>
      <c r="J152" s="8">
        <v>1</v>
      </c>
      <c r="K152" s="8" t="s">
        <v>1273</v>
      </c>
      <c r="L152" s="9">
        <v>37432.42</v>
      </c>
      <c r="M152" s="138">
        <v>28</v>
      </c>
      <c r="N152" s="138">
        <f t="shared" si="16"/>
        <v>1048107.76</v>
      </c>
      <c r="O152" s="11" t="s">
        <v>4165</v>
      </c>
      <c r="P152" s="22">
        <v>6.2303388455596097E-4</v>
      </c>
      <c r="Q152" s="22">
        <v>1.0905797420889126E-3</v>
      </c>
      <c r="R152" s="23">
        <v>4.9842710764476876E-2</v>
      </c>
      <c r="S152" s="24">
        <v>1.6358696131333689E-2</v>
      </c>
      <c r="T152" s="23">
        <v>6.6201406895810569E-2</v>
      </c>
      <c r="U152" s="11"/>
      <c r="V152" s="28"/>
      <c r="W152" s="28"/>
      <c r="X152" s="29"/>
      <c r="Y152" s="108" t="str">
        <f t="shared" si="20"/>
        <v>NO OFERTADO</v>
      </c>
      <c r="Z152" s="108" t="str">
        <f t="shared" si="17"/>
        <v>CORRECTO</v>
      </c>
      <c r="AA152" s="29">
        <f t="shared" si="21"/>
        <v>0</v>
      </c>
      <c r="AB152" s="23">
        <v>1.2460677691119219E-2</v>
      </c>
      <c r="AC152" s="24">
        <v>5.4528987104445628E-3</v>
      </c>
      <c r="AD152" s="23">
        <v>1.7913576401563783E-2</v>
      </c>
      <c r="AE152" s="28"/>
      <c r="AF152" s="28"/>
      <c r="AG152" s="28"/>
      <c r="AH152" s="29"/>
      <c r="AI152" s="108" t="str">
        <f t="shared" si="22"/>
        <v>NO OFERTADO</v>
      </c>
      <c r="AJ152" s="108" t="str">
        <f t="shared" si="18"/>
        <v>CORRECTO</v>
      </c>
      <c r="AK152" s="108"/>
      <c r="AL152" s="108"/>
      <c r="AM152" s="108"/>
      <c r="AN152" s="28"/>
      <c r="AO152" s="28"/>
      <c r="AP152" s="28"/>
      <c r="AQ152" s="29"/>
      <c r="AR152" s="108" t="str">
        <f t="shared" si="23"/>
        <v>NO OFERTADO</v>
      </c>
      <c r="AS152" s="109" t="str">
        <f t="shared" si="19"/>
        <v>CORRECTO</v>
      </c>
    </row>
    <row r="153" spans="1:45" ht="24" x14ac:dyDescent="0.25">
      <c r="A153" s="134">
        <v>2349</v>
      </c>
      <c r="B153" s="135">
        <v>2257</v>
      </c>
      <c r="C153" s="10" t="s">
        <v>1272</v>
      </c>
      <c r="D153" s="136" t="s">
        <v>1259</v>
      </c>
      <c r="E153" s="136" t="s">
        <v>1134</v>
      </c>
      <c r="F153" s="136" t="s">
        <v>101</v>
      </c>
      <c r="G153" s="136" t="s">
        <v>8</v>
      </c>
      <c r="H153" s="136" t="s">
        <v>7</v>
      </c>
      <c r="I153" s="137">
        <v>20132.5</v>
      </c>
      <c r="J153" s="8">
        <v>1</v>
      </c>
      <c r="K153" s="8" t="s">
        <v>1273</v>
      </c>
      <c r="L153" s="9">
        <v>20132.5</v>
      </c>
      <c r="M153" s="138">
        <v>30</v>
      </c>
      <c r="N153" s="138">
        <f t="shared" si="16"/>
        <v>603975</v>
      </c>
      <c r="O153" s="11" t="s">
        <v>4165</v>
      </c>
      <c r="P153" s="22">
        <v>3.5902500180390469E-4</v>
      </c>
      <c r="Q153" s="22">
        <v>6.284495973278082E-4</v>
      </c>
      <c r="R153" s="23">
        <v>2.8722000144312376E-2</v>
      </c>
      <c r="S153" s="24">
        <v>9.4267439599171228E-3</v>
      </c>
      <c r="T153" s="23">
        <v>3.8148744104229498E-2</v>
      </c>
      <c r="U153" s="11"/>
      <c r="V153" s="28"/>
      <c r="W153" s="28"/>
      <c r="X153" s="29"/>
      <c r="Y153" s="108" t="str">
        <f t="shared" si="20"/>
        <v>NO OFERTADO</v>
      </c>
      <c r="Z153" s="108" t="str">
        <f t="shared" si="17"/>
        <v>CORRECTO</v>
      </c>
      <c r="AA153" s="29">
        <f t="shared" si="21"/>
        <v>0</v>
      </c>
      <c r="AB153" s="23">
        <v>7.1805000360780939E-3</v>
      </c>
      <c r="AC153" s="24">
        <v>3.1422479866390412E-3</v>
      </c>
      <c r="AD153" s="23">
        <v>1.0322748022717135E-2</v>
      </c>
      <c r="AE153" s="28"/>
      <c r="AF153" s="28"/>
      <c r="AG153" s="28"/>
      <c r="AH153" s="29"/>
      <c r="AI153" s="108" t="str">
        <f t="shared" si="22"/>
        <v>NO OFERTADO</v>
      </c>
      <c r="AJ153" s="108" t="str">
        <f t="shared" si="18"/>
        <v>CORRECTO</v>
      </c>
      <c r="AK153" s="108"/>
      <c r="AL153" s="108"/>
      <c r="AM153" s="108"/>
      <c r="AN153" s="28"/>
      <c r="AO153" s="28"/>
      <c r="AP153" s="28"/>
      <c r="AQ153" s="29"/>
      <c r="AR153" s="108" t="str">
        <f t="shared" si="23"/>
        <v>NO OFERTADO</v>
      </c>
      <c r="AS153" s="109" t="str">
        <f t="shared" si="19"/>
        <v>CORRECTO</v>
      </c>
    </row>
    <row r="154" spans="1:45" x14ac:dyDescent="0.25">
      <c r="A154" s="134">
        <v>2350</v>
      </c>
      <c r="B154" s="135">
        <v>2026</v>
      </c>
      <c r="C154" s="10" t="s">
        <v>4895</v>
      </c>
      <c r="D154" s="136" t="s">
        <v>494</v>
      </c>
      <c r="E154" s="136" t="s">
        <v>36</v>
      </c>
      <c r="F154" s="136" t="s">
        <v>36</v>
      </c>
      <c r="G154" s="136" t="s">
        <v>17</v>
      </c>
      <c r="H154" s="136" t="s">
        <v>36</v>
      </c>
      <c r="I154" s="137">
        <v>19915</v>
      </c>
      <c r="J154" s="8">
        <v>1</v>
      </c>
      <c r="K154" s="8" t="s">
        <v>3524</v>
      </c>
      <c r="L154" s="9">
        <v>19915</v>
      </c>
      <c r="M154" s="138">
        <v>1</v>
      </c>
      <c r="N154" s="138">
        <f t="shared" si="16"/>
        <v>19915</v>
      </c>
      <c r="O154" s="11" t="s">
        <v>4165</v>
      </c>
      <c r="P154" s="22">
        <v>1.1838210043337492E-5</v>
      </c>
      <c r="Q154" s="22">
        <v>2.0722006259834101E-5</v>
      </c>
      <c r="R154" s="23">
        <v>9.4705680346699936E-4</v>
      </c>
      <c r="S154" s="24">
        <v>3.1083009389751151E-4</v>
      </c>
      <c r="T154" s="23">
        <v>1.257886897364511E-3</v>
      </c>
      <c r="U154" s="11"/>
      <c r="V154" s="28"/>
      <c r="W154" s="28"/>
      <c r="X154" s="29"/>
      <c r="Y154" s="108" t="str">
        <f t="shared" si="20"/>
        <v>NO OFERTADO</v>
      </c>
      <c r="Z154" s="108" t="str">
        <f t="shared" si="17"/>
        <v>CORRECTO</v>
      </c>
      <c r="AA154" s="29">
        <f t="shared" si="21"/>
        <v>0</v>
      </c>
      <c r="AB154" s="23">
        <v>2.3676420086674984E-4</v>
      </c>
      <c r="AC154" s="24">
        <v>1.0361003129917051E-4</v>
      </c>
      <c r="AD154" s="23">
        <v>3.4037423216592034E-4</v>
      </c>
      <c r="AE154" s="28"/>
      <c r="AF154" s="28"/>
      <c r="AG154" s="28"/>
      <c r="AH154" s="29"/>
      <c r="AI154" s="108" t="str">
        <f t="shared" si="22"/>
        <v>NO OFERTADO</v>
      </c>
      <c r="AJ154" s="108" t="str">
        <f t="shared" si="18"/>
        <v>CORRECTO</v>
      </c>
      <c r="AK154" s="108"/>
      <c r="AL154" s="108"/>
      <c r="AM154" s="108"/>
      <c r="AN154" s="28"/>
      <c r="AO154" s="28"/>
      <c r="AP154" s="28"/>
      <c r="AQ154" s="29"/>
      <c r="AR154" s="108" t="str">
        <f t="shared" si="23"/>
        <v>NO OFERTADO</v>
      </c>
      <c r="AS154" s="109" t="str">
        <f t="shared" si="19"/>
        <v>CORRECTO</v>
      </c>
    </row>
    <row r="155" spans="1:45" ht="24" x14ac:dyDescent="0.25">
      <c r="A155" s="134">
        <v>2351</v>
      </c>
      <c r="B155" s="135">
        <v>2156</v>
      </c>
      <c r="C155" s="10" t="s">
        <v>3710</v>
      </c>
      <c r="D155" s="136" t="s">
        <v>3711</v>
      </c>
      <c r="E155" s="136" t="s">
        <v>6</v>
      </c>
      <c r="F155" s="136" t="s">
        <v>101</v>
      </c>
      <c r="G155" s="136" t="s">
        <v>8</v>
      </c>
      <c r="H155" s="136" t="s">
        <v>7</v>
      </c>
      <c r="I155" s="137" t="s">
        <v>45</v>
      </c>
      <c r="J155" s="8">
        <v>1</v>
      </c>
      <c r="K155" s="8" t="s">
        <v>3712</v>
      </c>
      <c r="L155" s="9">
        <v>422.54</v>
      </c>
      <c r="M155" s="138">
        <v>21</v>
      </c>
      <c r="N155" s="138">
        <f t="shared" si="16"/>
        <v>8873.34</v>
      </c>
      <c r="O155" s="11" t="s">
        <v>4165</v>
      </c>
      <c r="P155" s="22">
        <v>5.2746403568138747E-6</v>
      </c>
      <c r="Q155" s="22"/>
      <c r="R155" s="23">
        <v>4.2197122854510996E-4</v>
      </c>
      <c r="S155" s="7"/>
      <c r="T155" s="23">
        <v>4.2197122854510996E-4</v>
      </c>
      <c r="U155" s="11"/>
      <c r="V155" s="28"/>
      <c r="W155" s="28"/>
      <c r="X155" s="29"/>
      <c r="Y155" s="108" t="str">
        <f t="shared" si="20"/>
        <v>NO OFERTADO</v>
      </c>
      <c r="Z155" s="108" t="str">
        <f t="shared" si="17"/>
        <v>CORRECTO</v>
      </c>
      <c r="AA155" s="29">
        <f t="shared" si="21"/>
        <v>0</v>
      </c>
      <c r="AB155" s="23">
        <v>1.0549280713627749E-4</v>
      </c>
      <c r="AC155" s="7"/>
      <c r="AD155" s="23">
        <v>1.0549280713627749E-4</v>
      </c>
      <c r="AE155" s="28"/>
      <c r="AF155" s="28"/>
      <c r="AG155" s="28"/>
      <c r="AH155" s="29"/>
      <c r="AI155" s="108" t="str">
        <f t="shared" si="22"/>
        <v>NO OFERTADO</v>
      </c>
      <c r="AJ155" s="108" t="str">
        <f t="shared" si="18"/>
        <v>CORRECTO</v>
      </c>
      <c r="AK155" s="108"/>
      <c r="AL155" s="108"/>
      <c r="AM155" s="108"/>
      <c r="AN155" s="28"/>
      <c r="AO155" s="28"/>
      <c r="AP155" s="28"/>
      <c r="AQ155" s="29"/>
      <c r="AR155" s="108" t="str">
        <f t="shared" si="23"/>
        <v>NO OFERTADO</v>
      </c>
      <c r="AS155" s="109" t="str">
        <f t="shared" si="19"/>
        <v>CORRECTO</v>
      </c>
    </row>
    <row r="156" spans="1:45" x14ac:dyDescent="0.25">
      <c r="A156" s="134">
        <v>2352</v>
      </c>
      <c r="B156" s="135">
        <v>1961</v>
      </c>
      <c r="C156" s="10" t="s">
        <v>1389</v>
      </c>
      <c r="D156" s="136" t="s">
        <v>55</v>
      </c>
      <c r="E156" s="136" t="s">
        <v>6</v>
      </c>
      <c r="F156" s="136" t="s">
        <v>6</v>
      </c>
      <c r="G156" s="136" t="s">
        <v>8</v>
      </c>
      <c r="H156" s="136" t="s">
        <v>6</v>
      </c>
      <c r="I156" s="137" t="s">
        <v>45</v>
      </c>
      <c r="J156" s="8">
        <v>1</v>
      </c>
      <c r="K156" s="8" t="s">
        <v>1392</v>
      </c>
      <c r="L156" s="9">
        <v>79360.789999999994</v>
      </c>
      <c r="M156" s="138">
        <v>5</v>
      </c>
      <c r="N156" s="138">
        <f t="shared" si="16"/>
        <v>396803.94999999995</v>
      </c>
      <c r="O156" s="11" t="s">
        <v>4165</v>
      </c>
      <c r="P156" s="22">
        <v>2.3587489360411688E-4</v>
      </c>
      <c r="Q156" s="22"/>
      <c r="R156" s="23">
        <v>1.8869991488329352E-2</v>
      </c>
      <c r="S156" s="7"/>
      <c r="T156" s="23">
        <v>1.8869991488329352E-2</v>
      </c>
      <c r="U156" s="11"/>
      <c r="V156" s="28"/>
      <c r="W156" s="28"/>
      <c r="X156" s="29"/>
      <c r="Y156" s="108" t="str">
        <f t="shared" si="20"/>
        <v>NO OFERTADO</v>
      </c>
      <c r="Z156" s="108" t="str">
        <f t="shared" si="17"/>
        <v>CORRECTO</v>
      </c>
      <c r="AA156" s="29">
        <f t="shared" si="21"/>
        <v>0</v>
      </c>
      <c r="AB156" s="23">
        <v>4.717497872082338E-3</v>
      </c>
      <c r="AC156" s="7"/>
      <c r="AD156" s="23">
        <v>4.717497872082338E-3</v>
      </c>
      <c r="AE156" s="28"/>
      <c r="AF156" s="28"/>
      <c r="AG156" s="28"/>
      <c r="AH156" s="29"/>
      <c r="AI156" s="108" t="str">
        <f t="shared" si="22"/>
        <v>NO OFERTADO</v>
      </c>
      <c r="AJ156" s="108" t="str">
        <f t="shared" si="18"/>
        <v>CORRECTO</v>
      </c>
      <c r="AK156" s="108"/>
      <c r="AL156" s="108"/>
      <c r="AM156" s="108"/>
      <c r="AN156" s="28"/>
      <c r="AO156" s="28"/>
      <c r="AP156" s="28"/>
      <c r="AQ156" s="29"/>
      <c r="AR156" s="108" t="str">
        <f t="shared" si="23"/>
        <v>NO OFERTADO</v>
      </c>
      <c r="AS156" s="109" t="str">
        <f t="shared" si="19"/>
        <v>CORRECTO</v>
      </c>
    </row>
    <row r="157" spans="1:45" x14ac:dyDescent="0.25">
      <c r="A157" s="134">
        <v>2353</v>
      </c>
      <c r="B157" s="135">
        <v>2043</v>
      </c>
      <c r="C157" s="10" t="s">
        <v>3554</v>
      </c>
      <c r="D157" s="136" t="s">
        <v>3555</v>
      </c>
      <c r="E157" s="136" t="s">
        <v>748</v>
      </c>
      <c r="F157" s="136" t="s">
        <v>166</v>
      </c>
      <c r="G157" s="136" t="s">
        <v>167</v>
      </c>
      <c r="H157" s="136" t="s">
        <v>81</v>
      </c>
      <c r="I157" s="137" t="s">
        <v>45</v>
      </c>
      <c r="J157" s="8">
        <v>5</v>
      </c>
      <c r="K157" s="8" t="s">
        <v>1111</v>
      </c>
      <c r="L157" s="9">
        <v>3387.37</v>
      </c>
      <c r="M157" s="138">
        <v>5</v>
      </c>
      <c r="N157" s="138">
        <f t="shared" si="16"/>
        <v>16936.849999999999</v>
      </c>
      <c r="O157" s="11" t="s">
        <v>4165</v>
      </c>
      <c r="P157" s="22">
        <v>1.0067887912252101E-5</v>
      </c>
      <c r="Q157" s="22"/>
      <c r="R157" s="23">
        <v>8.0543103298016808E-4</v>
      </c>
      <c r="S157" s="7"/>
      <c r="T157" s="23">
        <v>8.0543103298016808E-4</v>
      </c>
      <c r="U157" s="8"/>
      <c r="V157" s="28"/>
      <c r="W157" s="28"/>
      <c r="X157" s="29"/>
      <c r="Y157" s="108" t="str">
        <f t="shared" si="20"/>
        <v>NO OFERTADO</v>
      </c>
      <c r="Z157" s="108" t="str">
        <f t="shared" si="17"/>
        <v>CORRECTO</v>
      </c>
      <c r="AA157" s="29">
        <f t="shared" si="21"/>
        <v>0</v>
      </c>
      <c r="AB157" s="23">
        <v>2.0135775824504202E-4</v>
      </c>
      <c r="AC157" s="7"/>
      <c r="AD157" s="23">
        <v>2.0135775824504202E-4</v>
      </c>
      <c r="AE157" s="28"/>
      <c r="AF157" s="28"/>
      <c r="AG157" s="28"/>
      <c r="AH157" s="29"/>
      <c r="AI157" s="108" t="str">
        <f t="shared" si="22"/>
        <v>NO OFERTADO</v>
      </c>
      <c r="AJ157" s="108" t="str">
        <f t="shared" si="18"/>
        <v>CORRECTO</v>
      </c>
      <c r="AK157" s="108"/>
      <c r="AL157" s="108"/>
      <c r="AM157" s="108"/>
      <c r="AN157" s="28"/>
      <c r="AO157" s="28"/>
      <c r="AP157" s="28"/>
      <c r="AQ157" s="29"/>
      <c r="AR157" s="108" t="str">
        <f t="shared" si="23"/>
        <v>NO OFERTADO</v>
      </c>
      <c r="AS157" s="109" t="str">
        <f t="shared" si="19"/>
        <v>CORRECTO</v>
      </c>
    </row>
    <row r="158" spans="1:45" ht="24" x14ac:dyDescent="0.25">
      <c r="A158" s="134">
        <v>2354</v>
      </c>
      <c r="B158" s="135">
        <v>2100</v>
      </c>
      <c r="C158" s="10" t="s">
        <v>2348</v>
      </c>
      <c r="D158" s="136" t="s">
        <v>126</v>
      </c>
      <c r="E158" s="136" t="s">
        <v>6</v>
      </c>
      <c r="F158" s="136" t="s">
        <v>101</v>
      </c>
      <c r="G158" s="136" t="s">
        <v>8</v>
      </c>
      <c r="H158" s="136" t="s">
        <v>7</v>
      </c>
      <c r="I158" s="137" t="s">
        <v>45</v>
      </c>
      <c r="J158" s="8">
        <v>1</v>
      </c>
      <c r="K158" s="8" t="s">
        <v>2349</v>
      </c>
      <c r="L158" s="9">
        <v>2868.7</v>
      </c>
      <c r="M158" s="138">
        <v>30</v>
      </c>
      <c r="N158" s="138">
        <f t="shared" si="16"/>
        <v>86061</v>
      </c>
      <c r="O158" s="11" t="s">
        <v>4165</v>
      </c>
      <c r="P158" s="22">
        <v>5.1157830506636605E-5</v>
      </c>
      <c r="Q158" s="22"/>
      <c r="R158" s="23">
        <v>4.092626440530928E-3</v>
      </c>
      <c r="S158" s="7"/>
      <c r="T158" s="23">
        <v>4.092626440530928E-3</v>
      </c>
      <c r="U158" s="11"/>
      <c r="V158" s="28"/>
      <c r="W158" s="28"/>
      <c r="X158" s="29"/>
      <c r="Y158" s="108" t="str">
        <f t="shared" si="20"/>
        <v>NO OFERTADO</v>
      </c>
      <c r="Z158" s="108" t="str">
        <f t="shared" si="17"/>
        <v>CORRECTO</v>
      </c>
      <c r="AA158" s="29">
        <f t="shared" si="21"/>
        <v>0</v>
      </c>
      <c r="AB158" s="23">
        <v>1.023156610132732E-3</v>
      </c>
      <c r="AC158" s="7"/>
      <c r="AD158" s="23">
        <v>1.023156610132732E-3</v>
      </c>
      <c r="AE158" s="28"/>
      <c r="AF158" s="28"/>
      <c r="AG158" s="28"/>
      <c r="AH158" s="29"/>
      <c r="AI158" s="108" t="str">
        <f t="shared" si="22"/>
        <v>NO OFERTADO</v>
      </c>
      <c r="AJ158" s="108" t="str">
        <f t="shared" si="18"/>
        <v>CORRECTO</v>
      </c>
      <c r="AK158" s="108"/>
      <c r="AL158" s="108"/>
      <c r="AM158" s="108"/>
      <c r="AN158" s="28"/>
      <c r="AO158" s="28"/>
      <c r="AP158" s="28"/>
      <c r="AQ158" s="29"/>
      <c r="AR158" s="108" t="str">
        <f t="shared" si="23"/>
        <v>NO OFERTADO</v>
      </c>
      <c r="AS158" s="109" t="str">
        <f t="shared" si="19"/>
        <v>CORRECTO</v>
      </c>
    </row>
    <row r="159" spans="1:45" ht="24" x14ac:dyDescent="0.25">
      <c r="A159" s="134">
        <v>2355</v>
      </c>
      <c r="B159" s="135">
        <v>2128</v>
      </c>
      <c r="C159" s="10" t="s">
        <v>2348</v>
      </c>
      <c r="D159" s="136" t="s">
        <v>24</v>
      </c>
      <c r="E159" s="136" t="s">
        <v>6</v>
      </c>
      <c r="F159" s="136" t="s">
        <v>101</v>
      </c>
      <c r="G159" s="136" t="s">
        <v>8</v>
      </c>
      <c r="H159" s="136" t="s">
        <v>7</v>
      </c>
      <c r="I159" s="137" t="s">
        <v>45</v>
      </c>
      <c r="J159" s="8">
        <v>1</v>
      </c>
      <c r="K159" s="8" t="s">
        <v>2349</v>
      </c>
      <c r="L159" s="9">
        <v>1336.41</v>
      </c>
      <c r="M159" s="138">
        <v>6</v>
      </c>
      <c r="N159" s="138">
        <f t="shared" si="16"/>
        <v>8018.4600000000009</v>
      </c>
      <c r="O159" s="11" t="s">
        <v>4165</v>
      </c>
      <c r="P159" s="22">
        <v>4.7664681749485295E-6</v>
      </c>
      <c r="Q159" s="22"/>
      <c r="R159" s="23">
        <v>3.8131745399588239E-4</v>
      </c>
      <c r="S159" s="7"/>
      <c r="T159" s="23">
        <v>3.8131745399588239E-4</v>
      </c>
      <c r="U159" s="11"/>
      <c r="V159" s="28"/>
      <c r="W159" s="28"/>
      <c r="X159" s="29"/>
      <c r="Y159" s="108" t="str">
        <f t="shared" si="20"/>
        <v>NO OFERTADO</v>
      </c>
      <c r="Z159" s="108" t="str">
        <f t="shared" si="17"/>
        <v>CORRECTO</v>
      </c>
      <c r="AA159" s="29">
        <f t="shared" si="21"/>
        <v>0</v>
      </c>
      <c r="AB159" s="23">
        <v>9.5329363498970597E-5</v>
      </c>
      <c r="AC159" s="7"/>
      <c r="AD159" s="23">
        <v>9.5329363498970597E-5</v>
      </c>
      <c r="AE159" s="28"/>
      <c r="AF159" s="28"/>
      <c r="AG159" s="28"/>
      <c r="AH159" s="29"/>
      <c r="AI159" s="108" t="str">
        <f t="shared" si="22"/>
        <v>NO OFERTADO</v>
      </c>
      <c r="AJ159" s="108" t="str">
        <f t="shared" si="18"/>
        <v>CORRECTO</v>
      </c>
      <c r="AK159" s="108"/>
      <c r="AL159" s="108"/>
      <c r="AM159" s="108"/>
      <c r="AN159" s="28"/>
      <c r="AO159" s="28"/>
      <c r="AP159" s="28"/>
      <c r="AQ159" s="29"/>
      <c r="AR159" s="108" t="str">
        <f t="shared" si="23"/>
        <v>NO OFERTADO</v>
      </c>
      <c r="AS159" s="109" t="str">
        <f t="shared" si="19"/>
        <v>CORRECTO</v>
      </c>
    </row>
    <row r="160" spans="1:45" x14ac:dyDescent="0.25">
      <c r="A160" s="134">
        <v>2356</v>
      </c>
      <c r="B160" s="135">
        <v>2062</v>
      </c>
      <c r="C160" s="10" t="s">
        <v>2596</v>
      </c>
      <c r="D160" s="136" t="s">
        <v>3583</v>
      </c>
      <c r="E160" s="136" t="s">
        <v>36</v>
      </c>
      <c r="F160" s="136" t="s">
        <v>15</v>
      </c>
      <c r="G160" s="136" t="s">
        <v>17</v>
      </c>
      <c r="H160" s="136" t="s">
        <v>18</v>
      </c>
      <c r="I160" s="137" t="s">
        <v>45</v>
      </c>
      <c r="J160" s="8">
        <v>1</v>
      </c>
      <c r="K160" s="8" t="s">
        <v>2597</v>
      </c>
      <c r="L160" s="9">
        <v>7870.5</v>
      </c>
      <c r="M160" s="138">
        <v>1</v>
      </c>
      <c r="N160" s="138">
        <f t="shared" si="16"/>
        <v>7870.5</v>
      </c>
      <c r="O160" s="11" t="s">
        <v>4165</v>
      </c>
      <c r="P160" s="22">
        <v>4.6785152973179881E-6</v>
      </c>
      <c r="Q160" s="22"/>
      <c r="R160" s="23">
        <v>3.7428122378543904E-4</v>
      </c>
      <c r="S160" s="7"/>
      <c r="T160" s="23">
        <v>3.7428122378543904E-4</v>
      </c>
      <c r="U160" s="11"/>
      <c r="V160" s="28"/>
      <c r="W160" s="28"/>
      <c r="X160" s="29"/>
      <c r="Y160" s="108" t="str">
        <f t="shared" si="20"/>
        <v>NO OFERTADO</v>
      </c>
      <c r="Z160" s="108" t="str">
        <f t="shared" si="17"/>
        <v>CORRECTO</v>
      </c>
      <c r="AA160" s="29">
        <f t="shared" si="21"/>
        <v>0</v>
      </c>
      <c r="AB160" s="23">
        <v>9.3570305946359759E-5</v>
      </c>
      <c r="AC160" s="7"/>
      <c r="AD160" s="23">
        <v>9.3570305946359759E-5</v>
      </c>
      <c r="AE160" s="28"/>
      <c r="AF160" s="28"/>
      <c r="AG160" s="28"/>
      <c r="AH160" s="29"/>
      <c r="AI160" s="108" t="str">
        <f t="shared" si="22"/>
        <v>NO OFERTADO</v>
      </c>
      <c r="AJ160" s="108" t="str">
        <f t="shared" si="18"/>
        <v>CORRECTO</v>
      </c>
      <c r="AK160" s="108"/>
      <c r="AL160" s="108"/>
      <c r="AM160" s="108"/>
      <c r="AN160" s="28"/>
      <c r="AO160" s="28"/>
      <c r="AP160" s="28"/>
      <c r="AQ160" s="29"/>
      <c r="AR160" s="108" t="str">
        <f t="shared" si="23"/>
        <v>NO OFERTADO</v>
      </c>
      <c r="AS160" s="109" t="str">
        <f t="shared" si="19"/>
        <v>CORRECTO</v>
      </c>
    </row>
    <row r="161" spans="1:45" x14ac:dyDescent="0.25">
      <c r="A161" s="134">
        <v>2357</v>
      </c>
      <c r="B161" s="135">
        <v>1891</v>
      </c>
      <c r="C161" s="10" t="s">
        <v>3285</v>
      </c>
      <c r="D161" s="136" t="s">
        <v>494</v>
      </c>
      <c r="E161" s="136" t="s">
        <v>36</v>
      </c>
      <c r="F161" s="136" t="s">
        <v>16</v>
      </c>
      <c r="G161" s="136" t="s">
        <v>17</v>
      </c>
      <c r="H161" s="136" t="s">
        <v>18</v>
      </c>
      <c r="I161" s="137">
        <v>461890</v>
      </c>
      <c r="J161" s="8">
        <v>1</v>
      </c>
      <c r="K161" s="8" t="s">
        <v>3286</v>
      </c>
      <c r="L161" s="9">
        <v>461890</v>
      </c>
      <c r="M161" s="138">
        <v>1</v>
      </c>
      <c r="N161" s="138">
        <f t="shared" si="16"/>
        <v>461890</v>
      </c>
      <c r="O161" s="11" t="s">
        <v>4165</v>
      </c>
      <c r="P161" s="22">
        <v>2.7456444071891311E-4</v>
      </c>
      <c r="Q161" s="22">
        <v>4.8060695311849224E-4</v>
      </c>
      <c r="R161" s="23">
        <v>2.1965155257513049E-2</v>
      </c>
      <c r="S161" s="24">
        <v>7.209104296777384E-3</v>
      </c>
      <c r="T161" s="23">
        <v>2.9174259554290434E-2</v>
      </c>
      <c r="U161" s="11"/>
      <c r="V161" s="28"/>
      <c r="W161" s="28"/>
      <c r="X161" s="29"/>
      <c r="Y161" s="108" t="str">
        <f t="shared" si="20"/>
        <v>NO OFERTADO</v>
      </c>
      <c r="Z161" s="108" t="str">
        <f t="shared" si="17"/>
        <v>CORRECTO</v>
      </c>
      <c r="AA161" s="29">
        <f t="shared" si="21"/>
        <v>0</v>
      </c>
      <c r="AB161" s="23">
        <v>5.4912888143782623E-3</v>
      </c>
      <c r="AC161" s="24">
        <v>2.403034765592461E-3</v>
      </c>
      <c r="AD161" s="23">
        <v>7.8943235799707225E-3</v>
      </c>
      <c r="AE161" s="28"/>
      <c r="AF161" s="28"/>
      <c r="AG161" s="28"/>
      <c r="AH161" s="29"/>
      <c r="AI161" s="108" t="str">
        <f t="shared" si="22"/>
        <v>NO OFERTADO</v>
      </c>
      <c r="AJ161" s="108" t="str">
        <f t="shared" si="18"/>
        <v>CORRECTO</v>
      </c>
      <c r="AK161" s="108"/>
      <c r="AL161" s="108"/>
      <c r="AM161" s="108"/>
      <c r="AN161" s="28"/>
      <c r="AO161" s="28"/>
      <c r="AP161" s="28"/>
      <c r="AQ161" s="29"/>
      <c r="AR161" s="108" t="str">
        <f t="shared" si="23"/>
        <v>NO OFERTADO</v>
      </c>
      <c r="AS161" s="109" t="str">
        <f t="shared" si="19"/>
        <v>CORRECTO</v>
      </c>
    </row>
    <row r="162" spans="1:45" x14ac:dyDescent="0.25">
      <c r="A162" s="134">
        <v>2358</v>
      </c>
      <c r="B162" s="135">
        <v>1902</v>
      </c>
      <c r="C162" s="10" t="s">
        <v>1964</v>
      </c>
      <c r="D162" s="136" t="s">
        <v>3301</v>
      </c>
      <c r="E162" s="136" t="s">
        <v>165</v>
      </c>
      <c r="F162" s="136" t="s">
        <v>81</v>
      </c>
      <c r="G162" s="136" t="s">
        <v>8</v>
      </c>
      <c r="H162" s="136" t="s">
        <v>81</v>
      </c>
      <c r="I162" s="137" t="s">
        <v>45</v>
      </c>
      <c r="J162" s="8">
        <v>1</v>
      </c>
      <c r="K162" s="8" t="s">
        <v>1965</v>
      </c>
      <c r="L162" s="9">
        <v>301459.90000000002</v>
      </c>
      <c r="M162" s="138">
        <v>1</v>
      </c>
      <c r="N162" s="138">
        <f t="shared" si="16"/>
        <v>301459.90000000002</v>
      </c>
      <c r="O162" s="11" t="s">
        <v>4165</v>
      </c>
      <c r="P162" s="22">
        <v>1.7919887601524059E-4</v>
      </c>
      <c r="Q162" s="22"/>
      <c r="R162" s="23">
        <v>1.4335910081219247E-2</v>
      </c>
      <c r="S162" s="7"/>
      <c r="T162" s="23">
        <v>1.4335910081219247E-2</v>
      </c>
      <c r="U162" s="11"/>
      <c r="V162" s="28"/>
      <c r="W162" s="28"/>
      <c r="X162" s="29"/>
      <c r="Y162" s="108" t="str">
        <f t="shared" si="20"/>
        <v>NO OFERTADO</v>
      </c>
      <c r="Z162" s="108" t="str">
        <f t="shared" si="17"/>
        <v>CORRECTO</v>
      </c>
      <c r="AA162" s="29">
        <f t="shared" si="21"/>
        <v>0</v>
      </c>
      <c r="AB162" s="23">
        <v>3.5839775203048117E-3</v>
      </c>
      <c r="AC162" s="7"/>
      <c r="AD162" s="23">
        <v>3.5839775203048117E-3</v>
      </c>
      <c r="AE162" s="28"/>
      <c r="AF162" s="28"/>
      <c r="AG162" s="28"/>
      <c r="AH162" s="29"/>
      <c r="AI162" s="108" t="str">
        <f t="shared" si="22"/>
        <v>NO OFERTADO</v>
      </c>
      <c r="AJ162" s="108" t="str">
        <f t="shared" si="18"/>
        <v>CORRECTO</v>
      </c>
      <c r="AK162" s="108"/>
      <c r="AL162" s="108"/>
      <c r="AM162" s="108"/>
      <c r="AN162" s="28"/>
      <c r="AO162" s="28"/>
      <c r="AP162" s="28"/>
      <c r="AQ162" s="29"/>
      <c r="AR162" s="108" t="str">
        <f t="shared" si="23"/>
        <v>NO OFERTADO</v>
      </c>
      <c r="AS162" s="109" t="str">
        <f t="shared" si="19"/>
        <v>CORRECTO</v>
      </c>
    </row>
    <row r="163" spans="1:45" ht="24" x14ac:dyDescent="0.25">
      <c r="A163" s="134">
        <v>2359</v>
      </c>
      <c r="B163" s="135">
        <v>2140</v>
      </c>
      <c r="C163" s="10" t="s">
        <v>3688</v>
      </c>
      <c r="D163" s="136" t="s">
        <v>2265</v>
      </c>
      <c r="E163" s="136" t="s">
        <v>6</v>
      </c>
      <c r="F163" s="136" t="s">
        <v>101</v>
      </c>
      <c r="G163" s="136" t="s">
        <v>8</v>
      </c>
      <c r="H163" s="136" t="s">
        <v>7</v>
      </c>
      <c r="I163" s="137" t="s">
        <v>45</v>
      </c>
      <c r="J163" s="8">
        <v>1</v>
      </c>
      <c r="K163" s="8" t="s">
        <v>549</v>
      </c>
      <c r="L163" s="9">
        <v>1040.06</v>
      </c>
      <c r="M163" s="138">
        <v>10</v>
      </c>
      <c r="N163" s="138">
        <f t="shared" si="16"/>
        <v>10400.599999999999</v>
      </c>
      <c r="O163" s="11" t="s">
        <v>4165</v>
      </c>
      <c r="P163" s="22">
        <v>6.1824999938104902E-6</v>
      </c>
      <c r="Q163" s="22"/>
      <c r="R163" s="23">
        <v>4.9459999950483922E-4</v>
      </c>
      <c r="S163" s="7"/>
      <c r="T163" s="23">
        <v>4.9459999950483922E-4</v>
      </c>
      <c r="U163" s="11"/>
      <c r="V163" s="28"/>
      <c r="W163" s="28"/>
      <c r="X163" s="29"/>
      <c r="Y163" s="108" t="str">
        <f t="shared" si="20"/>
        <v>NO OFERTADO</v>
      </c>
      <c r="Z163" s="108" t="str">
        <f t="shared" si="17"/>
        <v>CORRECTO</v>
      </c>
      <c r="AA163" s="29">
        <f t="shared" si="21"/>
        <v>0</v>
      </c>
      <c r="AB163" s="23">
        <v>1.236499998762098E-4</v>
      </c>
      <c r="AC163" s="7"/>
      <c r="AD163" s="23">
        <v>1.236499998762098E-4</v>
      </c>
      <c r="AE163" s="28"/>
      <c r="AF163" s="28"/>
      <c r="AG163" s="28"/>
      <c r="AH163" s="29"/>
      <c r="AI163" s="108" t="str">
        <f t="shared" si="22"/>
        <v>NO OFERTADO</v>
      </c>
      <c r="AJ163" s="108" t="str">
        <f t="shared" si="18"/>
        <v>CORRECTO</v>
      </c>
      <c r="AK163" s="108"/>
      <c r="AL163" s="108"/>
      <c r="AM163" s="108"/>
      <c r="AN163" s="28"/>
      <c r="AO163" s="28"/>
      <c r="AP163" s="28"/>
      <c r="AQ163" s="29"/>
      <c r="AR163" s="108" t="str">
        <f t="shared" si="23"/>
        <v>NO OFERTADO</v>
      </c>
      <c r="AS163" s="109" t="str">
        <f t="shared" si="19"/>
        <v>CORRECTO</v>
      </c>
    </row>
    <row r="164" spans="1:45" ht="24" x14ac:dyDescent="0.25">
      <c r="A164" s="134">
        <v>2360</v>
      </c>
      <c r="B164" s="135">
        <v>2124</v>
      </c>
      <c r="C164" s="10" t="s">
        <v>2465</v>
      </c>
      <c r="D164" s="136" t="s">
        <v>3670</v>
      </c>
      <c r="E164" s="136" t="s">
        <v>6</v>
      </c>
      <c r="F164" s="136" t="s">
        <v>101</v>
      </c>
      <c r="G164" s="136" t="s">
        <v>8</v>
      </c>
      <c r="H164" s="136" t="s">
        <v>7</v>
      </c>
      <c r="I164" s="137">
        <v>1341.6</v>
      </c>
      <c r="J164" s="8">
        <v>1</v>
      </c>
      <c r="K164" s="8" t="s">
        <v>2084</v>
      </c>
      <c r="L164" s="9">
        <v>1341.6</v>
      </c>
      <c r="M164" s="138">
        <v>28</v>
      </c>
      <c r="N164" s="138">
        <f t="shared" si="16"/>
        <v>37564.799999999996</v>
      </c>
      <c r="O164" s="11" t="s">
        <v>4165</v>
      </c>
      <c r="P164" s="22">
        <v>2.2329901714083063E-5</v>
      </c>
      <c r="Q164" s="22">
        <v>3.908702087619462E-5</v>
      </c>
      <c r="R164" s="23">
        <v>1.786392137126645E-3</v>
      </c>
      <c r="S164" s="24">
        <v>5.8630531314291933E-4</v>
      </c>
      <c r="T164" s="23">
        <v>2.3726974502695643E-3</v>
      </c>
      <c r="U164" s="11"/>
      <c r="V164" s="28"/>
      <c r="W164" s="28"/>
      <c r="X164" s="29"/>
      <c r="Y164" s="108" t="str">
        <f t="shared" si="20"/>
        <v>NO OFERTADO</v>
      </c>
      <c r="Z164" s="108" t="str">
        <f t="shared" si="17"/>
        <v>CORRECTO</v>
      </c>
      <c r="AA164" s="29">
        <f t="shared" si="21"/>
        <v>0</v>
      </c>
      <c r="AB164" s="23">
        <v>4.4659803428166126E-4</v>
      </c>
      <c r="AC164" s="24">
        <v>1.9543510438097309E-4</v>
      </c>
      <c r="AD164" s="23">
        <v>6.420331386626343E-4</v>
      </c>
      <c r="AE164" s="28"/>
      <c r="AF164" s="28"/>
      <c r="AG164" s="28"/>
      <c r="AH164" s="29"/>
      <c r="AI164" s="108" t="str">
        <f t="shared" si="22"/>
        <v>NO OFERTADO</v>
      </c>
      <c r="AJ164" s="108" t="str">
        <f t="shared" si="18"/>
        <v>CORRECTO</v>
      </c>
      <c r="AK164" s="108"/>
      <c r="AL164" s="108"/>
      <c r="AM164" s="108"/>
      <c r="AN164" s="28"/>
      <c r="AO164" s="28"/>
      <c r="AP164" s="28"/>
      <c r="AQ164" s="29"/>
      <c r="AR164" s="108" t="str">
        <f t="shared" si="23"/>
        <v>NO OFERTADO</v>
      </c>
      <c r="AS164" s="109" t="str">
        <f t="shared" si="19"/>
        <v>CORRECTO</v>
      </c>
    </row>
    <row r="165" spans="1:45" ht="24" x14ac:dyDescent="0.25">
      <c r="A165" s="134">
        <v>2361</v>
      </c>
      <c r="B165" s="135">
        <v>2259</v>
      </c>
      <c r="C165" s="10" t="s">
        <v>3827</v>
      </c>
      <c r="D165" s="136" t="s">
        <v>1354</v>
      </c>
      <c r="E165" s="136" t="s">
        <v>6</v>
      </c>
      <c r="F165" s="136" t="s">
        <v>101</v>
      </c>
      <c r="G165" s="136" t="s">
        <v>8</v>
      </c>
      <c r="H165" s="136" t="s">
        <v>7</v>
      </c>
      <c r="I165" s="137" t="s">
        <v>45</v>
      </c>
      <c r="J165" s="8">
        <v>1</v>
      </c>
      <c r="K165" s="8" t="s">
        <v>3828</v>
      </c>
      <c r="L165" s="9">
        <v>1080.68</v>
      </c>
      <c r="M165" s="138">
        <v>30</v>
      </c>
      <c r="N165" s="138">
        <f t="shared" si="16"/>
        <v>32420.400000000001</v>
      </c>
      <c r="O165" s="11" t="s">
        <v>4165</v>
      </c>
      <c r="P165" s="22">
        <v>1.9271880737585682E-5</v>
      </c>
      <c r="Q165" s="22"/>
      <c r="R165" s="23">
        <v>1.5417504590068546E-3</v>
      </c>
      <c r="S165" s="7"/>
      <c r="T165" s="23">
        <v>1.5417504590068546E-3</v>
      </c>
      <c r="U165" s="11"/>
      <c r="V165" s="28"/>
      <c r="W165" s="28"/>
      <c r="X165" s="29"/>
      <c r="Y165" s="108" t="str">
        <f t="shared" si="20"/>
        <v>NO OFERTADO</v>
      </c>
      <c r="Z165" s="108" t="str">
        <f t="shared" si="17"/>
        <v>CORRECTO</v>
      </c>
      <c r="AA165" s="29">
        <f t="shared" si="21"/>
        <v>0</v>
      </c>
      <c r="AB165" s="23">
        <v>3.8543761475171365E-4</v>
      </c>
      <c r="AC165" s="7"/>
      <c r="AD165" s="23">
        <v>3.8543761475171365E-4</v>
      </c>
      <c r="AE165" s="28"/>
      <c r="AF165" s="28"/>
      <c r="AG165" s="28"/>
      <c r="AH165" s="29"/>
      <c r="AI165" s="108" t="str">
        <f t="shared" si="22"/>
        <v>NO OFERTADO</v>
      </c>
      <c r="AJ165" s="108" t="str">
        <f t="shared" si="18"/>
        <v>CORRECTO</v>
      </c>
      <c r="AK165" s="108"/>
      <c r="AL165" s="108"/>
      <c r="AM165" s="108"/>
      <c r="AN165" s="28"/>
      <c r="AO165" s="28"/>
      <c r="AP165" s="28"/>
      <c r="AQ165" s="29"/>
      <c r="AR165" s="108" t="str">
        <f t="shared" si="23"/>
        <v>NO OFERTADO</v>
      </c>
      <c r="AS165" s="109" t="str">
        <f t="shared" si="19"/>
        <v>CORRECTO</v>
      </c>
    </row>
    <row r="166" spans="1:45" ht="36" x14ac:dyDescent="0.25">
      <c r="A166" s="134">
        <v>2362</v>
      </c>
      <c r="B166" s="135">
        <v>1962</v>
      </c>
      <c r="C166" s="10" t="s">
        <v>3396</v>
      </c>
      <c r="D166" s="136" t="s">
        <v>3397</v>
      </c>
      <c r="E166" s="136" t="s">
        <v>6</v>
      </c>
      <c r="F166" s="136" t="s">
        <v>171</v>
      </c>
      <c r="G166" s="136" t="s">
        <v>8</v>
      </c>
      <c r="H166" s="136" t="s">
        <v>7</v>
      </c>
      <c r="I166" s="137">
        <v>75518.400000000009</v>
      </c>
      <c r="J166" s="8">
        <v>1</v>
      </c>
      <c r="K166" s="8" t="s">
        <v>3398</v>
      </c>
      <c r="L166" s="9">
        <v>66187.600000000006</v>
      </c>
      <c r="M166" s="138">
        <v>60</v>
      </c>
      <c r="N166" s="138">
        <f t="shared" si="16"/>
        <v>3971256.0000000005</v>
      </c>
      <c r="O166" s="11" t="s">
        <v>4165</v>
      </c>
      <c r="P166" s="22">
        <v>2.3606609421975536E-3</v>
      </c>
      <c r="Q166" s="22">
        <v>4.1321813553303411E-3</v>
      </c>
      <c r="R166" s="23">
        <v>0.18885287537580428</v>
      </c>
      <c r="S166" s="24">
        <v>6.1982720329955117E-2</v>
      </c>
      <c r="T166" s="23">
        <v>0.25083559570575942</v>
      </c>
      <c r="U166" s="11"/>
      <c r="V166" s="28"/>
      <c r="W166" s="28"/>
      <c r="X166" s="29"/>
      <c r="Y166" s="108" t="str">
        <f t="shared" si="20"/>
        <v>NO OFERTADO</v>
      </c>
      <c r="Z166" s="108" t="str">
        <f t="shared" si="17"/>
        <v>CORRECTO</v>
      </c>
      <c r="AA166" s="29">
        <f t="shared" si="21"/>
        <v>0</v>
      </c>
      <c r="AB166" s="23">
        <v>4.721321884395107E-2</v>
      </c>
      <c r="AC166" s="24">
        <v>2.0660906776651704E-2</v>
      </c>
      <c r="AD166" s="23">
        <v>6.7874125620602771E-2</v>
      </c>
      <c r="AE166" s="28"/>
      <c r="AF166" s="28"/>
      <c r="AG166" s="28"/>
      <c r="AH166" s="29"/>
      <c r="AI166" s="108" t="str">
        <f t="shared" si="22"/>
        <v>NO OFERTADO</v>
      </c>
      <c r="AJ166" s="108" t="str">
        <f t="shared" si="18"/>
        <v>CORRECTO</v>
      </c>
      <c r="AK166" s="108"/>
      <c r="AL166" s="108"/>
      <c r="AM166" s="108"/>
      <c r="AN166" s="28"/>
      <c r="AO166" s="28"/>
      <c r="AP166" s="28"/>
      <c r="AQ166" s="29"/>
      <c r="AR166" s="108" t="str">
        <f t="shared" si="23"/>
        <v>NO OFERTADO</v>
      </c>
      <c r="AS166" s="109" t="str">
        <f t="shared" si="19"/>
        <v>CORRECTO</v>
      </c>
    </row>
    <row r="167" spans="1:45" ht="24" x14ac:dyDescent="0.25">
      <c r="A167" s="134">
        <v>2363</v>
      </c>
      <c r="B167" s="135">
        <v>2260</v>
      </c>
      <c r="C167" s="10" t="s">
        <v>3829</v>
      </c>
      <c r="D167" s="136" t="s">
        <v>644</v>
      </c>
      <c r="E167" s="136" t="s">
        <v>6</v>
      </c>
      <c r="F167" s="136" t="s">
        <v>101</v>
      </c>
      <c r="G167" s="136" t="s">
        <v>8</v>
      </c>
      <c r="H167" s="136" t="s">
        <v>7</v>
      </c>
      <c r="I167" s="137">
        <v>906</v>
      </c>
      <c r="J167" s="8">
        <v>1</v>
      </c>
      <c r="K167" s="8" t="s">
        <v>3830</v>
      </c>
      <c r="L167" s="9">
        <v>906</v>
      </c>
      <c r="M167" s="138">
        <v>30</v>
      </c>
      <c r="N167" s="138">
        <f t="shared" si="16"/>
        <v>27180</v>
      </c>
      <c r="O167" s="11" t="s">
        <v>4165</v>
      </c>
      <c r="P167" s="22">
        <v>1.615679382264188E-5</v>
      </c>
      <c r="Q167" s="22">
        <v>2.828140246760185E-5</v>
      </c>
      <c r="R167" s="23">
        <v>1.2925435058113504E-3</v>
      </c>
      <c r="S167" s="24">
        <v>4.2422103701402776E-4</v>
      </c>
      <c r="T167" s="23">
        <v>1.7167645428253781E-3</v>
      </c>
      <c r="U167" s="11"/>
      <c r="V167" s="28"/>
      <c r="W167" s="28"/>
      <c r="X167" s="29"/>
      <c r="Y167" s="108" t="str">
        <f t="shared" si="20"/>
        <v>NO OFERTADO</v>
      </c>
      <c r="Z167" s="108" t="str">
        <f t="shared" si="17"/>
        <v>CORRECTO</v>
      </c>
      <c r="AA167" s="29">
        <f t="shared" si="21"/>
        <v>0</v>
      </c>
      <c r="AB167" s="23">
        <v>3.2313587645283761E-4</v>
      </c>
      <c r="AC167" s="24">
        <v>1.4140701233800925E-4</v>
      </c>
      <c r="AD167" s="23">
        <v>4.6454288879084688E-4</v>
      </c>
      <c r="AE167" s="28"/>
      <c r="AF167" s="28"/>
      <c r="AG167" s="28"/>
      <c r="AH167" s="29"/>
      <c r="AI167" s="108" t="str">
        <f t="shared" si="22"/>
        <v>NO OFERTADO</v>
      </c>
      <c r="AJ167" s="108" t="str">
        <f t="shared" si="18"/>
        <v>CORRECTO</v>
      </c>
      <c r="AK167" s="108"/>
      <c r="AL167" s="108"/>
      <c r="AM167" s="108"/>
      <c r="AN167" s="28"/>
      <c r="AO167" s="28"/>
      <c r="AP167" s="28"/>
      <c r="AQ167" s="29"/>
      <c r="AR167" s="108" t="str">
        <f t="shared" si="23"/>
        <v>NO OFERTADO</v>
      </c>
      <c r="AS167" s="109" t="str">
        <f t="shared" si="19"/>
        <v>CORRECTO</v>
      </c>
    </row>
    <row r="168" spans="1:45" x14ac:dyDescent="0.25">
      <c r="A168" s="134">
        <v>2364</v>
      </c>
      <c r="B168" s="135">
        <v>2261</v>
      </c>
      <c r="C168" s="10" t="s">
        <v>3831</v>
      </c>
      <c r="D168" s="136" t="s">
        <v>3832</v>
      </c>
      <c r="E168" s="136" t="s">
        <v>36</v>
      </c>
      <c r="F168" s="136" t="s">
        <v>15</v>
      </c>
      <c r="G168" s="136" t="s">
        <v>17</v>
      </c>
      <c r="H168" s="136" t="s">
        <v>18</v>
      </c>
      <c r="I168" s="137" t="s">
        <v>45</v>
      </c>
      <c r="J168" s="8">
        <v>1</v>
      </c>
      <c r="K168" s="8" t="s">
        <v>3833</v>
      </c>
      <c r="L168" s="9">
        <v>12250.46</v>
      </c>
      <c r="M168" s="138">
        <v>1</v>
      </c>
      <c r="N168" s="138">
        <f t="shared" si="16"/>
        <v>12250.46</v>
      </c>
      <c r="O168" s="11" t="s">
        <v>4165</v>
      </c>
      <c r="P168" s="22">
        <v>7.2821249614614216E-6</v>
      </c>
      <c r="Q168" s="22"/>
      <c r="R168" s="23">
        <v>5.8256999691691372E-4</v>
      </c>
      <c r="S168" s="7"/>
      <c r="T168" s="23">
        <v>5.8256999691691372E-4</v>
      </c>
      <c r="U168" s="11"/>
      <c r="V168" s="28"/>
      <c r="W168" s="28"/>
      <c r="X168" s="29"/>
      <c r="Y168" s="108" t="str">
        <f t="shared" si="20"/>
        <v>NO OFERTADO</v>
      </c>
      <c r="Z168" s="108" t="str">
        <f t="shared" si="17"/>
        <v>CORRECTO</v>
      </c>
      <c r="AA168" s="29">
        <f t="shared" si="21"/>
        <v>0</v>
      </c>
      <c r="AB168" s="23">
        <v>1.4564249922922843E-4</v>
      </c>
      <c r="AC168" s="7"/>
      <c r="AD168" s="23">
        <v>1.4564249922922843E-4</v>
      </c>
      <c r="AE168" s="28"/>
      <c r="AF168" s="28"/>
      <c r="AG168" s="28"/>
      <c r="AH168" s="29"/>
      <c r="AI168" s="108" t="str">
        <f t="shared" si="22"/>
        <v>NO OFERTADO</v>
      </c>
      <c r="AJ168" s="108" t="str">
        <f t="shared" si="18"/>
        <v>CORRECTO</v>
      </c>
      <c r="AK168" s="108"/>
      <c r="AL168" s="108"/>
      <c r="AM168" s="108"/>
      <c r="AN168" s="28"/>
      <c r="AO168" s="28"/>
      <c r="AP168" s="28"/>
      <c r="AQ168" s="29"/>
      <c r="AR168" s="108" t="str">
        <f t="shared" si="23"/>
        <v>NO OFERTADO</v>
      </c>
      <c r="AS168" s="109" t="str">
        <f t="shared" si="19"/>
        <v>CORRECTO</v>
      </c>
    </row>
    <row r="169" spans="1:45" x14ac:dyDescent="0.25">
      <c r="A169" s="134">
        <v>2365</v>
      </c>
      <c r="B169" s="135">
        <v>1843</v>
      </c>
      <c r="C169" s="10" t="s">
        <v>2486</v>
      </c>
      <c r="D169" s="136" t="s">
        <v>3203</v>
      </c>
      <c r="E169" s="136" t="s">
        <v>36</v>
      </c>
      <c r="F169" s="136" t="s">
        <v>16</v>
      </c>
      <c r="G169" s="136" t="s">
        <v>17</v>
      </c>
      <c r="H169" s="136" t="s">
        <v>36</v>
      </c>
      <c r="I169" s="137" t="s">
        <v>45</v>
      </c>
      <c r="J169" s="8">
        <v>1</v>
      </c>
      <c r="K169" s="8" t="s">
        <v>1551</v>
      </c>
      <c r="L169" s="9">
        <v>1056.93</v>
      </c>
      <c r="M169" s="9">
        <v>1</v>
      </c>
      <c r="N169" s="138">
        <f t="shared" si="16"/>
        <v>1056.93</v>
      </c>
      <c r="O169" s="11" t="s">
        <v>4165</v>
      </c>
      <c r="P169" s="22">
        <v>6.2827814918928933E-7</v>
      </c>
      <c r="Q169" s="22"/>
      <c r="R169" s="23">
        <v>5.0262251935143145E-5</v>
      </c>
      <c r="S169" s="7"/>
      <c r="T169" s="23">
        <v>5.0262251935143145E-5</v>
      </c>
      <c r="U169" s="11"/>
      <c r="V169" s="28"/>
      <c r="W169" s="28"/>
      <c r="X169" s="29"/>
      <c r="Y169" s="108" t="str">
        <f t="shared" si="20"/>
        <v>NO OFERTADO</v>
      </c>
      <c r="Z169" s="108" t="str">
        <f t="shared" si="17"/>
        <v>CORRECTO</v>
      </c>
      <c r="AA169" s="29">
        <f t="shared" si="21"/>
        <v>0</v>
      </c>
      <c r="AB169" s="23">
        <v>1.2565562983785786E-5</v>
      </c>
      <c r="AC169" s="7"/>
      <c r="AD169" s="23">
        <v>1.2565562983785786E-5</v>
      </c>
      <c r="AE169" s="28"/>
      <c r="AF169" s="28"/>
      <c r="AG169" s="28"/>
      <c r="AH169" s="29"/>
      <c r="AI169" s="108" t="str">
        <f t="shared" si="22"/>
        <v>NO OFERTADO</v>
      </c>
      <c r="AJ169" s="108" t="str">
        <f t="shared" si="18"/>
        <v>CORRECTO</v>
      </c>
      <c r="AK169" s="108"/>
      <c r="AL169" s="108"/>
      <c r="AM169" s="108"/>
      <c r="AN169" s="28"/>
      <c r="AO169" s="28"/>
      <c r="AP169" s="28"/>
      <c r="AQ169" s="29"/>
      <c r="AR169" s="108" t="str">
        <f t="shared" si="23"/>
        <v>NO OFERTADO</v>
      </c>
      <c r="AS169" s="109" t="str">
        <f t="shared" si="19"/>
        <v>CORRECTO</v>
      </c>
    </row>
    <row r="170" spans="1:45" ht="24" x14ac:dyDescent="0.25">
      <c r="A170" s="134">
        <v>2366</v>
      </c>
      <c r="B170" s="135">
        <v>2137</v>
      </c>
      <c r="C170" s="10" t="s">
        <v>4899</v>
      </c>
      <c r="D170" s="136" t="s">
        <v>3686</v>
      </c>
      <c r="E170" s="136" t="s">
        <v>6</v>
      </c>
      <c r="F170" s="136" t="s">
        <v>7</v>
      </c>
      <c r="G170" s="136" t="s">
        <v>8</v>
      </c>
      <c r="H170" s="136" t="s">
        <v>7</v>
      </c>
      <c r="I170" s="137" t="s">
        <v>45</v>
      </c>
      <c r="J170" s="8">
        <v>1</v>
      </c>
      <c r="K170" s="8" t="s">
        <v>842</v>
      </c>
      <c r="L170" s="9">
        <v>1261.2</v>
      </c>
      <c r="M170" s="138">
        <v>100</v>
      </c>
      <c r="N170" s="138">
        <f t="shared" si="16"/>
        <v>126120</v>
      </c>
      <c r="O170" s="11" t="s">
        <v>4165</v>
      </c>
      <c r="P170" s="22">
        <v>7.4970376633980645E-5</v>
      </c>
      <c r="Q170" s="22"/>
      <c r="R170" s="23">
        <v>5.997630130718452E-3</v>
      </c>
      <c r="S170" s="7"/>
      <c r="T170" s="23">
        <v>5.997630130718452E-3</v>
      </c>
      <c r="U170" s="11"/>
      <c r="V170" s="28"/>
      <c r="W170" s="28"/>
      <c r="X170" s="29"/>
      <c r="Y170" s="108" t="str">
        <f t="shared" si="20"/>
        <v>NO OFERTADO</v>
      </c>
      <c r="Z170" s="108" t="str">
        <f t="shared" si="17"/>
        <v>CORRECTO</v>
      </c>
      <c r="AA170" s="29">
        <f t="shared" si="21"/>
        <v>0</v>
      </c>
      <c r="AB170" s="23">
        <v>1.499407532679613E-3</v>
      </c>
      <c r="AC170" s="7"/>
      <c r="AD170" s="23">
        <v>1.499407532679613E-3</v>
      </c>
      <c r="AE170" s="28"/>
      <c r="AF170" s="28"/>
      <c r="AG170" s="28"/>
      <c r="AH170" s="29"/>
      <c r="AI170" s="108" t="str">
        <f t="shared" si="22"/>
        <v>NO OFERTADO</v>
      </c>
      <c r="AJ170" s="108" t="str">
        <f t="shared" si="18"/>
        <v>CORRECTO</v>
      </c>
      <c r="AK170" s="108"/>
      <c r="AL170" s="108"/>
      <c r="AM170" s="108"/>
      <c r="AN170" s="28"/>
      <c r="AO170" s="28"/>
      <c r="AP170" s="28"/>
      <c r="AQ170" s="29"/>
      <c r="AR170" s="108" t="str">
        <f t="shared" si="23"/>
        <v>NO OFERTADO</v>
      </c>
      <c r="AS170" s="109" t="str">
        <f t="shared" si="19"/>
        <v>CORRECTO</v>
      </c>
    </row>
    <row r="171" spans="1:45" x14ac:dyDescent="0.25">
      <c r="A171" s="134">
        <v>2368</v>
      </c>
      <c r="B171" s="135">
        <v>2263</v>
      </c>
      <c r="C171" s="10" t="s">
        <v>3834</v>
      </c>
      <c r="D171" s="136" t="s">
        <v>3835</v>
      </c>
      <c r="E171" s="136" t="s">
        <v>787</v>
      </c>
      <c r="F171" s="136" t="s">
        <v>3532</v>
      </c>
      <c r="G171" s="136" t="s">
        <v>17</v>
      </c>
      <c r="H171" s="136" t="s">
        <v>3532</v>
      </c>
      <c r="I171" s="137" t="s">
        <v>45</v>
      </c>
      <c r="J171" s="8">
        <v>1</v>
      </c>
      <c r="K171" s="8" t="s">
        <v>2968</v>
      </c>
      <c r="L171" s="9">
        <v>20283.810000000001</v>
      </c>
      <c r="M171" s="138">
        <v>1</v>
      </c>
      <c r="N171" s="138">
        <f t="shared" si="16"/>
        <v>20283.810000000001</v>
      </c>
      <c r="O171" s="11" t="s">
        <v>4165</v>
      </c>
      <c r="P171" s="22">
        <v>1.2057444301237735E-5</v>
      </c>
      <c r="Q171" s="22"/>
      <c r="R171" s="23">
        <v>9.6459554409901883E-4</v>
      </c>
      <c r="S171" s="7"/>
      <c r="T171" s="23">
        <v>9.6459554409901883E-4</v>
      </c>
      <c r="U171" s="11"/>
      <c r="V171" s="28"/>
      <c r="W171" s="28"/>
      <c r="X171" s="29"/>
      <c r="Y171" s="108" t="str">
        <f t="shared" si="20"/>
        <v>NO OFERTADO</v>
      </c>
      <c r="Z171" s="108" t="str">
        <f t="shared" si="17"/>
        <v>CORRECTO</v>
      </c>
      <c r="AA171" s="29">
        <f t="shared" si="21"/>
        <v>0</v>
      </c>
      <c r="AB171" s="23">
        <v>2.4114888602475471E-4</v>
      </c>
      <c r="AC171" s="7"/>
      <c r="AD171" s="23">
        <v>2.4114888602475471E-4</v>
      </c>
      <c r="AE171" s="28"/>
      <c r="AF171" s="28"/>
      <c r="AG171" s="28"/>
      <c r="AH171" s="29"/>
      <c r="AI171" s="108" t="str">
        <f t="shared" si="22"/>
        <v>NO OFERTADO</v>
      </c>
      <c r="AJ171" s="108" t="str">
        <f t="shared" si="18"/>
        <v>CORRECTO</v>
      </c>
      <c r="AK171" s="108"/>
      <c r="AL171" s="108"/>
      <c r="AM171" s="108"/>
      <c r="AN171" s="28"/>
      <c r="AO171" s="28"/>
      <c r="AP171" s="28"/>
      <c r="AQ171" s="29"/>
      <c r="AR171" s="108" t="str">
        <f t="shared" si="23"/>
        <v>NO OFERTADO</v>
      </c>
      <c r="AS171" s="109" t="str">
        <f t="shared" si="19"/>
        <v>CORRECTO</v>
      </c>
    </row>
    <row r="172" spans="1:45" x14ac:dyDescent="0.25">
      <c r="A172" s="134">
        <v>2369</v>
      </c>
      <c r="B172" s="135">
        <v>1724</v>
      </c>
      <c r="C172" s="10" t="s">
        <v>3011</v>
      </c>
      <c r="D172" s="136" t="s">
        <v>3012</v>
      </c>
      <c r="E172" s="136" t="s">
        <v>6</v>
      </c>
      <c r="F172" s="136" t="s">
        <v>6</v>
      </c>
      <c r="G172" s="136" t="s">
        <v>8</v>
      </c>
      <c r="H172" s="136" t="s">
        <v>6</v>
      </c>
      <c r="I172" s="137">
        <v>12714</v>
      </c>
      <c r="J172" s="8">
        <v>1</v>
      </c>
      <c r="K172" s="8" t="s">
        <v>3013</v>
      </c>
      <c r="L172" s="9">
        <v>12714</v>
      </c>
      <c r="M172" s="9">
        <v>60</v>
      </c>
      <c r="N172" s="138">
        <f t="shared" si="16"/>
        <v>762840</v>
      </c>
      <c r="O172" s="11" t="s">
        <v>4165</v>
      </c>
      <c r="P172" s="22">
        <v>4.5346021337984297E-4</v>
      </c>
      <c r="Q172" s="22">
        <v>7.9375220965362009E-4</v>
      </c>
      <c r="R172" s="23">
        <v>3.6276817070387435E-2</v>
      </c>
      <c r="S172" s="24">
        <v>1.1906283144804301E-2</v>
      </c>
      <c r="T172" s="23">
        <v>4.8183100215191732E-2</v>
      </c>
      <c r="U172" s="11"/>
      <c r="V172" s="28"/>
      <c r="W172" s="28"/>
      <c r="X172" s="29"/>
      <c r="Y172" s="108" t="str">
        <f t="shared" si="20"/>
        <v>NO OFERTADO</v>
      </c>
      <c r="Z172" s="108" t="str">
        <f t="shared" si="17"/>
        <v>CORRECTO</v>
      </c>
      <c r="AA172" s="29">
        <f t="shared" si="21"/>
        <v>0</v>
      </c>
      <c r="AB172" s="23">
        <v>9.0692042675968587E-3</v>
      </c>
      <c r="AC172" s="24">
        <v>3.9687610482681008E-3</v>
      </c>
      <c r="AD172" s="23">
        <v>1.303796531586496E-2</v>
      </c>
      <c r="AE172" s="28"/>
      <c r="AF172" s="28"/>
      <c r="AG172" s="28"/>
      <c r="AH172" s="29"/>
      <c r="AI172" s="108" t="str">
        <f t="shared" si="22"/>
        <v>NO OFERTADO</v>
      </c>
      <c r="AJ172" s="108" t="str">
        <f t="shared" si="18"/>
        <v>CORRECTO</v>
      </c>
      <c r="AK172" s="108"/>
      <c r="AL172" s="108"/>
      <c r="AM172" s="108"/>
      <c r="AN172" s="28"/>
      <c r="AO172" s="28"/>
      <c r="AP172" s="28"/>
      <c r="AQ172" s="29"/>
      <c r="AR172" s="108" t="str">
        <f t="shared" si="23"/>
        <v>NO OFERTADO</v>
      </c>
      <c r="AS172" s="109" t="str">
        <f t="shared" si="19"/>
        <v>CORRECTO</v>
      </c>
    </row>
    <row r="173" spans="1:45" ht="24" x14ac:dyDescent="0.25">
      <c r="A173" s="134">
        <v>2370</v>
      </c>
      <c r="B173" s="135">
        <v>2003</v>
      </c>
      <c r="C173" s="10" t="s">
        <v>3480</v>
      </c>
      <c r="D173" s="136" t="s">
        <v>751</v>
      </c>
      <c r="E173" s="136" t="s">
        <v>7</v>
      </c>
      <c r="F173" s="136" t="s">
        <v>7</v>
      </c>
      <c r="G173" s="136" t="s">
        <v>8</v>
      </c>
      <c r="H173" s="136" t="s">
        <v>7</v>
      </c>
      <c r="I173" s="137" t="s">
        <v>45</v>
      </c>
      <c r="J173" s="8">
        <v>1</v>
      </c>
      <c r="K173" s="8" t="s">
        <v>3481</v>
      </c>
      <c r="L173" s="9">
        <v>34165.31</v>
      </c>
      <c r="M173" s="138">
        <v>30</v>
      </c>
      <c r="N173" s="138">
        <f t="shared" si="16"/>
        <v>1024959.2999999999</v>
      </c>
      <c r="O173" s="11" t="s">
        <v>4165</v>
      </c>
      <c r="P173" s="22">
        <v>6.0927358670711347E-4</v>
      </c>
      <c r="Q173" s="22"/>
      <c r="R173" s="23">
        <v>4.8741886936569077E-2</v>
      </c>
      <c r="S173" s="7"/>
      <c r="T173" s="23">
        <v>4.8741886936569077E-2</v>
      </c>
      <c r="U173" s="11"/>
      <c r="V173" s="28"/>
      <c r="W173" s="28"/>
      <c r="X173" s="29"/>
      <c r="Y173" s="108" t="str">
        <f t="shared" si="20"/>
        <v>NO OFERTADO</v>
      </c>
      <c r="Z173" s="108" t="str">
        <f t="shared" si="17"/>
        <v>CORRECTO</v>
      </c>
      <c r="AA173" s="29">
        <f t="shared" si="21"/>
        <v>0</v>
      </c>
      <c r="AB173" s="23">
        <v>1.2185471734142269E-2</v>
      </c>
      <c r="AC173" s="7"/>
      <c r="AD173" s="23">
        <v>1.2185471734142269E-2</v>
      </c>
      <c r="AE173" s="28"/>
      <c r="AF173" s="28"/>
      <c r="AG173" s="28"/>
      <c r="AH173" s="29"/>
      <c r="AI173" s="108" t="str">
        <f t="shared" si="22"/>
        <v>NO OFERTADO</v>
      </c>
      <c r="AJ173" s="108" t="str">
        <f t="shared" si="18"/>
        <v>CORRECTO</v>
      </c>
      <c r="AK173" s="108"/>
      <c r="AL173" s="108"/>
      <c r="AM173" s="108"/>
      <c r="AN173" s="28"/>
      <c r="AO173" s="28"/>
      <c r="AP173" s="28"/>
      <c r="AQ173" s="29"/>
      <c r="AR173" s="108" t="str">
        <f t="shared" si="23"/>
        <v>NO OFERTADO</v>
      </c>
      <c r="AS173" s="109" t="str">
        <f t="shared" si="19"/>
        <v>CORRECTO</v>
      </c>
    </row>
    <row r="174" spans="1:45" ht="24" x14ac:dyDescent="0.25">
      <c r="A174" s="134">
        <v>2371</v>
      </c>
      <c r="B174" s="135">
        <v>2004</v>
      </c>
      <c r="C174" s="10" t="s">
        <v>3482</v>
      </c>
      <c r="D174" s="136" t="s">
        <v>3483</v>
      </c>
      <c r="E174" s="136" t="s">
        <v>7</v>
      </c>
      <c r="F174" s="136" t="s">
        <v>7</v>
      </c>
      <c r="G174" s="136" t="s">
        <v>8</v>
      </c>
      <c r="H174" s="136" t="s">
        <v>7</v>
      </c>
      <c r="I174" s="137" t="s">
        <v>45</v>
      </c>
      <c r="J174" s="8">
        <v>1</v>
      </c>
      <c r="K174" s="8" t="s">
        <v>3484</v>
      </c>
      <c r="L174" s="9">
        <v>34165.31</v>
      </c>
      <c r="M174" s="138">
        <v>30</v>
      </c>
      <c r="N174" s="138">
        <f t="shared" ref="N174:N231" si="24">M174*L174</f>
        <v>1024959.2999999999</v>
      </c>
      <c r="O174" s="11" t="s">
        <v>4165</v>
      </c>
      <c r="P174" s="22">
        <v>6.0927358670711347E-4</v>
      </c>
      <c r="Q174" s="22"/>
      <c r="R174" s="23">
        <v>4.8741886936569077E-2</v>
      </c>
      <c r="S174" s="7"/>
      <c r="T174" s="23">
        <v>4.8741886936569077E-2</v>
      </c>
      <c r="U174" s="11"/>
      <c r="V174" s="28"/>
      <c r="W174" s="28"/>
      <c r="X174" s="29"/>
      <c r="Y174" s="108" t="str">
        <f t="shared" si="20"/>
        <v>NO OFERTADO</v>
      </c>
      <c r="Z174" s="108" t="str">
        <f t="shared" si="17"/>
        <v>CORRECTO</v>
      </c>
      <c r="AA174" s="29">
        <f t="shared" si="21"/>
        <v>0</v>
      </c>
      <c r="AB174" s="23">
        <v>1.2185471734142269E-2</v>
      </c>
      <c r="AC174" s="7"/>
      <c r="AD174" s="23">
        <v>1.2185471734142269E-2</v>
      </c>
      <c r="AE174" s="28"/>
      <c r="AF174" s="28"/>
      <c r="AG174" s="28"/>
      <c r="AH174" s="29"/>
      <c r="AI174" s="108" t="str">
        <f t="shared" si="22"/>
        <v>NO OFERTADO</v>
      </c>
      <c r="AJ174" s="108" t="str">
        <f t="shared" si="18"/>
        <v>CORRECTO</v>
      </c>
      <c r="AK174" s="108"/>
      <c r="AL174" s="108"/>
      <c r="AM174" s="108"/>
      <c r="AN174" s="28"/>
      <c r="AO174" s="28"/>
      <c r="AP174" s="28"/>
      <c r="AQ174" s="29"/>
      <c r="AR174" s="108" t="str">
        <f t="shared" si="23"/>
        <v>NO OFERTADO</v>
      </c>
      <c r="AS174" s="109" t="str">
        <f t="shared" si="19"/>
        <v>CORRECTO</v>
      </c>
    </row>
    <row r="175" spans="1:45" x14ac:dyDescent="0.25">
      <c r="A175" s="134">
        <v>2372</v>
      </c>
      <c r="B175" s="135">
        <v>2264</v>
      </c>
      <c r="C175" s="10" t="s">
        <v>3836</v>
      </c>
      <c r="D175" s="136" t="s">
        <v>3837</v>
      </c>
      <c r="E175" s="136" t="s">
        <v>36</v>
      </c>
      <c r="F175" s="136" t="s">
        <v>15</v>
      </c>
      <c r="G175" s="136" t="s">
        <v>17</v>
      </c>
      <c r="H175" s="136" t="s">
        <v>18</v>
      </c>
      <c r="I175" s="137">
        <v>86315</v>
      </c>
      <c r="J175" s="8">
        <v>1</v>
      </c>
      <c r="K175" s="8" t="s">
        <v>3838</v>
      </c>
      <c r="L175" s="9">
        <v>51512.56</v>
      </c>
      <c r="M175" s="138">
        <v>1</v>
      </c>
      <c r="N175" s="138">
        <f t="shared" si="24"/>
        <v>51512.56</v>
      </c>
      <c r="O175" s="11" t="s">
        <v>4165</v>
      </c>
      <c r="P175" s="22">
        <v>3.0620964356014316E-5</v>
      </c>
      <c r="Q175" s="22">
        <v>5.3599979451673595E-5</v>
      </c>
      <c r="R175" s="23">
        <v>2.4496771484811453E-3</v>
      </c>
      <c r="S175" s="24">
        <v>8.039996917751039E-4</v>
      </c>
      <c r="T175" s="23">
        <v>3.2536768402562492E-3</v>
      </c>
      <c r="U175" s="11"/>
      <c r="V175" s="28"/>
      <c r="W175" s="28"/>
      <c r="X175" s="29"/>
      <c r="Y175" s="108" t="str">
        <f t="shared" si="20"/>
        <v>NO OFERTADO</v>
      </c>
      <c r="Z175" s="108" t="str">
        <f t="shared" si="17"/>
        <v>CORRECTO</v>
      </c>
      <c r="AA175" s="29">
        <f t="shared" si="21"/>
        <v>0</v>
      </c>
      <c r="AB175" s="23">
        <v>6.1241928712028632E-4</v>
      </c>
      <c r="AC175" s="24">
        <v>2.6799989725836797E-4</v>
      </c>
      <c r="AD175" s="23">
        <v>8.8041918437865429E-4</v>
      </c>
      <c r="AE175" s="28"/>
      <c r="AF175" s="28"/>
      <c r="AG175" s="28"/>
      <c r="AH175" s="29"/>
      <c r="AI175" s="108" t="str">
        <f t="shared" si="22"/>
        <v>NO OFERTADO</v>
      </c>
      <c r="AJ175" s="108" t="str">
        <f t="shared" si="18"/>
        <v>CORRECTO</v>
      </c>
      <c r="AK175" s="108"/>
      <c r="AL175" s="108"/>
      <c r="AM175" s="108"/>
      <c r="AN175" s="28"/>
      <c r="AO175" s="28"/>
      <c r="AP175" s="28"/>
      <c r="AQ175" s="29"/>
      <c r="AR175" s="108" t="str">
        <f t="shared" si="23"/>
        <v>NO OFERTADO</v>
      </c>
      <c r="AS175" s="109" t="str">
        <f t="shared" si="19"/>
        <v>CORRECTO</v>
      </c>
    </row>
    <row r="176" spans="1:45" x14ac:dyDescent="0.25">
      <c r="A176" s="134">
        <v>2373</v>
      </c>
      <c r="B176" s="135">
        <v>238</v>
      </c>
      <c r="C176" s="10" t="s">
        <v>649</v>
      </c>
      <c r="D176" s="136" t="s">
        <v>650</v>
      </c>
      <c r="E176" s="136" t="s">
        <v>36</v>
      </c>
      <c r="F176" s="136" t="s">
        <v>166</v>
      </c>
      <c r="G176" s="136" t="s">
        <v>17</v>
      </c>
      <c r="H176" s="136" t="s">
        <v>18</v>
      </c>
      <c r="I176" s="137">
        <v>999532.5</v>
      </c>
      <c r="J176" s="8">
        <v>10</v>
      </c>
      <c r="K176" s="8" t="s">
        <v>651</v>
      </c>
      <c r="L176" s="9">
        <v>999532.5</v>
      </c>
      <c r="M176" s="9">
        <v>36</v>
      </c>
      <c r="N176" s="138">
        <f t="shared" si="24"/>
        <v>35983170</v>
      </c>
      <c r="O176" s="11" t="s">
        <v>4165</v>
      </c>
      <c r="P176" s="22">
        <v>2.1389722545072577E-2</v>
      </c>
      <c r="Q176" s="22">
        <v>3.7441299221123506E-2</v>
      </c>
      <c r="R176" s="23">
        <v>1.7111778036058061</v>
      </c>
      <c r="S176" s="24">
        <v>0.5616194883168526</v>
      </c>
      <c r="T176" s="23">
        <v>2.2727972919226587</v>
      </c>
      <c r="U176" s="11"/>
      <c r="V176" s="28"/>
      <c r="W176" s="28"/>
      <c r="X176" s="29"/>
      <c r="Y176" s="108" t="str">
        <f t="shared" si="20"/>
        <v>NO OFERTADO</v>
      </c>
      <c r="Z176" s="108" t="str">
        <f t="shared" si="17"/>
        <v>CORRECTO</v>
      </c>
      <c r="AA176" s="29">
        <f t="shared" si="21"/>
        <v>0</v>
      </c>
      <c r="AB176" s="23">
        <v>0.42779445090145152</v>
      </c>
      <c r="AC176" s="24">
        <v>0.18720649610561751</v>
      </c>
      <c r="AD176" s="23">
        <v>0.61500094700706898</v>
      </c>
      <c r="AE176" s="28"/>
      <c r="AF176" s="28"/>
      <c r="AG176" s="28"/>
      <c r="AH176" s="29"/>
      <c r="AI176" s="108" t="str">
        <f t="shared" si="22"/>
        <v>NO OFERTADO</v>
      </c>
      <c r="AJ176" s="108" t="str">
        <f t="shared" si="18"/>
        <v>CORRECTO</v>
      </c>
      <c r="AK176" s="108"/>
      <c r="AL176" s="108"/>
      <c r="AM176" s="108"/>
      <c r="AN176" s="28"/>
      <c r="AO176" s="28"/>
      <c r="AP176" s="28"/>
      <c r="AQ176" s="29"/>
      <c r="AR176" s="108" t="str">
        <f t="shared" si="23"/>
        <v>NO OFERTADO</v>
      </c>
      <c r="AS176" s="109" t="str">
        <f t="shared" si="19"/>
        <v>CORRECTO</v>
      </c>
    </row>
    <row r="177" spans="1:45" x14ac:dyDescent="0.25">
      <c r="A177" s="134">
        <v>2374</v>
      </c>
      <c r="B177" s="135">
        <v>1988</v>
      </c>
      <c r="C177" s="10" t="s">
        <v>3454</v>
      </c>
      <c r="D177" s="136" t="s">
        <v>1492</v>
      </c>
      <c r="E177" s="136" t="s">
        <v>36</v>
      </c>
      <c r="F177" s="136" t="s">
        <v>15</v>
      </c>
      <c r="G177" s="136" t="s">
        <v>17</v>
      </c>
      <c r="H177" s="136" t="s">
        <v>18</v>
      </c>
      <c r="I177" s="137" t="s">
        <v>45</v>
      </c>
      <c r="J177" s="8">
        <v>1</v>
      </c>
      <c r="K177" s="8" t="s">
        <v>3455</v>
      </c>
      <c r="L177" s="9">
        <v>40423</v>
      </c>
      <c r="M177" s="138">
        <v>1</v>
      </c>
      <c r="N177" s="138">
        <f t="shared" si="24"/>
        <v>40423</v>
      </c>
      <c r="O177" s="11" t="s">
        <v>4165</v>
      </c>
      <c r="P177" s="22">
        <v>2.4028921143953375E-5</v>
      </c>
      <c r="Q177" s="22"/>
      <c r="R177" s="23">
        <v>1.92231369151627E-3</v>
      </c>
      <c r="S177" s="7"/>
      <c r="T177" s="23">
        <v>1.92231369151627E-3</v>
      </c>
      <c r="U177" s="11"/>
      <c r="V177" s="28"/>
      <c r="W177" s="28"/>
      <c r="X177" s="29"/>
      <c r="Y177" s="108" t="str">
        <f t="shared" si="20"/>
        <v>NO OFERTADO</v>
      </c>
      <c r="Z177" s="108" t="str">
        <f t="shared" si="17"/>
        <v>CORRECTO</v>
      </c>
      <c r="AA177" s="29">
        <f t="shared" si="21"/>
        <v>0</v>
      </c>
      <c r="AB177" s="23">
        <v>4.8057842287906749E-4</v>
      </c>
      <c r="AC177" s="7"/>
      <c r="AD177" s="23">
        <v>4.8057842287906749E-4</v>
      </c>
      <c r="AE177" s="28"/>
      <c r="AF177" s="28"/>
      <c r="AG177" s="28"/>
      <c r="AH177" s="29"/>
      <c r="AI177" s="108" t="str">
        <f t="shared" si="22"/>
        <v>NO OFERTADO</v>
      </c>
      <c r="AJ177" s="108" t="str">
        <f t="shared" si="18"/>
        <v>CORRECTO</v>
      </c>
      <c r="AK177" s="108"/>
      <c r="AL177" s="108"/>
      <c r="AM177" s="108"/>
      <c r="AN177" s="28"/>
      <c r="AO177" s="28"/>
      <c r="AP177" s="28"/>
      <c r="AQ177" s="29"/>
      <c r="AR177" s="108" t="str">
        <f t="shared" si="23"/>
        <v>NO OFERTADO</v>
      </c>
      <c r="AS177" s="109" t="str">
        <f t="shared" si="19"/>
        <v>CORRECTO</v>
      </c>
    </row>
    <row r="178" spans="1:45" ht="24" x14ac:dyDescent="0.25">
      <c r="A178" s="134">
        <v>2375</v>
      </c>
      <c r="B178" s="135">
        <v>2265</v>
      </c>
      <c r="C178" s="10" t="s">
        <v>3839</v>
      </c>
      <c r="D178" s="136" t="s">
        <v>644</v>
      </c>
      <c r="E178" s="136" t="s">
        <v>6</v>
      </c>
      <c r="F178" s="136" t="s">
        <v>7</v>
      </c>
      <c r="G178" s="136" t="s">
        <v>8</v>
      </c>
      <c r="H178" s="136" t="s">
        <v>7</v>
      </c>
      <c r="I178" s="137">
        <v>15660</v>
      </c>
      <c r="J178" s="8">
        <v>1</v>
      </c>
      <c r="K178" s="8" t="s">
        <v>3840</v>
      </c>
      <c r="L178" s="9">
        <v>981.63</v>
      </c>
      <c r="M178" s="138">
        <v>30</v>
      </c>
      <c r="N178" s="138">
        <f t="shared" si="24"/>
        <v>29448.9</v>
      </c>
      <c r="O178" s="11" t="s">
        <v>4165</v>
      </c>
      <c r="P178" s="22">
        <v>1.7505511611611422E-5</v>
      </c>
      <c r="Q178" s="22">
        <v>3.0642244044450334E-5</v>
      </c>
      <c r="R178" s="23">
        <v>1.4004409289289138E-3</v>
      </c>
      <c r="S178" s="24">
        <v>4.5963366066675501E-4</v>
      </c>
      <c r="T178" s="23">
        <v>1.8600745895956689E-3</v>
      </c>
      <c r="U178" s="11"/>
      <c r="V178" s="28"/>
      <c r="W178" s="28"/>
      <c r="X178" s="29"/>
      <c r="Y178" s="108" t="str">
        <f t="shared" si="20"/>
        <v>NO OFERTADO</v>
      </c>
      <c r="Z178" s="108" t="str">
        <f t="shared" si="17"/>
        <v>CORRECTO</v>
      </c>
      <c r="AA178" s="29">
        <f t="shared" si="21"/>
        <v>0</v>
      </c>
      <c r="AB178" s="23">
        <v>3.5011023223222845E-4</v>
      </c>
      <c r="AC178" s="24">
        <v>1.5321122022225167E-4</v>
      </c>
      <c r="AD178" s="23">
        <v>5.0332145245448007E-4</v>
      </c>
      <c r="AE178" s="28"/>
      <c r="AF178" s="28"/>
      <c r="AG178" s="28"/>
      <c r="AH178" s="29"/>
      <c r="AI178" s="108" t="str">
        <f t="shared" si="22"/>
        <v>NO OFERTADO</v>
      </c>
      <c r="AJ178" s="108" t="str">
        <f t="shared" si="18"/>
        <v>CORRECTO</v>
      </c>
      <c r="AK178" s="108"/>
      <c r="AL178" s="108"/>
      <c r="AM178" s="108"/>
      <c r="AN178" s="28"/>
      <c r="AO178" s="28"/>
      <c r="AP178" s="28"/>
      <c r="AQ178" s="29"/>
      <c r="AR178" s="108" t="str">
        <f t="shared" si="23"/>
        <v>NO OFERTADO</v>
      </c>
      <c r="AS178" s="109" t="str">
        <f t="shared" si="19"/>
        <v>CORRECTO</v>
      </c>
    </row>
    <row r="179" spans="1:45" ht="24" x14ac:dyDescent="0.25">
      <c r="A179" s="134">
        <v>2376</v>
      </c>
      <c r="B179" s="135">
        <v>2266</v>
      </c>
      <c r="C179" s="10" t="s">
        <v>3841</v>
      </c>
      <c r="D179" s="136" t="s">
        <v>3842</v>
      </c>
      <c r="E179" s="136" t="s">
        <v>6</v>
      </c>
      <c r="F179" s="136" t="s">
        <v>101</v>
      </c>
      <c r="G179" s="136" t="s">
        <v>8</v>
      </c>
      <c r="H179" s="136" t="s">
        <v>7</v>
      </c>
      <c r="I179" s="137" t="s">
        <v>45</v>
      </c>
      <c r="J179" s="8">
        <v>1</v>
      </c>
      <c r="K179" s="8" t="s">
        <v>3843</v>
      </c>
      <c r="L179" s="9">
        <v>3533.46</v>
      </c>
      <c r="M179" s="138">
        <v>30</v>
      </c>
      <c r="N179" s="138">
        <f t="shared" si="24"/>
        <v>106003.8</v>
      </c>
      <c r="O179" s="11" t="s">
        <v>4165</v>
      </c>
      <c r="P179" s="22">
        <v>6.3012565894649201E-5</v>
      </c>
      <c r="Q179" s="22"/>
      <c r="R179" s="23">
        <v>5.0410052715719363E-3</v>
      </c>
      <c r="S179" s="7"/>
      <c r="T179" s="23">
        <v>5.0410052715719363E-3</v>
      </c>
      <c r="U179" s="11"/>
      <c r="V179" s="28"/>
      <c r="W179" s="28"/>
      <c r="X179" s="29"/>
      <c r="Y179" s="108" t="str">
        <f t="shared" si="20"/>
        <v>NO OFERTADO</v>
      </c>
      <c r="Z179" s="108" t="str">
        <f t="shared" si="17"/>
        <v>CORRECTO</v>
      </c>
      <c r="AA179" s="29">
        <f t="shared" si="21"/>
        <v>0</v>
      </c>
      <c r="AB179" s="23">
        <v>1.2602513178929841E-3</v>
      </c>
      <c r="AC179" s="7"/>
      <c r="AD179" s="23">
        <v>1.2602513178929841E-3</v>
      </c>
      <c r="AE179" s="28"/>
      <c r="AF179" s="28"/>
      <c r="AG179" s="28"/>
      <c r="AH179" s="29"/>
      <c r="AI179" s="108" t="str">
        <f t="shared" si="22"/>
        <v>NO OFERTADO</v>
      </c>
      <c r="AJ179" s="108" t="str">
        <f t="shared" si="18"/>
        <v>CORRECTO</v>
      </c>
      <c r="AK179" s="108"/>
      <c r="AL179" s="108"/>
      <c r="AM179" s="108"/>
      <c r="AN179" s="28"/>
      <c r="AO179" s="28"/>
      <c r="AP179" s="28"/>
      <c r="AQ179" s="29"/>
      <c r="AR179" s="108" t="str">
        <f t="shared" si="23"/>
        <v>NO OFERTADO</v>
      </c>
      <c r="AS179" s="109" t="str">
        <f t="shared" si="19"/>
        <v>CORRECTO</v>
      </c>
    </row>
    <row r="180" spans="1:45" x14ac:dyDescent="0.25">
      <c r="A180" s="134">
        <v>2377</v>
      </c>
      <c r="B180" s="135">
        <v>254</v>
      </c>
      <c r="C180" s="10" t="s">
        <v>682</v>
      </c>
      <c r="D180" s="136" t="s">
        <v>195</v>
      </c>
      <c r="E180" s="136" t="s">
        <v>36</v>
      </c>
      <c r="F180" s="136" t="s">
        <v>16</v>
      </c>
      <c r="G180" s="136" t="s">
        <v>17</v>
      </c>
      <c r="H180" s="136" t="s">
        <v>18</v>
      </c>
      <c r="I180" s="137">
        <v>35471775</v>
      </c>
      <c r="J180" s="8">
        <v>1</v>
      </c>
      <c r="K180" s="8" t="s">
        <v>683</v>
      </c>
      <c r="L180" s="9">
        <v>35471775</v>
      </c>
      <c r="M180" s="9">
        <v>1</v>
      </c>
      <c r="N180" s="138">
        <f t="shared" si="24"/>
        <v>35471775</v>
      </c>
      <c r="O180" s="11" t="s">
        <v>4165</v>
      </c>
      <c r="P180" s="22">
        <v>2.1085730507657937E-2</v>
      </c>
      <c r="Q180" s="22">
        <v>3.6909181199971212E-2</v>
      </c>
      <c r="R180" s="23">
        <v>1.686858440612635</v>
      </c>
      <c r="S180" s="24">
        <v>0.55363771799956818</v>
      </c>
      <c r="T180" s="23">
        <v>2.2404961586122032</v>
      </c>
      <c r="U180" s="11"/>
      <c r="V180" s="28"/>
      <c r="W180" s="28"/>
      <c r="X180" s="29"/>
      <c r="Y180" s="108" t="str">
        <f t="shared" si="20"/>
        <v>NO OFERTADO</v>
      </c>
      <c r="Z180" s="108" t="str">
        <f t="shared" si="17"/>
        <v>CORRECTO</v>
      </c>
      <c r="AA180" s="29">
        <f t="shared" si="21"/>
        <v>0</v>
      </c>
      <c r="AB180" s="23">
        <v>0.42171461015315875</v>
      </c>
      <c r="AC180" s="24">
        <v>0.18454590599985607</v>
      </c>
      <c r="AD180" s="23">
        <v>0.60626051615301479</v>
      </c>
      <c r="AE180" s="28"/>
      <c r="AF180" s="28"/>
      <c r="AG180" s="28"/>
      <c r="AH180" s="29"/>
      <c r="AI180" s="108" t="str">
        <f t="shared" si="22"/>
        <v>NO OFERTADO</v>
      </c>
      <c r="AJ180" s="108" t="str">
        <f t="shared" si="18"/>
        <v>CORRECTO</v>
      </c>
      <c r="AK180" s="108"/>
      <c r="AL180" s="108"/>
      <c r="AM180" s="108"/>
      <c r="AN180" s="28"/>
      <c r="AO180" s="28"/>
      <c r="AP180" s="28"/>
      <c r="AQ180" s="29"/>
      <c r="AR180" s="108" t="str">
        <f t="shared" si="23"/>
        <v>NO OFERTADO</v>
      </c>
      <c r="AS180" s="109" t="str">
        <f t="shared" si="19"/>
        <v>CORRECTO</v>
      </c>
    </row>
    <row r="181" spans="1:45" x14ac:dyDescent="0.25">
      <c r="A181" s="134">
        <v>2378</v>
      </c>
      <c r="B181" s="135">
        <v>1849</v>
      </c>
      <c r="C181" s="10" t="s">
        <v>682</v>
      </c>
      <c r="D181" s="136" t="s">
        <v>441</v>
      </c>
      <c r="E181" s="136" t="s">
        <v>36</v>
      </c>
      <c r="F181" s="136" t="s">
        <v>16</v>
      </c>
      <c r="G181" s="136" t="s">
        <v>17</v>
      </c>
      <c r="H181" s="136" t="s">
        <v>18</v>
      </c>
      <c r="I181" s="137">
        <v>7094355</v>
      </c>
      <c r="J181" s="8">
        <v>1</v>
      </c>
      <c r="K181" s="8" t="s">
        <v>683</v>
      </c>
      <c r="L181" s="9">
        <v>7094355</v>
      </c>
      <c r="M181" s="138">
        <v>1</v>
      </c>
      <c r="N181" s="138">
        <f t="shared" si="24"/>
        <v>7094355</v>
      </c>
      <c r="O181" s="11" t="s">
        <v>4165</v>
      </c>
      <c r="P181" s="22">
        <v>4.2171461015315867E-3</v>
      </c>
      <c r="Q181" s="22">
        <v>7.3818362399942425E-3</v>
      </c>
      <c r="R181" s="23">
        <v>0.33737168812252694</v>
      </c>
      <c r="S181" s="24">
        <v>0.11072754359991363</v>
      </c>
      <c r="T181" s="23">
        <v>0.44809923172244059</v>
      </c>
      <c r="U181" s="11"/>
      <c r="V181" s="28"/>
      <c r="W181" s="28"/>
      <c r="X181" s="29"/>
      <c r="Y181" s="108" t="str">
        <f t="shared" si="20"/>
        <v>NO OFERTADO</v>
      </c>
      <c r="Z181" s="108" t="str">
        <f t="shared" si="17"/>
        <v>CORRECTO</v>
      </c>
      <c r="AA181" s="29">
        <f t="shared" si="21"/>
        <v>0</v>
      </c>
      <c r="AB181" s="23">
        <v>8.4342922030631734E-2</v>
      </c>
      <c r="AC181" s="24">
        <v>3.6909181199971212E-2</v>
      </c>
      <c r="AD181" s="23">
        <v>0.12125210323060295</v>
      </c>
      <c r="AE181" s="28"/>
      <c r="AF181" s="28"/>
      <c r="AG181" s="28"/>
      <c r="AH181" s="29"/>
      <c r="AI181" s="108" t="str">
        <f t="shared" si="22"/>
        <v>NO OFERTADO</v>
      </c>
      <c r="AJ181" s="108" t="str">
        <f t="shared" si="18"/>
        <v>CORRECTO</v>
      </c>
      <c r="AK181" s="108"/>
      <c r="AL181" s="108"/>
      <c r="AM181" s="108"/>
      <c r="AN181" s="28"/>
      <c r="AO181" s="28"/>
      <c r="AP181" s="28"/>
      <c r="AQ181" s="29"/>
      <c r="AR181" s="108" t="str">
        <f t="shared" si="23"/>
        <v>NO OFERTADO</v>
      </c>
      <c r="AS181" s="109" t="str">
        <f t="shared" si="19"/>
        <v>CORRECTO</v>
      </c>
    </row>
    <row r="182" spans="1:45" ht="24" x14ac:dyDescent="0.25">
      <c r="A182" s="134">
        <v>2379</v>
      </c>
      <c r="B182" s="135">
        <v>2267</v>
      </c>
      <c r="C182" s="10" t="s">
        <v>3844</v>
      </c>
      <c r="D182" s="136" t="s">
        <v>3845</v>
      </c>
      <c r="E182" s="136" t="s">
        <v>6</v>
      </c>
      <c r="F182" s="136" t="s">
        <v>7</v>
      </c>
      <c r="G182" s="136" t="s">
        <v>8</v>
      </c>
      <c r="H182" s="136" t="s">
        <v>7</v>
      </c>
      <c r="I182" s="137">
        <v>20416</v>
      </c>
      <c r="J182" s="8">
        <v>1</v>
      </c>
      <c r="K182" s="8" t="s">
        <v>2885</v>
      </c>
      <c r="L182" s="9">
        <v>2290.7600000000002</v>
      </c>
      <c r="M182" s="138">
        <v>30</v>
      </c>
      <c r="N182" s="138">
        <f t="shared" si="24"/>
        <v>68722.8</v>
      </c>
      <c r="O182" s="11" t="s">
        <v>4165</v>
      </c>
      <c r="P182" s="22">
        <v>4.0851365361098362E-5</v>
      </c>
      <c r="Q182" s="22">
        <v>7.1507621983094496E-5</v>
      </c>
      <c r="R182" s="23">
        <v>3.2681092288878691E-3</v>
      </c>
      <c r="S182" s="24">
        <v>1.0726143297464174E-3</v>
      </c>
      <c r="T182" s="23">
        <v>4.3407235586342867E-3</v>
      </c>
      <c r="U182" s="11"/>
      <c r="V182" s="28"/>
      <c r="W182" s="28"/>
      <c r="X182" s="29"/>
      <c r="Y182" s="108" t="str">
        <f t="shared" si="20"/>
        <v>NO OFERTADO</v>
      </c>
      <c r="Z182" s="108" t="str">
        <f t="shared" si="17"/>
        <v>CORRECTO</v>
      </c>
      <c r="AA182" s="29">
        <f t="shared" si="21"/>
        <v>0</v>
      </c>
      <c r="AB182" s="23">
        <v>8.1702730722196728E-4</v>
      </c>
      <c r="AC182" s="24">
        <v>3.5753810991547247E-4</v>
      </c>
      <c r="AD182" s="23">
        <v>1.1745654171374399E-3</v>
      </c>
      <c r="AE182" s="28"/>
      <c r="AF182" s="28"/>
      <c r="AG182" s="28"/>
      <c r="AH182" s="29"/>
      <c r="AI182" s="108" t="str">
        <f t="shared" si="22"/>
        <v>NO OFERTADO</v>
      </c>
      <c r="AJ182" s="108" t="str">
        <f t="shared" si="18"/>
        <v>CORRECTO</v>
      </c>
      <c r="AK182" s="108"/>
      <c r="AL182" s="108"/>
      <c r="AM182" s="108"/>
      <c r="AN182" s="28"/>
      <c r="AO182" s="28"/>
      <c r="AP182" s="28"/>
      <c r="AQ182" s="29"/>
      <c r="AR182" s="108" t="str">
        <f t="shared" si="23"/>
        <v>NO OFERTADO</v>
      </c>
      <c r="AS182" s="109" t="str">
        <f t="shared" si="19"/>
        <v>CORRECTO</v>
      </c>
    </row>
    <row r="183" spans="1:45" ht="24" x14ac:dyDescent="0.25">
      <c r="A183" s="134">
        <v>2380</v>
      </c>
      <c r="B183" s="135">
        <v>2268</v>
      </c>
      <c r="C183" s="10" t="s">
        <v>3846</v>
      </c>
      <c r="D183" s="136" t="s">
        <v>3847</v>
      </c>
      <c r="E183" s="136" t="s">
        <v>6</v>
      </c>
      <c r="F183" s="136" t="s">
        <v>7</v>
      </c>
      <c r="G183" s="136" t="s">
        <v>8</v>
      </c>
      <c r="H183" s="136" t="s">
        <v>7</v>
      </c>
      <c r="I183" s="137" t="s">
        <v>45</v>
      </c>
      <c r="J183" s="8">
        <v>1</v>
      </c>
      <c r="K183" s="8" t="s">
        <v>3848</v>
      </c>
      <c r="L183" s="9">
        <v>31403.88</v>
      </c>
      <c r="M183" s="138">
        <v>30</v>
      </c>
      <c r="N183" s="138">
        <f t="shared" si="24"/>
        <v>942116.4</v>
      </c>
      <c r="O183" s="11" t="s">
        <v>4165</v>
      </c>
      <c r="P183" s="22">
        <v>5.6002871345583549E-4</v>
      </c>
      <c r="Q183" s="22"/>
      <c r="R183" s="23">
        <v>4.4802297076466838E-2</v>
      </c>
      <c r="S183" s="7"/>
      <c r="T183" s="23">
        <v>4.4802297076466838E-2</v>
      </c>
      <c r="U183" s="11"/>
      <c r="V183" s="28"/>
      <c r="W183" s="28"/>
      <c r="X183" s="29"/>
      <c r="Y183" s="108" t="str">
        <f t="shared" si="20"/>
        <v>NO OFERTADO</v>
      </c>
      <c r="Z183" s="108" t="str">
        <f t="shared" si="17"/>
        <v>CORRECTO</v>
      </c>
      <c r="AA183" s="29">
        <f t="shared" si="21"/>
        <v>0</v>
      </c>
      <c r="AB183" s="23">
        <v>1.1200574269116709E-2</v>
      </c>
      <c r="AC183" s="7"/>
      <c r="AD183" s="23">
        <v>1.1200574269116709E-2</v>
      </c>
      <c r="AE183" s="28"/>
      <c r="AF183" s="28"/>
      <c r="AG183" s="28"/>
      <c r="AH183" s="29"/>
      <c r="AI183" s="108" t="str">
        <f t="shared" si="22"/>
        <v>NO OFERTADO</v>
      </c>
      <c r="AJ183" s="108" t="str">
        <f t="shared" si="18"/>
        <v>CORRECTO</v>
      </c>
      <c r="AK183" s="108"/>
      <c r="AL183" s="108"/>
      <c r="AM183" s="108"/>
      <c r="AN183" s="28"/>
      <c r="AO183" s="28"/>
      <c r="AP183" s="28"/>
      <c r="AQ183" s="29"/>
      <c r="AR183" s="108" t="str">
        <f t="shared" si="23"/>
        <v>NO OFERTADO</v>
      </c>
      <c r="AS183" s="109" t="str">
        <f t="shared" si="19"/>
        <v>CORRECTO</v>
      </c>
    </row>
    <row r="184" spans="1:45" ht="24" x14ac:dyDescent="0.25">
      <c r="A184" s="134">
        <v>2381</v>
      </c>
      <c r="B184" s="135">
        <v>2269</v>
      </c>
      <c r="C184" s="10" t="s">
        <v>3849</v>
      </c>
      <c r="D184" s="136" t="s">
        <v>3850</v>
      </c>
      <c r="E184" s="136" t="s">
        <v>6</v>
      </c>
      <c r="F184" s="136" t="s">
        <v>101</v>
      </c>
      <c r="G184" s="136" t="s">
        <v>8</v>
      </c>
      <c r="H184" s="136" t="s">
        <v>7</v>
      </c>
      <c r="I184" s="137">
        <v>16710</v>
      </c>
      <c r="J184" s="8">
        <v>1</v>
      </c>
      <c r="K184" s="8" t="s">
        <v>3851</v>
      </c>
      <c r="L184" s="9">
        <v>16710</v>
      </c>
      <c r="M184" s="138">
        <v>30</v>
      </c>
      <c r="N184" s="138">
        <f t="shared" si="24"/>
        <v>501300</v>
      </c>
      <c r="O184" s="11" t="s">
        <v>4165</v>
      </c>
      <c r="P184" s="22">
        <v>2.97991197324885E-4</v>
      </c>
      <c r="Q184" s="22">
        <v>5.2161394617398116E-4</v>
      </c>
      <c r="R184" s="23">
        <v>2.38392957859908E-2</v>
      </c>
      <c r="S184" s="24">
        <v>7.8242091926097167E-3</v>
      </c>
      <c r="T184" s="23">
        <v>3.1663504978600515E-2</v>
      </c>
      <c r="U184" s="11"/>
      <c r="V184" s="28"/>
      <c r="W184" s="28"/>
      <c r="X184" s="29"/>
      <c r="Y184" s="108" t="str">
        <f t="shared" si="20"/>
        <v>NO OFERTADO</v>
      </c>
      <c r="Z184" s="108" t="str">
        <f t="shared" si="17"/>
        <v>CORRECTO</v>
      </c>
      <c r="AA184" s="29">
        <f t="shared" si="21"/>
        <v>0</v>
      </c>
      <c r="AB184" s="23">
        <v>5.9598239464977E-3</v>
      </c>
      <c r="AC184" s="24">
        <v>2.6080697308699056E-3</v>
      </c>
      <c r="AD184" s="23">
        <v>8.5678936773676065E-3</v>
      </c>
      <c r="AE184" s="28"/>
      <c r="AF184" s="28"/>
      <c r="AG184" s="28"/>
      <c r="AH184" s="29"/>
      <c r="AI184" s="108" t="str">
        <f t="shared" si="22"/>
        <v>NO OFERTADO</v>
      </c>
      <c r="AJ184" s="108" t="str">
        <f t="shared" si="18"/>
        <v>CORRECTO</v>
      </c>
      <c r="AK184" s="108"/>
      <c r="AL184" s="108"/>
      <c r="AM184" s="108"/>
      <c r="AN184" s="28"/>
      <c r="AO184" s="28"/>
      <c r="AP184" s="28"/>
      <c r="AQ184" s="29"/>
      <c r="AR184" s="108" t="str">
        <f t="shared" si="23"/>
        <v>NO OFERTADO</v>
      </c>
      <c r="AS184" s="109" t="str">
        <f t="shared" si="19"/>
        <v>CORRECTO</v>
      </c>
    </row>
    <row r="185" spans="1:45" ht="24" x14ac:dyDescent="0.25">
      <c r="A185" s="134">
        <v>2382</v>
      </c>
      <c r="B185" s="135">
        <v>2270</v>
      </c>
      <c r="C185" s="10" t="s">
        <v>3852</v>
      </c>
      <c r="D185" s="136" t="s">
        <v>3853</v>
      </c>
      <c r="E185" s="136" t="s">
        <v>6</v>
      </c>
      <c r="F185" s="136" t="s">
        <v>101</v>
      </c>
      <c r="G185" s="136" t="s">
        <v>8</v>
      </c>
      <c r="H185" s="136" t="s">
        <v>7</v>
      </c>
      <c r="I185" s="137">
        <v>18413.22</v>
      </c>
      <c r="J185" s="8">
        <v>1</v>
      </c>
      <c r="K185" s="8" t="s">
        <v>3854</v>
      </c>
      <c r="L185" s="9">
        <v>18413.22</v>
      </c>
      <c r="M185" s="138">
        <v>30</v>
      </c>
      <c r="N185" s="138">
        <f t="shared" si="24"/>
        <v>552396.60000000009</v>
      </c>
      <c r="O185" s="11" t="s">
        <v>4165</v>
      </c>
      <c r="P185" s="22">
        <v>3.2836489972510593E-4</v>
      </c>
      <c r="Q185" s="22">
        <v>5.7478110987251192E-4</v>
      </c>
      <c r="R185" s="23">
        <v>2.6269191978008474E-2</v>
      </c>
      <c r="S185" s="24">
        <v>8.6217166480876788E-3</v>
      </c>
      <c r="T185" s="23">
        <v>3.4890908626096152E-2</v>
      </c>
      <c r="U185" s="11"/>
      <c r="V185" s="28"/>
      <c r="W185" s="28"/>
      <c r="X185" s="29"/>
      <c r="Y185" s="108" t="str">
        <f t="shared" si="20"/>
        <v>NO OFERTADO</v>
      </c>
      <c r="Z185" s="108" t="str">
        <f t="shared" si="17"/>
        <v>CORRECTO</v>
      </c>
      <c r="AA185" s="29">
        <f t="shared" si="21"/>
        <v>0</v>
      </c>
      <c r="AB185" s="23">
        <v>6.5672979945021184E-3</v>
      </c>
      <c r="AC185" s="24">
        <v>2.8739055493625597E-3</v>
      </c>
      <c r="AD185" s="23">
        <v>9.4412035438646777E-3</v>
      </c>
      <c r="AE185" s="28"/>
      <c r="AF185" s="28"/>
      <c r="AG185" s="28"/>
      <c r="AH185" s="29"/>
      <c r="AI185" s="108" t="str">
        <f t="shared" si="22"/>
        <v>NO OFERTADO</v>
      </c>
      <c r="AJ185" s="108" t="str">
        <f t="shared" si="18"/>
        <v>CORRECTO</v>
      </c>
      <c r="AK185" s="108"/>
      <c r="AL185" s="108"/>
      <c r="AM185" s="108"/>
      <c r="AN185" s="28"/>
      <c r="AO185" s="28"/>
      <c r="AP185" s="28"/>
      <c r="AQ185" s="29"/>
      <c r="AR185" s="108" t="str">
        <f t="shared" si="23"/>
        <v>NO OFERTADO</v>
      </c>
      <c r="AS185" s="109" t="str">
        <f t="shared" si="19"/>
        <v>CORRECTO</v>
      </c>
    </row>
    <row r="186" spans="1:45" ht="24" x14ac:dyDescent="0.25">
      <c r="A186" s="134">
        <v>2383</v>
      </c>
      <c r="B186" s="135">
        <v>2271</v>
      </c>
      <c r="C186" s="10" t="s">
        <v>3855</v>
      </c>
      <c r="D186" s="136" t="s">
        <v>3856</v>
      </c>
      <c r="E186" s="136" t="s">
        <v>6</v>
      </c>
      <c r="F186" s="136" t="s">
        <v>101</v>
      </c>
      <c r="G186" s="136" t="s">
        <v>8</v>
      </c>
      <c r="H186" s="136" t="s">
        <v>7</v>
      </c>
      <c r="I186" s="137">
        <v>17458</v>
      </c>
      <c r="J186" s="8">
        <v>1</v>
      </c>
      <c r="K186" s="8" t="s">
        <v>3851</v>
      </c>
      <c r="L186" s="9">
        <v>17458</v>
      </c>
      <c r="M186" s="138">
        <v>30</v>
      </c>
      <c r="N186" s="138">
        <f t="shared" si="24"/>
        <v>523740</v>
      </c>
      <c r="O186" s="11" t="s">
        <v>4165</v>
      </c>
      <c r="P186" s="22">
        <v>3.1133036043673505E-4</v>
      </c>
      <c r="Q186" s="22">
        <v>5.4496327183155974E-4</v>
      </c>
      <c r="R186" s="23">
        <v>2.4906428834938803E-2</v>
      </c>
      <c r="S186" s="24">
        <v>8.1744490774733961E-3</v>
      </c>
      <c r="T186" s="23">
        <v>3.3080877912412196E-2</v>
      </c>
      <c r="U186" s="11"/>
      <c r="V186" s="28"/>
      <c r="W186" s="28"/>
      <c r="X186" s="29"/>
      <c r="Y186" s="108" t="str">
        <f t="shared" si="20"/>
        <v>NO OFERTADO</v>
      </c>
      <c r="Z186" s="108" t="str">
        <f t="shared" si="17"/>
        <v>CORRECTO</v>
      </c>
      <c r="AA186" s="29">
        <f t="shared" si="21"/>
        <v>0</v>
      </c>
      <c r="AB186" s="23">
        <v>6.2266072087347009E-3</v>
      </c>
      <c r="AC186" s="24">
        <v>2.7248163591577987E-3</v>
      </c>
      <c r="AD186" s="23">
        <v>8.9514235678925004E-3</v>
      </c>
      <c r="AE186" s="28"/>
      <c r="AF186" s="28"/>
      <c r="AG186" s="28"/>
      <c r="AH186" s="29"/>
      <c r="AI186" s="108" t="str">
        <f t="shared" si="22"/>
        <v>NO OFERTADO</v>
      </c>
      <c r="AJ186" s="108" t="str">
        <f t="shared" si="18"/>
        <v>CORRECTO</v>
      </c>
      <c r="AK186" s="108"/>
      <c r="AL186" s="108"/>
      <c r="AM186" s="108"/>
      <c r="AN186" s="28"/>
      <c r="AO186" s="28"/>
      <c r="AP186" s="28"/>
      <c r="AQ186" s="29"/>
      <c r="AR186" s="108" t="str">
        <f t="shared" si="23"/>
        <v>NO OFERTADO</v>
      </c>
      <c r="AS186" s="109" t="str">
        <f t="shared" si="19"/>
        <v>CORRECTO</v>
      </c>
    </row>
    <row r="187" spans="1:45" ht="30" x14ac:dyDescent="0.2">
      <c r="A187" s="134">
        <v>2384</v>
      </c>
      <c r="B187" s="135">
        <v>2819</v>
      </c>
      <c r="C187" s="10" t="s">
        <v>4639</v>
      </c>
      <c r="D187" s="144" t="s">
        <v>72</v>
      </c>
      <c r="E187" s="144" t="s">
        <v>6</v>
      </c>
      <c r="F187" s="144" t="s">
        <v>101</v>
      </c>
      <c r="G187" s="144" t="s">
        <v>8</v>
      </c>
      <c r="H187" s="144" t="s">
        <v>7</v>
      </c>
      <c r="I187" s="137" t="s">
        <v>45</v>
      </c>
      <c r="J187" s="8">
        <v>1</v>
      </c>
      <c r="K187" s="143"/>
      <c r="L187" s="9">
        <v>133884</v>
      </c>
      <c r="M187" s="9">
        <v>126</v>
      </c>
      <c r="N187" s="138">
        <f t="shared" si="24"/>
        <v>16869384</v>
      </c>
      <c r="O187" s="11" t="s">
        <v>4165</v>
      </c>
      <c r="P187" s="22">
        <v>1.0027783635135165E-2</v>
      </c>
      <c r="Q187" s="22"/>
      <c r="R187" s="23">
        <v>0.80222269081081321</v>
      </c>
      <c r="S187" s="7"/>
      <c r="T187" s="23">
        <v>0.80222269081081321</v>
      </c>
      <c r="U187" s="11"/>
      <c r="V187" s="28"/>
      <c r="W187" s="28"/>
      <c r="X187" s="29"/>
      <c r="Y187" s="108" t="str">
        <f t="shared" si="20"/>
        <v>NO OFERTADO</v>
      </c>
      <c r="Z187" s="108" t="str">
        <f t="shared" si="17"/>
        <v>CORRECTO</v>
      </c>
      <c r="AA187" s="29">
        <f t="shared" si="21"/>
        <v>0</v>
      </c>
      <c r="AB187" s="23">
        <v>0.2005556727027033</v>
      </c>
      <c r="AC187" s="7"/>
      <c r="AD187" s="23">
        <v>0.2005556727027033</v>
      </c>
      <c r="AE187" s="28"/>
      <c r="AF187" s="28"/>
      <c r="AG187" s="28"/>
      <c r="AH187" s="29"/>
      <c r="AI187" s="108" t="str">
        <f t="shared" si="22"/>
        <v>NO OFERTADO</v>
      </c>
      <c r="AJ187" s="108" t="str">
        <f t="shared" si="18"/>
        <v>CORRECTO</v>
      </c>
      <c r="AK187" s="108"/>
      <c r="AL187" s="108"/>
      <c r="AM187" s="108"/>
      <c r="AN187" s="28"/>
      <c r="AO187" s="28"/>
      <c r="AP187" s="28"/>
      <c r="AQ187" s="29"/>
      <c r="AR187" s="108" t="str">
        <f t="shared" si="23"/>
        <v>NO OFERTADO</v>
      </c>
      <c r="AS187" s="109" t="str">
        <f t="shared" si="19"/>
        <v>CORRECTO</v>
      </c>
    </row>
    <row r="188" spans="1:45" x14ac:dyDescent="0.25">
      <c r="A188" s="134">
        <v>2385</v>
      </c>
      <c r="B188" s="135">
        <v>1904</v>
      </c>
      <c r="C188" s="10" t="s">
        <v>3304</v>
      </c>
      <c r="D188" s="136" t="s">
        <v>1442</v>
      </c>
      <c r="E188" s="136" t="s">
        <v>36</v>
      </c>
      <c r="F188" s="136" t="s">
        <v>15</v>
      </c>
      <c r="G188" s="136" t="s">
        <v>17</v>
      </c>
      <c r="H188" s="136" t="s">
        <v>18</v>
      </c>
      <c r="I188" s="137" t="s">
        <v>45</v>
      </c>
      <c r="J188" s="8">
        <v>1</v>
      </c>
      <c r="K188" s="8" t="s">
        <v>3305</v>
      </c>
      <c r="L188" s="9">
        <v>286034.24</v>
      </c>
      <c r="M188" s="138">
        <v>1</v>
      </c>
      <c r="N188" s="138">
        <f t="shared" si="24"/>
        <v>286034.24</v>
      </c>
      <c r="O188" s="11" t="s">
        <v>4165</v>
      </c>
      <c r="P188" s="22">
        <v>1.7002929513966391E-4</v>
      </c>
      <c r="Q188" s="22"/>
      <c r="R188" s="23">
        <v>1.3602343611173113E-2</v>
      </c>
      <c r="S188" s="7"/>
      <c r="T188" s="23">
        <v>1.3602343611173113E-2</v>
      </c>
      <c r="U188" s="11"/>
      <c r="V188" s="28"/>
      <c r="W188" s="28"/>
      <c r="X188" s="29"/>
      <c r="Y188" s="108" t="str">
        <f t="shared" si="20"/>
        <v>NO OFERTADO</v>
      </c>
      <c r="Z188" s="108" t="str">
        <f t="shared" si="17"/>
        <v>CORRECTO</v>
      </c>
      <c r="AA188" s="29">
        <f t="shared" si="21"/>
        <v>0</v>
      </c>
      <c r="AB188" s="23">
        <v>3.4005859027932783E-3</v>
      </c>
      <c r="AC188" s="7"/>
      <c r="AD188" s="23">
        <v>3.4005859027932783E-3</v>
      </c>
      <c r="AE188" s="28"/>
      <c r="AF188" s="28"/>
      <c r="AG188" s="28"/>
      <c r="AH188" s="29"/>
      <c r="AI188" s="108" t="str">
        <f t="shared" si="22"/>
        <v>NO OFERTADO</v>
      </c>
      <c r="AJ188" s="108" t="str">
        <f t="shared" si="18"/>
        <v>CORRECTO</v>
      </c>
      <c r="AK188" s="108"/>
      <c r="AL188" s="108"/>
      <c r="AM188" s="108"/>
      <c r="AN188" s="28"/>
      <c r="AO188" s="28"/>
      <c r="AP188" s="28"/>
      <c r="AQ188" s="29"/>
      <c r="AR188" s="108" t="str">
        <f t="shared" si="23"/>
        <v>NO OFERTADO</v>
      </c>
      <c r="AS188" s="109" t="str">
        <f t="shared" si="19"/>
        <v>CORRECTO</v>
      </c>
    </row>
    <row r="189" spans="1:45" x14ac:dyDescent="0.25">
      <c r="A189" s="134">
        <v>2386</v>
      </c>
      <c r="B189" s="135">
        <v>2272</v>
      </c>
      <c r="C189" s="10" t="s">
        <v>3857</v>
      </c>
      <c r="D189" s="136" t="s">
        <v>1216</v>
      </c>
      <c r="E189" s="136" t="s">
        <v>36</v>
      </c>
      <c r="F189" s="136" t="s">
        <v>2150</v>
      </c>
      <c r="G189" s="136" t="s">
        <v>17</v>
      </c>
      <c r="H189" s="136" t="s">
        <v>18</v>
      </c>
      <c r="I189" s="137">
        <v>121866</v>
      </c>
      <c r="J189" s="8">
        <v>1</v>
      </c>
      <c r="K189" s="8" t="s">
        <v>3858</v>
      </c>
      <c r="L189" s="9">
        <v>121866</v>
      </c>
      <c r="M189" s="138">
        <v>1</v>
      </c>
      <c r="N189" s="138">
        <f t="shared" si="24"/>
        <v>121866</v>
      </c>
      <c r="O189" s="11" t="s">
        <v>4165</v>
      </c>
      <c r="P189" s="22">
        <v>7.2441642236573784E-5</v>
      </c>
      <c r="Q189" s="22">
        <v>1.2680431909921881E-4</v>
      </c>
      <c r="R189" s="23">
        <v>5.7953313789259027E-3</v>
      </c>
      <c r="S189" s="24">
        <v>1.9020647864882822E-3</v>
      </c>
      <c r="T189" s="23">
        <v>7.6973961654141845E-3</v>
      </c>
      <c r="U189" s="11"/>
      <c r="V189" s="28"/>
      <c r="W189" s="28"/>
      <c r="X189" s="29"/>
      <c r="Y189" s="108" t="str">
        <f t="shared" si="20"/>
        <v>NO OFERTADO</v>
      </c>
      <c r="Z189" s="108" t="str">
        <f t="shared" si="17"/>
        <v>CORRECTO</v>
      </c>
      <c r="AA189" s="29">
        <f t="shared" si="21"/>
        <v>0</v>
      </c>
      <c r="AB189" s="23">
        <v>1.4488328447314757E-3</v>
      </c>
      <c r="AC189" s="24">
        <v>6.3402159549609408E-4</v>
      </c>
      <c r="AD189" s="23">
        <v>2.08285444022757E-3</v>
      </c>
      <c r="AE189" s="28"/>
      <c r="AF189" s="28"/>
      <c r="AG189" s="28"/>
      <c r="AH189" s="29"/>
      <c r="AI189" s="108" t="str">
        <f t="shared" si="22"/>
        <v>NO OFERTADO</v>
      </c>
      <c r="AJ189" s="108" t="str">
        <f t="shared" si="18"/>
        <v>CORRECTO</v>
      </c>
      <c r="AK189" s="108"/>
      <c r="AL189" s="108"/>
      <c r="AM189" s="108"/>
      <c r="AN189" s="28"/>
      <c r="AO189" s="28"/>
      <c r="AP189" s="28"/>
      <c r="AQ189" s="29"/>
      <c r="AR189" s="108" t="str">
        <f t="shared" si="23"/>
        <v>NO OFERTADO</v>
      </c>
      <c r="AS189" s="109" t="str">
        <f t="shared" si="19"/>
        <v>CORRECTO</v>
      </c>
    </row>
    <row r="190" spans="1:45" x14ac:dyDescent="0.25">
      <c r="A190" s="134">
        <v>2387</v>
      </c>
      <c r="B190" s="135">
        <v>2273</v>
      </c>
      <c r="C190" s="10" t="s">
        <v>3857</v>
      </c>
      <c r="D190" s="136" t="s">
        <v>744</v>
      </c>
      <c r="E190" s="136" t="s">
        <v>36</v>
      </c>
      <c r="F190" s="136" t="s">
        <v>2150</v>
      </c>
      <c r="G190" s="136" t="s">
        <v>17</v>
      </c>
      <c r="H190" s="136" t="s">
        <v>18</v>
      </c>
      <c r="I190" s="137">
        <v>40622</v>
      </c>
      <c r="J190" s="8">
        <v>1</v>
      </c>
      <c r="K190" s="8" t="s">
        <v>3858</v>
      </c>
      <c r="L190" s="9">
        <v>40622</v>
      </c>
      <c r="M190" s="138">
        <v>1</v>
      </c>
      <c r="N190" s="138">
        <f t="shared" si="24"/>
        <v>40622</v>
      </c>
      <c r="O190" s="11" t="s">
        <v>4165</v>
      </c>
      <c r="P190" s="22">
        <v>2.4147214078857927E-5</v>
      </c>
      <c r="Q190" s="22">
        <v>4.2268106366406266E-5</v>
      </c>
      <c r="R190" s="23">
        <v>1.9317771263086341E-3</v>
      </c>
      <c r="S190" s="24">
        <v>6.3402159549609397E-4</v>
      </c>
      <c r="T190" s="23">
        <v>2.5657987218047282E-3</v>
      </c>
      <c r="U190" s="11"/>
      <c r="V190" s="28"/>
      <c r="W190" s="28"/>
      <c r="X190" s="29"/>
      <c r="Y190" s="108" t="str">
        <f t="shared" si="20"/>
        <v>NO OFERTADO</v>
      </c>
      <c r="Z190" s="108" t="str">
        <f t="shared" si="17"/>
        <v>CORRECTO</v>
      </c>
      <c r="AA190" s="29">
        <f t="shared" si="21"/>
        <v>0</v>
      </c>
      <c r="AB190" s="23">
        <v>4.8294428157715852E-4</v>
      </c>
      <c r="AC190" s="24">
        <v>2.1134053183203134E-4</v>
      </c>
      <c r="AD190" s="23">
        <v>6.9428481340918992E-4</v>
      </c>
      <c r="AE190" s="28"/>
      <c r="AF190" s="28"/>
      <c r="AG190" s="28"/>
      <c r="AH190" s="29"/>
      <c r="AI190" s="108" t="str">
        <f t="shared" si="22"/>
        <v>NO OFERTADO</v>
      </c>
      <c r="AJ190" s="108" t="str">
        <f t="shared" si="18"/>
        <v>CORRECTO</v>
      </c>
      <c r="AK190" s="108"/>
      <c r="AL190" s="108"/>
      <c r="AM190" s="108"/>
      <c r="AN190" s="28"/>
      <c r="AO190" s="28"/>
      <c r="AP190" s="28"/>
      <c r="AQ190" s="29"/>
      <c r="AR190" s="108" t="str">
        <f t="shared" si="23"/>
        <v>NO OFERTADO</v>
      </c>
      <c r="AS190" s="109" t="str">
        <f t="shared" si="19"/>
        <v>CORRECTO</v>
      </c>
    </row>
    <row r="191" spans="1:45" ht="24" x14ac:dyDescent="0.25">
      <c r="A191" s="134">
        <v>2388</v>
      </c>
      <c r="B191" s="135">
        <v>1857</v>
      </c>
      <c r="C191" s="10" t="s">
        <v>3226</v>
      </c>
      <c r="D191" s="136" t="s">
        <v>3227</v>
      </c>
      <c r="E191" s="136" t="s">
        <v>192</v>
      </c>
      <c r="F191" s="136" t="s">
        <v>16</v>
      </c>
      <c r="G191" s="136" t="s">
        <v>17</v>
      </c>
      <c r="H191" s="136" t="s">
        <v>36</v>
      </c>
      <c r="I191" s="137" t="s">
        <v>45</v>
      </c>
      <c r="J191" s="8">
        <v>1</v>
      </c>
      <c r="K191" s="8" t="s">
        <v>3228</v>
      </c>
      <c r="L191" s="9">
        <v>4787888</v>
      </c>
      <c r="M191" s="138">
        <v>1</v>
      </c>
      <c r="N191" s="138">
        <f t="shared" si="24"/>
        <v>4787888</v>
      </c>
      <c r="O191" s="11" t="s">
        <v>4165</v>
      </c>
      <c r="P191" s="22">
        <v>2.8460971030868721E-3</v>
      </c>
      <c r="Q191" s="22"/>
      <c r="R191" s="23">
        <v>0.22768776824694975</v>
      </c>
      <c r="S191" s="7"/>
      <c r="T191" s="23">
        <v>0.22768776824694975</v>
      </c>
      <c r="U191" s="11"/>
      <c r="V191" s="28"/>
      <c r="W191" s="28"/>
      <c r="X191" s="29"/>
      <c r="Y191" s="108" t="str">
        <f t="shared" si="20"/>
        <v>NO OFERTADO</v>
      </c>
      <c r="Z191" s="108" t="str">
        <f t="shared" si="17"/>
        <v>CORRECTO</v>
      </c>
      <c r="AA191" s="29">
        <f t="shared" si="21"/>
        <v>0</v>
      </c>
      <c r="AB191" s="23">
        <v>5.6921942061737438E-2</v>
      </c>
      <c r="AC191" s="7"/>
      <c r="AD191" s="23">
        <v>5.6921942061737438E-2</v>
      </c>
      <c r="AE191" s="28"/>
      <c r="AF191" s="28"/>
      <c r="AG191" s="28"/>
      <c r="AH191" s="29"/>
      <c r="AI191" s="108" t="str">
        <f t="shared" si="22"/>
        <v>NO OFERTADO</v>
      </c>
      <c r="AJ191" s="108" t="str">
        <f t="shared" si="18"/>
        <v>CORRECTO</v>
      </c>
      <c r="AK191" s="108"/>
      <c r="AL191" s="108"/>
      <c r="AM191" s="108"/>
      <c r="AN191" s="28"/>
      <c r="AO191" s="28"/>
      <c r="AP191" s="28"/>
      <c r="AQ191" s="29"/>
      <c r="AR191" s="108" t="str">
        <f t="shared" si="23"/>
        <v>NO OFERTADO</v>
      </c>
      <c r="AS191" s="109" t="str">
        <f t="shared" si="19"/>
        <v>CORRECTO</v>
      </c>
    </row>
    <row r="192" spans="1:45" x14ac:dyDescent="0.25">
      <c r="A192" s="134">
        <v>2389</v>
      </c>
      <c r="B192" s="135">
        <v>1995</v>
      </c>
      <c r="C192" s="10" t="s">
        <v>2851</v>
      </c>
      <c r="D192" s="136" t="s">
        <v>2719</v>
      </c>
      <c r="E192" s="136" t="s">
        <v>4896</v>
      </c>
      <c r="F192" s="136" t="s">
        <v>267</v>
      </c>
      <c r="G192" s="136" t="s">
        <v>242</v>
      </c>
      <c r="H192" s="136" t="s">
        <v>267</v>
      </c>
      <c r="I192" s="137" t="s">
        <v>45</v>
      </c>
      <c r="J192" s="8">
        <v>1</v>
      </c>
      <c r="K192" s="8" t="s">
        <v>2853</v>
      </c>
      <c r="L192" s="9">
        <v>35541.040000000001</v>
      </c>
      <c r="M192" s="138">
        <v>1</v>
      </c>
      <c r="N192" s="138">
        <f t="shared" si="24"/>
        <v>35541.040000000001</v>
      </c>
      <c r="O192" s="11" t="s">
        <v>4165</v>
      </c>
      <c r="P192" s="22">
        <v>2.1126904176683883E-5</v>
      </c>
      <c r="Q192" s="22"/>
      <c r="R192" s="23">
        <v>1.6901523341347107E-3</v>
      </c>
      <c r="S192" s="7"/>
      <c r="T192" s="23">
        <v>1.6901523341347107E-3</v>
      </c>
      <c r="U192" s="11"/>
      <c r="V192" s="28"/>
      <c r="W192" s="28"/>
      <c r="X192" s="29"/>
      <c r="Y192" s="108" t="str">
        <f t="shared" si="20"/>
        <v>NO OFERTADO</v>
      </c>
      <c r="Z192" s="108" t="str">
        <f t="shared" si="17"/>
        <v>CORRECTO</v>
      </c>
      <c r="AA192" s="29">
        <f t="shared" si="21"/>
        <v>0</v>
      </c>
      <c r="AB192" s="23">
        <v>4.2253808353367767E-4</v>
      </c>
      <c r="AC192" s="7"/>
      <c r="AD192" s="23">
        <v>4.2253808353367767E-4</v>
      </c>
      <c r="AE192" s="28"/>
      <c r="AF192" s="28"/>
      <c r="AG192" s="28"/>
      <c r="AH192" s="29"/>
      <c r="AI192" s="108" t="str">
        <f t="shared" si="22"/>
        <v>NO OFERTADO</v>
      </c>
      <c r="AJ192" s="108" t="str">
        <f t="shared" si="18"/>
        <v>CORRECTO</v>
      </c>
      <c r="AK192" s="108"/>
      <c r="AL192" s="108"/>
      <c r="AM192" s="108"/>
      <c r="AN192" s="28"/>
      <c r="AO192" s="28"/>
      <c r="AP192" s="28"/>
      <c r="AQ192" s="29"/>
      <c r="AR192" s="108" t="str">
        <f t="shared" si="23"/>
        <v>NO OFERTADO</v>
      </c>
      <c r="AS192" s="109" t="str">
        <f t="shared" si="19"/>
        <v>CORRECTO</v>
      </c>
    </row>
    <row r="193" spans="1:45" ht="24" x14ac:dyDescent="0.25">
      <c r="A193" s="134">
        <v>2390</v>
      </c>
      <c r="B193" s="135">
        <v>2274</v>
      </c>
      <c r="C193" s="10" t="s">
        <v>4901</v>
      </c>
      <c r="D193" s="136" t="s">
        <v>3859</v>
      </c>
      <c r="E193" s="136" t="s">
        <v>1086</v>
      </c>
      <c r="F193" s="136" t="s">
        <v>166</v>
      </c>
      <c r="G193" s="136" t="s">
        <v>8</v>
      </c>
      <c r="H193" s="136" t="s">
        <v>81</v>
      </c>
      <c r="I193" s="137" t="s">
        <v>45</v>
      </c>
      <c r="J193" s="8">
        <v>60</v>
      </c>
      <c r="K193" s="8" t="s">
        <v>2655</v>
      </c>
      <c r="L193" s="9">
        <v>134.35</v>
      </c>
      <c r="M193" s="138">
        <v>60</v>
      </c>
      <c r="N193" s="138">
        <f t="shared" si="24"/>
        <v>8061</v>
      </c>
      <c r="O193" s="11" t="s">
        <v>4165</v>
      </c>
      <c r="P193" s="22">
        <v>4.7917555189225978E-6</v>
      </c>
      <c r="Q193" s="22"/>
      <c r="R193" s="23">
        <v>3.8334044151380785E-4</v>
      </c>
      <c r="S193" s="7"/>
      <c r="T193" s="23">
        <v>3.8334044151380785E-4</v>
      </c>
      <c r="U193" s="11"/>
      <c r="V193" s="28"/>
      <c r="W193" s="28"/>
      <c r="X193" s="29"/>
      <c r="Y193" s="108" t="str">
        <f t="shared" si="20"/>
        <v>NO OFERTADO</v>
      </c>
      <c r="Z193" s="108" t="str">
        <f t="shared" si="17"/>
        <v>CORRECTO</v>
      </c>
      <c r="AA193" s="29">
        <f t="shared" si="21"/>
        <v>0</v>
      </c>
      <c r="AB193" s="23">
        <v>9.5835110378451963E-5</v>
      </c>
      <c r="AC193" s="7"/>
      <c r="AD193" s="23">
        <v>9.5835110378451963E-5</v>
      </c>
      <c r="AE193" s="28"/>
      <c r="AF193" s="28"/>
      <c r="AG193" s="28"/>
      <c r="AH193" s="29"/>
      <c r="AI193" s="108" t="str">
        <f t="shared" si="22"/>
        <v>NO OFERTADO</v>
      </c>
      <c r="AJ193" s="108" t="str">
        <f t="shared" si="18"/>
        <v>CORRECTO</v>
      </c>
      <c r="AK193" s="108"/>
      <c r="AL193" s="108"/>
      <c r="AM193" s="108"/>
      <c r="AN193" s="28"/>
      <c r="AO193" s="28"/>
      <c r="AP193" s="28"/>
      <c r="AQ193" s="29"/>
      <c r="AR193" s="108" t="str">
        <f t="shared" si="23"/>
        <v>NO OFERTADO</v>
      </c>
      <c r="AS193" s="109" t="str">
        <f t="shared" si="19"/>
        <v>CORRECTO</v>
      </c>
    </row>
    <row r="194" spans="1:45" ht="24" x14ac:dyDescent="0.25">
      <c r="A194" s="134">
        <v>2391</v>
      </c>
      <c r="B194" s="135">
        <v>2275</v>
      </c>
      <c r="C194" s="10" t="s">
        <v>3860</v>
      </c>
      <c r="D194" s="136" t="s">
        <v>108</v>
      </c>
      <c r="E194" s="136" t="s">
        <v>6</v>
      </c>
      <c r="F194" s="136" t="s">
        <v>7</v>
      </c>
      <c r="G194" s="136" t="s">
        <v>8</v>
      </c>
      <c r="H194" s="136" t="s">
        <v>7</v>
      </c>
      <c r="I194" s="137">
        <v>222454.5</v>
      </c>
      <c r="J194" s="8">
        <v>1</v>
      </c>
      <c r="K194" s="8" t="s">
        <v>3861</v>
      </c>
      <c r="L194" s="9">
        <v>221864.67</v>
      </c>
      <c r="M194" s="138">
        <v>30</v>
      </c>
      <c r="N194" s="138">
        <f t="shared" si="24"/>
        <v>6655940.1000000006</v>
      </c>
      <c r="O194" s="11" t="s">
        <v>4165</v>
      </c>
      <c r="P194" s="22">
        <v>3.9565361255170855E-3</v>
      </c>
      <c r="Q194" s="22">
        <v>6.9256556574080249E-3</v>
      </c>
      <c r="R194" s="23">
        <v>0.31652289004136686</v>
      </c>
      <c r="S194" s="24">
        <v>0.10388483486112038</v>
      </c>
      <c r="T194" s="23">
        <v>0.42040772490248723</v>
      </c>
      <c r="U194" s="11"/>
      <c r="V194" s="28"/>
      <c r="W194" s="28"/>
      <c r="X194" s="29"/>
      <c r="Y194" s="108" t="str">
        <f t="shared" si="20"/>
        <v>NO OFERTADO</v>
      </c>
      <c r="Z194" s="108" t="str">
        <f t="shared" si="17"/>
        <v>CORRECTO</v>
      </c>
      <c r="AA194" s="29">
        <f t="shared" si="21"/>
        <v>0</v>
      </c>
      <c r="AB194" s="23">
        <v>7.9130722510341714E-2</v>
      </c>
      <c r="AC194" s="24">
        <v>3.4628278287040126E-2</v>
      </c>
      <c r="AD194" s="23">
        <v>0.11375900079738184</v>
      </c>
      <c r="AE194" s="28"/>
      <c r="AF194" s="28"/>
      <c r="AG194" s="28"/>
      <c r="AH194" s="29"/>
      <c r="AI194" s="108" t="str">
        <f t="shared" si="22"/>
        <v>NO OFERTADO</v>
      </c>
      <c r="AJ194" s="108" t="str">
        <f t="shared" si="18"/>
        <v>CORRECTO</v>
      </c>
      <c r="AK194" s="108"/>
      <c r="AL194" s="108"/>
      <c r="AM194" s="108"/>
      <c r="AN194" s="28"/>
      <c r="AO194" s="28"/>
      <c r="AP194" s="28"/>
      <c r="AQ194" s="29"/>
      <c r="AR194" s="108" t="str">
        <f t="shared" si="23"/>
        <v>NO OFERTADO</v>
      </c>
      <c r="AS194" s="109" t="str">
        <f t="shared" si="19"/>
        <v>CORRECTO</v>
      </c>
    </row>
    <row r="195" spans="1:45" x14ac:dyDescent="0.25">
      <c r="A195" s="134">
        <v>2392</v>
      </c>
      <c r="B195" s="135">
        <v>2276</v>
      </c>
      <c r="C195" s="141" t="s">
        <v>3862</v>
      </c>
      <c r="D195" s="140" t="s">
        <v>666</v>
      </c>
      <c r="E195" s="140" t="s">
        <v>36</v>
      </c>
      <c r="F195" s="140" t="s">
        <v>16</v>
      </c>
      <c r="G195" s="136" t="s">
        <v>17</v>
      </c>
      <c r="H195" s="140" t="s">
        <v>18</v>
      </c>
      <c r="I195" s="137">
        <v>160280</v>
      </c>
      <c r="J195" s="8">
        <v>1</v>
      </c>
      <c r="K195" s="8" t="s">
        <v>667</v>
      </c>
      <c r="L195" s="9">
        <v>93590.080000000002</v>
      </c>
      <c r="M195" s="138">
        <v>1</v>
      </c>
      <c r="N195" s="138">
        <f t="shared" si="24"/>
        <v>93590.080000000002</v>
      </c>
      <c r="O195" s="11" t="s">
        <v>4165</v>
      </c>
      <c r="P195" s="22">
        <v>5.5633393171617348E-5</v>
      </c>
      <c r="Q195" s="22">
        <v>9.7382587176418487E-5</v>
      </c>
      <c r="R195" s="23">
        <v>4.4506714537293881E-3</v>
      </c>
      <c r="S195" s="24">
        <v>1.4607388076462774E-3</v>
      </c>
      <c r="T195" s="23">
        <v>5.9114102613756657E-3</v>
      </c>
      <c r="U195" s="11"/>
      <c r="V195" s="28"/>
      <c r="W195" s="28"/>
      <c r="X195" s="29"/>
      <c r="Y195" s="108" t="str">
        <f t="shared" si="20"/>
        <v>NO OFERTADO</v>
      </c>
      <c r="Z195" s="108" t="str">
        <f t="shared" si="17"/>
        <v>CORRECTO</v>
      </c>
      <c r="AA195" s="29">
        <f t="shared" si="21"/>
        <v>0</v>
      </c>
      <c r="AB195" s="23">
        <v>1.112667863432347E-3</v>
      </c>
      <c r="AC195" s="24">
        <v>4.8691293588209246E-4</v>
      </c>
      <c r="AD195" s="23">
        <v>1.5995807993144395E-3</v>
      </c>
      <c r="AE195" s="28"/>
      <c r="AF195" s="28"/>
      <c r="AG195" s="28"/>
      <c r="AH195" s="29"/>
      <c r="AI195" s="108" t="str">
        <f t="shared" si="22"/>
        <v>NO OFERTADO</v>
      </c>
      <c r="AJ195" s="108" t="str">
        <f t="shared" si="18"/>
        <v>CORRECTO</v>
      </c>
      <c r="AK195" s="108"/>
      <c r="AL195" s="108"/>
      <c r="AM195" s="108"/>
      <c r="AN195" s="28"/>
      <c r="AO195" s="28"/>
      <c r="AP195" s="28"/>
      <c r="AQ195" s="29"/>
      <c r="AR195" s="108" t="str">
        <f t="shared" si="23"/>
        <v>NO OFERTADO</v>
      </c>
      <c r="AS195" s="109" t="str">
        <f t="shared" si="19"/>
        <v>CORRECTO</v>
      </c>
    </row>
    <row r="196" spans="1:45" x14ac:dyDescent="0.25">
      <c r="A196" s="134">
        <v>2394</v>
      </c>
      <c r="B196" s="135">
        <v>2089</v>
      </c>
      <c r="C196" s="10" t="s">
        <v>468</v>
      </c>
      <c r="D196" s="136" t="s">
        <v>55</v>
      </c>
      <c r="E196" s="136" t="s">
        <v>36</v>
      </c>
      <c r="F196" s="136" t="s">
        <v>15</v>
      </c>
      <c r="G196" s="136" t="s">
        <v>17</v>
      </c>
      <c r="H196" s="136" t="s">
        <v>18</v>
      </c>
      <c r="I196" s="137" t="s">
        <v>45</v>
      </c>
      <c r="J196" s="8">
        <v>1</v>
      </c>
      <c r="K196" s="8" t="s">
        <v>378</v>
      </c>
      <c r="L196" s="9">
        <v>4551.0600000000004</v>
      </c>
      <c r="M196" s="138">
        <v>1</v>
      </c>
      <c r="N196" s="138">
        <f t="shared" si="24"/>
        <v>4551.0600000000004</v>
      </c>
      <c r="O196" s="11" t="s">
        <v>4165</v>
      </c>
      <c r="P196" s="22">
        <v>2.7053178106869964E-6</v>
      </c>
      <c r="Q196" s="22"/>
      <c r="R196" s="23">
        <v>2.1642542485495971E-4</v>
      </c>
      <c r="S196" s="7"/>
      <c r="T196" s="23">
        <v>2.1642542485495971E-4</v>
      </c>
      <c r="U196" s="11"/>
      <c r="V196" s="28"/>
      <c r="W196" s="28"/>
      <c r="X196" s="29"/>
      <c r="Y196" s="108" t="str">
        <f t="shared" si="20"/>
        <v>NO OFERTADO</v>
      </c>
      <c r="Z196" s="108" t="str">
        <f t="shared" si="17"/>
        <v>CORRECTO</v>
      </c>
      <c r="AA196" s="29">
        <f t="shared" si="21"/>
        <v>0</v>
      </c>
      <c r="AB196" s="23">
        <v>5.4106356213739929E-5</v>
      </c>
      <c r="AC196" s="7"/>
      <c r="AD196" s="23">
        <v>5.4106356213739929E-5</v>
      </c>
      <c r="AE196" s="28"/>
      <c r="AF196" s="28"/>
      <c r="AG196" s="28"/>
      <c r="AH196" s="29"/>
      <c r="AI196" s="108" t="str">
        <f t="shared" si="22"/>
        <v>NO OFERTADO</v>
      </c>
      <c r="AJ196" s="108" t="str">
        <f t="shared" si="18"/>
        <v>CORRECTO</v>
      </c>
      <c r="AK196" s="108"/>
      <c r="AL196" s="108"/>
      <c r="AM196" s="108"/>
      <c r="AN196" s="28"/>
      <c r="AO196" s="28"/>
      <c r="AP196" s="28"/>
      <c r="AQ196" s="29"/>
      <c r="AR196" s="108" t="str">
        <f t="shared" si="23"/>
        <v>NO OFERTADO</v>
      </c>
      <c r="AS196" s="109" t="str">
        <f t="shared" si="19"/>
        <v>CORRECTO</v>
      </c>
    </row>
    <row r="197" spans="1:45" ht="24" x14ac:dyDescent="0.25">
      <c r="A197" s="134">
        <v>2395</v>
      </c>
      <c r="B197" s="135">
        <v>2278</v>
      </c>
      <c r="C197" s="10" t="s">
        <v>3863</v>
      </c>
      <c r="D197" s="136" t="s">
        <v>3864</v>
      </c>
      <c r="E197" s="136" t="s">
        <v>6</v>
      </c>
      <c r="F197" s="136" t="s">
        <v>101</v>
      </c>
      <c r="G197" s="136" t="s">
        <v>8</v>
      </c>
      <c r="H197" s="136" t="s">
        <v>7</v>
      </c>
      <c r="I197" s="137" t="s">
        <v>45</v>
      </c>
      <c r="J197" s="8">
        <v>1</v>
      </c>
      <c r="K197" s="8" t="s">
        <v>3865</v>
      </c>
      <c r="L197" s="9">
        <v>4339.76</v>
      </c>
      <c r="M197" s="138">
        <v>20</v>
      </c>
      <c r="N197" s="138">
        <f t="shared" si="24"/>
        <v>86795.200000000012</v>
      </c>
      <c r="O197" s="11" t="s">
        <v>4165</v>
      </c>
      <c r="P197" s="22">
        <v>5.1594266048379935E-5</v>
      </c>
      <c r="Q197" s="22"/>
      <c r="R197" s="23">
        <v>4.1275412838703944E-3</v>
      </c>
      <c r="S197" s="7"/>
      <c r="T197" s="23">
        <v>4.1275412838703944E-3</v>
      </c>
      <c r="U197" s="11"/>
      <c r="V197" s="28"/>
      <c r="W197" s="28"/>
      <c r="X197" s="29"/>
      <c r="Y197" s="108" t="str">
        <f t="shared" si="20"/>
        <v>NO OFERTADO</v>
      </c>
      <c r="Z197" s="108" t="str">
        <f t="shared" si="17"/>
        <v>CORRECTO</v>
      </c>
      <c r="AA197" s="29">
        <f t="shared" si="21"/>
        <v>0</v>
      </c>
      <c r="AB197" s="23">
        <v>1.0318853209675986E-3</v>
      </c>
      <c r="AC197" s="7"/>
      <c r="AD197" s="23">
        <v>1.0318853209675986E-3</v>
      </c>
      <c r="AE197" s="28"/>
      <c r="AF197" s="28"/>
      <c r="AG197" s="28"/>
      <c r="AH197" s="29"/>
      <c r="AI197" s="108" t="str">
        <f t="shared" si="22"/>
        <v>NO OFERTADO</v>
      </c>
      <c r="AJ197" s="108" t="str">
        <f t="shared" si="18"/>
        <v>CORRECTO</v>
      </c>
      <c r="AK197" s="108"/>
      <c r="AL197" s="108"/>
      <c r="AM197" s="108"/>
      <c r="AN197" s="28"/>
      <c r="AO197" s="28"/>
      <c r="AP197" s="28"/>
      <c r="AQ197" s="29"/>
      <c r="AR197" s="108" t="str">
        <f t="shared" si="23"/>
        <v>NO OFERTADO</v>
      </c>
      <c r="AS197" s="109" t="str">
        <f t="shared" si="19"/>
        <v>CORRECTO</v>
      </c>
    </row>
    <row r="198" spans="1:45" ht="24" x14ac:dyDescent="0.25">
      <c r="A198" s="134">
        <v>2396</v>
      </c>
      <c r="B198" s="135">
        <v>2279</v>
      </c>
      <c r="C198" s="10" t="s">
        <v>3863</v>
      </c>
      <c r="D198" s="136" t="s">
        <v>3866</v>
      </c>
      <c r="E198" s="136" t="s">
        <v>6</v>
      </c>
      <c r="F198" s="136" t="s">
        <v>101</v>
      </c>
      <c r="G198" s="136" t="s">
        <v>8</v>
      </c>
      <c r="H198" s="136" t="s">
        <v>7</v>
      </c>
      <c r="I198" s="137" t="s">
        <v>45</v>
      </c>
      <c r="J198" s="8">
        <v>1</v>
      </c>
      <c r="K198" s="8" t="s">
        <v>3865</v>
      </c>
      <c r="L198" s="9">
        <v>3421.23</v>
      </c>
      <c r="M198" s="138">
        <v>20</v>
      </c>
      <c r="N198" s="138">
        <f t="shared" si="24"/>
        <v>68424.600000000006</v>
      </c>
      <c r="O198" s="11" t="s">
        <v>4165</v>
      </c>
      <c r="P198" s="22">
        <v>4.0674104289799179E-5</v>
      </c>
      <c r="Q198" s="22"/>
      <c r="R198" s="23">
        <v>3.2539283431839341E-3</v>
      </c>
      <c r="S198" s="7"/>
      <c r="T198" s="23">
        <v>3.2539283431839341E-3</v>
      </c>
      <c r="U198" s="11"/>
      <c r="V198" s="28"/>
      <c r="W198" s="28"/>
      <c r="X198" s="29"/>
      <c r="Y198" s="108" t="str">
        <f t="shared" si="20"/>
        <v>NO OFERTADO</v>
      </c>
      <c r="Z198" s="108" t="str">
        <f t="shared" ref="Z198:Z261" si="25">IF(X198=0,"CORRECTO",IF(X198&gt;I198,"SOBREPASA TECHO REGULADO","CORRECTO"))</f>
        <v>CORRECTO</v>
      </c>
      <c r="AA198" s="29">
        <f t="shared" si="21"/>
        <v>0</v>
      </c>
      <c r="AB198" s="23">
        <v>8.1348208579598352E-4</v>
      </c>
      <c r="AC198" s="7"/>
      <c r="AD198" s="23">
        <v>8.1348208579598352E-4</v>
      </c>
      <c r="AE198" s="28"/>
      <c r="AF198" s="28"/>
      <c r="AG198" s="28"/>
      <c r="AH198" s="29"/>
      <c r="AI198" s="108" t="str">
        <f t="shared" si="22"/>
        <v>NO OFERTADO</v>
      </c>
      <c r="AJ198" s="108" t="str">
        <f t="shared" ref="AJ198:AJ261" si="26">IF(AH198=0,"CORRECTO",IF(AH198&lt;X198,"PRECIO OPCION 1 MAYOR QUE OPCION 2",IF(AH198&gt;I198,"SOBREPASA TECHO REGULADO","CORRECTO")))</f>
        <v>CORRECTO</v>
      </c>
      <c r="AK198" s="108"/>
      <c r="AL198" s="108"/>
      <c r="AM198" s="108"/>
      <c r="AN198" s="28"/>
      <c r="AO198" s="28"/>
      <c r="AP198" s="28"/>
      <c r="AQ198" s="29"/>
      <c r="AR198" s="108" t="str">
        <f t="shared" si="23"/>
        <v>NO OFERTADO</v>
      </c>
      <c r="AS198" s="109" t="str">
        <f t="shared" ref="AS198:AS261" si="27">IF(AQ198=0,"CORRECTO",IF(AQ198&lt;AH198,"PRECIO OPCION 2 MAYOR QUE OPCION 3",IF(AQ198&gt;I198,"SOBREPASA TECHO REGULADO","CORRECTO")))</f>
        <v>CORRECTO</v>
      </c>
    </row>
    <row r="199" spans="1:45" x14ac:dyDescent="0.25">
      <c r="A199" s="134">
        <v>2397</v>
      </c>
      <c r="B199" s="135">
        <v>1901</v>
      </c>
      <c r="C199" s="10" t="s">
        <v>3300</v>
      </c>
      <c r="D199" s="136" t="s">
        <v>191</v>
      </c>
      <c r="E199" s="136" t="s">
        <v>165</v>
      </c>
      <c r="F199" s="136" t="s">
        <v>166</v>
      </c>
      <c r="G199" s="136" t="s">
        <v>8</v>
      </c>
      <c r="H199" s="136" t="s">
        <v>267</v>
      </c>
      <c r="I199" s="137" t="s">
        <v>45</v>
      </c>
      <c r="J199" s="8">
        <v>120</v>
      </c>
      <c r="K199" s="8" t="s">
        <v>562</v>
      </c>
      <c r="L199" s="9">
        <v>3019.59</v>
      </c>
      <c r="M199" s="138">
        <v>120</v>
      </c>
      <c r="N199" s="138">
        <f t="shared" si="24"/>
        <v>362350.80000000005</v>
      </c>
      <c r="O199" s="11" t="s">
        <v>4165</v>
      </c>
      <c r="P199" s="22">
        <v>2.1539467134177131E-4</v>
      </c>
      <c r="Q199" s="22"/>
      <c r="R199" s="23">
        <v>1.7231573707341706E-2</v>
      </c>
      <c r="S199" s="7"/>
      <c r="T199" s="23">
        <v>1.7231573707341706E-2</v>
      </c>
      <c r="U199" s="11"/>
      <c r="V199" s="28"/>
      <c r="W199" s="28"/>
      <c r="X199" s="29"/>
      <c r="Y199" s="108" t="str">
        <f t="shared" ref="Y199:Y262" si="28">IF(U199=0,"NO OFERTADO",IF(V199=0,"NO OFERTADO",IF(W199=0,"NO OFERTADO",IF(X199&gt;0,"CORRECTO","NO OFERTADO"))))</f>
        <v>NO OFERTADO</v>
      </c>
      <c r="Z199" s="108" t="str">
        <f t="shared" si="25"/>
        <v>CORRECTO</v>
      </c>
      <c r="AA199" s="29">
        <f t="shared" ref="AA199:AA262" si="29">IF(AND(Y199="CORRECTO", Z199="CORRECTO"), X199*M199, 0)</f>
        <v>0</v>
      </c>
      <c r="AB199" s="23">
        <v>4.3078934268354265E-3</v>
      </c>
      <c r="AC199" s="7"/>
      <c r="AD199" s="23">
        <v>4.3078934268354265E-3</v>
      </c>
      <c r="AE199" s="28"/>
      <c r="AF199" s="28"/>
      <c r="AG199" s="28"/>
      <c r="AH199" s="29"/>
      <c r="AI199" s="108" t="str">
        <f t="shared" ref="AI199:AI262" si="30">IF(AE199=0,"NO OFERTADO",IF(AF199=0,"NO OFERTADO",IF(AG199=0,"NO OFERTADO",IF(AH199&gt;0,"CORRECTO","NO OFERTADO"))))</f>
        <v>NO OFERTADO</v>
      </c>
      <c r="AJ199" s="108" t="str">
        <f t="shared" si="26"/>
        <v>CORRECTO</v>
      </c>
      <c r="AK199" s="108"/>
      <c r="AL199" s="108"/>
      <c r="AM199" s="108"/>
      <c r="AN199" s="28"/>
      <c r="AO199" s="28"/>
      <c r="AP199" s="28"/>
      <c r="AQ199" s="29"/>
      <c r="AR199" s="108" t="str">
        <f t="shared" ref="AR199:AR262" si="31">IF(AN199=0,"NO OFERTADO",IF(AO199=0,"NO OFERTADO",IF(AP199=0,"NO OFERTADO",IF(AQ199&gt;0,"CORRECTO","NO OFERTADO"))))</f>
        <v>NO OFERTADO</v>
      </c>
      <c r="AS199" s="109" t="str">
        <f t="shared" si="27"/>
        <v>CORRECTO</v>
      </c>
    </row>
    <row r="200" spans="1:45" x14ac:dyDescent="0.25">
      <c r="A200" s="134">
        <v>2400</v>
      </c>
      <c r="B200" s="135">
        <v>2282</v>
      </c>
      <c r="C200" s="10" t="s">
        <v>3867</v>
      </c>
      <c r="D200" s="136" t="s">
        <v>3868</v>
      </c>
      <c r="E200" s="136" t="s">
        <v>165</v>
      </c>
      <c r="F200" s="136" t="s">
        <v>166</v>
      </c>
      <c r="G200" s="136" t="s">
        <v>8</v>
      </c>
      <c r="H200" s="136" t="s">
        <v>81</v>
      </c>
      <c r="I200" s="137" t="s">
        <v>45</v>
      </c>
      <c r="J200" s="8">
        <v>120</v>
      </c>
      <c r="K200" s="8" t="s">
        <v>1314</v>
      </c>
      <c r="L200" s="9">
        <v>2478.2600000000002</v>
      </c>
      <c r="M200" s="138">
        <v>120</v>
      </c>
      <c r="N200" s="138">
        <f t="shared" si="24"/>
        <v>297391.2</v>
      </c>
      <c r="O200" s="11" t="s">
        <v>4165</v>
      </c>
      <c r="P200" s="22">
        <v>1.7678029076777249E-4</v>
      </c>
      <c r="Q200" s="22"/>
      <c r="R200" s="23">
        <v>1.4142423261421799E-2</v>
      </c>
      <c r="S200" s="7"/>
      <c r="T200" s="23">
        <v>1.4142423261421799E-2</v>
      </c>
      <c r="U200" s="11"/>
      <c r="V200" s="28"/>
      <c r="W200" s="28"/>
      <c r="X200" s="29"/>
      <c r="Y200" s="108" t="str">
        <f t="shared" si="28"/>
        <v>NO OFERTADO</v>
      </c>
      <c r="Z200" s="108" t="str">
        <f t="shared" si="25"/>
        <v>CORRECTO</v>
      </c>
      <c r="AA200" s="29">
        <f t="shared" si="29"/>
        <v>0</v>
      </c>
      <c r="AB200" s="23">
        <v>3.5356058153554496E-3</v>
      </c>
      <c r="AC200" s="7"/>
      <c r="AD200" s="23">
        <v>3.5356058153554496E-3</v>
      </c>
      <c r="AE200" s="28"/>
      <c r="AF200" s="28"/>
      <c r="AG200" s="28"/>
      <c r="AH200" s="29"/>
      <c r="AI200" s="108" t="str">
        <f t="shared" si="30"/>
        <v>NO OFERTADO</v>
      </c>
      <c r="AJ200" s="108" t="str">
        <f t="shared" si="26"/>
        <v>CORRECTO</v>
      </c>
      <c r="AK200" s="108"/>
      <c r="AL200" s="108"/>
      <c r="AM200" s="108"/>
      <c r="AN200" s="28"/>
      <c r="AO200" s="28"/>
      <c r="AP200" s="28"/>
      <c r="AQ200" s="29"/>
      <c r="AR200" s="108" t="str">
        <f t="shared" si="31"/>
        <v>NO OFERTADO</v>
      </c>
      <c r="AS200" s="109" t="str">
        <f t="shared" si="27"/>
        <v>CORRECTO</v>
      </c>
    </row>
    <row r="201" spans="1:45" x14ac:dyDescent="0.25">
      <c r="A201" s="134">
        <v>2401</v>
      </c>
      <c r="B201" s="135">
        <v>1359</v>
      </c>
      <c r="C201" s="10" t="s">
        <v>2471</v>
      </c>
      <c r="D201" s="136" t="s">
        <v>2472</v>
      </c>
      <c r="E201" s="136" t="s">
        <v>36</v>
      </c>
      <c r="F201" s="136" t="s">
        <v>15</v>
      </c>
      <c r="G201" s="136" t="s">
        <v>17</v>
      </c>
      <c r="H201" s="136" t="s">
        <v>18</v>
      </c>
      <c r="I201" s="137">
        <v>1060272</v>
      </c>
      <c r="J201" s="8">
        <v>1</v>
      </c>
      <c r="K201" s="8" t="s">
        <v>2473</v>
      </c>
      <c r="L201" s="9">
        <v>1060272</v>
      </c>
      <c r="M201" s="9">
        <v>1</v>
      </c>
      <c r="N201" s="138">
        <f t="shared" si="24"/>
        <v>1060272</v>
      </c>
      <c r="O201" s="11" t="s">
        <v>4165</v>
      </c>
      <c r="P201" s="22">
        <v>6.3026475717145515E-4</v>
      </c>
      <c r="Q201" s="22">
        <v>1.1032369079149798E-3</v>
      </c>
      <c r="R201" s="23">
        <v>5.0421180573716411E-2</v>
      </c>
      <c r="S201" s="24">
        <v>1.6548553618724697E-2</v>
      </c>
      <c r="T201" s="23">
        <v>6.6969734192441108E-2</v>
      </c>
      <c r="U201" s="11"/>
      <c r="V201" s="28"/>
      <c r="W201" s="28"/>
      <c r="X201" s="29"/>
      <c r="Y201" s="108" t="str">
        <f t="shared" si="28"/>
        <v>NO OFERTADO</v>
      </c>
      <c r="Z201" s="108" t="str">
        <f t="shared" si="25"/>
        <v>CORRECTO</v>
      </c>
      <c r="AA201" s="29">
        <f t="shared" si="29"/>
        <v>0</v>
      </c>
      <c r="AB201" s="23">
        <v>1.2605295143429103E-2</v>
      </c>
      <c r="AC201" s="24">
        <v>5.516184539574899E-3</v>
      </c>
      <c r="AD201" s="23">
        <v>1.8121479683004003E-2</v>
      </c>
      <c r="AE201" s="28"/>
      <c r="AF201" s="28"/>
      <c r="AG201" s="28"/>
      <c r="AH201" s="29"/>
      <c r="AI201" s="108" t="str">
        <f t="shared" si="30"/>
        <v>NO OFERTADO</v>
      </c>
      <c r="AJ201" s="108" t="str">
        <f t="shared" si="26"/>
        <v>CORRECTO</v>
      </c>
      <c r="AK201" s="108"/>
      <c r="AL201" s="108"/>
      <c r="AM201" s="108"/>
      <c r="AN201" s="28"/>
      <c r="AO201" s="28"/>
      <c r="AP201" s="28"/>
      <c r="AQ201" s="29"/>
      <c r="AR201" s="108" t="str">
        <f t="shared" si="31"/>
        <v>NO OFERTADO</v>
      </c>
      <c r="AS201" s="109" t="str">
        <f t="shared" si="27"/>
        <v>CORRECTO</v>
      </c>
    </row>
    <row r="202" spans="1:45" ht="24" x14ac:dyDescent="0.25">
      <c r="A202" s="134">
        <v>2402</v>
      </c>
      <c r="B202" s="135">
        <v>2283</v>
      </c>
      <c r="C202" s="10" t="s">
        <v>3869</v>
      </c>
      <c r="D202" s="136" t="s">
        <v>116</v>
      </c>
      <c r="E202" s="136" t="s">
        <v>6</v>
      </c>
      <c r="F202" s="136" t="s">
        <v>7</v>
      </c>
      <c r="G202" s="136" t="s">
        <v>8</v>
      </c>
      <c r="H202" s="136" t="s">
        <v>7</v>
      </c>
      <c r="I202" s="137">
        <v>322.77999999999997</v>
      </c>
      <c r="J202" s="8">
        <v>1</v>
      </c>
      <c r="K202" s="8" t="s">
        <v>2137</v>
      </c>
      <c r="L202" s="9">
        <v>322.77999999999997</v>
      </c>
      <c r="M202" s="138">
        <v>28</v>
      </c>
      <c r="N202" s="138">
        <f t="shared" si="24"/>
        <v>9037.84</v>
      </c>
      <c r="O202" s="11" t="s">
        <v>4165</v>
      </c>
      <c r="P202" s="22">
        <v>5.3724252200892459E-6</v>
      </c>
      <c r="Q202" s="22">
        <v>9.4040761765191569E-6</v>
      </c>
      <c r="R202" s="23">
        <v>4.2979401760713965E-4</v>
      </c>
      <c r="S202" s="24">
        <v>1.4106114264778735E-4</v>
      </c>
      <c r="T202" s="23">
        <v>5.7085516025492705E-4</v>
      </c>
      <c r="U202" s="11"/>
      <c r="V202" s="28"/>
      <c r="W202" s="28"/>
      <c r="X202" s="29"/>
      <c r="Y202" s="108" t="str">
        <f t="shared" si="28"/>
        <v>NO OFERTADO</v>
      </c>
      <c r="Z202" s="108" t="str">
        <f t="shared" si="25"/>
        <v>CORRECTO</v>
      </c>
      <c r="AA202" s="29">
        <f t="shared" si="29"/>
        <v>0</v>
      </c>
      <c r="AB202" s="23">
        <v>1.0744850440178491E-4</v>
      </c>
      <c r="AC202" s="24">
        <v>4.7020380882595788E-5</v>
      </c>
      <c r="AD202" s="23">
        <v>1.5446888528438069E-4</v>
      </c>
      <c r="AE202" s="28"/>
      <c r="AF202" s="28"/>
      <c r="AG202" s="28"/>
      <c r="AH202" s="29"/>
      <c r="AI202" s="108" t="str">
        <f t="shared" si="30"/>
        <v>NO OFERTADO</v>
      </c>
      <c r="AJ202" s="108" t="str">
        <f t="shared" si="26"/>
        <v>CORRECTO</v>
      </c>
      <c r="AK202" s="108"/>
      <c r="AL202" s="108"/>
      <c r="AM202" s="108"/>
      <c r="AN202" s="28"/>
      <c r="AO202" s="28"/>
      <c r="AP202" s="28"/>
      <c r="AQ202" s="29"/>
      <c r="AR202" s="108" t="str">
        <f t="shared" si="31"/>
        <v>NO OFERTADO</v>
      </c>
      <c r="AS202" s="109" t="str">
        <f t="shared" si="27"/>
        <v>CORRECTO</v>
      </c>
    </row>
    <row r="203" spans="1:45" ht="24" x14ac:dyDescent="0.25">
      <c r="A203" s="134">
        <v>2404</v>
      </c>
      <c r="B203" s="135">
        <v>2088</v>
      </c>
      <c r="C203" s="10" t="s">
        <v>3071</v>
      </c>
      <c r="D203" s="136" t="s">
        <v>494</v>
      </c>
      <c r="E203" s="136" t="s">
        <v>6</v>
      </c>
      <c r="F203" s="136" t="s">
        <v>101</v>
      </c>
      <c r="G203" s="136" t="s">
        <v>8</v>
      </c>
      <c r="H203" s="136" t="s">
        <v>7</v>
      </c>
      <c r="I203" s="137" t="s">
        <v>45</v>
      </c>
      <c r="J203" s="8">
        <v>1</v>
      </c>
      <c r="K203" s="8" t="s">
        <v>3073</v>
      </c>
      <c r="L203" s="9">
        <v>4495.12</v>
      </c>
      <c r="M203" s="138">
        <v>100</v>
      </c>
      <c r="N203" s="138">
        <f t="shared" si="24"/>
        <v>449512</v>
      </c>
      <c r="O203" s="11" t="s">
        <v>4165</v>
      </c>
      <c r="P203" s="22">
        <v>2.672065012804782E-4</v>
      </c>
      <c r="Q203" s="22"/>
      <c r="R203" s="23">
        <v>2.1376520102438255E-2</v>
      </c>
      <c r="S203" s="7"/>
      <c r="T203" s="23">
        <v>2.1376520102438255E-2</v>
      </c>
      <c r="U203" s="11"/>
      <c r="V203" s="28"/>
      <c r="W203" s="28"/>
      <c r="X203" s="29"/>
      <c r="Y203" s="108" t="str">
        <f t="shared" si="28"/>
        <v>NO OFERTADO</v>
      </c>
      <c r="Z203" s="108" t="str">
        <f t="shared" si="25"/>
        <v>CORRECTO</v>
      </c>
      <c r="AA203" s="29">
        <f t="shared" si="29"/>
        <v>0</v>
      </c>
      <c r="AB203" s="23">
        <v>5.3441300256095638E-3</v>
      </c>
      <c r="AC203" s="7"/>
      <c r="AD203" s="23">
        <v>5.3441300256095638E-3</v>
      </c>
      <c r="AE203" s="28"/>
      <c r="AF203" s="28"/>
      <c r="AG203" s="28"/>
      <c r="AH203" s="29"/>
      <c r="AI203" s="108" t="str">
        <f t="shared" si="30"/>
        <v>NO OFERTADO</v>
      </c>
      <c r="AJ203" s="108" t="str">
        <f t="shared" si="26"/>
        <v>CORRECTO</v>
      </c>
      <c r="AK203" s="108"/>
      <c r="AL203" s="108"/>
      <c r="AM203" s="108"/>
      <c r="AN203" s="28"/>
      <c r="AO203" s="28"/>
      <c r="AP203" s="28"/>
      <c r="AQ203" s="29"/>
      <c r="AR203" s="108" t="str">
        <f t="shared" si="31"/>
        <v>NO OFERTADO</v>
      </c>
      <c r="AS203" s="109" t="str">
        <f t="shared" si="27"/>
        <v>CORRECTO</v>
      </c>
    </row>
    <row r="204" spans="1:45" x14ac:dyDescent="0.25">
      <c r="A204" s="134">
        <v>2405</v>
      </c>
      <c r="B204" s="135">
        <v>1921</v>
      </c>
      <c r="C204" s="10" t="s">
        <v>3325</v>
      </c>
      <c r="D204" s="136" t="s">
        <v>3326</v>
      </c>
      <c r="E204" s="136" t="s">
        <v>3327</v>
      </c>
      <c r="F204" s="136" t="s">
        <v>3327</v>
      </c>
      <c r="G204" s="136" t="s">
        <v>537</v>
      </c>
      <c r="H204" s="136" t="s">
        <v>3327</v>
      </c>
      <c r="I204" s="137" t="s">
        <v>45</v>
      </c>
      <c r="J204" s="8">
        <v>1</v>
      </c>
      <c r="K204" s="8" t="s">
        <v>3328</v>
      </c>
      <c r="L204" s="9">
        <v>116751.39</v>
      </c>
      <c r="M204" s="138">
        <v>1</v>
      </c>
      <c r="N204" s="138">
        <f t="shared" si="24"/>
        <v>116751.39</v>
      </c>
      <c r="O204" s="11" t="s">
        <v>4165</v>
      </c>
      <c r="P204" s="22">
        <v>6.940132953410055E-5</v>
      </c>
      <c r="Q204" s="22"/>
      <c r="R204" s="23">
        <v>5.552106362728044E-3</v>
      </c>
      <c r="S204" s="7"/>
      <c r="T204" s="23">
        <v>5.552106362728044E-3</v>
      </c>
      <c r="U204" s="11"/>
      <c r="V204" s="28"/>
      <c r="W204" s="28"/>
      <c r="X204" s="29"/>
      <c r="Y204" s="108" t="str">
        <f t="shared" si="28"/>
        <v>NO OFERTADO</v>
      </c>
      <c r="Z204" s="108" t="str">
        <f t="shared" si="25"/>
        <v>CORRECTO</v>
      </c>
      <c r="AA204" s="29">
        <f t="shared" si="29"/>
        <v>0</v>
      </c>
      <c r="AB204" s="23">
        <v>1.388026590682011E-3</v>
      </c>
      <c r="AC204" s="7"/>
      <c r="AD204" s="23">
        <v>1.388026590682011E-3</v>
      </c>
      <c r="AE204" s="28"/>
      <c r="AF204" s="28"/>
      <c r="AG204" s="28"/>
      <c r="AH204" s="29"/>
      <c r="AI204" s="108" t="str">
        <f t="shared" si="30"/>
        <v>NO OFERTADO</v>
      </c>
      <c r="AJ204" s="108" t="str">
        <f t="shared" si="26"/>
        <v>CORRECTO</v>
      </c>
      <c r="AK204" s="108"/>
      <c r="AL204" s="108"/>
      <c r="AM204" s="108"/>
      <c r="AN204" s="28"/>
      <c r="AO204" s="28"/>
      <c r="AP204" s="28"/>
      <c r="AQ204" s="29"/>
      <c r="AR204" s="108" t="str">
        <f t="shared" si="31"/>
        <v>NO OFERTADO</v>
      </c>
      <c r="AS204" s="109" t="str">
        <f t="shared" si="27"/>
        <v>CORRECTO</v>
      </c>
    </row>
    <row r="205" spans="1:45" x14ac:dyDescent="0.25">
      <c r="A205" s="134">
        <v>2407</v>
      </c>
      <c r="B205" s="135">
        <v>2286</v>
      </c>
      <c r="C205" s="10" t="s">
        <v>3870</v>
      </c>
      <c r="D205" s="136" t="s">
        <v>3871</v>
      </c>
      <c r="E205" s="136" t="s">
        <v>36</v>
      </c>
      <c r="F205" s="136" t="s">
        <v>16</v>
      </c>
      <c r="G205" s="136" t="s">
        <v>17</v>
      </c>
      <c r="H205" s="136" t="s">
        <v>18</v>
      </c>
      <c r="I205" s="137" t="s">
        <v>45</v>
      </c>
      <c r="J205" s="8">
        <v>1</v>
      </c>
      <c r="K205" s="8" t="s">
        <v>3872</v>
      </c>
      <c r="L205" s="9">
        <v>15439.42</v>
      </c>
      <c r="M205" s="138">
        <v>1</v>
      </c>
      <c r="N205" s="138">
        <f t="shared" si="24"/>
        <v>15439.42</v>
      </c>
      <c r="O205" s="11" t="s">
        <v>4165</v>
      </c>
      <c r="P205" s="22">
        <v>9.1777603267539922E-6</v>
      </c>
      <c r="Q205" s="22"/>
      <c r="R205" s="23">
        <v>7.342208261403194E-4</v>
      </c>
      <c r="S205" s="7"/>
      <c r="T205" s="23">
        <v>7.342208261403194E-4</v>
      </c>
      <c r="U205" s="11"/>
      <c r="V205" s="28"/>
      <c r="W205" s="28"/>
      <c r="X205" s="29"/>
      <c r="Y205" s="108" t="str">
        <f t="shared" si="28"/>
        <v>NO OFERTADO</v>
      </c>
      <c r="Z205" s="108" t="str">
        <f t="shared" si="25"/>
        <v>CORRECTO</v>
      </c>
      <c r="AA205" s="29">
        <f t="shared" si="29"/>
        <v>0</v>
      </c>
      <c r="AB205" s="23">
        <v>1.8355520653507985E-4</v>
      </c>
      <c r="AC205" s="7"/>
      <c r="AD205" s="23">
        <v>1.8355520653507985E-4</v>
      </c>
      <c r="AE205" s="28"/>
      <c r="AF205" s="28"/>
      <c r="AG205" s="28"/>
      <c r="AH205" s="29"/>
      <c r="AI205" s="108" t="str">
        <f t="shared" si="30"/>
        <v>NO OFERTADO</v>
      </c>
      <c r="AJ205" s="108" t="str">
        <f t="shared" si="26"/>
        <v>CORRECTO</v>
      </c>
      <c r="AK205" s="108"/>
      <c r="AL205" s="108"/>
      <c r="AM205" s="108"/>
      <c r="AN205" s="28"/>
      <c r="AO205" s="28"/>
      <c r="AP205" s="28"/>
      <c r="AQ205" s="29"/>
      <c r="AR205" s="108" t="str">
        <f t="shared" si="31"/>
        <v>NO OFERTADO</v>
      </c>
      <c r="AS205" s="109" t="str">
        <f t="shared" si="27"/>
        <v>CORRECTO</v>
      </c>
    </row>
    <row r="206" spans="1:45" ht="24" x14ac:dyDescent="0.25">
      <c r="A206" s="134">
        <v>2408</v>
      </c>
      <c r="B206" s="135">
        <v>2287</v>
      </c>
      <c r="C206" s="10" t="s">
        <v>3873</v>
      </c>
      <c r="D206" s="136" t="s">
        <v>403</v>
      </c>
      <c r="E206" s="136" t="s">
        <v>6</v>
      </c>
      <c r="F206" s="136" t="s">
        <v>7</v>
      </c>
      <c r="G206" s="136" t="s">
        <v>8</v>
      </c>
      <c r="H206" s="136" t="s">
        <v>7</v>
      </c>
      <c r="I206" s="137" t="s">
        <v>45</v>
      </c>
      <c r="J206" s="8">
        <v>1</v>
      </c>
      <c r="K206" s="8" t="s">
        <v>3874</v>
      </c>
      <c r="L206" s="9">
        <v>16457.25</v>
      </c>
      <c r="M206" s="138">
        <v>100</v>
      </c>
      <c r="N206" s="138">
        <f t="shared" si="24"/>
        <v>1645725</v>
      </c>
      <c r="O206" s="11" t="s">
        <v>4165</v>
      </c>
      <c r="P206" s="22">
        <v>9.7827959947635428E-4</v>
      </c>
      <c r="Q206" s="22"/>
      <c r="R206" s="23">
        <v>7.8262367958108342E-2</v>
      </c>
      <c r="S206" s="7"/>
      <c r="T206" s="23">
        <v>7.8262367958108342E-2</v>
      </c>
      <c r="U206" s="11"/>
      <c r="V206" s="28"/>
      <c r="W206" s="28"/>
      <c r="X206" s="29"/>
      <c r="Y206" s="108" t="str">
        <f t="shared" si="28"/>
        <v>NO OFERTADO</v>
      </c>
      <c r="Z206" s="108" t="str">
        <f t="shared" si="25"/>
        <v>CORRECTO</v>
      </c>
      <c r="AA206" s="29">
        <f t="shared" si="29"/>
        <v>0</v>
      </c>
      <c r="AB206" s="23">
        <v>1.9565591989527086E-2</v>
      </c>
      <c r="AC206" s="7"/>
      <c r="AD206" s="23">
        <v>1.9565591989527086E-2</v>
      </c>
      <c r="AE206" s="28"/>
      <c r="AF206" s="28"/>
      <c r="AG206" s="28"/>
      <c r="AH206" s="29"/>
      <c r="AI206" s="108" t="str">
        <f t="shared" si="30"/>
        <v>NO OFERTADO</v>
      </c>
      <c r="AJ206" s="108" t="str">
        <f t="shared" si="26"/>
        <v>CORRECTO</v>
      </c>
      <c r="AK206" s="108"/>
      <c r="AL206" s="108"/>
      <c r="AM206" s="108"/>
      <c r="AN206" s="28"/>
      <c r="AO206" s="28"/>
      <c r="AP206" s="28"/>
      <c r="AQ206" s="29"/>
      <c r="AR206" s="108" t="str">
        <f t="shared" si="31"/>
        <v>NO OFERTADO</v>
      </c>
      <c r="AS206" s="109" t="str">
        <f t="shared" si="27"/>
        <v>CORRECTO</v>
      </c>
    </row>
    <row r="207" spans="1:45" ht="24" x14ac:dyDescent="0.25">
      <c r="A207" s="134">
        <v>2409</v>
      </c>
      <c r="B207" s="135">
        <v>2288</v>
      </c>
      <c r="C207" s="10" t="s">
        <v>3875</v>
      </c>
      <c r="D207" s="136" t="s">
        <v>126</v>
      </c>
      <c r="E207" s="136" t="s">
        <v>6</v>
      </c>
      <c r="F207" s="136" t="s">
        <v>7</v>
      </c>
      <c r="G207" s="136" t="s">
        <v>8</v>
      </c>
      <c r="H207" s="136" t="s">
        <v>7</v>
      </c>
      <c r="I207" s="137">
        <v>23642</v>
      </c>
      <c r="J207" s="8">
        <v>1</v>
      </c>
      <c r="K207" s="8" t="s">
        <v>3876</v>
      </c>
      <c r="L207" s="9">
        <v>22729.98</v>
      </c>
      <c r="M207" s="138">
        <v>60</v>
      </c>
      <c r="N207" s="138">
        <f t="shared" si="24"/>
        <v>1363798.8</v>
      </c>
      <c r="O207" s="11" t="s">
        <v>4165</v>
      </c>
      <c r="P207" s="22">
        <v>8.1069227473018436E-4</v>
      </c>
      <c r="Q207" s="22">
        <v>1.419063382915101E-3</v>
      </c>
      <c r="R207" s="23">
        <v>6.4855381978414756E-2</v>
      </c>
      <c r="S207" s="24">
        <v>2.1285950743726516E-2</v>
      </c>
      <c r="T207" s="23">
        <v>8.6141332722141278E-2</v>
      </c>
      <c r="U207" s="11"/>
      <c r="V207" s="28"/>
      <c r="W207" s="28"/>
      <c r="X207" s="29"/>
      <c r="Y207" s="108" t="str">
        <f t="shared" si="28"/>
        <v>NO OFERTADO</v>
      </c>
      <c r="Z207" s="108" t="str">
        <f t="shared" si="25"/>
        <v>CORRECTO</v>
      </c>
      <c r="AA207" s="29">
        <f t="shared" si="29"/>
        <v>0</v>
      </c>
      <c r="AB207" s="23">
        <v>1.6213845494603689E-2</v>
      </c>
      <c r="AC207" s="24">
        <v>7.0953169145755047E-3</v>
      </c>
      <c r="AD207" s="23">
        <v>2.3309162409179192E-2</v>
      </c>
      <c r="AE207" s="28"/>
      <c r="AF207" s="28"/>
      <c r="AG207" s="28"/>
      <c r="AH207" s="29"/>
      <c r="AI207" s="108" t="str">
        <f t="shared" si="30"/>
        <v>NO OFERTADO</v>
      </c>
      <c r="AJ207" s="108" t="str">
        <f t="shared" si="26"/>
        <v>CORRECTO</v>
      </c>
      <c r="AK207" s="108"/>
      <c r="AL207" s="108"/>
      <c r="AM207" s="108"/>
      <c r="AN207" s="28"/>
      <c r="AO207" s="28"/>
      <c r="AP207" s="28"/>
      <c r="AQ207" s="29"/>
      <c r="AR207" s="108" t="str">
        <f t="shared" si="31"/>
        <v>NO OFERTADO</v>
      </c>
      <c r="AS207" s="109" t="str">
        <f t="shared" si="27"/>
        <v>CORRECTO</v>
      </c>
    </row>
    <row r="208" spans="1:45" ht="24" x14ac:dyDescent="0.25">
      <c r="A208" s="134">
        <v>2410</v>
      </c>
      <c r="B208" s="135">
        <v>1934</v>
      </c>
      <c r="C208" s="10" t="s">
        <v>432</v>
      </c>
      <c r="D208" s="136" t="s">
        <v>130</v>
      </c>
      <c r="E208" s="136" t="s">
        <v>6</v>
      </c>
      <c r="F208" s="136" t="s">
        <v>101</v>
      </c>
      <c r="G208" s="136" t="s">
        <v>8</v>
      </c>
      <c r="H208" s="136" t="s">
        <v>7</v>
      </c>
      <c r="I208" s="137" t="s">
        <v>45</v>
      </c>
      <c r="J208" s="8">
        <v>1</v>
      </c>
      <c r="K208" s="8" t="s">
        <v>433</v>
      </c>
      <c r="L208" s="9">
        <v>110918.38</v>
      </c>
      <c r="M208" s="138">
        <v>30</v>
      </c>
      <c r="N208" s="138">
        <f t="shared" si="24"/>
        <v>3327551.4000000004</v>
      </c>
      <c r="O208" s="11" t="s">
        <v>4165</v>
      </c>
      <c r="P208" s="22">
        <v>1.9780192017675993E-3</v>
      </c>
      <c r="Q208" s="22"/>
      <c r="R208" s="23">
        <v>0.15824153614140796</v>
      </c>
      <c r="S208" s="7"/>
      <c r="T208" s="23">
        <v>0.15824153614140796</v>
      </c>
      <c r="U208" s="11"/>
      <c r="V208" s="28"/>
      <c r="W208" s="28"/>
      <c r="X208" s="29"/>
      <c r="Y208" s="108" t="str">
        <f t="shared" si="28"/>
        <v>NO OFERTADO</v>
      </c>
      <c r="Z208" s="108" t="str">
        <f t="shared" si="25"/>
        <v>CORRECTO</v>
      </c>
      <c r="AA208" s="29">
        <f t="shared" si="29"/>
        <v>0</v>
      </c>
      <c r="AB208" s="23">
        <v>3.9560384035351989E-2</v>
      </c>
      <c r="AC208" s="7"/>
      <c r="AD208" s="23">
        <v>3.9560384035351989E-2</v>
      </c>
      <c r="AE208" s="28"/>
      <c r="AF208" s="28"/>
      <c r="AG208" s="28"/>
      <c r="AH208" s="29"/>
      <c r="AI208" s="108" t="str">
        <f t="shared" si="30"/>
        <v>NO OFERTADO</v>
      </c>
      <c r="AJ208" s="108" t="str">
        <f t="shared" si="26"/>
        <v>CORRECTO</v>
      </c>
      <c r="AK208" s="108"/>
      <c r="AL208" s="108"/>
      <c r="AM208" s="108"/>
      <c r="AN208" s="28"/>
      <c r="AO208" s="28"/>
      <c r="AP208" s="28"/>
      <c r="AQ208" s="29"/>
      <c r="AR208" s="108" t="str">
        <f t="shared" si="31"/>
        <v>NO OFERTADO</v>
      </c>
      <c r="AS208" s="109" t="str">
        <f t="shared" si="27"/>
        <v>CORRECTO</v>
      </c>
    </row>
    <row r="209" spans="1:45" x14ac:dyDescent="0.25">
      <c r="A209" s="134">
        <v>2412</v>
      </c>
      <c r="B209" s="135">
        <v>2289</v>
      </c>
      <c r="C209" s="10" t="s">
        <v>3264</v>
      </c>
      <c r="D209" s="136" t="s">
        <v>3877</v>
      </c>
      <c r="E209" s="136" t="s">
        <v>36</v>
      </c>
      <c r="F209" s="136" t="s">
        <v>16</v>
      </c>
      <c r="G209" s="136" t="s">
        <v>17</v>
      </c>
      <c r="H209" s="136" t="s">
        <v>36</v>
      </c>
      <c r="I209" s="137">
        <v>474864.00000000006</v>
      </c>
      <c r="J209" s="8">
        <v>1</v>
      </c>
      <c r="K209" s="8" t="s">
        <v>3265</v>
      </c>
      <c r="L209" s="9">
        <v>474864</v>
      </c>
      <c r="M209" s="138">
        <v>1</v>
      </c>
      <c r="N209" s="138">
        <f t="shared" si="24"/>
        <v>474864</v>
      </c>
      <c r="O209" s="11" t="s">
        <v>4165</v>
      </c>
      <c r="P209" s="22">
        <v>2.8227666452520286E-4</v>
      </c>
      <c r="Q209" s="22">
        <v>4.9410669247149683E-4</v>
      </c>
      <c r="R209" s="23">
        <v>2.2582133162016228E-2</v>
      </c>
      <c r="S209" s="24">
        <v>7.4116003870724522E-3</v>
      </c>
      <c r="T209" s="23">
        <v>2.9993733549088679E-2</v>
      </c>
      <c r="U209" s="11"/>
      <c r="V209" s="28"/>
      <c r="W209" s="28"/>
      <c r="X209" s="29"/>
      <c r="Y209" s="108" t="str">
        <f t="shared" si="28"/>
        <v>NO OFERTADO</v>
      </c>
      <c r="Z209" s="108" t="str">
        <f t="shared" si="25"/>
        <v>CORRECTO</v>
      </c>
      <c r="AA209" s="29">
        <f t="shared" si="29"/>
        <v>0</v>
      </c>
      <c r="AB209" s="23">
        <v>5.6455332905040569E-3</v>
      </c>
      <c r="AC209" s="24">
        <v>2.4705334623574843E-3</v>
      </c>
      <c r="AD209" s="23">
        <v>8.1160667528615421E-3</v>
      </c>
      <c r="AE209" s="28"/>
      <c r="AF209" s="28"/>
      <c r="AG209" s="28"/>
      <c r="AH209" s="29"/>
      <c r="AI209" s="108" t="str">
        <f t="shared" si="30"/>
        <v>NO OFERTADO</v>
      </c>
      <c r="AJ209" s="108" t="str">
        <f t="shared" si="26"/>
        <v>CORRECTO</v>
      </c>
      <c r="AK209" s="108"/>
      <c r="AL209" s="108"/>
      <c r="AM209" s="108"/>
      <c r="AN209" s="28"/>
      <c r="AO209" s="28"/>
      <c r="AP209" s="28"/>
      <c r="AQ209" s="29"/>
      <c r="AR209" s="108" t="str">
        <f t="shared" si="31"/>
        <v>NO OFERTADO</v>
      </c>
      <c r="AS209" s="109" t="str">
        <f t="shared" si="27"/>
        <v>CORRECTO</v>
      </c>
    </row>
    <row r="210" spans="1:45" x14ac:dyDescent="0.25">
      <c r="A210" s="134">
        <v>2413</v>
      </c>
      <c r="B210" s="135">
        <v>1880</v>
      </c>
      <c r="C210" s="10" t="s">
        <v>3264</v>
      </c>
      <c r="D210" s="136" t="s">
        <v>679</v>
      </c>
      <c r="E210" s="136" t="s">
        <v>36</v>
      </c>
      <c r="F210" s="136" t="s">
        <v>16</v>
      </c>
      <c r="G210" s="136" t="s">
        <v>17</v>
      </c>
      <c r="H210" s="136" t="s">
        <v>36</v>
      </c>
      <c r="I210" s="137">
        <v>395720</v>
      </c>
      <c r="J210" s="8">
        <v>1</v>
      </c>
      <c r="K210" s="8" t="s">
        <v>3265</v>
      </c>
      <c r="L210" s="9">
        <v>395720</v>
      </c>
      <c r="M210" s="138">
        <v>1</v>
      </c>
      <c r="N210" s="138">
        <f t="shared" si="24"/>
        <v>395720</v>
      </c>
      <c r="O210" s="11" t="s">
        <v>4165</v>
      </c>
      <c r="P210" s="22">
        <v>2.352305537710024E-4</v>
      </c>
      <c r="Q210" s="22">
        <v>4.1175557705958071E-4</v>
      </c>
      <c r="R210" s="23">
        <v>1.8818444301680191E-2</v>
      </c>
      <c r="S210" s="24">
        <v>6.1763336558937109E-3</v>
      </c>
      <c r="T210" s="23">
        <v>2.4994777957573901E-2</v>
      </c>
      <c r="U210" s="11"/>
      <c r="V210" s="28"/>
      <c r="W210" s="28"/>
      <c r="X210" s="29"/>
      <c r="Y210" s="108" t="str">
        <f t="shared" si="28"/>
        <v>NO OFERTADO</v>
      </c>
      <c r="Z210" s="108" t="str">
        <f t="shared" si="25"/>
        <v>CORRECTO</v>
      </c>
      <c r="AA210" s="29">
        <f t="shared" si="29"/>
        <v>0</v>
      </c>
      <c r="AB210" s="23">
        <v>4.7046110754200478E-3</v>
      </c>
      <c r="AC210" s="24">
        <v>2.0587778852979035E-3</v>
      </c>
      <c r="AD210" s="23">
        <v>6.7633889607179518E-3</v>
      </c>
      <c r="AE210" s="28"/>
      <c r="AF210" s="28"/>
      <c r="AG210" s="28"/>
      <c r="AH210" s="29"/>
      <c r="AI210" s="108" t="str">
        <f t="shared" si="30"/>
        <v>NO OFERTADO</v>
      </c>
      <c r="AJ210" s="108" t="str">
        <f t="shared" si="26"/>
        <v>CORRECTO</v>
      </c>
      <c r="AK210" s="108"/>
      <c r="AL210" s="108"/>
      <c r="AM210" s="108"/>
      <c r="AN210" s="28"/>
      <c r="AO210" s="28"/>
      <c r="AP210" s="28"/>
      <c r="AQ210" s="29"/>
      <c r="AR210" s="108" t="str">
        <f t="shared" si="31"/>
        <v>NO OFERTADO</v>
      </c>
      <c r="AS210" s="109" t="str">
        <f t="shared" si="27"/>
        <v>CORRECTO</v>
      </c>
    </row>
    <row r="211" spans="1:45" x14ac:dyDescent="0.25">
      <c r="A211" s="134">
        <v>2414</v>
      </c>
      <c r="B211" s="135">
        <v>1858</v>
      </c>
      <c r="C211" s="10" t="s">
        <v>3229</v>
      </c>
      <c r="D211" s="136" t="s">
        <v>116</v>
      </c>
      <c r="E211" s="136" t="s">
        <v>201</v>
      </c>
      <c r="F211" s="136" t="s">
        <v>16</v>
      </c>
      <c r="G211" s="136" t="s">
        <v>17</v>
      </c>
      <c r="H211" s="136" t="s">
        <v>18</v>
      </c>
      <c r="I211" s="137">
        <v>4327501</v>
      </c>
      <c r="J211" s="8">
        <v>1</v>
      </c>
      <c r="K211" s="8" t="s">
        <v>3230</v>
      </c>
      <c r="L211" s="9">
        <v>4327501</v>
      </c>
      <c r="M211" s="138">
        <v>1</v>
      </c>
      <c r="N211" s="138">
        <f t="shared" si="24"/>
        <v>4327501</v>
      </c>
      <c r="O211" s="11" t="s">
        <v>4165</v>
      </c>
      <c r="P211" s="22">
        <v>2.572426100966761E-3</v>
      </c>
      <c r="Q211" s="22">
        <v>4.502862305369738E-3</v>
      </c>
      <c r="R211" s="23">
        <v>0.2057940880773409</v>
      </c>
      <c r="S211" s="24">
        <v>6.7542934580546068E-2</v>
      </c>
      <c r="T211" s="23">
        <v>0.27333702265788695</v>
      </c>
      <c r="U211" s="11"/>
      <c r="V211" s="28"/>
      <c r="W211" s="28"/>
      <c r="X211" s="29"/>
      <c r="Y211" s="108" t="str">
        <f t="shared" si="28"/>
        <v>NO OFERTADO</v>
      </c>
      <c r="Z211" s="108" t="str">
        <f t="shared" si="25"/>
        <v>CORRECTO</v>
      </c>
      <c r="AA211" s="29">
        <f t="shared" si="29"/>
        <v>0</v>
      </c>
      <c r="AB211" s="23">
        <v>5.1448522019335224E-2</v>
      </c>
      <c r="AC211" s="24">
        <v>2.2514311526848692E-2</v>
      </c>
      <c r="AD211" s="23">
        <v>7.3962833546183909E-2</v>
      </c>
      <c r="AE211" s="28"/>
      <c r="AF211" s="28"/>
      <c r="AG211" s="28"/>
      <c r="AH211" s="29"/>
      <c r="AI211" s="108" t="str">
        <f t="shared" si="30"/>
        <v>NO OFERTADO</v>
      </c>
      <c r="AJ211" s="108" t="str">
        <f t="shared" si="26"/>
        <v>CORRECTO</v>
      </c>
      <c r="AK211" s="108"/>
      <c r="AL211" s="108"/>
      <c r="AM211" s="108"/>
      <c r="AN211" s="28"/>
      <c r="AO211" s="28"/>
      <c r="AP211" s="28"/>
      <c r="AQ211" s="29"/>
      <c r="AR211" s="108" t="str">
        <f t="shared" si="31"/>
        <v>NO OFERTADO</v>
      </c>
      <c r="AS211" s="109" t="str">
        <f t="shared" si="27"/>
        <v>CORRECTO</v>
      </c>
    </row>
    <row r="212" spans="1:45" x14ac:dyDescent="0.25">
      <c r="A212" s="134">
        <v>2415</v>
      </c>
      <c r="B212" s="135">
        <v>1870</v>
      </c>
      <c r="C212" s="10" t="s">
        <v>3229</v>
      </c>
      <c r="D212" s="136" t="s">
        <v>1137</v>
      </c>
      <c r="E212" s="136" t="s">
        <v>201</v>
      </c>
      <c r="F212" s="136" t="s">
        <v>16</v>
      </c>
      <c r="G212" s="136" t="s">
        <v>17</v>
      </c>
      <c r="H212" s="136" t="s">
        <v>18</v>
      </c>
      <c r="I212" s="137">
        <v>2163750.5</v>
      </c>
      <c r="J212" s="8">
        <v>1</v>
      </c>
      <c r="K212" s="8" t="s">
        <v>3230</v>
      </c>
      <c r="L212" s="9">
        <v>2163750.5</v>
      </c>
      <c r="M212" s="138">
        <v>1</v>
      </c>
      <c r="N212" s="138">
        <f t="shared" si="24"/>
        <v>2163750.5</v>
      </c>
      <c r="O212" s="11" t="s">
        <v>4165</v>
      </c>
      <c r="P212" s="22">
        <v>1.2862130504833805E-3</v>
      </c>
      <c r="Q212" s="22">
        <v>2.251431152684869E-3</v>
      </c>
      <c r="R212" s="23">
        <v>0.10289704403867045</v>
      </c>
      <c r="S212" s="24">
        <v>3.3771467290273034E-2</v>
      </c>
      <c r="T212" s="23">
        <v>0.13666851132894348</v>
      </c>
      <c r="U212" s="11"/>
      <c r="V212" s="28"/>
      <c r="W212" s="28"/>
      <c r="X212" s="29"/>
      <c r="Y212" s="108" t="str">
        <f t="shared" si="28"/>
        <v>NO OFERTADO</v>
      </c>
      <c r="Z212" s="108" t="str">
        <f t="shared" si="25"/>
        <v>CORRECTO</v>
      </c>
      <c r="AA212" s="29">
        <f t="shared" si="29"/>
        <v>0</v>
      </c>
      <c r="AB212" s="23">
        <v>2.5724261009667612E-2</v>
      </c>
      <c r="AC212" s="24">
        <v>1.1257155763424346E-2</v>
      </c>
      <c r="AD212" s="23">
        <v>3.6981416773091955E-2</v>
      </c>
      <c r="AE212" s="28"/>
      <c r="AF212" s="28"/>
      <c r="AG212" s="28"/>
      <c r="AH212" s="29"/>
      <c r="AI212" s="108" t="str">
        <f t="shared" si="30"/>
        <v>NO OFERTADO</v>
      </c>
      <c r="AJ212" s="108" t="str">
        <f t="shared" si="26"/>
        <v>CORRECTO</v>
      </c>
      <c r="AK212" s="108"/>
      <c r="AL212" s="108"/>
      <c r="AM212" s="108"/>
      <c r="AN212" s="28"/>
      <c r="AO212" s="28"/>
      <c r="AP212" s="28"/>
      <c r="AQ212" s="29"/>
      <c r="AR212" s="108" t="str">
        <f t="shared" si="31"/>
        <v>NO OFERTADO</v>
      </c>
      <c r="AS212" s="109" t="str">
        <f t="shared" si="27"/>
        <v>CORRECTO</v>
      </c>
    </row>
    <row r="213" spans="1:45" ht="24" x14ac:dyDescent="0.25">
      <c r="A213" s="134">
        <v>2416</v>
      </c>
      <c r="B213" s="135">
        <v>2290</v>
      </c>
      <c r="C213" s="10" t="s">
        <v>3288</v>
      </c>
      <c r="D213" s="136" t="s">
        <v>679</v>
      </c>
      <c r="E213" s="136" t="s">
        <v>36</v>
      </c>
      <c r="F213" s="136" t="s">
        <v>16</v>
      </c>
      <c r="G213" s="136" t="s">
        <v>17</v>
      </c>
      <c r="H213" s="136" t="s">
        <v>36</v>
      </c>
      <c r="I213" s="137">
        <v>757655</v>
      </c>
      <c r="J213" s="8">
        <v>1</v>
      </c>
      <c r="K213" s="8" t="s">
        <v>3290</v>
      </c>
      <c r="L213" s="9">
        <v>757655</v>
      </c>
      <c r="M213" s="138">
        <v>1</v>
      </c>
      <c r="N213" s="138">
        <f t="shared" si="24"/>
        <v>757655</v>
      </c>
      <c r="O213" s="11" t="s">
        <v>4165</v>
      </c>
      <c r="P213" s="22">
        <v>4.5037805826687763E-4</v>
      </c>
      <c r="Q213" s="22">
        <v>7.8835710031607354E-4</v>
      </c>
      <c r="R213" s="23">
        <v>3.6030244661350214E-2</v>
      </c>
      <c r="S213" s="24">
        <v>1.1825356504741103E-2</v>
      </c>
      <c r="T213" s="23">
        <v>4.7855601166091319E-2</v>
      </c>
      <c r="U213" s="11"/>
      <c r="V213" s="28"/>
      <c r="W213" s="28"/>
      <c r="X213" s="29"/>
      <c r="Y213" s="108" t="str">
        <f t="shared" si="28"/>
        <v>NO OFERTADO</v>
      </c>
      <c r="Z213" s="108" t="str">
        <f t="shared" si="25"/>
        <v>CORRECTO</v>
      </c>
      <c r="AA213" s="29">
        <f t="shared" si="29"/>
        <v>0</v>
      </c>
      <c r="AB213" s="23">
        <v>9.0075611653375534E-3</v>
      </c>
      <c r="AC213" s="24">
        <v>3.9417855015803673E-3</v>
      </c>
      <c r="AD213" s="23">
        <v>1.2949346666917921E-2</v>
      </c>
      <c r="AE213" s="28"/>
      <c r="AF213" s="28"/>
      <c r="AG213" s="28"/>
      <c r="AH213" s="29"/>
      <c r="AI213" s="108" t="str">
        <f t="shared" si="30"/>
        <v>NO OFERTADO</v>
      </c>
      <c r="AJ213" s="108" t="str">
        <f t="shared" si="26"/>
        <v>CORRECTO</v>
      </c>
      <c r="AK213" s="108"/>
      <c r="AL213" s="108"/>
      <c r="AM213" s="108"/>
      <c r="AN213" s="28"/>
      <c r="AO213" s="28"/>
      <c r="AP213" s="28"/>
      <c r="AQ213" s="29"/>
      <c r="AR213" s="108" t="str">
        <f t="shared" si="31"/>
        <v>NO OFERTADO</v>
      </c>
      <c r="AS213" s="109" t="str">
        <f t="shared" si="27"/>
        <v>CORRECTO</v>
      </c>
    </row>
    <row r="214" spans="1:45" ht="24" x14ac:dyDescent="0.25">
      <c r="A214" s="134">
        <v>2417</v>
      </c>
      <c r="B214" s="135">
        <v>1894</v>
      </c>
      <c r="C214" s="10" t="s">
        <v>3288</v>
      </c>
      <c r="D214" s="136" t="s">
        <v>3289</v>
      </c>
      <c r="E214" s="136" t="s">
        <v>36</v>
      </c>
      <c r="F214" s="136" t="s">
        <v>36</v>
      </c>
      <c r="G214" s="136" t="s">
        <v>17</v>
      </c>
      <c r="H214" s="136" t="s">
        <v>36</v>
      </c>
      <c r="I214" s="137">
        <v>378827.5</v>
      </c>
      <c r="J214" s="8">
        <v>1</v>
      </c>
      <c r="K214" s="8" t="s">
        <v>3290</v>
      </c>
      <c r="L214" s="9">
        <v>378827.5</v>
      </c>
      <c r="M214" s="138">
        <v>1</v>
      </c>
      <c r="N214" s="138">
        <f t="shared" si="24"/>
        <v>378827.5</v>
      </c>
      <c r="O214" s="11" t="s">
        <v>4165</v>
      </c>
      <c r="P214" s="22">
        <v>2.2518902913343881E-4</v>
      </c>
      <c r="Q214" s="22">
        <v>3.9417855015803677E-4</v>
      </c>
      <c r="R214" s="23">
        <v>1.8015122330675107E-2</v>
      </c>
      <c r="S214" s="24">
        <v>5.9126782523705517E-3</v>
      </c>
      <c r="T214" s="23">
        <v>2.3927800583045659E-2</v>
      </c>
      <c r="U214" s="11"/>
      <c r="V214" s="28"/>
      <c r="W214" s="28"/>
      <c r="X214" s="29"/>
      <c r="Y214" s="108" t="str">
        <f t="shared" si="28"/>
        <v>NO OFERTADO</v>
      </c>
      <c r="Z214" s="108" t="str">
        <f t="shared" si="25"/>
        <v>CORRECTO</v>
      </c>
      <c r="AA214" s="29">
        <f t="shared" si="29"/>
        <v>0</v>
      </c>
      <c r="AB214" s="23">
        <v>4.5037805826687767E-3</v>
      </c>
      <c r="AC214" s="24">
        <v>1.9708927507901836E-3</v>
      </c>
      <c r="AD214" s="23">
        <v>6.4746733334589603E-3</v>
      </c>
      <c r="AE214" s="28"/>
      <c r="AF214" s="28"/>
      <c r="AG214" s="28"/>
      <c r="AH214" s="29"/>
      <c r="AI214" s="108" t="str">
        <f t="shared" si="30"/>
        <v>NO OFERTADO</v>
      </c>
      <c r="AJ214" s="108" t="str">
        <f t="shared" si="26"/>
        <v>CORRECTO</v>
      </c>
      <c r="AK214" s="108"/>
      <c r="AL214" s="108"/>
      <c r="AM214" s="108"/>
      <c r="AN214" s="28"/>
      <c r="AO214" s="28"/>
      <c r="AP214" s="28"/>
      <c r="AQ214" s="29"/>
      <c r="AR214" s="108" t="str">
        <f t="shared" si="31"/>
        <v>NO OFERTADO</v>
      </c>
      <c r="AS214" s="109" t="str">
        <f t="shared" si="27"/>
        <v>CORRECTO</v>
      </c>
    </row>
    <row r="215" spans="1:45" x14ac:dyDescent="0.25">
      <c r="A215" s="134">
        <v>2418</v>
      </c>
      <c r="B215" s="135">
        <v>2291</v>
      </c>
      <c r="C215" s="10" t="s">
        <v>3248</v>
      </c>
      <c r="D215" s="136" t="s">
        <v>3878</v>
      </c>
      <c r="E215" s="136" t="s">
        <v>36</v>
      </c>
      <c r="F215" s="136" t="s">
        <v>15</v>
      </c>
      <c r="G215" s="136" t="s">
        <v>17</v>
      </c>
      <c r="H215" s="136" t="s">
        <v>18</v>
      </c>
      <c r="I215" s="137" t="s">
        <v>45</v>
      </c>
      <c r="J215" s="8">
        <v>1</v>
      </c>
      <c r="K215" s="8" t="s">
        <v>3251</v>
      </c>
      <c r="L215" s="9">
        <v>7064157.9299999997</v>
      </c>
      <c r="M215" s="138">
        <v>1</v>
      </c>
      <c r="N215" s="138">
        <f t="shared" si="24"/>
        <v>7064157.9299999997</v>
      </c>
      <c r="O215" s="11" t="s">
        <v>4165</v>
      </c>
      <c r="P215" s="22">
        <v>4.1991958500953146E-3</v>
      </c>
      <c r="Q215" s="22"/>
      <c r="R215" s="23">
        <v>0.3359356680076252</v>
      </c>
      <c r="S215" s="7"/>
      <c r="T215" s="23">
        <v>0.3359356680076252</v>
      </c>
      <c r="U215" s="11"/>
      <c r="V215" s="28"/>
      <c r="W215" s="28"/>
      <c r="X215" s="29"/>
      <c r="Y215" s="108" t="str">
        <f t="shared" si="28"/>
        <v>NO OFERTADO</v>
      </c>
      <c r="Z215" s="108" t="str">
        <f t="shared" si="25"/>
        <v>CORRECTO</v>
      </c>
      <c r="AA215" s="29">
        <f t="shared" si="29"/>
        <v>0</v>
      </c>
      <c r="AB215" s="23">
        <v>8.39839170019063E-2</v>
      </c>
      <c r="AC215" s="7"/>
      <c r="AD215" s="23">
        <v>8.39839170019063E-2</v>
      </c>
      <c r="AE215" s="28"/>
      <c r="AF215" s="28"/>
      <c r="AG215" s="28"/>
      <c r="AH215" s="29"/>
      <c r="AI215" s="108" t="str">
        <f t="shared" si="30"/>
        <v>NO OFERTADO</v>
      </c>
      <c r="AJ215" s="108" t="str">
        <f t="shared" si="26"/>
        <v>CORRECTO</v>
      </c>
      <c r="AK215" s="108"/>
      <c r="AL215" s="108"/>
      <c r="AM215" s="108"/>
      <c r="AN215" s="28"/>
      <c r="AO215" s="28"/>
      <c r="AP215" s="28"/>
      <c r="AQ215" s="29"/>
      <c r="AR215" s="108" t="str">
        <f t="shared" si="31"/>
        <v>NO OFERTADO</v>
      </c>
      <c r="AS215" s="109" t="str">
        <f t="shared" si="27"/>
        <v>CORRECTO</v>
      </c>
    </row>
    <row r="216" spans="1:45" ht="24" x14ac:dyDescent="0.25">
      <c r="A216" s="134">
        <v>2419</v>
      </c>
      <c r="B216" s="135">
        <v>2293</v>
      </c>
      <c r="C216" s="10" t="s">
        <v>3248</v>
      </c>
      <c r="D216" s="136" t="s">
        <v>3880</v>
      </c>
      <c r="E216" s="136" t="s">
        <v>4897</v>
      </c>
      <c r="F216" s="136" t="s">
        <v>1525</v>
      </c>
      <c r="G216" s="136" t="s">
        <v>17</v>
      </c>
      <c r="H216" s="136" t="s">
        <v>18</v>
      </c>
      <c r="I216" s="137">
        <v>1999.6</v>
      </c>
      <c r="J216" s="8">
        <v>1000</v>
      </c>
      <c r="K216" s="8" t="s">
        <v>3251</v>
      </c>
      <c r="L216" s="9">
        <v>1455</v>
      </c>
      <c r="M216" s="138">
        <v>1000</v>
      </c>
      <c r="N216" s="138">
        <f t="shared" si="24"/>
        <v>1455000</v>
      </c>
      <c r="O216" s="11" t="s">
        <v>4165</v>
      </c>
      <c r="P216" s="22">
        <v>8.649056295785113E-4</v>
      </c>
      <c r="Q216" s="22">
        <v>1.5139602866210704E-3</v>
      </c>
      <c r="R216" s="23">
        <v>6.9192450366280911E-2</v>
      </c>
      <c r="S216" s="24">
        <v>2.2709404299316057E-2</v>
      </c>
      <c r="T216" s="23">
        <v>9.1901854665596971E-2</v>
      </c>
      <c r="U216" s="11"/>
      <c r="V216" s="28"/>
      <c r="W216" s="28"/>
      <c r="X216" s="29"/>
      <c r="Y216" s="108" t="str">
        <f t="shared" si="28"/>
        <v>NO OFERTADO</v>
      </c>
      <c r="Z216" s="108" t="str">
        <f t="shared" si="25"/>
        <v>CORRECTO</v>
      </c>
      <c r="AA216" s="29">
        <f t="shared" si="29"/>
        <v>0</v>
      </c>
      <c r="AB216" s="23">
        <v>1.7298112591570228E-2</v>
      </c>
      <c r="AC216" s="24">
        <v>7.5698014331053521E-3</v>
      </c>
      <c r="AD216" s="23">
        <v>2.4867914024675579E-2</v>
      </c>
      <c r="AE216" s="28"/>
      <c r="AF216" s="28"/>
      <c r="AG216" s="28"/>
      <c r="AH216" s="29"/>
      <c r="AI216" s="108" t="str">
        <f t="shared" si="30"/>
        <v>NO OFERTADO</v>
      </c>
      <c r="AJ216" s="108" t="str">
        <f t="shared" si="26"/>
        <v>CORRECTO</v>
      </c>
      <c r="AK216" s="108"/>
      <c r="AL216" s="108"/>
      <c r="AM216" s="108"/>
      <c r="AN216" s="28"/>
      <c r="AO216" s="28"/>
      <c r="AP216" s="28"/>
      <c r="AQ216" s="29"/>
      <c r="AR216" s="108" t="str">
        <f t="shared" si="31"/>
        <v>NO OFERTADO</v>
      </c>
      <c r="AS216" s="109" t="str">
        <f t="shared" si="27"/>
        <v>CORRECTO</v>
      </c>
    </row>
    <row r="217" spans="1:45" ht="24" x14ac:dyDescent="0.25">
      <c r="A217" s="134">
        <v>2420</v>
      </c>
      <c r="B217" s="135">
        <v>1875</v>
      </c>
      <c r="C217" s="10" t="s">
        <v>3248</v>
      </c>
      <c r="D217" s="136" t="s">
        <v>3255</v>
      </c>
      <c r="E217" s="136" t="s">
        <v>4897</v>
      </c>
      <c r="F217" s="136" t="s">
        <v>15</v>
      </c>
      <c r="G217" s="136" t="s">
        <v>17</v>
      </c>
      <c r="H217" s="136" t="s">
        <v>18</v>
      </c>
      <c r="I217" s="137" t="s">
        <v>45</v>
      </c>
      <c r="J217" s="8">
        <v>1</v>
      </c>
      <c r="K217" s="8" t="s">
        <v>3251</v>
      </c>
      <c r="L217" s="9">
        <v>681618</v>
      </c>
      <c r="M217" s="138">
        <v>1</v>
      </c>
      <c r="N217" s="138">
        <f t="shared" si="24"/>
        <v>681618</v>
      </c>
      <c r="O217" s="11" t="s">
        <v>4165</v>
      </c>
      <c r="P217" s="22">
        <v>4.0517886283302108E-4</v>
      </c>
      <c r="Q217" s="22"/>
      <c r="R217" s="23">
        <v>3.2414309026641684E-2</v>
      </c>
      <c r="S217" s="7"/>
      <c r="T217" s="23">
        <v>3.2414309026641684E-2</v>
      </c>
      <c r="U217" s="11"/>
      <c r="V217" s="28"/>
      <c r="W217" s="28"/>
      <c r="X217" s="29"/>
      <c r="Y217" s="108" t="str">
        <f t="shared" si="28"/>
        <v>NO OFERTADO</v>
      </c>
      <c r="Z217" s="108" t="str">
        <f t="shared" si="25"/>
        <v>CORRECTO</v>
      </c>
      <c r="AA217" s="29">
        <f t="shared" si="29"/>
        <v>0</v>
      </c>
      <c r="AB217" s="23">
        <v>8.103577256660421E-3</v>
      </c>
      <c r="AC217" s="7"/>
      <c r="AD217" s="23">
        <v>8.103577256660421E-3</v>
      </c>
      <c r="AE217" s="28"/>
      <c r="AF217" s="28"/>
      <c r="AG217" s="28"/>
      <c r="AH217" s="29"/>
      <c r="AI217" s="108" t="str">
        <f t="shared" si="30"/>
        <v>NO OFERTADO</v>
      </c>
      <c r="AJ217" s="108" t="str">
        <f t="shared" si="26"/>
        <v>CORRECTO</v>
      </c>
      <c r="AK217" s="108"/>
      <c r="AL217" s="108"/>
      <c r="AM217" s="108"/>
      <c r="AN217" s="28"/>
      <c r="AO217" s="28"/>
      <c r="AP217" s="28"/>
      <c r="AQ217" s="29"/>
      <c r="AR217" s="108" t="str">
        <f t="shared" si="31"/>
        <v>NO OFERTADO</v>
      </c>
      <c r="AS217" s="109" t="str">
        <f t="shared" si="27"/>
        <v>CORRECTO</v>
      </c>
    </row>
    <row r="218" spans="1:45" ht="24" x14ac:dyDescent="0.25">
      <c r="A218" s="134">
        <v>2421</v>
      </c>
      <c r="B218" s="135">
        <v>2292</v>
      </c>
      <c r="C218" s="10" t="s">
        <v>3248</v>
      </c>
      <c r="D218" s="136" t="s">
        <v>3879</v>
      </c>
      <c r="E218" s="136" t="s">
        <v>4897</v>
      </c>
      <c r="F218" s="136" t="s">
        <v>15</v>
      </c>
      <c r="G218" s="136" t="s">
        <v>17</v>
      </c>
      <c r="H218" s="136" t="s">
        <v>18</v>
      </c>
      <c r="I218" s="137" t="s">
        <v>45</v>
      </c>
      <c r="J218" s="8">
        <v>1</v>
      </c>
      <c r="K218" s="8" t="s">
        <v>3251</v>
      </c>
      <c r="L218" s="9">
        <v>619817.75</v>
      </c>
      <c r="M218" s="138">
        <v>1</v>
      </c>
      <c r="N218" s="138">
        <f t="shared" si="24"/>
        <v>619817.75</v>
      </c>
      <c r="O218" s="11" t="s">
        <v>4165</v>
      </c>
      <c r="P218" s="22">
        <v>3.6844251634892528E-4</v>
      </c>
      <c r="Q218" s="22"/>
      <c r="R218" s="23">
        <v>2.9475401307914022E-2</v>
      </c>
      <c r="S218" s="7"/>
      <c r="T218" s="23">
        <v>2.9475401307914022E-2</v>
      </c>
      <c r="U218" s="11"/>
      <c r="V218" s="28"/>
      <c r="W218" s="28"/>
      <c r="X218" s="29"/>
      <c r="Y218" s="108" t="str">
        <f t="shared" si="28"/>
        <v>NO OFERTADO</v>
      </c>
      <c r="Z218" s="108" t="str">
        <f t="shared" si="25"/>
        <v>CORRECTO</v>
      </c>
      <c r="AA218" s="29">
        <f t="shared" si="29"/>
        <v>0</v>
      </c>
      <c r="AB218" s="23">
        <v>7.3688503269785056E-3</v>
      </c>
      <c r="AC218" s="7"/>
      <c r="AD218" s="23">
        <v>7.3688503269785056E-3</v>
      </c>
      <c r="AE218" s="28"/>
      <c r="AF218" s="28"/>
      <c r="AG218" s="28"/>
      <c r="AH218" s="29"/>
      <c r="AI218" s="108" t="str">
        <f t="shared" si="30"/>
        <v>NO OFERTADO</v>
      </c>
      <c r="AJ218" s="108" t="str">
        <f t="shared" si="26"/>
        <v>CORRECTO</v>
      </c>
      <c r="AK218" s="108"/>
      <c r="AL218" s="108"/>
      <c r="AM218" s="108"/>
      <c r="AN218" s="28"/>
      <c r="AO218" s="28"/>
      <c r="AP218" s="28"/>
      <c r="AQ218" s="29"/>
      <c r="AR218" s="108" t="str">
        <f t="shared" si="31"/>
        <v>NO OFERTADO</v>
      </c>
      <c r="AS218" s="109" t="str">
        <f t="shared" si="27"/>
        <v>CORRECTO</v>
      </c>
    </row>
    <row r="219" spans="1:45" ht="24" x14ac:dyDescent="0.25">
      <c r="A219" s="134">
        <v>2422</v>
      </c>
      <c r="B219" s="135">
        <v>1869</v>
      </c>
      <c r="C219" s="10" t="s">
        <v>3248</v>
      </c>
      <c r="D219" s="136" t="s">
        <v>3249</v>
      </c>
      <c r="E219" s="136" t="s">
        <v>4897</v>
      </c>
      <c r="F219" s="136" t="s">
        <v>3250</v>
      </c>
      <c r="G219" s="136" t="s">
        <v>17</v>
      </c>
      <c r="H219" s="136" t="s">
        <v>16</v>
      </c>
      <c r="I219" s="137">
        <v>2235.0100000000002</v>
      </c>
      <c r="J219" s="8">
        <v>1000</v>
      </c>
      <c r="K219" s="8" t="s">
        <v>3251</v>
      </c>
      <c r="L219" s="9">
        <v>2034.77</v>
      </c>
      <c r="M219" s="138">
        <v>1000</v>
      </c>
      <c r="N219" s="138">
        <f t="shared" si="24"/>
        <v>2034770</v>
      </c>
      <c r="O219" s="11" t="s">
        <v>4165</v>
      </c>
      <c r="P219" s="22">
        <v>1.2095422872147542E-3</v>
      </c>
      <c r="Q219" s="22">
        <v>2.1172240360192132E-3</v>
      </c>
      <c r="R219" s="23">
        <v>9.6763382977180346E-2</v>
      </c>
      <c r="S219" s="24">
        <v>3.1758360540288195E-2</v>
      </c>
      <c r="T219" s="23">
        <v>0.12852174351746853</v>
      </c>
      <c r="U219" s="11"/>
      <c r="V219" s="28"/>
      <c r="W219" s="28"/>
      <c r="X219" s="29"/>
      <c r="Y219" s="108" t="str">
        <f t="shared" si="28"/>
        <v>NO OFERTADO</v>
      </c>
      <c r="Z219" s="108" t="str">
        <f t="shared" si="25"/>
        <v>CORRECTO</v>
      </c>
      <c r="AA219" s="29">
        <f t="shared" si="29"/>
        <v>0</v>
      </c>
      <c r="AB219" s="23">
        <v>2.4190845744295086E-2</v>
      </c>
      <c r="AC219" s="24">
        <v>1.0586120180096066E-2</v>
      </c>
      <c r="AD219" s="23">
        <v>3.4776965924391154E-2</v>
      </c>
      <c r="AE219" s="28"/>
      <c r="AF219" s="28"/>
      <c r="AG219" s="28"/>
      <c r="AH219" s="29"/>
      <c r="AI219" s="108" t="str">
        <f t="shared" si="30"/>
        <v>NO OFERTADO</v>
      </c>
      <c r="AJ219" s="108" t="str">
        <f t="shared" si="26"/>
        <v>CORRECTO</v>
      </c>
      <c r="AK219" s="108"/>
      <c r="AL219" s="108"/>
      <c r="AM219" s="108"/>
      <c r="AN219" s="28"/>
      <c r="AO219" s="28"/>
      <c r="AP219" s="28"/>
      <c r="AQ219" s="29"/>
      <c r="AR219" s="108" t="str">
        <f t="shared" si="31"/>
        <v>NO OFERTADO</v>
      </c>
      <c r="AS219" s="109" t="str">
        <f t="shared" si="27"/>
        <v>CORRECTO</v>
      </c>
    </row>
    <row r="220" spans="1:45" ht="24" x14ac:dyDescent="0.25">
      <c r="A220" s="134">
        <v>2423</v>
      </c>
      <c r="B220" s="135">
        <v>1877</v>
      </c>
      <c r="C220" s="10" t="s">
        <v>3248</v>
      </c>
      <c r="D220" s="136" t="s">
        <v>3258</v>
      </c>
      <c r="E220" s="136" t="s">
        <v>4898</v>
      </c>
      <c r="F220" s="136" t="s">
        <v>3259</v>
      </c>
      <c r="G220" s="136" t="s">
        <v>17</v>
      </c>
      <c r="H220" s="136" t="s">
        <v>16</v>
      </c>
      <c r="I220" s="137">
        <v>854.76</v>
      </c>
      <c r="J220" s="8">
        <v>1200</v>
      </c>
      <c r="K220" s="8" t="s">
        <v>3251</v>
      </c>
      <c r="L220" s="9">
        <v>854.76</v>
      </c>
      <c r="M220" s="138">
        <v>1200</v>
      </c>
      <c r="N220" s="138">
        <f t="shared" si="24"/>
        <v>1025712</v>
      </c>
      <c r="O220" s="11" t="s">
        <v>4165</v>
      </c>
      <c r="P220" s="22">
        <v>6.0972101933074493E-4</v>
      </c>
      <c r="Q220" s="22">
        <v>1.0672764491482278E-3</v>
      </c>
      <c r="R220" s="23">
        <v>4.8777681546459596E-2</v>
      </c>
      <c r="S220" s="24">
        <v>1.6009146737223416E-2</v>
      </c>
      <c r="T220" s="23">
        <v>6.4786828283683012E-2</v>
      </c>
      <c r="U220" s="11"/>
      <c r="V220" s="28"/>
      <c r="W220" s="28"/>
      <c r="X220" s="29"/>
      <c r="Y220" s="108" t="str">
        <f t="shared" si="28"/>
        <v>NO OFERTADO</v>
      </c>
      <c r="Z220" s="108" t="str">
        <f t="shared" si="25"/>
        <v>CORRECTO</v>
      </c>
      <c r="AA220" s="29">
        <f t="shared" si="29"/>
        <v>0</v>
      </c>
      <c r="AB220" s="23">
        <v>1.2194420386614899E-2</v>
      </c>
      <c r="AC220" s="24">
        <v>5.336382245741139E-3</v>
      </c>
      <c r="AD220" s="23">
        <v>1.7530802632356037E-2</v>
      </c>
      <c r="AE220" s="28"/>
      <c r="AF220" s="28"/>
      <c r="AG220" s="28"/>
      <c r="AH220" s="29"/>
      <c r="AI220" s="108" t="str">
        <f t="shared" si="30"/>
        <v>NO OFERTADO</v>
      </c>
      <c r="AJ220" s="108" t="str">
        <f t="shared" si="26"/>
        <v>CORRECTO</v>
      </c>
      <c r="AK220" s="108"/>
      <c r="AL220" s="108"/>
      <c r="AM220" s="108"/>
      <c r="AN220" s="28"/>
      <c r="AO220" s="28"/>
      <c r="AP220" s="28"/>
      <c r="AQ220" s="29"/>
      <c r="AR220" s="108" t="str">
        <f t="shared" si="31"/>
        <v>NO OFERTADO</v>
      </c>
      <c r="AS220" s="109" t="str">
        <f t="shared" si="27"/>
        <v>CORRECTO</v>
      </c>
    </row>
    <row r="221" spans="1:45" ht="24" x14ac:dyDescent="0.25">
      <c r="A221" s="134">
        <v>2424</v>
      </c>
      <c r="B221" s="135">
        <v>1862</v>
      </c>
      <c r="C221" s="10" t="s">
        <v>3239</v>
      </c>
      <c r="D221" s="136" t="s">
        <v>1913</v>
      </c>
      <c r="E221" s="136" t="s">
        <v>4897</v>
      </c>
      <c r="F221" s="136" t="s">
        <v>15</v>
      </c>
      <c r="G221" s="136" t="s">
        <v>17</v>
      </c>
      <c r="H221" s="136" t="s">
        <v>18</v>
      </c>
      <c r="I221" s="137" t="s">
        <v>45</v>
      </c>
      <c r="J221" s="8">
        <v>1</v>
      </c>
      <c r="K221" s="8" t="s">
        <v>3240</v>
      </c>
      <c r="L221" s="9">
        <v>3376297.05</v>
      </c>
      <c r="M221" s="138">
        <v>1</v>
      </c>
      <c r="N221" s="138">
        <f t="shared" si="24"/>
        <v>3376297.05</v>
      </c>
      <c r="O221" s="11" t="s">
        <v>4165</v>
      </c>
      <c r="P221" s="22">
        <v>2.0069954128345844E-3</v>
      </c>
      <c r="Q221" s="22"/>
      <c r="R221" s="23">
        <v>0.16055963302676673</v>
      </c>
      <c r="S221" s="7"/>
      <c r="T221" s="23">
        <v>0.16055963302676673</v>
      </c>
      <c r="U221" s="11"/>
      <c r="V221" s="28"/>
      <c r="W221" s="28"/>
      <c r="X221" s="29"/>
      <c r="Y221" s="108" t="str">
        <f t="shared" si="28"/>
        <v>NO OFERTADO</v>
      </c>
      <c r="Z221" s="108" t="str">
        <f t="shared" si="25"/>
        <v>CORRECTO</v>
      </c>
      <c r="AA221" s="29">
        <f t="shared" si="29"/>
        <v>0</v>
      </c>
      <c r="AB221" s="23">
        <v>4.0139908256691684E-2</v>
      </c>
      <c r="AC221" s="7"/>
      <c r="AD221" s="23">
        <v>4.0139908256691684E-2</v>
      </c>
      <c r="AE221" s="28"/>
      <c r="AF221" s="28"/>
      <c r="AG221" s="28"/>
      <c r="AH221" s="29"/>
      <c r="AI221" s="108" t="str">
        <f t="shared" si="30"/>
        <v>NO OFERTADO</v>
      </c>
      <c r="AJ221" s="108" t="str">
        <f t="shared" si="26"/>
        <v>CORRECTO</v>
      </c>
      <c r="AK221" s="108"/>
      <c r="AL221" s="108"/>
      <c r="AM221" s="108"/>
      <c r="AN221" s="28"/>
      <c r="AO221" s="28"/>
      <c r="AP221" s="28"/>
      <c r="AQ221" s="29"/>
      <c r="AR221" s="108" t="str">
        <f t="shared" si="31"/>
        <v>NO OFERTADO</v>
      </c>
      <c r="AS221" s="109" t="str">
        <f t="shared" si="27"/>
        <v>CORRECTO</v>
      </c>
    </row>
    <row r="222" spans="1:45" ht="24" x14ac:dyDescent="0.25">
      <c r="A222" s="134">
        <v>2425</v>
      </c>
      <c r="B222" s="135">
        <v>1872</v>
      </c>
      <c r="C222" s="10" t="s">
        <v>3239</v>
      </c>
      <c r="D222" s="136" t="s">
        <v>679</v>
      </c>
      <c r="E222" s="136" t="s">
        <v>4897</v>
      </c>
      <c r="F222" s="136" t="s">
        <v>16</v>
      </c>
      <c r="G222" s="136" t="s">
        <v>17</v>
      </c>
      <c r="H222" s="136" t="s">
        <v>18</v>
      </c>
      <c r="I222" s="137">
        <v>1572830</v>
      </c>
      <c r="J222" s="8">
        <v>1</v>
      </c>
      <c r="K222" s="8" t="s">
        <v>3240</v>
      </c>
      <c r="L222" s="9">
        <v>1572830</v>
      </c>
      <c r="M222" s="138">
        <v>1</v>
      </c>
      <c r="N222" s="138">
        <f t="shared" si="24"/>
        <v>1572830</v>
      </c>
      <c r="O222" s="11" t="s">
        <v>4165</v>
      </c>
      <c r="P222" s="22">
        <v>9.3494812465290021E-4</v>
      </c>
      <c r="Q222" s="22">
        <v>1.6365650567740329E-3</v>
      </c>
      <c r="R222" s="23">
        <v>7.4795849972232015E-2</v>
      </c>
      <c r="S222" s="24">
        <v>2.4548475851610494E-2</v>
      </c>
      <c r="T222" s="23">
        <v>9.9344325823842505E-2</v>
      </c>
      <c r="U222" s="11"/>
      <c r="V222" s="28"/>
      <c r="W222" s="28"/>
      <c r="X222" s="29"/>
      <c r="Y222" s="108" t="str">
        <f t="shared" si="28"/>
        <v>NO OFERTADO</v>
      </c>
      <c r="Z222" s="108" t="str">
        <f t="shared" si="25"/>
        <v>CORRECTO</v>
      </c>
      <c r="AA222" s="29">
        <f t="shared" si="29"/>
        <v>0</v>
      </c>
      <c r="AB222" s="23">
        <v>1.8698962493058004E-2</v>
      </c>
      <c r="AC222" s="24">
        <v>8.1828252838701647E-3</v>
      </c>
      <c r="AD222" s="23">
        <v>2.6881787776928168E-2</v>
      </c>
      <c r="AE222" s="28"/>
      <c r="AF222" s="28"/>
      <c r="AG222" s="28"/>
      <c r="AH222" s="29"/>
      <c r="AI222" s="108" t="str">
        <f t="shared" si="30"/>
        <v>NO OFERTADO</v>
      </c>
      <c r="AJ222" s="108" t="str">
        <f t="shared" si="26"/>
        <v>CORRECTO</v>
      </c>
      <c r="AK222" s="108"/>
      <c r="AL222" s="108"/>
      <c r="AM222" s="108"/>
      <c r="AN222" s="28"/>
      <c r="AO222" s="28"/>
      <c r="AP222" s="28"/>
      <c r="AQ222" s="29"/>
      <c r="AR222" s="108" t="str">
        <f t="shared" si="31"/>
        <v>NO OFERTADO</v>
      </c>
      <c r="AS222" s="109" t="str">
        <f t="shared" si="27"/>
        <v>CORRECTO</v>
      </c>
    </row>
    <row r="223" spans="1:45" ht="24" x14ac:dyDescent="0.25">
      <c r="A223" s="134">
        <v>2426</v>
      </c>
      <c r="B223" s="135">
        <v>2093</v>
      </c>
      <c r="C223" s="10" t="s">
        <v>3624</v>
      </c>
      <c r="D223" s="136" t="s">
        <v>494</v>
      </c>
      <c r="E223" s="136" t="s">
        <v>7</v>
      </c>
      <c r="F223" s="136" t="s">
        <v>7</v>
      </c>
      <c r="G223" s="136" t="s">
        <v>8</v>
      </c>
      <c r="H223" s="136" t="s">
        <v>7</v>
      </c>
      <c r="I223" s="137" t="s">
        <v>45</v>
      </c>
      <c r="J223" s="8">
        <v>1</v>
      </c>
      <c r="K223" s="8" t="s">
        <v>3625</v>
      </c>
      <c r="L223" s="9">
        <v>3181.59</v>
      </c>
      <c r="M223" s="138">
        <v>30</v>
      </c>
      <c r="N223" s="138">
        <f t="shared" si="24"/>
        <v>95447.700000000012</v>
      </c>
      <c r="O223" s="11" t="s">
        <v>4165</v>
      </c>
      <c r="P223" s="22">
        <v>5.6737630969292699E-5</v>
      </c>
      <c r="Q223" s="22"/>
      <c r="R223" s="23">
        <v>4.5390104775434158E-3</v>
      </c>
      <c r="S223" s="7"/>
      <c r="T223" s="23">
        <v>4.5390104775434158E-3</v>
      </c>
      <c r="U223" s="11"/>
      <c r="V223" s="28"/>
      <c r="W223" s="28"/>
      <c r="X223" s="29"/>
      <c r="Y223" s="108" t="str">
        <f t="shared" si="28"/>
        <v>NO OFERTADO</v>
      </c>
      <c r="Z223" s="108" t="str">
        <f t="shared" si="25"/>
        <v>CORRECTO</v>
      </c>
      <c r="AA223" s="29">
        <f t="shared" si="29"/>
        <v>0</v>
      </c>
      <c r="AB223" s="23">
        <v>1.134752619385854E-3</v>
      </c>
      <c r="AC223" s="7"/>
      <c r="AD223" s="23">
        <v>1.134752619385854E-3</v>
      </c>
      <c r="AE223" s="28"/>
      <c r="AF223" s="28"/>
      <c r="AG223" s="28"/>
      <c r="AH223" s="29"/>
      <c r="AI223" s="108" t="str">
        <f t="shared" si="30"/>
        <v>NO OFERTADO</v>
      </c>
      <c r="AJ223" s="108" t="str">
        <f t="shared" si="26"/>
        <v>CORRECTO</v>
      </c>
      <c r="AK223" s="108"/>
      <c r="AL223" s="108"/>
      <c r="AM223" s="108"/>
      <c r="AN223" s="28"/>
      <c r="AO223" s="28"/>
      <c r="AP223" s="28"/>
      <c r="AQ223" s="29"/>
      <c r="AR223" s="108" t="str">
        <f t="shared" si="31"/>
        <v>NO OFERTADO</v>
      </c>
      <c r="AS223" s="109" t="str">
        <f t="shared" si="27"/>
        <v>CORRECTO</v>
      </c>
    </row>
    <row r="224" spans="1:45" x14ac:dyDescent="0.25">
      <c r="A224" s="134">
        <v>2427</v>
      </c>
      <c r="B224" s="135">
        <v>1987</v>
      </c>
      <c r="C224" s="10" t="s">
        <v>3450</v>
      </c>
      <c r="D224" s="136" t="s">
        <v>3451</v>
      </c>
      <c r="E224" s="136" t="s">
        <v>524</v>
      </c>
      <c r="F224" s="136" t="s">
        <v>166</v>
      </c>
      <c r="G224" s="136" t="s">
        <v>3452</v>
      </c>
      <c r="H224" s="136" t="s">
        <v>211</v>
      </c>
      <c r="I224" s="137" t="s">
        <v>45</v>
      </c>
      <c r="J224" s="8">
        <v>120</v>
      </c>
      <c r="K224" s="8" t="s">
        <v>3453</v>
      </c>
      <c r="L224" s="9">
        <v>336</v>
      </c>
      <c r="M224" s="138">
        <v>120</v>
      </c>
      <c r="N224" s="138">
        <f t="shared" si="24"/>
        <v>40320</v>
      </c>
      <c r="O224" s="11" t="s">
        <v>4165</v>
      </c>
      <c r="P224" s="22">
        <v>2.3967694147495241E-5</v>
      </c>
      <c r="Q224" s="22"/>
      <c r="R224" s="23">
        <v>1.9174155317996193E-3</v>
      </c>
      <c r="S224" s="7"/>
      <c r="T224" s="23">
        <v>1.9174155317996193E-3</v>
      </c>
      <c r="U224" s="11"/>
      <c r="V224" s="28"/>
      <c r="W224" s="28"/>
      <c r="X224" s="29"/>
      <c r="Y224" s="108" t="str">
        <f t="shared" si="28"/>
        <v>NO OFERTADO</v>
      </c>
      <c r="Z224" s="108" t="str">
        <f t="shared" si="25"/>
        <v>CORRECTO</v>
      </c>
      <c r="AA224" s="29">
        <f t="shared" si="29"/>
        <v>0</v>
      </c>
      <c r="AB224" s="23">
        <v>4.7935388294990483E-4</v>
      </c>
      <c r="AC224" s="7"/>
      <c r="AD224" s="23">
        <v>4.7935388294990483E-4</v>
      </c>
      <c r="AE224" s="28"/>
      <c r="AF224" s="28"/>
      <c r="AG224" s="28"/>
      <c r="AH224" s="29"/>
      <c r="AI224" s="108" t="str">
        <f t="shared" si="30"/>
        <v>NO OFERTADO</v>
      </c>
      <c r="AJ224" s="108" t="str">
        <f t="shared" si="26"/>
        <v>CORRECTO</v>
      </c>
      <c r="AK224" s="108"/>
      <c r="AL224" s="108"/>
      <c r="AM224" s="108"/>
      <c r="AN224" s="28"/>
      <c r="AO224" s="28"/>
      <c r="AP224" s="28"/>
      <c r="AQ224" s="29"/>
      <c r="AR224" s="108" t="str">
        <f t="shared" si="31"/>
        <v>NO OFERTADO</v>
      </c>
      <c r="AS224" s="109" t="str">
        <f t="shared" si="27"/>
        <v>CORRECTO</v>
      </c>
    </row>
    <row r="225" spans="1:45" ht="24" x14ac:dyDescent="0.25">
      <c r="A225" s="134">
        <v>2428</v>
      </c>
      <c r="B225" s="135">
        <v>2071</v>
      </c>
      <c r="C225" s="10" t="s">
        <v>3599</v>
      </c>
      <c r="D225" s="136" t="s">
        <v>126</v>
      </c>
      <c r="E225" s="136" t="s">
        <v>6</v>
      </c>
      <c r="F225" s="136" t="s">
        <v>101</v>
      </c>
      <c r="G225" s="136" t="s">
        <v>8</v>
      </c>
      <c r="H225" s="136" t="s">
        <v>7</v>
      </c>
      <c r="I225" s="137" t="s">
        <v>45</v>
      </c>
      <c r="J225" s="8">
        <v>1</v>
      </c>
      <c r="K225" s="8" t="s">
        <v>3600</v>
      </c>
      <c r="L225" s="9">
        <v>4857.72</v>
      </c>
      <c r="M225" s="138">
        <v>30</v>
      </c>
      <c r="N225" s="138">
        <f t="shared" si="24"/>
        <v>145731.6</v>
      </c>
      <c r="O225" s="11" t="s">
        <v>4165</v>
      </c>
      <c r="P225" s="22">
        <v>8.6628234534353105E-5</v>
      </c>
      <c r="Q225" s="22"/>
      <c r="R225" s="23">
        <v>6.9302587627482481E-3</v>
      </c>
      <c r="S225" s="7"/>
      <c r="T225" s="23">
        <v>6.9302587627482481E-3</v>
      </c>
      <c r="U225" s="11"/>
      <c r="V225" s="28"/>
      <c r="W225" s="28"/>
      <c r="X225" s="29"/>
      <c r="Y225" s="108" t="str">
        <f t="shared" si="28"/>
        <v>NO OFERTADO</v>
      </c>
      <c r="Z225" s="108" t="str">
        <f t="shared" si="25"/>
        <v>CORRECTO</v>
      </c>
      <c r="AA225" s="29">
        <f t="shared" si="29"/>
        <v>0</v>
      </c>
      <c r="AB225" s="23">
        <v>1.732564690687062E-3</v>
      </c>
      <c r="AC225" s="7"/>
      <c r="AD225" s="23">
        <v>1.732564690687062E-3</v>
      </c>
      <c r="AE225" s="28"/>
      <c r="AF225" s="28"/>
      <c r="AG225" s="28"/>
      <c r="AH225" s="29"/>
      <c r="AI225" s="108" t="str">
        <f t="shared" si="30"/>
        <v>NO OFERTADO</v>
      </c>
      <c r="AJ225" s="108" t="str">
        <f t="shared" si="26"/>
        <v>CORRECTO</v>
      </c>
      <c r="AK225" s="108"/>
      <c r="AL225" s="108"/>
      <c r="AM225" s="108"/>
      <c r="AN225" s="28"/>
      <c r="AO225" s="28"/>
      <c r="AP225" s="28"/>
      <c r="AQ225" s="29"/>
      <c r="AR225" s="108" t="str">
        <f t="shared" si="31"/>
        <v>NO OFERTADO</v>
      </c>
      <c r="AS225" s="109" t="str">
        <f t="shared" si="27"/>
        <v>CORRECTO</v>
      </c>
    </row>
    <row r="226" spans="1:45" x14ac:dyDescent="0.25">
      <c r="A226" s="134">
        <v>2429</v>
      </c>
      <c r="B226" s="135">
        <v>2295</v>
      </c>
      <c r="C226" s="10" t="s">
        <v>3881</v>
      </c>
      <c r="D226" s="136" t="s">
        <v>3883</v>
      </c>
      <c r="E226" s="136" t="s">
        <v>155</v>
      </c>
      <c r="F226" s="136" t="s">
        <v>155</v>
      </c>
      <c r="G226" s="136" t="s">
        <v>156</v>
      </c>
      <c r="H226" s="136" t="s">
        <v>155</v>
      </c>
      <c r="I226" s="137">
        <v>26444.63</v>
      </c>
      <c r="J226" s="8">
        <v>1</v>
      </c>
      <c r="K226" s="8" t="s">
        <v>2046</v>
      </c>
      <c r="L226" s="9">
        <v>26444.63</v>
      </c>
      <c r="M226" s="138">
        <v>10</v>
      </c>
      <c r="N226" s="138">
        <f t="shared" si="24"/>
        <v>264446.3</v>
      </c>
      <c r="O226" s="11" t="s">
        <v>4165</v>
      </c>
      <c r="P226" s="22">
        <v>1.5719662789773735E-4</v>
      </c>
      <c r="Q226" s="22">
        <v>2.7516233411950622E-4</v>
      </c>
      <c r="R226" s="23">
        <v>1.2575730231818988E-2</v>
      </c>
      <c r="S226" s="24">
        <v>4.1274350117925934E-3</v>
      </c>
      <c r="T226" s="23">
        <v>1.6703165243611581E-2</v>
      </c>
      <c r="U226" s="11"/>
      <c r="V226" s="28"/>
      <c r="W226" s="28"/>
      <c r="X226" s="29"/>
      <c r="Y226" s="108" t="str">
        <f t="shared" si="28"/>
        <v>NO OFERTADO</v>
      </c>
      <c r="Z226" s="108" t="str">
        <f t="shared" si="25"/>
        <v>CORRECTO</v>
      </c>
      <c r="AA226" s="29">
        <f t="shared" si="29"/>
        <v>0</v>
      </c>
      <c r="AB226" s="23">
        <v>3.143932557954747E-3</v>
      </c>
      <c r="AC226" s="24">
        <v>1.3758116705975311E-3</v>
      </c>
      <c r="AD226" s="23">
        <v>4.5197442285522778E-3</v>
      </c>
      <c r="AE226" s="28"/>
      <c r="AF226" s="28"/>
      <c r="AG226" s="28"/>
      <c r="AH226" s="29"/>
      <c r="AI226" s="108" t="str">
        <f t="shared" si="30"/>
        <v>NO OFERTADO</v>
      </c>
      <c r="AJ226" s="108" t="str">
        <f t="shared" si="26"/>
        <v>CORRECTO</v>
      </c>
      <c r="AK226" s="108"/>
      <c r="AL226" s="108"/>
      <c r="AM226" s="108"/>
      <c r="AN226" s="28"/>
      <c r="AO226" s="28"/>
      <c r="AP226" s="28"/>
      <c r="AQ226" s="29"/>
      <c r="AR226" s="108" t="str">
        <f t="shared" si="31"/>
        <v>NO OFERTADO</v>
      </c>
      <c r="AS226" s="109" t="str">
        <f t="shared" si="27"/>
        <v>CORRECTO</v>
      </c>
    </row>
    <row r="227" spans="1:45" x14ac:dyDescent="0.25">
      <c r="A227" s="134">
        <v>2430</v>
      </c>
      <c r="B227" s="135">
        <v>2294</v>
      </c>
      <c r="C227" s="10" t="s">
        <v>3881</v>
      </c>
      <c r="D227" s="136" t="s">
        <v>3882</v>
      </c>
      <c r="E227" s="136" t="s">
        <v>155</v>
      </c>
      <c r="F227" s="136" t="s">
        <v>155</v>
      </c>
      <c r="G227" s="136" t="s">
        <v>156</v>
      </c>
      <c r="H227" s="136" t="s">
        <v>155</v>
      </c>
      <c r="I227" s="137">
        <v>8814.8799999999992</v>
      </c>
      <c r="J227" s="8">
        <v>1</v>
      </c>
      <c r="K227" s="8" t="s">
        <v>2046</v>
      </c>
      <c r="L227" s="9">
        <v>8814.8799999999992</v>
      </c>
      <c r="M227" s="138">
        <v>10</v>
      </c>
      <c r="N227" s="138">
        <f t="shared" si="24"/>
        <v>88148.799999999988</v>
      </c>
      <c r="O227" s="11" t="s">
        <v>4165</v>
      </c>
      <c r="P227" s="22">
        <v>5.239889578047441E-5</v>
      </c>
      <c r="Q227" s="22">
        <v>9.1720812723919857E-5</v>
      </c>
      <c r="R227" s="23">
        <v>4.191911662437953E-3</v>
      </c>
      <c r="S227" s="24">
        <v>1.3758121908587979E-3</v>
      </c>
      <c r="T227" s="23">
        <v>5.5677238532967511E-3</v>
      </c>
      <c r="U227" s="11"/>
      <c r="V227" s="28"/>
      <c r="W227" s="28"/>
      <c r="X227" s="29"/>
      <c r="Y227" s="108" t="str">
        <f t="shared" si="28"/>
        <v>NO OFERTADO</v>
      </c>
      <c r="Z227" s="108" t="str">
        <f t="shared" si="25"/>
        <v>CORRECTO</v>
      </c>
      <c r="AA227" s="29">
        <f t="shared" si="29"/>
        <v>0</v>
      </c>
      <c r="AB227" s="23">
        <v>1.0479779156094883E-3</v>
      </c>
      <c r="AC227" s="24">
        <v>4.5860406361959927E-4</v>
      </c>
      <c r="AD227" s="23">
        <v>1.5065819792290875E-3</v>
      </c>
      <c r="AE227" s="28"/>
      <c r="AF227" s="28"/>
      <c r="AG227" s="28"/>
      <c r="AH227" s="29"/>
      <c r="AI227" s="108" t="str">
        <f t="shared" si="30"/>
        <v>NO OFERTADO</v>
      </c>
      <c r="AJ227" s="108" t="str">
        <f t="shared" si="26"/>
        <v>CORRECTO</v>
      </c>
      <c r="AK227" s="108"/>
      <c r="AL227" s="108"/>
      <c r="AM227" s="108"/>
      <c r="AN227" s="28"/>
      <c r="AO227" s="28"/>
      <c r="AP227" s="28"/>
      <c r="AQ227" s="29"/>
      <c r="AR227" s="108" t="str">
        <f t="shared" si="31"/>
        <v>NO OFERTADO</v>
      </c>
      <c r="AS227" s="109" t="str">
        <f t="shared" si="27"/>
        <v>CORRECTO</v>
      </c>
    </row>
    <row r="228" spans="1:45" x14ac:dyDescent="0.25">
      <c r="A228" s="134">
        <v>2431</v>
      </c>
      <c r="B228" s="135">
        <v>2296</v>
      </c>
      <c r="C228" s="10" t="s">
        <v>2044</v>
      </c>
      <c r="D228" s="136" t="s">
        <v>1583</v>
      </c>
      <c r="E228" s="136" t="s">
        <v>155</v>
      </c>
      <c r="F228" s="136" t="s">
        <v>155</v>
      </c>
      <c r="G228" s="136" t="s">
        <v>156</v>
      </c>
      <c r="H228" s="136" t="s">
        <v>155</v>
      </c>
      <c r="I228" s="137">
        <v>17629.752000000004</v>
      </c>
      <c r="J228" s="8">
        <v>1</v>
      </c>
      <c r="K228" s="8" t="s">
        <v>3884</v>
      </c>
      <c r="L228" s="9">
        <v>13400.8</v>
      </c>
      <c r="M228" s="138">
        <v>10</v>
      </c>
      <c r="N228" s="138">
        <f t="shared" si="24"/>
        <v>134008</v>
      </c>
      <c r="O228" s="11" t="s">
        <v>4165</v>
      </c>
      <c r="P228" s="22">
        <v>7.9659294576327934E-5</v>
      </c>
      <c r="Q228" s="22">
        <v>1.3943834370413498E-4</v>
      </c>
      <c r="R228" s="23">
        <v>6.372743566106235E-3</v>
      </c>
      <c r="S228" s="24">
        <v>2.0915751555620247E-3</v>
      </c>
      <c r="T228" s="23">
        <v>8.4643187216682601E-3</v>
      </c>
      <c r="U228" s="11"/>
      <c r="V228" s="28"/>
      <c r="W228" s="28"/>
      <c r="X228" s="29"/>
      <c r="Y228" s="108" t="str">
        <f t="shared" si="28"/>
        <v>NO OFERTADO</v>
      </c>
      <c r="Z228" s="108" t="str">
        <f t="shared" si="25"/>
        <v>CORRECTO</v>
      </c>
      <c r="AA228" s="29">
        <f t="shared" si="29"/>
        <v>0</v>
      </c>
      <c r="AB228" s="23">
        <v>1.5931858915265587E-3</v>
      </c>
      <c r="AC228" s="24">
        <v>6.9719171852067492E-4</v>
      </c>
      <c r="AD228" s="23">
        <v>2.2903776100472338E-3</v>
      </c>
      <c r="AE228" s="28"/>
      <c r="AF228" s="28"/>
      <c r="AG228" s="28"/>
      <c r="AH228" s="29"/>
      <c r="AI228" s="108" t="str">
        <f t="shared" si="30"/>
        <v>NO OFERTADO</v>
      </c>
      <c r="AJ228" s="108" t="str">
        <f t="shared" si="26"/>
        <v>CORRECTO</v>
      </c>
      <c r="AK228" s="108"/>
      <c r="AL228" s="108"/>
      <c r="AM228" s="108"/>
      <c r="AN228" s="28"/>
      <c r="AO228" s="28"/>
      <c r="AP228" s="28"/>
      <c r="AQ228" s="29"/>
      <c r="AR228" s="108" t="str">
        <f t="shared" si="31"/>
        <v>NO OFERTADO</v>
      </c>
      <c r="AS228" s="109" t="str">
        <f t="shared" si="27"/>
        <v>CORRECTO</v>
      </c>
    </row>
    <row r="229" spans="1:45" ht="24" x14ac:dyDescent="0.25">
      <c r="A229" s="134">
        <v>2432</v>
      </c>
      <c r="B229" s="135">
        <v>2005</v>
      </c>
      <c r="C229" s="10" t="s">
        <v>3415</v>
      </c>
      <c r="D229" s="136" t="s">
        <v>644</v>
      </c>
      <c r="E229" s="136" t="s">
        <v>1095</v>
      </c>
      <c r="F229" s="136" t="s">
        <v>1095</v>
      </c>
      <c r="G229" s="136" t="s">
        <v>537</v>
      </c>
      <c r="H229" s="136" t="s">
        <v>965</v>
      </c>
      <c r="I229" s="137" t="s">
        <v>45</v>
      </c>
      <c r="J229" s="8">
        <v>1</v>
      </c>
      <c r="K229" s="8" t="s">
        <v>3417</v>
      </c>
      <c r="L229" s="9">
        <v>33719.730000000003</v>
      </c>
      <c r="M229" s="138">
        <v>2</v>
      </c>
      <c r="N229" s="138">
        <f t="shared" si="24"/>
        <v>67439.460000000006</v>
      </c>
      <c r="O229" s="11" t="s">
        <v>4165</v>
      </c>
      <c r="P229" s="22">
        <v>4.0088500762704354E-5</v>
      </c>
      <c r="Q229" s="22"/>
      <c r="R229" s="23">
        <v>3.2070800610163484E-3</v>
      </c>
      <c r="S229" s="7"/>
      <c r="T229" s="23">
        <v>3.2070800610163484E-3</v>
      </c>
      <c r="U229" s="11"/>
      <c r="V229" s="28"/>
      <c r="W229" s="28"/>
      <c r="X229" s="29"/>
      <c r="Y229" s="108" t="str">
        <f t="shared" si="28"/>
        <v>NO OFERTADO</v>
      </c>
      <c r="Z229" s="108" t="str">
        <f t="shared" si="25"/>
        <v>CORRECTO</v>
      </c>
      <c r="AA229" s="29">
        <f t="shared" si="29"/>
        <v>0</v>
      </c>
      <c r="AB229" s="23">
        <v>8.017700152540871E-4</v>
      </c>
      <c r="AC229" s="7"/>
      <c r="AD229" s="23">
        <v>8.017700152540871E-4</v>
      </c>
      <c r="AE229" s="28"/>
      <c r="AF229" s="28"/>
      <c r="AG229" s="28"/>
      <c r="AH229" s="29"/>
      <c r="AI229" s="108" t="str">
        <f t="shared" si="30"/>
        <v>NO OFERTADO</v>
      </c>
      <c r="AJ229" s="108" t="str">
        <f t="shared" si="26"/>
        <v>CORRECTO</v>
      </c>
      <c r="AK229" s="108"/>
      <c r="AL229" s="108"/>
      <c r="AM229" s="108"/>
      <c r="AN229" s="28"/>
      <c r="AO229" s="28"/>
      <c r="AP229" s="28"/>
      <c r="AQ229" s="29"/>
      <c r="AR229" s="108" t="str">
        <f t="shared" si="31"/>
        <v>NO OFERTADO</v>
      </c>
      <c r="AS229" s="109" t="str">
        <f t="shared" si="27"/>
        <v>CORRECTO</v>
      </c>
    </row>
    <row r="230" spans="1:45" x14ac:dyDescent="0.25">
      <c r="A230" s="134">
        <v>2433</v>
      </c>
      <c r="B230" s="135">
        <v>2298</v>
      </c>
      <c r="C230" s="10" t="s">
        <v>4662</v>
      </c>
      <c r="D230" s="136" t="s">
        <v>3886</v>
      </c>
      <c r="E230" s="136" t="s">
        <v>201</v>
      </c>
      <c r="F230" s="136" t="s">
        <v>16</v>
      </c>
      <c r="G230" s="136" t="s">
        <v>17</v>
      </c>
      <c r="H230" s="136" t="s">
        <v>16</v>
      </c>
      <c r="I230" s="137" t="s">
        <v>45</v>
      </c>
      <c r="J230" s="8">
        <v>1</v>
      </c>
      <c r="K230" s="8" t="s">
        <v>3887</v>
      </c>
      <c r="L230" s="9">
        <v>3547645.94</v>
      </c>
      <c r="M230" s="138">
        <v>1</v>
      </c>
      <c r="N230" s="138">
        <f t="shared" si="24"/>
        <v>3547645.94</v>
      </c>
      <c r="O230" s="11" t="s">
        <v>4165</v>
      </c>
      <c r="P230" s="22">
        <v>2.1088515087679376E-3</v>
      </c>
      <c r="Q230" s="22"/>
      <c r="R230" s="23">
        <v>0.16870812070143501</v>
      </c>
      <c r="S230" s="7"/>
      <c r="T230" s="23">
        <v>0.16870812070143501</v>
      </c>
      <c r="U230" s="11"/>
      <c r="V230" s="28"/>
      <c r="W230" s="28"/>
      <c r="X230" s="29"/>
      <c r="Y230" s="108" t="str">
        <f t="shared" si="28"/>
        <v>NO OFERTADO</v>
      </c>
      <c r="Z230" s="108" t="str">
        <f t="shared" si="25"/>
        <v>CORRECTO</v>
      </c>
      <c r="AA230" s="29">
        <f t="shared" si="29"/>
        <v>0</v>
      </c>
      <c r="AB230" s="23">
        <v>4.2177030175358753E-2</v>
      </c>
      <c r="AC230" s="7"/>
      <c r="AD230" s="23">
        <v>4.2177030175358753E-2</v>
      </c>
      <c r="AE230" s="28"/>
      <c r="AF230" s="28"/>
      <c r="AG230" s="28"/>
      <c r="AH230" s="29"/>
      <c r="AI230" s="108" t="str">
        <f t="shared" si="30"/>
        <v>NO OFERTADO</v>
      </c>
      <c r="AJ230" s="108" t="str">
        <f t="shared" si="26"/>
        <v>CORRECTO</v>
      </c>
      <c r="AK230" s="108"/>
      <c r="AL230" s="108"/>
      <c r="AM230" s="108"/>
      <c r="AN230" s="28"/>
      <c r="AO230" s="28"/>
      <c r="AP230" s="28"/>
      <c r="AQ230" s="29"/>
      <c r="AR230" s="108" t="str">
        <f t="shared" si="31"/>
        <v>NO OFERTADO</v>
      </c>
      <c r="AS230" s="109" t="str">
        <f t="shared" si="27"/>
        <v>CORRECTO</v>
      </c>
    </row>
    <row r="231" spans="1:45" x14ac:dyDescent="0.25">
      <c r="A231" s="134">
        <v>2434</v>
      </c>
      <c r="B231" s="135">
        <v>2300</v>
      </c>
      <c r="C231" s="10" t="s">
        <v>3891</v>
      </c>
      <c r="D231" s="136" t="s">
        <v>3892</v>
      </c>
      <c r="E231" s="136" t="s">
        <v>165</v>
      </c>
      <c r="F231" s="136" t="s">
        <v>166</v>
      </c>
      <c r="G231" s="136" t="s">
        <v>8</v>
      </c>
      <c r="H231" s="136" t="s">
        <v>81</v>
      </c>
      <c r="I231" s="137" t="s">
        <v>45</v>
      </c>
      <c r="J231" s="8">
        <v>120</v>
      </c>
      <c r="K231" s="8" t="s">
        <v>2173</v>
      </c>
      <c r="L231" s="9">
        <v>3883.65</v>
      </c>
      <c r="M231" s="138">
        <v>120</v>
      </c>
      <c r="N231" s="138">
        <f t="shared" si="24"/>
        <v>466038</v>
      </c>
      <c r="O231" s="11" t="s">
        <v>4165</v>
      </c>
      <c r="P231" s="22">
        <v>2.7703016480928536E-4</v>
      </c>
      <c r="Q231" s="22"/>
      <c r="R231" s="23">
        <v>2.2162413184742828E-2</v>
      </c>
      <c r="S231" s="7"/>
      <c r="T231" s="23">
        <v>2.2162413184742828E-2</v>
      </c>
      <c r="U231" s="11"/>
      <c r="V231" s="28"/>
      <c r="W231" s="28"/>
      <c r="X231" s="29"/>
      <c r="Y231" s="108" t="str">
        <f t="shared" si="28"/>
        <v>NO OFERTADO</v>
      </c>
      <c r="Z231" s="108" t="str">
        <f t="shared" si="25"/>
        <v>CORRECTO</v>
      </c>
      <c r="AA231" s="29">
        <f t="shared" si="29"/>
        <v>0</v>
      </c>
      <c r="AB231" s="23">
        <v>5.5406032961857069E-3</v>
      </c>
      <c r="AC231" s="7"/>
      <c r="AD231" s="23">
        <v>5.5406032961857069E-3</v>
      </c>
      <c r="AE231" s="28"/>
      <c r="AF231" s="28"/>
      <c r="AG231" s="28"/>
      <c r="AH231" s="29"/>
      <c r="AI231" s="108" t="str">
        <f t="shared" si="30"/>
        <v>NO OFERTADO</v>
      </c>
      <c r="AJ231" s="108" t="str">
        <f t="shared" si="26"/>
        <v>CORRECTO</v>
      </c>
      <c r="AK231" s="108"/>
      <c r="AL231" s="108"/>
      <c r="AM231" s="108"/>
      <c r="AN231" s="28"/>
      <c r="AO231" s="28"/>
      <c r="AP231" s="28"/>
      <c r="AQ231" s="29"/>
      <c r="AR231" s="108" t="str">
        <f t="shared" si="31"/>
        <v>NO OFERTADO</v>
      </c>
      <c r="AS231" s="109" t="str">
        <f t="shared" si="27"/>
        <v>CORRECTO</v>
      </c>
    </row>
    <row r="232" spans="1:45" ht="24" x14ac:dyDescent="0.25">
      <c r="A232" s="134">
        <v>2435</v>
      </c>
      <c r="B232" s="135">
        <v>2302</v>
      </c>
      <c r="C232" s="10" t="s">
        <v>1199</v>
      </c>
      <c r="D232" s="136" t="s">
        <v>51</v>
      </c>
      <c r="E232" s="136" t="s">
        <v>6</v>
      </c>
      <c r="F232" s="136" t="s">
        <v>101</v>
      </c>
      <c r="G232" s="136" t="s">
        <v>8</v>
      </c>
      <c r="H232" s="136" t="s">
        <v>7</v>
      </c>
      <c r="I232" s="137" t="s">
        <v>45</v>
      </c>
      <c r="J232" s="8">
        <v>1</v>
      </c>
      <c r="K232" s="8" t="s">
        <v>1200</v>
      </c>
      <c r="L232" s="9">
        <v>1993.75</v>
      </c>
      <c r="M232" s="138">
        <v>30</v>
      </c>
      <c r="N232" s="138">
        <f t="shared" ref="N232:N295" si="32">M232*L232</f>
        <v>59812.5</v>
      </c>
      <c r="O232" s="11" t="s">
        <v>4165</v>
      </c>
      <c r="P232" s="22">
        <v>3.5554754617982615E-5</v>
      </c>
      <c r="Q232" s="22"/>
      <c r="R232" s="23">
        <v>2.8443803694386091E-3</v>
      </c>
      <c r="S232" s="7"/>
      <c r="T232" s="23">
        <v>2.8443803694386091E-3</v>
      </c>
      <c r="U232" s="11"/>
      <c r="V232" s="28"/>
      <c r="W232" s="28"/>
      <c r="X232" s="29"/>
      <c r="Y232" s="108" t="str">
        <f t="shared" si="28"/>
        <v>NO OFERTADO</v>
      </c>
      <c r="Z232" s="108" t="str">
        <f t="shared" si="25"/>
        <v>CORRECTO</v>
      </c>
      <c r="AA232" s="29">
        <f t="shared" si="29"/>
        <v>0</v>
      </c>
      <c r="AB232" s="23">
        <v>7.1109509235965228E-4</v>
      </c>
      <c r="AC232" s="7"/>
      <c r="AD232" s="23">
        <v>7.1109509235965228E-4</v>
      </c>
      <c r="AE232" s="28"/>
      <c r="AF232" s="28"/>
      <c r="AG232" s="28"/>
      <c r="AH232" s="29"/>
      <c r="AI232" s="108" t="str">
        <f t="shared" si="30"/>
        <v>NO OFERTADO</v>
      </c>
      <c r="AJ232" s="108" t="str">
        <f t="shared" si="26"/>
        <v>CORRECTO</v>
      </c>
      <c r="AK232" s="108"/>
      <c r="AL232" s="108"/>
      <c r="AM232" s="108"/>
      <c r="AN232" s="28"/>
      <c r="AO232" s="28"/>
      <c r="AP232" s="28"/>
      <c r="AQ232" s="29"/>
      <c r="AR232" s="108" t="str">
        <f t="shared" si="31"/>
        <v>NO OFERTADO</v>
      </c>
      <c r="AS232" s="109" t="str">
        <f t="shared" si="27"/>
        <v>CORRECTO</v>
      </c>
    </row>
    <row r="233" spans="1:45" ht="24" x14ac:dyDescent="0.25">
      <c r="A233" s="134">
        <v>2436</v>
      </c>
      <c r="B233" s="135">
        <v>2303</v>
      </c>
      <c r="C233" s="10" t="s">
        <v>3895</v>
      </c>
      <c r="D233" s="136" t="s">
        <v>3896</v>
      </c>
      <c r="E233" s="136" t="s">
        <v>6</v>
      </c>
      <c r="F233" s="136" t="s">
        <v>101</v>
      </c>
      <c r="G233" s="136" t="s">
        <v>8</v>
      </c>
      <c r="H233" s="136" t="s">
        <v>7</v>
      </c>
      <c r="I233" s="137" t="s">
        <v>45</v>
      </c>
      <c r="J233" s="8">
        <v>1</v>
      </c>
      <c r="K233" s="8" t="s">
        <v>303</v>
      </c>
      <c r="L233" s="9">
        <v>1134.3800000000001</v>
      </c>
      <c r="M233" s="138">
        <v>30</v>
      </c>
      <c r="N233" s="138">
        <f t="shared" si="32"/>
        <v>34031.4</v>
      </c>
      <c r="O233" s="11" t="s">
        <v>4165</v>
      </c>
      <c r="P233" s="22">
        <v>2.0229518517139621E-5</v>
      </c>
      <c r="Q233" s="22"/>
      <c r="R233" s="23">
        <v>1.6183614813711697E-3</v>
      </c>
      <c r="S233" s="7"/>
      <c r="T233" s="23">
        <v>1.6183614813711697E-3</v>
      </c>
      <c r="U233" s="11"/>
      <c r="V233" s="28"/>
      <c r="W233" s="28"/>
      <c r="X233" s="29"/>
      <c r="Y233" s="108" t="str">
        <f t="shared" si="28"/>
        <v>NO OFERTADO</v>
      </c>
      <c r="Z233" s="108" t="str">
        <f t="shared" si="25"/>
        <v>CORRECTO</v>
      </c>
      <c r="AA233" s="29">
        <f t="shared" si="29"/>
        <v>0</v>
      </c>
      <c r="AB233" s="23">
        <v>4.0459037034279243E-4</v>
      </c>
      <c r="AC233" s="7"/>
      <c r="AD233" s="23">
        <v>4.0459037034279243E-4</v>
      </c>
      <c r="AE233" s="28"/>
      <c r="AF233" s="28"/>
      <c r="AG233" s="28"/>
      <c r="AH233" s="29"/>
      <c r="AI233" s="108" t="str">
        <f t="shared" si="30"/>
        <v>NO OFERTADO</v>
      </c>
      <c r="AJ233" s="108" t="str">
        <f t="shared" si="26"/>
        <v>CORRECTO</v>
      </c>
      <c r="AK233" s="108"/>
      <c r="AL233" s="108"/>
      <c r="AM233" s="108"/>
      <c r="AN233" s="28"/>
      <c r="AO233" s="28"/>
      <c r="AP233" s="28"/>
      <c r="AQ233" s="29"/>
      <c r="AR233" s="108" t="str">
        <f t="shared" si="31"/>
        <v>NO OFERTADO</v>
      </c>
      <c r="AS233" s="109" t="str">
        <f t="shared" si="27"/>
        <v>CORRECTO</v>
      </c>
    </row>
    <row r="234" spans="1:45" ht="24" x14ac:dyDescent="0.25">
      <c r="A234" s="134">
        <v>2437</v>
      </c>
      <c r="B234" s="135">
        <v>1878</v>
      </c>
      <c r="C234" s="10" t="s">
        <v>3260</v>
      </c>
      <c r="D234" s="136" t="s">
        <v>3261</v>
      </c>
      <c r="E234" s="136" t="s">
        <v>787</v>
      </c>
      <c r="F234" s="136" t="s">
        <v>37</v>
      </c>
      <c r="G234" s="136" t="s">
        <v>17</v>
      </c>
      <c r="H234" s="136" t="s">
        <v>37</v>
      </c>
      <c r="I234" s="137">
        <v>1022112</v>
      </c>
      <c r="J234" s="8">
        <v>1</v>
      </c>
      <c r="K234" s="8" t="s">
        <v>3262</v>
      </c>
      <c r="L234" s="9">
        <v>1022112</v>
      </c>
      <c r="M234" s="138">
        <v>1</v>
      </c>
      <c r="N234" s="138">
        <f t="shared" si="32"/>
        <v>1022112</v>
      </c>
      <c r="O234" s="11" t="s">
        <v>4165</v>
      </c>
      <c r="P234" s="22">
        <v>6.0758104663900434E-4</v>
      </c>
      <c r="Q234" s="22">
        <v>1.063530568026691E-3</v>
      </c>
      <c r="R234" s="23">
        <v>4.8606483731120351E-2</v>
      </c>
      <c r="S234" s="24">
        <v>1.5952958520400365E-2</v>
      </c>
      <c r="T234" s="23">
        <v>6.4559442251520716E-2</v>
      </c>
      <c r="U234" s="11"/>
      <c r="V234" s="28"/>
      <c r="W234" s="28"/>
      <c r="X234" s="29"/>
      <c r="Y234" s="108" t="str">
        <f t="shared" si="28"/>
        <v>NO OFERTADO</v>
      </c>
      <c r="Z234" s="108" t="str">
        <f t="shared" si="25"/>
        <v>CORRECTO</v>
      </c>
      <c r="AA234" s="29">
        <f t="shared" si="29"/>
        <v>0</v>
      </c>
      <c r="AB234" s="23">
        <v>1.2151620932780088E-2</v>
      </c>
      <c r="AC234" s="24">
        <v>5.317652840133455E-3</v>
      </c>
      <c r="AD234" s="23">
        <v>1.7469273772913543E-2</v>
      </c>
      <c r="AE234" s="28"/>
      <c r="AF234" s="28"/>
      <c r="AG234" s="28"/>
      <c r="AH234" s="29"/>
      <c r="AI234" s="108" t="str">
        <f t="shared" si="30"/>
        <v>NO OFERTADO</v>
      </c>
      <c r="AJ234" s="108" t="str">
        <f t="shared" si="26"/>
        <v>CORRECTO</v>
      </c>
      <c r="AK234" s="108"/>
      <c r="AL234" s="108"/>
      <c r="AM234" s="108"/>
      <c r="AN234" s="28"/>
      <c r="AO234" s="28"/>
      <c r="AP234" s="28"/>
      <c r="AQ234" s="29"/>
      <c r="AR234" s="108" t="str">
        <f t="shared" si="31"/>
        <v>NO OFERTADO</v>
      </c>
      <c r="AS234" s="109" t="str">
        <f t="shared" si="27"/>
        <v>CORRECTO</v>
      </c>
    </row>
    <row r="235" spans="1:45" ht="24" x14ac:dyDescent="0.25">
      <c r="A235" s="134">
        <v>2438</v>
      </c>
      <c r="B235" s="135">
        <v>1888</v>
      </c>
      <c r="C235" s="10" t="s">
        <v>3260</v>
      </c>
      <c r="D235" s="136" t="s">
        <v>3280</v>
      </c>
      <c r="E235" s="136" t="s">
        <v>787</v>
      </c>
      <c r="F235" s="136" t="s">
        <v>37</v>
      </c>
      <c r="G235" s="136" t="s">
        <v>17</v>
      </c>
      <c r="H235" s="136" t="s">
        <v>37</v>
      </c>
      <c r="I235" s="137">
        <v>511056</v>
      </c>
      <c r="J235" s="8">
        <v>1</v>
      </c>
      <c r="K235" s="8" t="s">
        <v>3262</v>
      </c>
      <c r="L235" s="9">
        <v>511056</v>
      </c>
      <c r="M235" s="138">
        <v>1</v>
      </c>
      <c r="N235" s="138">
        <f t="shared" si="32"/>
        <v>511056</v>
      </c>
      <c r="O235" s="11" t="s">
        <v>4165</v>
      </c>
      <c r="P235" s="22">
        <v>3.0379052331950217E-4</v>
      </c>
      <c r="Q235" s="22">
        <v>5.3176528401334552E-4</v>
      </c>
      <c r="R235" s="23">
        <v>2.4303241865560175E-2</v>
      </c>
      <c r="S235" s="24">
        <v>7.9764792602001824E-3</v>
      </c>
      <c r="T235" s="23">
        <v>3.2279721125760358E-2</v>
      </c>
      <c r="U235" s="11"/>
      <c r="V235" s="28"/>
      <c r="W235" s="28"/>
      <c r="X235" s="29"/>
      <c r="Y235" s="108" t="str">
        <f t="shared" si="28"/>
        <v>NO OFERTADO</v>
      </c>
      <c r="Z235" s="108" t="str">
        <f t="shared" si="25"/>
        <v>CORRECTO</v>
      </c>
      <c r="AA235" s="29">
        <f t="shared" si="29"/>
        <v>0</v>
      </c>
      <c r="AB235" s="23">
        <v>6.0758104663900438E-3</v>
      </c>
      <c r="AC235" s="24">
        <v>2.6588264200667275E-3</v>
      </c>
      <c r="AD235" s="23">
        <v>8.7346368864567713E-3</v>
      </c>
      <c r="AE235" s="28"/>
      <c r="AF235" s="28"/>
      <c r="AG235" s="28"/>
      <c r="AH235" s="29"/>
      <c r="AI235" s="108" t="str">
        <f t="shared" si="30"/>
        <v>NO OFERTADO</v>
      </c>
      <c r="AJ235" s="108" t="str">
        <f t="shared" si="26"/>
        <v>CORRECTO</v>
      </c>
      <c r="AK235" s="108"/>
      <c r="AL235" s="108"/>
      <c r="AM235" s="108"/>
      <c r="AN235" s="28"/>
      <c r="AO235" s="28"/>
      <c r="AP235" s="28"/>
      <c r="AQ235" s="29"/>
      <c r="AR235" s="108" t="str">
        <f t="shared" si="31"/>
        <v>NO OFERTADO</v>
      </c>
      <c r="AS235" s="109" t="str">
        <f t="shared" si="27"/>
        <v>CORRECTO</v>
      </c>
    </row>
    <row r="236" spans="1:45" ht="24" x14ac:dyDescent="0.25">
      <c r="A236" s="134">
        <v>2439</v>
      </c>
      <c r="B236" s="135">
        <v>1900</v>
      </c>
      <c r="C236" s="10" t="s">
        <v>3260</v>
      </c>
      <c r="D236" s="136" t="s">
        <v>3299</v>
      </c>
      <c r="E236" s="136" t="s">
        <v>787</v>
      </c>
      <c r="F236" s="136" t="s">
        <v>37</v>
      </c>
      <c r="G236" s="136" t="s">
        <v>17</v>
      </c>
      <c r="H236" s="136" t="s">
        <v>37</v>
      </c>
      <c r="I236" s="137">
        <v>340704</v>
      </c>
      <c r="J236" s="8">
        <v>1</v>
      </c>
      <c r="K236" s="8" t="s">
        <v>3262</v>
      </c>
      <c r="L236" s="9">
        <v>340704</v>
      </c>
      <c r="M236" s="138">
        <v>1</v>
      </c>
      <c r="N236" s="138">
        <f t="shared" si="32"/>
        <v>340704</v>
      </c>
      <c r="O236" s="11" t="s">
        <v>4165</v>
      </c>
      <c r="P236" s="22">
        <v>2.0252701554633479E-4</v>
      </c>
      <c r="Q236" s="22">
        <v>3.5451018934223036E-4</v>
      </c>
      <c r="R236" s="23">
        <v>1.6202161243706784E-2</v>
      </c>
      <c r="S236" s="24">
        <v>5.3176528401334558E-3</v>
      </c>
      <c r="T236" s="23">
        <v>2.1519814083840239E-2</v>
      </c>
      <c r="U236" s="11"/>
      <c r="V236" s="28"/>
      <c r="W236" s="28"/>
      <c r="X236" s="29"/>
      <c r="Y236" s="108" t="str">
        <f t="shared" si="28"/>
        <v>NO OFERTADO</v>
      </c>
      <c r="Z236" s="108" t="str">
        <f t="shared" si="25"/>
        <v>CORRECTO</v>
      </c>
      <c r="AA236" s="29">
        <f t="shared" si="29"/>
        <v>0</v>
      </c>
      <c r="AB236" s="23">
        <v>4.0505403109266959E-3</v>
      </c>
      <c r="AC236" s="24">
        <v>1.7725509467111519E-3</v>
      </c>
      <c r="AD236" s="23">
        <v>5.8230912576378475E-3</v>
      </c>
      <c r="AE236" s="28"/>
      <c r="AF236" s="28"/>
      <c r="AG236" s="28"/>
      <c r="AH236" s="29"/>
      <c r="AI236" s="108" t="str">
        <f t="shared" si="30"/>
        <v>NO OFERTADO</v>
      </c>
      <c r="AJ236" s="108" t="str">
        <f t="shared" si="26"/>
        <v>CORRECTO</v>
      </c>
      <c r="AK236" s="108"/>
      <c r="AL236" s="108"/>
      <c r="AM236" s="108"/>
      <c r="AN236" s="28"/>
      <c r="AO236" s="28"/>
      <c r="AP236" s="28"/>
      <c r="AQ236" s="29"/>
      <c r="AR236" s="108" t="str">
        <f t="shared" si="31"/>
        <v>NO OFERTADO</v>
      </c>
      <c r="AS236" s="109" t="str">
        <f t="shared" si="27"/>
        <v>CORRECTO</v>
      </c>
    </row>
    <row r="237" spans="1:45" x14ac:dyDescent="0.25">
      <c r="A237" s="134">
        <v>2440</v>
      </c>
      <c r="B237" s="135">
        <v>2304</v>
      </c>
      <c r="C237" s="10" t="s">
        <v>3897</v>
      </c>
      <c r="D237" s="136" t="s">
        <v>3898</v>
      </c>
      <c r="E237" s="136" t="s">
        <v>36</v>
      </c>
      <c r="F237" s="136" t="s">
        <v>15</v>
      </c>
      <c r="G237" s="136" t="s">
        <v>17</v>
      </c>
      <c r="H237" s="136" t="s">
        <v>18</v>
      </c>
      <c r="I237" s="137" t="s">
        <v>45</v>
      </c>
      <c r="J237" s="8">
        <v>1</v>
      </c>
      <c r="K237" s="8" t="s">
        <v>3899</v>
      </c>
      <c r="L237" s="9">
        <v>408070.09</v>
      </c>
      <c r="M237" s="138">
        <v>1</v>
      </c>
      <c r="N237" s="138">
        <f t="shared" si="32"/>
        <v>408070.09</v>
      </c>
      <c r="O237" s="11" t="s">
        <v>4165</v>
      </c>
      <c r="P237" s="22">
        <v>2.4257190247670775E-4</v>
      </c>
      <c r="Q237" s="22"/>
      <c r="R237" s="23">
        <v>1.940575219813662E-2</v>
      </c>
      <c r="S237" s="7"/>
      <c r="T237" s="23">
        <v>1.940575219813662E-2</v>
      </c>
      <c r="U237" s="11"/>
      <c r="V237" s="28"/>
      <c r="W237" s="28"/>
      <c r="X237" s="29"/>
      <c r="Y237" s="108" t="str">
        <f t="shared" si="28"/>
        <v>NO OFERTADO</v>
      </c>
      <c r="Z237" s="108" t="str">
        <f t="shared" si="25"/>
        <v>CORRECTO</v>
      </c>
      <c r="AA237" s="29">
        <f t="shared" si="29"/>
        <v>0</v>
      </c>
      <c r="AB237" s="23">
        <v>4.851438049534155E-3</v>
      </c>
      <c r="AC237" s="7"/>
      <c r="AD237" s="23">
        <v>4.851438049534155E-3</v>
      </c>
      <c r="AE237" s="28"/>
      <c r="AF237" s="28"/>
      <c r="AG237" s="28"/>
      <c r="AH237" s="29"/>
      <c r="AI237" s="108" t="str">
        <f t="shared" si="30"/>
        <v>NO OFERTADO</v>
      </c>
      <c r="AJ237" s="108" t="str">
        <f t="shared" si="26"/>
        <v>CORRECTO</v>
      </c>
      <c r="AK237" s="108"/>
      <c r="AL237" s="108"/>
      <c r="AM237" s="108"/>
      <c r="AN237" s="28"/>
      <c r="AO237" s="28"/>
      <c r="AP237" s="28"/>
      <c r="AQ237" s="29"/>
      <c r="AR237" s="108" t="str">
        <f t="shared" si="31"/>
        <v>NO OFERTADO</v>
      </c>
      <c r="AS237" s="109" t="str">
        <f t="shared" si="27"/>
        <v>CORRECTO</v>
      </c>
    </row>
    <row r="238" spans="1:45" ht="60" x14ac:dyDescent="0.25">
      <c r="A238" s="134">
        <v>2441</v>
      </c>
      <c r="B238" s="135">
        <v>2305</v>
      </c>
      <c r="C238" s="10" t="s">
        <v>3900</v>
      </c>
      <c r="D238" s="136" t="s">
        <v>562</v>
      </c>
      <c r="E238" s="136" t="s">
        <v>165</v>
      </c>
      <c r="F238" s="136" t="s">
        <v>166</v>
      </c>
      <c r="G238" s="136" t="s">
        <v>8</v>
      </c>
      <c r="H238" s="136" t="s">
        <v>3901</v>
      </c>
      <c r="I238" s="137" t="s">
        <v>45</v>
      </c>
      <c r="J238" s="8">
        <v>500</v>
      </c>
      <c r="K238" s="8" t="s">
        <v>562</v>
      </c>
      <c r="L238" s="9">
        <v>33.630000000000003</v>
      </c>
      <c r="M238" s="138">
        <v>500</v>
      </c>
      <c r="N238" s="138">
        <f t="shared" si="32"/>
        <v>16815</v>
      </c>
      <c r="O238" s="11" t="s">
        <v>4165</v>
      </c>
      <c r="P238" s="22">
        <v>9.9954557810052701E-6</v>
      </c>
      <c r="Q238" s="22"/>
      <c r="R238" s="23">
        <v>7.9963646248042163E-4</v>
      </c>
      <c r="S238" s="7"/>
      <c r="T238" s="23">
        <v>7.9963646248042163E-4</v>
      </c>
      <c r="U238" s="11"/>
      <c r="V238" s="28"/>
      <c r="W238" s="28"/>
      <c r="X238" s="29"/>
      <c r="Y238" s="108" t="str">
        <f t="shared" si="28"/>
        <v>NO OFERTADO</v>
      </c>
      <c r="Z238" s="108" t="str">
        <f t="shared" si="25"/>
        <v>CORRECTO</v>
      </c>
      <c r="AA238" s="29">
        <f t="shared" si="29"/>
        <v>0</v>
      </c>
      <c r="AB238" s="23">
        <v>1.9990911562010541E-4</v>
      </c>
      <c r="AC238" s="7"/>
      <c r="AD238" s="23">
        <v>1.9990911562010541E-4</v>
      </c>
      <c r="AE238" s="28"/>
      <c r="AF238" s="28"/>
      <c r="AG238" s="28"/>
      <c r="AH238" s="29"/>
      <c r="AI238" s="108" t="str">
        <f t="shared" si="30"/>
        <v>NO OFERTADO</v>
      </c>
      <c r="AJ238" s="108" t="str">
        <f t="shared" si="26"/>
        <v>CORRECTO</v>
      </c>
      <c r="AK238" s="108"/>
      <c r="AL238" s="108"/>
      <c r="AM238" s="108"/>
      <c r="AN238" s="28"/>
      <c r="AO238" s="28"/>
      <c r="AP238" s="28"/>
      <c r="AQ238" s="29"/>
      <c r="AR238" s="108" t="str">
        <f t="shared" si="31"/>
        <v>NO OFERTADO</v>
      </c>
      <c r="AS238" s="109" t="str">
        <f t="shared" si="27"/>
        <v>CORRECTO</v>
      </c>
    </row>
    <row r="239" spans="1:45" ht="36" x14ac:dyDescent="0.25">
      <c r="A239" s="134">
        <v>2442</v>
      </c>
      <c r="B239" s="135">
        <v>2306</v>
      </c>
      <c r="C239" s="10" t="s">
        <v>3902</v>
      </c>
      <c r="D239" s="136" t="s">
        <v>562</v>
      </c>
      <c r="E239" s="136" t="s">
        <v>165</v>
      </c>
      <c r="F239" s="136" t="s">
        <v>166</v>
      </c>
      <c r="G239" s="136" t="s">
        <v>8</v>
      </c>
      <c r="H239" s="136" t="s">
        <v>571</v>
      </c>
      <c r="I239" s="137" t="s">
        <v>45</v>
      </c>
      <c r="J239" s="8">
        <v>250</v>
      </c>
      <c r="K239" s="8" t="s">
        <v>562</v>
      </c>
      <c r="L239" s="9">
        <v>469.8</v>
      </c>
      <c r="M239" s="138">
        <v>250</v>
      </c>
      <c r="N239" s="138">
        <f t="shared" si="32"/>
        <v>117450</v>
      </c>
      <c r="O239" s="11" t="s">
        <v>4165</v>
      </c>
      <c r="P239" s="22">
        <v>6.9816609068038595E-5</v>
      </c>
      <c r="Q239" s="22"/>
      <c r="R239" s="23">
        <v>5.5853287254430881E-3</v>
      </c>
      <c r="S239" s="7"/>
      <c r="T239" s="23">
        <v>5.5853287254430881E-3</v>
      </c>
      <c r="U239" s="11"/>
      <c r="V239" s="28"/>
      <c r="W239" s="28"/>
      <c r="X239" s="29"/>
      <c r="Y239" s="108" t="str">
        <f t="shared" si="28"/>
        <v>NO OFERTADO</v>
      </c>
      <c r="Z239" s="108" t="str">
        <f t="shared" si="25"/>
        <v>CORRECTO</v>
      </c>
      <c r="AA239" s="29">
        <f t="shared" si="29"/>
        <v>0</v>
      </c>
      <c r="AB239" s="23">
        <v>1.396332181360772E-3</v>
      </c>
      <c r="AC239" s="7"/>
      <c r="AD239" s="23">
        <v>1.396332181360772E-3</v>
      </c>
      <c r="AE239" s="28"/>
      <c r="AF239" s="28"/>
      <c r="AG239" s="28"/>
      <c r="AH239" s="29"/>
      <c r="AI239" s="108" t="str">
        <f t="shared" si="30"/>
        <v>NO OFERTADO</v>
      </c>
      <c r="AJ239" s="108" t="str">
        <f t="shared" si="26"/>
        <v>CORRECTO</v>
      </c>
      <c r="AK239" s="108"/>
      <c r="AL239" s="108"/>
      <c r="AM239" s="108"/>
      <c r="AN239" s="28"/>
      <c r="AO239" s="28"/>
      <c r="AP239" s="28"/>
      <c r="AQ239" s="29"/>
      <c r="AR239" s="108" t="str">
        <f t="shared" si="31"/>
        <v>NO OFERTADO</v>
      </c>
      <c r="AS239" s="109" t="str">
        <f t="shared" si="27"/>
        <v>CORRECTO</v>
      </c>
    </row>
    <row r="240" spans="1:45" x14ac:dyDescent="0.25">
      <c r="A240" s="134">
        <v>2443</v>
      </c>
      <c r="B240" s="135">
        <v>2755</v>
      </c>
      <c r="C240" s="10" t="s">
        <v>4689</v>
      </c>
      <c r="D240" s="136" t="s">
        <v>562</v>
      </c>
      <c r="E240" s="136" t="s">
        <v>201</v>
      </c>
      <c r="F240" s="136" t="s">
        <v>241</v>
      </c>
      <c r="G240" s="136" t="s">
        <v>8</v>
      </c>
      <c r="H240" s="136" t="s">
        <v>571</v>
      </c>
      <c r="I240" s="137" t="s">
        <v>45</v>
      </c>
      <c r="J240" s="8">
        <v>400</v>
      </c>
      <c r="K240" s="8">
        <v>20173017</v>
      </c>
      <c r="L240" s="9">
        <v>216.77</v>
      </c>
      <c r="M240" s="9">
        <v>375</v>
      </c>
      <c r="N240" s="138">
        <f t="shared" si="32"/>
        <v>81288.75</v>
      </c>
      <c r="O240" s="11" t="s">
        <v>4165</v>
      </c>
      <c r="P240" s="22">
        <v>4.8321029207147911E-5</v>
      </c>
      <c r="Q240" s="22"/>
      <c r="R240" s="23">
        <v>3.865682336571833E-3</v>
      </c>
      <c r="S240" s="7"/>
      <c r="T240" s="23">
        <v>3.865682336571833E-3</v>
      </c>
      <c r="U240" s="11"/>
      <c r="V240" s="28"/>
      <c r="W240" s="28"/>
      <c r="X240" s="29"/>
      <c r="Y240" s="108" t="str">
        <f t="shared" si="28"/>
        <v>NO OFERTADO</v>
      </c>
      <c r="Z240" s="108" t="str">
        <f t="shared" si="25"/>
        <v>CORRECTO</v>
      </c>
      <c r="AA240" s="29">
        <f t="shared" si="29"/>
        <v>0</v>
      </c>
      <c r="AB240" s="23">
        <v>9.6642058414295824E-4</v>
      </c>
      <c r="AC240" s="7"/>
      <c r="AD240" s="23">
        <v>9.6642058414295824E-4</v>
      </c>
      <c r="AE240" s="28"/>
      <c r="AF240" s="28"/>
      <c r="AG240" s="28"/>
      <c r="AH240" s="29"/>
      <c r="AI240" s="108" t="str">
        <f t="shared" si="30"/>
        <v>NO OFERTADO</v>
      </c>
      <c r="AJ240" s="108" t="str">
        <f t="shared" si="26"/>
        <v>CORRECTO</v>
      </c>
      <c r="AK240" s="108"/>
      <c r="AL240" s="108"/>
      <c r="AM240" s="108"/>
      <c r="AN240" s="28"/>
      <c r="AO240" s="28"/>
      <c r="AP240" s="28"/>
      <c r="AQ240" s="29"/>
      <c r="AR240" s="108" t="str">
        <f t="shared" si="31"/>
        <v>NO OFERTADO</v>
      </c>
      <c r="AS240" s="109" t="str">
        <f t="shared" si="27"/>
        <v>CORRECTO</v>
      </c>
    </row>
    <row r="241" spans="1:45" ht="24" x14ac:dyDescent="0.25">
      <c r="A241" s="134">
        <v>2444</v>
      </c>
      <c r="B241" s="135">
        <v>2307</v>
      </c>
      <c r="C241" s="10" t="s">
        <v>3903</v>
      </c>
      <c r="D241" s="136" t="s">
        <v>562</v>
      </c>
      <c r="E241" s="136" t="s">
        <v>201</v>
      </c>
      <c r="F241" s="136" t="s">
        <v>241</v>
      </c>
      <c r="G241" s="136" t="s">
        <v>8</v>
      </c>
      <c r="H241" s="136" t="s">
        <v>3904</v>
      </c>
      <c r="I241" s="137" t="s">
        <v>45</v>
      </c>
      <c r="J241" s="8">
        <v>800</v>
      </c>
      <c r="K241" s="8" t="s">
        <v>562</v>
      </c>
      <c r="L241" s="9">
        <v>248.57</v>
      </c>
      <c r="M241" s="138">
        <v>800</v>
      </c>
      <c r="N241" s="138">
        <f t="shared" si="32"/>
        <v>198856</v>
      </c>
      <c r="O241" s="11" t="s">
        <v>4165</v>
      </c>
      <c r="P241" s="22">
        <v>1.1820733599688277E-4</v>
      </c>
      <c r="Q241" s="22"/>
      <c r="R241" s="23">
        <v>9.4565868797506225E-3</v>
      </c>
      <c r="S241" s="7"/>
      <c r="T241" s="23">
        <v>9.4565868797506225E-3</v>
      </c>
      <c r="U241" s="11"/>
      <c r="V241" s="28"/>
      <c r="W241" s="28"/>
      <c r="X241" s="29"/>
      <c r="Y241" s="108" t="str">
        <f t="shared" si="28"/>
        <v>NO OFERTADO</v>
      </c>
      <c r="Z241" s="108" t="str">
        <f t="shared" si="25"/>
        <v>CORRECTO</v>
      </c>
      <c r="AA241" s="29">
        <f t="shared" si="29"/>
        <v>0</v>
      </c>
      <c r="AB241" s="23">
        <v>2.3641467199376556E-3</v>
      </c>
      <c r="AC241" s="7"/>
      <c r="AD241" s="23">
        <v>2.3641467199376556E-3</v>
      </c>
      <c r="AE241" s="28"/>
      <c r="AF241" s="28"/>
      <c r="AG241" s="28"/>
      <c r="AH241" s="29"/>
      <c r="AI241" s="108" t="str">
        <f t="shared" si="30"/>
        <v>NO OFERTADO</v>
      </c>
      <c r="AJ241" s="108" t="str">
        <f t="shared" si="26"/>
        <v>CORRECTO</v>
      </c>
      <c r="AK241" s="108"/>
      <c r="AL241" s="108"/>
      <c r="AM241" s="108"/>
      <c r="AN241" s="28"/>
      <c r="AO241" s="28"/>
      <c r="AP241" s="28"/>
      <c r="AQ241" s="29"/>
      <c r="AR241" s="108" t="str">
        <f t="shared" si="31"/>
        <v>NO OFERTADO</v>
      </c>
      <c r="AS241" s="109" t="str">
        <f t="shared" si="27"/>
        <v>CORRECTO</v>
      </c>
    </row>
    <row r="242" spans="1:45" x14ac:dyDescent="0.25">
      <c r="A242" s="134">
        <v>2445</v>
      </c>
      <c r="B242" s="135">
        <v>1978</v>
      </c>
      <c r="C242" s="10" t="s">
        <v>3429</v>
      </c>
      <c r="D242" s="136" t="s">
        <v>3430</v>
      </c>
      <c r="E242" s="136" t="s">
        <v>201</v>
      </c>
      <c r="F242" s="136" t="s">
        <v>241</v>
      </c>
      <c r="G242" s="136" t="s">
        <v>8</v>
      </c>
      <c r="H242" s="136" t="s">
        <v>571</v>
      </c>
      <c r="I242" s="137" t="s">
        <v>45</v>
      </c>
      <c r="J242" s="8">
        <v>400</v>
      </c>
      <c r="K242" s="8" t="s">
        <v>3372</v>
      </c>
      <c r="L242" s="9">
        <v>147.13999999999999</v>
      </c>
      <c r="M242" s="138">
        <v>400</v>
      </c>
      <c r="N242" s="138">
        <f t="shared" si="32"/>
        <v>58855.999999999993</v>
      </c>
      <c r="O242" s="11" t="s">
        <v>4165</v>
      </c>
      <c r="P242" s="22">
        <v>3.49861757625243E-5</v>
      </c>
      <c r="Q242" s="22"/>
      <c r="R242" s="23">
        <v>2.7988940610019441E-3</v>
      </c>
      <c r="S242" s="7"/>
      <c r="T242" s="23">
        <v>2.7988940610019441E-3</v>
      </c>
      <c r="U242" s="11"/>
      <c r="V242" s="28"/>
      <c r="W242" s="28"/>
      <c r="X242" s="29"/>
      <c r="Y242" s="108" t="str">
        <f t="shared" si="28"/>
        <v>NO OFERTADO</v>
      </c>
      <c r="Z242" s="108" t="str">
        <f t="shared" si="25"/>
        <v>CORRECTO</v>
      </c>
      <c r="AA242" s="29">
        <f t="shared" si="29"/>
        <v>0</v>
      </c>
      <c r="AB242" s="23">
        <v>6.9972351525048602E-4</v>
      </c>
      <c r="AC242" s="7"/>
      <c r="AD242" s="23">
        <v>6.9972351525048602E-4</v>
      </c>
      <c r="AE242" s="28"/>
      <c r="AF242" s="28"/>
      <c r="AG242" s="28"/>
      <c r="AH242" s="29"/>
      <c r="AI242" s="108" t="str">
        <f t="shared" si="30"/>
        <v>NO OFERTADO</v>
      </c>
      <c r="AJ242" s="108" t="str">
        <f t="shared" si="26"/>
        <v>CORRECTO</v>
      </c>
      <c r="AK242" s="108"/>
      <c r="AL242" s="108"/>
      <c r="AM242" s="108"/>
      <c r="AN242" s="28"/>
      <c r="AO242" s="28"/>
      <c r="AP242" s="28"/>
      <c r="AQ242" s="29"/>
      <c r="AR242" s="108" t="str">
        <f t="shared" si="31"/>
        <v>NO OFERTADO</v>
      </c>
      <c r="AS242" s="109" t="str">
        <f t="shared" si="27"/>
        <v>CORRECTO</v>
      </c>
    </row>
    <row r="243" spans="1:45" x14ac:dyDescent="0.25">
      <c r="A243" s="134">
        <v>2446</v>
      </c>
      <c r="B243" s="135">
        <v>2308</v>
      </c>
      <c r="C243" s="10" t="s">
        <v>3905</v>
      </c>
      <c r="D243" s="136" t="s">
        <v>3487</v>
      </c>
      <c r="E243" s="136" t="s">
        <v>201</v>
      </c>
      <c r="F243" s="136" t="s">
        <v>241</v>
      </c>
      <c r="G243" s="136" t="s">
        <v>8</v>
      </c>
      <c r="H243" s="136" t="s">
        <v>571</v>
      </c>
      <c r="I243" s="137" t="s">
        <v>45</v>
      </c>
      <c r="J243" s="8">
        <v>400</v>
      </c>
      <c r="K243" s="8" t="s">
        <v>3372</v>
      </c>
      <c r="L243" s="9">
        <v>210.72</v>
      </c>
      <c r="M243" s="138">
        <v>400</v>
      </c>
      <c r="N243" s="138">
        <f t="shared" si="32"/>
        <v>84288</v>
      </c>
      <c r="O243" s="11" t="s">
        <v>4165</v>
      </c>
      <c r="P243" s="22">
        <v>5.0103893955954338E-5</v>
      </c>
      <c r="Q243" s="22"/>
      <c r="R243" s="23">
        <v>4.0083115164763466E-3</v>
      </c>
      <c r="S243" s="7"/>
      <c r="T243" s="23">
        <v>4.0083115164763466E-3</v>
      </c>
      <c r="U243" s="11"/>
      <c r="V243" s="28"/>
      <c r="W243" s="28"/>
      <c r="X243" s="29"/>
      <c r="Y243" s="108" t="str">
        <f t="shared" si="28"/>
        <v>NO OFERTADO</v>
      </c>
      <c r="Z243" s="108" t="str">
        <f t="shared" si="25"/>
        <v>CORRECTO</v>
      </c>
      <c r="AA243" s="29">
        <f t="shared" si="29"/>
        <v>0</v>
      </c>
      <c r="AB243" s="23">
        <v>1.0020778791190866E-3</v>
      </c>
      <c r="AC243" s="7"/>
      <c r="AD243" s="23">
        <v>1.0020778791190866E-3</v>
      </c>
      <c r="AE243" s="28"/>
      <c r="AF243" s="28"/>
      <c r="AG243" s="28"/>
      <c r="AH243" s="29"/>
      <c r="AI243" s="108" t="str">
        <f t="shared" si="30"/>
        <v>NO OFERTADO</v>
      </c>
      <c r="AJ243" s="108" t="str">
        <f t="shared" si="26"/>
        <v>CORRECTO</v>
      </c>
      <c r="AK243" s="108"/>
      <c r="AL243" s="108"/>
      <c r="AM243" s="108"/>
      <c r="AN243" s="28"/>
      <c r="AO243" s="28"/>
      <c r="AP243" s="28"/>
      <c r="AQ243" s="29"/>
      <c r="AR243" s="108" t="str">
        <f t="shared" si="31"/>
        <v>NO OFERTADO</v>
      </c>
      <c r="AS243" s="109" t="str">
        <f t="shared" si="27"/>
        <v>CORRECTO</v>
      </c>
    </row>
    <row r="244" spans="1:45" x14ac:dyDescent="0.25">
      <c r="A244" s="134">
        <v>2447</v>
      </c>
      <c r="B244" s="135">
        <v>1947</v>
      </c>
      <c r="C244" s="10" t="s">
        <v>3370</v>
      </c>
      <c r="D244" s="136" t="s">
        <v>3371</v>
      </c>
      <c r="E244" s="136" t="s">
        <v>201</v>
      </c>
      <c r="F244" s="136" t="s">
        <v>241</v>
      </c>
      <c r="G244" s="136" t="s">
        <v>8</v>
      </c>
      <c r="H244" s="136" t="s">
        <v>571</v>
      </c>
      <c r="I244" s="137" t="s">
        <v>45</v>
      </c>
      <c r="J244" s="8">
        <v>400</v>
      </c>
      <c r="K244" s="8" t="s">
        <v>3372</v>
      </c>
      <c r="L244" s="9">
        <v>289.02999999999997</v>
      </c>
      <c r="M244" s="138">
        <v>400</v>
      </c>
      <c r="N244" s="138">
        <f t="shared" si="32"/>
        <v>115611.99999999999</v>
      </c>
      <c r="O244" s="11" t="s">
        <v>4165</v>
      </c>
      <c r="P244" s="22">
        <v>6.8724034121533223E-5</v>
      </c>
      <c r="Q244" s="22"/>
      <c r="R244" s="23">
        <v>5.4979227297226579E-3</v>
      </c>
      <c r="S244" s="7"/>
      <c r="T244" s="23">
        <v>5.4979227297226579E-3</v>
      </c>
      <c r="U244" s="11"/>
      <c r="V244" s="28"/>
      <c r="W244" s="28"/>
      <c r="X244" s="29"/>
      <c r="Y244" s="108" t="str">
        <f t="shared" si="28"/>
        <v>NO OFERTADO</v>
      </c>
      <c r="Z244" s="108" t="str">
        <f t="shared" si="25"/>
        <v>CORRECTO</v>
      </c>
      <c r="AA244" s="29">
        <f t="shared" si="29"/>
        <v>0</v>
      </c>
      <c r="AB244" s="23">
        <v>1.3744806824306645E-3</v>
      </c>
      <c r="AC244" s="7"/>
      <c r="AD244" s="23">
        <v>1.3744806824306645E-3</v>
      </c>
      <c r="AE244" s="28"/>
      <c r="AF244" s="28"/>
      <c r="AG244" s="28"/>
      <c r="AH244" s="29"/>
      <c r="AI244" s="108" t="str">
        <f t="shared" si="30"/>
        <v>NO OFERTADO</v>
      </c>
      <c r="AJ244" s="108" t="str">
        <f t="shared" si="26"/>
        <v>CORRECTO</v>
      </c>
      <c r="AK244" s="108"/>
      <c r="AL244" s="108"/>
      <c r="AM244" s="108"/>
      <c r="AN244" s="28"/>
      <c r="AO244" s="28"/>
      <c r="AP244" s="28"/>
      <c r="AQ244" s="29"/>
      <c r="AR244" s="108" t="str">
        <f t="shared" si="31"/>
        <v>NO OFERTADO</v>
      </c>
      <c r="AS244" s="109" t="str">
        <f t="shared" si="27"/>
        <v>CORRECTO</v>
      </c>
    </row>
    <row r="245" spans="1:45" ht="24" x14ac:dyDescent="0.25">
      <c r="A245" s="134">
        <v>2448</v>
      </c>
      <c r="B245" s="135">
        <v>2310</v>
      </c>
      <c r="C245" s="10" t="s">
        <v>3907</v>
      </c>
      <c r="D245" s="136" t="s">
        <v>5</v>
      </c>
      <c r="E245" s="136" t="s">
        <v>6</v>
      </c>
      <c r="F245" s="136" t="s">
        <v>7</v>
      </c>
      <c r="G245" s="136" t="s">
        <v>8</v>
      </c>
      <c r="H245" s="136" t="s">
        <v>7</v>
      </c>
      <c r="I245" s="137" t="s">
        <v>45</v>
      </c>
      <c r="J245" s="8">
        <v>1</v>
      </c>
      <c r="K245" s="8" t="s">
        <v>3908</v>
      </c>
      <c r="L245" s="9">
        <v>2182.0100000000002</v>
      </c>
      <c r="M245" s="138">
        <v>30</v>
      </c>
      <c r="N245" s="138">
        <f t="shared" si="32"/>
        <v>65460.3</v>
      </c>
      <c r="O245" s="11" t="s">
        <v>4165</v>
      </c>
      <c r="P245" s="22">
        <v>3.8912015109208402E-5</v>
      </c>
      <c r="Q245" s="22"/>
      <c r="R245" s="23">
        <v>3.1129612087366721E-3</v>
      </c>
      <c r="S245" s="7"/>
      <c r="T245" s="23">
        <v>3.1129612087366721E-3</v>
      </c>
      <c r="U245" s="11"/>
      <c r="V245" s="28"/>
      <c r="W245" s="28"/>
      <c r="X245" s="29"/>
      <c r="Y245" s="108" t="str">
        <f t="shared" si="28"/>
        <v>NO OFERTADO</v>
      </c>
      <c r="Z245" s="108" t="str">
        <f t="shared" si="25"/>
        <v>CORRECTO</v>
      </c>
      <c r="AA245" s="29">
        <f t="shared" si="29"/>
        <v>0</v>
      </c>
      <c r="AB245" s="23">
        <v>7.7824030218416802E-4</v>
      </c>
      <c r="AC245" s="7"/>
      <c r="AD245" s="23">
        <v>7.7824030218416802E-4</v>
      </c>
      <c r="AE245" s="28"/>
      <c r="AF245" s="28"/>
      <c r="AG245" s="28"/>
      <c r="AH245" s="29"/>
      <c r="AI245" s="108" t="str">
        <f t="shared" si="30"/>
        <v>NO OFERTADO</v>
      </c>
      <c r="AJ245" s="108" t="str">
        <f t="shared" si="26"/>
        <v>CORRECTO</v>
      </c>
      <c r="AK245" s="108"/>
      <c r="AL245" s="108"/>
      <c r="AM245" s="108"/>
      <c r="AN245" s="28"/>
      <c r="AO245" s="28"/>
      <c r="AP245" s="28"/>
      <c r="AQ245" s="29"/>
      <c r="AR245" s="108" t="str">
        <f t="shared" si="31"/>
        <v>NO OFERTADO</v>
      </c>
      <c r="AS245" s="109" t="str">
        <f t="shared" si="27"/>
        <v>CORRECTO</v>
      </c>
    </row>
    <row r="246" spans="1:45" x14ac:dyDescent="0.25">
      <c r="A246" s="134">
        <v>2449</v>
      </c>
      <c r="B246" s="135">
        <v>2132</v>
      </c>
      <c r="C246" s="10" t="s">
        <v>1236</v>
      </c>
      <c r="D246" s="136" t="s">
        <v>1102</v>
      </c>
      <c r="E246" s="136" t="s">
        <v>6</v>
      </c>
      <c r="F246" s="136" t="s">
        <v>6</v>
      </c>
      <c r="G246" s="136" t="s">
        <v>8</v>
      </c>
      <c r="H246" s="136" t="s">
        <v>6</v>
      </c>
      <c r="I246" s="137">
        <v>1176</v>
      </c>
      <c r="J246" s="8">
        <v>1</v>
      </c>
      <c r="K246" s="8" t="s">
        <v>1237</v>
      </c>
      <c r="L246" s="9">
        <v>1176</v>
      </c>
      <c r="M246" s="138">
        <v>15</v>
      </c>
      <c r="N246" s="138">
        <f t="shared" si="32"/>
        <v>17640</v>
      </c>
      <c r="O246" s="11" t="s">
        <v>4165</v>
      </c>
      <c r="P246" s="22">
        <v>1.0485866189529168E-5</v>
      </c>
      <c r="Q246" s="22">
        <v>1.8354817495529679E-5</v>
      </c>
      <c r="R246" s="23">
        <v>8.3886929516233338E-4</v>
      </c>
      <c r="S246" s="24">
        <v>2.7532226243294521E-4</v>
      </c>
      <c r="T246" s="23">
        <v>1.1141915575952786E-3</v>
      </c>
      <c r="U246" s="11"/>
      <c r="V246" s="28"/>
      <c r="W246" s="28"/>
      <c r="X246" s="29"/>
      <c r="Y246" s="108" t="str">
        <f t="shared" si="28"/>
        <v>NO OFERTADO</v>
      </c>
      <c r="Z246" s="108" t="str">
        <f t="shared" si="25"/>
        <v>CORRECTO</v>
      </c>
      <c r="AA246" s="29">
        <f t="shared" si="29"/>
        <v>0</v>
      </c>
      <c r="AB246" s="23">
        <v>2.0971732379058335E-4</v>
      </c>
      <c r="AC246" s="24">
        <v>9.1774087477648395E-5</v>
      </c>
      <c r="AD246" s="23">
        <v>3.0149141126823174E-4</v>
      </c>
      <c r="AE246" s="28"/>
      <c r="AF246" s="28"/>
      <c r="AG246" s="28"/>
      <c r="AH246" s="29"/>
      <c r="AI246" s="108" t="str">
        <f t="shared" si="30"/>
        <v>NO OFERTADO</v>
      </c>
      <c r="AJ246" s="108" t="str">
        <f t="shared" si="26"/>
        <v>CORRECTO</v>
      </c>
      <c r="AK246" s="108"/>
      <c r="AL246" s="108"/>
      <c r="AM246" s="108"/>
      <c r="AN246" s="28"/>
      <c r="AO246" s="28"/>
      <c r="AP246" s="28"/>
      <c r="AQ246" s="29"/>
      <c r="AR246" s="108" t="str">
        <f t="shared" si="31"/>
        <v>NO OFERTADO</v>
      </c>
      <c r="AS246" s="109" t="str">
        <f t="shared" si="27"/>
        <v>CORRECTO</v>
      </c>
    </row>
    <row r="247" spans="1:45" x14ac:dyDescent="0.25">
      <c r="A247" s="134">
        <v>2450</v>
      </c>
      <c r="B247" s="135">
        <v>1933</v>
      </c>
      <c r="C247" s="10" t="s">
        <v>3350</v>
      </c>
      <c r="D247" s="136" t="s">
        <v>3351</v>
      </c>
      <c r="E247" s="136" t="s">
        <v>36</v>
      </c>
      <c r="F247" s="136" t="s">
        <v>36</v>
      </c>
      <c r="G247" s="136" t="s">
        <v>17</v>
      </c>
      <c r="H247" s="136" t="s">
        <v>36</v>
      </c>
      <c r="I247" s="137" t="s">
        <v>45</v>
      </c>
      <c r="J247" s="8">
        <v>1</v>
      </c>
      <c r="K247" s="8" t="s">
        <v>3352</v>
      </c>
      <c r="L247" s="9">
        <v>129445.29</v>
      </c>
      <c r="M247" s="138">
        <v>1</v>
      </c>
      <c r="N247" s="138">
        <f t="shared" si="32"/>
        <v>129445.29</v>
      </c>
      <c r="O247" s="11" t="s">
        <v>4165</v>
      </c>
      <c r="P247" s="22">
        <v>7.6947051576235708E-5</v>
      </c>
      <c r="Q247" s="22"/>
      <c r="R247" s="23">
        <v>6.1557641260988564E-3</v>
      </c>
      <c r="S247" s="7"/>
      <c r="T247" s="23">
        <v>6.1557641260988564E-3</v>
      </c>
      <c r="U247" s="11"/>
      <c r="V247" s="28"/>
      <c r="W247" s="28"/>
      <c r="X247" s="29"/>
      <c r="Y247" s="108" t="str">
        <f t="shared" si="28"/>
        <v>NO OFERTADO</v>
      </c>
      <c r="Z247" s="108" t="str">
        <f t="shared" si="25"/>
        <v>CORRECTO</v>
      </c>
      <c r="AA247" s="29">
        <f t="shared" si="29"/>
        <v>0</v>
      </c>
      <c r="AB247" s="23">
        <v>1.5389410315247141E-3</v>
      </c>
      <c r="AC247" s="7"/>
      <c r="AD247" s="23">
        <v>1.5389410315247141E-3</v>
      </c>
      <c r="AE247" s="28"/>
      <c r="AF247" s="28"/>
      <c r="AG247" s="28"/>
      <c r="AH247" s="29"/>
      <c r="AI247" s="108" t="str">
        <f t="shared" si="30"/>
        <v>NO OFERTADO</v>
      </c>
      <c r="AJ247" s="108" t="str">
        <f t="shared" si="26"/>
        <v>CORRECTO</v>
      </c>
      <c r="AK247" s="108"/>
      <c r="AL247" s="108"/>
      <c r="AM247" s="108"/>
      <c r="AN247" s="28"/>
      <c r="AO247" s="28"/>
      <c r="AP247" s="28"/>
      <c r="AQ247" s="29"/>
      <c r="AR247" s="108" t="str">
        <f t="shared" si="31"/>
        <v>NO OFERTADO</v>
      </c>
      <c r="AS247" s="109" t="str">
        <f t="shared" si="27"/>
        <v>CORRECTO</v>
      </c>
    </row>
    <row r="248" spans="1:45" ht="24" x14ac:dyDescent="0.25">
      <c r="A248" s="134">
        <v>2451</v>
      </c>
      <c r="B248" s="135">
        <v>1950</v>
      </c>
      <c r="C248" s="10" t="s">
        <v>3376</v>
      </c>
      <c r="D248" s="136" t="s">
        <v>3377</v>
      </c>
      <c r="E248" s="136" t="s">
        <v>787</v>
      </c>
      <c r="F248" s="136" t="s">
        <v>166</v>
      </c>
      <c r="G248" s="136" t="s">
        <v>17</v>
      </c>
      <c r="H248" s="136" t="s">
        <v>36</v>
      </c>
      <c r="I248" s="137">
        <v>6586.37</v>
      </c>
      <c r="J248" s="8">
        <v>15</v>
      </c>
      <c r="K248" s="8" t="s">
        <v>3378</v>
      </c>
      <c r="L248" s="9">
        <v>6586.37</v>
      </c>
      <c r="M248" s="138">
        <v>15</v>
      </c>
      <c r="N248" s="138">
        <f t="shared" si="32"/>
        <v>98795.55</v>
      </c>
      <c r="O248" s="11" t="s">
        <v>4165</v>
      </c>
      <c r="P248" s="22">
        <v>5.8727716407082673E-5</v>
      </c>
      <c r="Q248" s="22">
        <v>1.0279899601023112E-4</v>
      </c>
      <c r="R248" s="23">
        <v>4.6982173125666143E-3</v>
      </c>
      <c r="S248" s="24">
        <v>1.5419849401534667E-3</v>
      </c>
      <c r="T248" s="23">
        <v>6.2402022527200812E-3</v>
      </c>
      <c r="U248" s="11"/>
      <c r="V248" s="28"/>
      <c r="W248" s="28"/>
      <c r="X248" s="29"/>
      <c r="Y248" s="108" t="str">
        <f t="shared" si="28"/>
        <v>NO OFERTADO</v>
      </c>
      <c r="Z248" s="108" t="str">
        <f t="shared" si="25"/>
        <v>CORRECTO</v>
      </c>
      <c r="AA248" s="29">
        <f t="shared" si="29"/>
        <v>0</v>
      </c>
      <c r="AB248" s="23">
        <v>1.1745543281416536E-3</v>
      </c>
      <c r="AC248" s="24">
        <v>5.1399498005115561E-4</v>
      </c>
      <c r="AD248" s="23">
        <v>1.6885493081928091E-3</v>
      </c>
      <c r="AE248" s="28"/>
      <c r="AF248" s="28"/>
      <c r="AG248" s="28"/>
      <c r="AH248" s="29"/>
      <c r="AI248" s="108" t="str">
        <f t="shared" si="30"/>
        <v>NO OFERTADO</v>
      </c>
      <c r="AJ248" s="108" t="str">
        <f t="shared" si="26"/>
        <v>CORRECTO</v>
      </c>
      <c r="AK248" s="108"/>
      <c r="AL248" s="108"/>
      <c r="AM248" s="108"/>
      <c r="AN248" s="28"/>
      <c r="AO248" s="28"/>
      <c r="AP248" s="28"/>
      <c r="AQ248" s="29"/>
      <c r="AR248" s="108" t="str">
        <f t="shared" si="31"/>
        <v>NO OFERTADO</v>
      </c>
      <c r="AS248" s="109" t="str">
        <f t="shared" si="27"/>
        <v>CORRECTO</v>
      </c>
    </row>
    <row r="249" spans="1:45" x14ac:dyDescent="0.25">
      <c r="A249" s="134">
        <v>2452</v>
      </c>
      <c r="B249" s="135">
        <v>1890</v>
      </c>
      <c r="C249" s="10" t="s">
        <v>3282</v>
      </c>
      <c r="D249" s="136" t="s">
        <v>3283</v>
      </c>
      <c r="E249" s="136" t="s">
        <v>787</v>
      </c>
      <c r="F249" s="136" t="s">
        <v>15</v>
      </c>
      <c r="G249" s="136" t="s">
        <v>17</v>
      </c>
      <c r="H249" s="136" t="s">
        <v>18</v>
      </c>
      <c r="I249" s="137" t="s">
        <v>45</v>
      </c>
      <c r="J249" s="8">
        <v>1</v>
      </c>
      <c r="K249" s="8" t="s">
        <v>3284</v>
      </c>
      <c r="L249" s="9">
        <v>527562</v>
      </c>
      <c r="M249" s="138">
        <v>1</v>
      </c>
      <c r="N249" s="138">
        <f t="shared" si="32"/>
        <v>527562</v>
      </c>
      <c r="O249" s="11" t="s">
        <v>4165</v>
      </c>
      <c r="P249" s="22">
        <v>3.1360229811113301E-4</v>
      </c>
      <c r="Q249" s="22"/>
      <c r="R249" s="23">
        <v>2.5088183848890642E-2</v>
      </c>
      <c r="S249" s="7"/>
      <c r="T249" s="23">
        <v>2.5088183848890642E-2</v>
      </c>
      <c r="U249" s="11"/>
      <c r="V249" s="28"/>
      <c r="W249" s="28"/>
      <c r="X249" s="29"/>
      <c r="Y249" s="108" t="str">
        <f t="shared" si="28"/>
        <v>NO OFERTADO</v>
      </c>
      <c r="Z249" s="108" t="str">
        <f t="shared" si="25"/>
        <v>CORRECTO</v>
      </c>
      <c r="AA249" s="29">
        <f t="shared" si="29"/>
        <v>0</v>
      </c>
      <c r="AB249" s="23">
        <v>6.2720459622226605E-3</v>
      </c>
      <c r="AC249" s="7"/>
      <c r="AD249" s="23">
        <v>6.2720459622226605E-3</v>
      </c>
      <c r="AE249" s="28"/>
      <c r="AF249" s="28"/>
      <c r="AG249" s="28"/>
      <c r="AH249" s="29"/>
      <c r="AI249" s="108" t="str">
        <f t="shared" si="30"/>
        <v>NO OFERTADO</v>
      </c>
      <c r="AJ249" s="108" t="str">
        <f t="shared" si="26"/>
        <v>CORRECTO</v>
      </c>
      <c r="AK249" s="108"/>
      <c r="AL249" s="108"/>
      <c r="AM249" s="108"/>
      <c r="AN249" s="28"/>
      <c r="AO249" s="28"/>
      <c r="AP249" s="28"/>
      <c r="AQ249" s="29"/>
      <c r="AR249" s="108" t="str">
        <f t="shared" si="31"/>
        <v>NO OFERTADO</v>
      </c>
      <c r="AS249" s="109" t="str">
        <f t="shared" si="27"/>
        <v>CORRECTO</v>
      </c>
    </row>
    <row r="250" spans="1:45" x14ac:dyDescent="0.25">
      <c r="A250" s="134">
        <v>2453</v>
      </c>
      <c r="B250" s="135">
        <v>1882</v>
      </c>
      <c r="C250" s="10" t="s">
        <v>3267</v>
      </c>
      <c r="D250" s="136" t="s">
        <v>2289</v>
      </c>
      <c r="E250" s="136" t="s">
        <v>524</v>
      </c>
      <c r="F250" s="136" t="s">
        <v>166</v>
      </c>
      <c r="G250" s="136" t="s">
        <v>8</v>
      </c>
      <c r="H250" s="136" t="s">
        <v>81</v>
      </c>
      <c r="I250" s="137" t="s">
        <v>45</v>
      </c>
      <c r="J250" s="8">
        <v>100</v>
      </c>
      <c r="K250" s="8" t="s">
        <v>2283</v>
      </c>
      <c r="L250" s="9">
        <v>7448.18</v>
      </c>
      <c r="M250" s="138">
        <v>100</v>
      </c>
      <c r="N250" s="138">
        <f t="shared" si="32"/>
        <v>744818</v>
      </c>
      <c r="O250" s="11" t="s">
        <v>4165</v>
      </c>
      <c r="P250" s="22">
        <v>4.4274727231024576E-4</v>
      </c>
      <c r="Q250" s="22"/>
      <c r="R250" s="23">
        <v>3.5419781784819658E-2</v>
      </c>
      <c r="S250" s="7"/>
      <c r="T250" s="23">
        <v>3.5419781784819658E-2</v>
      </c>
      <c r="U250" s="11"/>
      <c r="V250" s="28"/>
      <c r="W250" s="28"/>
      <c r="X250" s="29"/>
      <c r="Y250" s="108" t="str">
        <f t="shared" si="28"/>
        <v>NO OFERTADO</v>
      </c>
      <c r="Z250" s="108" t="str">
        <f t="shared" si="25"/>
        <v>CORRECTO</v>
      </c>
      <c r="AA250" s="29">
        <f t="shared" si="29"/>
        <v>0</v>
      </c>
      <c r="AB250" s="23">
        <v>8.8549454462049145E-3</v>
      </c>
      <c r="AC250" s="7"/>
      <c r="AD250" s="23">
        <v>8.8549454462049145E-3</v>
      </c>
      <c r="AE250" s="28"/>
      <c r="AF250" s="28"/>
      <c r="AG250" s="28"/>
      <c r="AH250" s="29"/>
      <c r="AI250" s="108" t="str">
        <f t="shared" si="30"/>
        <v>NO OFERTADO</v>
      </c>
      <c r="AJ250" s="108" t="str">
        <f t="shared" si="26"/>
        <v>CORRECTO</v>
      </c>
      <c r="AK250" s="108"/>
      <c r="AL250" s="108"/>
      <c r="AM250" s="108"/>
      <c r="AN250" s="28"/>
      <c r="AO250" s="28"/>
      <c r="AP250" s="28"/>
      <c r="AQ250" s="29"/>
      <c r="AR250" s="108" t="str">
        <f t="shared" si="31"/>
        <v>NO OFERTADO</v>
      </c>
      <c r="AS250" s="109" t="str">
        <f t="shared" si="27"/>
        <v>CORRECTO</v>
      </c>
    </row>
    <row r="251" spans="1:45" x14ac:dyDescent="0.25">
      <c r="A251" s="134">
        <v>2454</v>
      </c>
      <c r="B251" s="135">
        <v>1522</v>
      </c>
      <c r="C251" s="10" t="s">
        <v>2717</v>
      </c>
      <c r="D251" s="136" t="s">
        <v>765</v>
      </c>
      <c r="E251" s="136" t="s">
        <v>201</v>
      </c>
      <c r="F251" s="136" t="s">
        <v>16</v>
      </c>
      <c r="G251" s="136" t="s">
        <v>17</v>
      </c>
      <c r="H251" s="136" t="s">
        <v>16</v>
      </c>
      <c r="I251" s="137">
        <v>94220</v>
      </c>
      <c r="J251" s="8">
        <v>1</v>
      </c>
      <c r="K251" s="8" t="s">
        <v>2158</v>
      </c>
      <c r="L251" s="9">
        <v>85958.79</v>
      </c>
      <c r="M251" s="9">
        <v>1</v>
      </c>
      <c r="N251" s="138">
        <f t="shared" si="32"/>
        <v>85958.79</v>
      </c>
      <c r="O251" s="11" t="s">
        <v>4165</v>
      </c>
      <c r="P251" s="22">
        <v>5.1097073115296927E-5</v>
      </c>
      <c r="Q251" s="22">
        <v>8.9442057969759718E-5</v>
      </c>
      <c r="R251" s="23">
        <v>4.087765849223754E-3</v>
      </c>
      <c r="S251" s="24">
        <v>1.3416308695463957E-3</v>
      </c>
      <c r="T251" s="23">
        <v>5.4293967187701497E-3</v>
      </c>
      <c r="U251" s="11"/>
      <c r="V251" s="28"/>
      <c r="W251" s="28"/>
      <c r="X251" s="29"/>
      <c r="Y251" s="108" t="str">
        <f t="shared" si="28"/>
        <v>NO OFERTADO</v>
      </c>
      <c r="Z251" s="108" t="str">
        <f t="shared" si="25"/>
        <v>CORRECTO</v>
      </c>
      <c r="AA251" s="29">
        <f t="shared" si="29"/>
        <v>0</v>
      </c>
      <c r="AB251" s="23">
        <v>1.0219414623059385E-3</v>
      </c>
      <c r="AC251" s="24">
        <v>4.4721028984879858E-4</v>
      </c>
      <c r="AD251" s="23">
        <v>1.4691517521547371E-3</v>
      </c>
      <c r="AE251" s="28"/>
      <c r="AF251" s="28"/>
      <c r="AG251" s="28"/>
      <c r="AH251" s="29"/>
      <c r="AI251" s="108" t="str">
        <f t="shared" si="30"/>
        <v>NO OFERTADO</v>
      </c>
      <c r="AJ251" s="108" t="str">
        <f t="shared" si="26"/>
        <v>CORRECTO</v>
      </c>
      <c r="AK251" s="108"/>
      <c r="AL251" s="108"/>
      <c r="AM251" s="108"/>
      <c r="AN251" s="28"/>
      <c r="AO251" s="28"/>
      <c r="AP251" s="28"/>
      <c r="AQ251" s="29"/>
      <c r="AR251" s="108" t="str">
        <f t="shared" si="31"/>
        <v>NO OFERTADO</v>
      </c>
      <c r="AS251" s="109" t="str">
        <f t="shared" si="27"/>
        <v>CORRECTO</v>
      </c>
    </row>
    <row r="252" spans="1:45" x14ac:dyDescent="0.25">
      <c r="A252" s="134">
        <v>2455</v>
      </c>
      <c r="B252" s="135">
        <v>1923</v>
      </c>
      <c r="C252" s="10" t="s">
        <v>3329</v>
      </c>
      <c r="D252" s="136" t="s">
        <v>1976</v>
      </c>
      <c r="E252" s="136" t="s">
        <v>748</v>
      </c>
      <c r="F252" s="136" t="s">
        <v>166</v>
      </c>
      <c r="G252" s="136" t="s">
        <v>167</v>
      </c>
      <c r="H252" s="136" t="s">
        <v>81</v>
      </c>
      <c r="I252" s="137" t="s">
        <v>45</v>
      </c>
      <c r="J252" s="8">
        <v>5</v>
      </c>
      <c r="K252" s="8" t="s">
        <v>3330</v>
      </c>
      <c r="L252" s="9">
        <v>19325.21</v>
      </c>
      <c r="M252" s="138">
        <v>5</v>
      </c>
      <c r="N252" s="138">
        <f t="shared" si="32"/>
        <v>96626.049999999988</v>
      </c>
      <c r="O252" s="11" t="s">
        <v>4165</v>
      </c>
      <c r="P252" s="22">
        <v>5.7438085641879515E-5</v>
      </c>
      <c r="Q252" s="22"/>
      <c r="R252" s="23">
        <v>4.5950468513503611E-3</v>
      </c>
      <c r="S252" s="7"/>
      <c r="T252" s="23">
        <v>4.5950468513503611E-3</v>
      </c>
      <c r="U252" s="11"/>
      <c r="V252" s="28"/>
      <c r="W252" s="28"/>
      <c r="X252" s="29"/>
      <c r="Y252" s="108" t="str">
        <f t="shared" si="28"/>
        <v>NO OFERTADO</v>
      </c>
      <c r="Z252" s="108" t="str">
        <f t="shared" si="25"/>
        <v>CORRECTO</v>
      </c>
      <c r="AA252" s="29">
        <f t="shared" si="29"/>
        <v>0</v>
      </c>
      <c r="AB252" s="23">
        <v>1.1487617128375903E-3</v>
      </c>
      <c r="AC252" s="7"/>
      <c r="AD252" s="23">
        <v>1.1487617128375903E-3</v>
      </c>
      <c r="AE252" s="28"/>
      <c r="AF252" s="28"/>
      <c r="AG252" s="28"/>
      <c r="AH252" s="29"/>
      <c r="AI252" s="108" t="str">
        <f t="shared" si="30"/>
        <v>NO OFERTADO</v>
      </c>
      <c r="AJ252" s="108" t="str">
        <f t="shared" si="26"/>
        <v>CORRECTO</v>
      </c>
      <c r="AK252" s="108"/>
      <c r="AL252" s="108"/>
      <c r="AM252" s="108"/>
      <c r="AN252" s="28"/>
      <c r="AO252" s="28"/>
      <c r="AP252" s="28"/>
      <c r="AQ252" s="29"/>
      <c r="AR252" s="108" t="str">
        <f t="shared" si="31"/>
        <v>NO OFERTADO</v>
      </c>
      <c r="AS252" s="109" t="str">
        <f t="shared" si="27"/>
        <v>CORRECTO</v>
      </c>
    </row>
    <row r="253" spans="1:45" x14ac:dyDescent="0.25">
      <c r="A253" s="134">
        <v>2456</v>
      </c>
      <c r="B253" s="135">
        <v>2311</v>
      </c>
      <c r="C253" s="10" t="s">
        <v>3329</v>
      </c>
      <c r="D253" s="136" t="s">
        <v>1078</v>
      </c>
      <c r="E253" s="136" t="s">
        <v>165</v>
      </c>
      <c r="F253" s="136" t="s">
        <v>166</v>
      </c>
      <c r="G253" s="136" t="s">
        <v>167</v>
      </c>
      <c r="H253" s="136" t="s">
        <v>81</v>
      </c>
      <c r="I253" s="137" t="s">
        <v>45</v>
      </c>
      <c r="J253" s="8">
        <v>5</v>
      </c>
      <c r="K253" s="8" t="s">
        <v>3330</v>
      </c>
      <c r="L253" s="9">
        <v>16250.56</v>
      </c>
      <c r="M253" s="138">
        <v>5</v>
      </c>
      <c r="N253" s="138">
        <f t="shared" si="32"/>
        <v>81252.800000000003</v>
      </c>
      <c r="O253" s="11" t="s">
        <v>4165</v>
      </c>
      <c r="P253" s="22">
        <v>4.8299659202073447E-5</v>
      </c>
      <c r="Q253" s="22"/>
      <c r="R253" s="23">
        <v>3.8639727361658759E-3</v>
      </c>
      <c r="S253" s="7"/>
      <c r="T253" s="23">
        <v>3.8639727361658759E-3</v>
      </c>
      <c r="U253" s="11"/>
      <c r="V253" s="28"/>
      <c r="W253" s="28"/>
      <c r="X253" s="29"/>
      <c r="Y253" s="108" t="str">
        <f t="shared" si="28"/>
        <v>NO OFERTADO</v>
      </c>
      <c r="Z253" s="108" t="str">
        <f t="shared" si="25"/>
        <v>CORRECTO</v>
      </c>
      <c r="AA253" s="29">
        <f t="shared" si="29"/>
        <v>0</v>
      </c>
      <c r="AB253" s="23">
        <v>9.6599318404146897E-4</v>
      </c>
      <c r="AC253" s="7"/>
      <c r="AD253" s="23">
        <v>9.6599318404146897E-4</v>
      </c>
      <c r="AE253" s="28"/>
      <c r="AF253" s="28"/>
      <c r="AG253" s="28"/>
      <c r="AH253" s="29"/>
      <c r="AI253" s="108" t="str">
        <f t="shared" si="30"/>
        <v>NO OFERTADO</v>
      </c>
      <c r="AJ253" s="108" t="str">
        <f t="shared" si="26"/>
        <v>CORRECTO</v>
      </c>
      <c r="AK253" s="108"/>
      <c r="AL253" s="108"/>
      <c r="AM253" s="108"/>
      <c r="AN253" s="28"/>
      <c r="AO253" s="28"/>
      <c r="AP253" s="28"/>
      <c r="AQ253" s="29"/>
      <c r="AR253" s="108" t="str">
        <f t="shared" si="31"/>
        <v>NO OFERTADO</v>
      </c>
      <c r="AS253" s="109" t="str">
        <f t="shared" si="27"/>
        <v>CORRECTO</v>
      </c>
    </row>
    <row r="254" spans="1:45" ht="24" x14ac:dyDescent="0.25">
      <c r="A254" s="134">
        <v>2457</v>
      </c>
      <c r="B254" s="135">
        <v>1928</v>
      </c>
      <c r="C254" s="10" t="s">
        <v>3343</v>
      </c>
      <c r="D254" s="136" t="s">
        <v>403</v>
      </c>
      <c r="E254" s="136" t="s">
        <v>6</v>
      </c>
      <c r="F254" s="136" t="s">
        <v>7</v>
      </c>
      <c r="G254" s="136" t="s">
        <v>8</v>
      </c>
      <c r="H254" s="136" t="s">
        <v>7</v>
      </c>
      <c r="I254" s="137">
        <v>142387.5</v>
      </c>
      <c r="J254" s="8">
        <v>1</v>
      </c>
      <c r="K254" s="8" t="s">
        <v>3344</v>
      </c>
      <c r="L254" s="9">
        <v>142387.5</v>
      </c>
      <c r="M254" s="138">
        <v>30</v>
      </c>
      <c r="N254" s="138">
        <f t="shared" si="32"/>
        <v>4271625</v>
      </c>
      <c r="O254" s="11" t="s">
        <v>4165</v>
      </c>
      <c r="P254" s="22">
        <v>2.5392113470435107E-3</v>
      </c>
      <c r="Q254" s="22">
        <v>4.4447220682733539E-3</v>
      </c>
      <c r="R254" s="23">
        <v>0.20313690776348087</v>
      </c>
      <c r="S254" s="24">
        <v>6.6670831024100305E-2</v>
      </c>
      <c r="T254" s="23">
        <v>0.26980773878758119</v>
      </c>
      <c r="U254" s="11"/>
      <c r="V254" s="28"/>
      <c r="W254" s="28"/>
      <c r="X254" s="29"/>
      <c r="Y254" s="108" t="str">
        <f t="shared" si="28"/>
        <v>NO OFERTADO</v>
      </c>
      <c r="Z254" s="108" t="str">
        <f t="shared" si="25"/>
        <v>CORRECTO</v>
      </c>
      <c r="AA254" s="29">
        <f t="shared" si="29"/>
        <v>0</v>
      </c>
      <c r="AB254" s="23">
        <v>5.0784226940870217E-2</v>
      </c>
      <c r="AC254" s="24">
        <v>2.2223610341366769E-2</v>
      </c>
      <c r="AD254" s="23">
        <v>7.300783728223699E-2</v>
      </c>
      <c r="AE254" s="28"/>
      <c r="AF254" s="28"/>
      <c r="AG254" s="28"/>
      <c r="AH254" s="29"/>
      <c r="AI254" s="108" t="str">
        <f t="shared" si="30"/>
        <v>NO OFERTADO</v>
      </c>
      <c r="AJ254" s="108" t="str">
        <f t="shared" si="26"/>
        <v>CORRECTO</v>
      </c>
      <c r="AK254" s="108"/>
      <c r="AL254" s="108"/>
      <c r="AM254" s="108"/>
      <c r="AN254" s="28"/>
      <c r="AO254" s="28"/>
      <c r="AP254" s="28"/>
      <c r="AQ254" s="29"/>
      <c r="AR254" s="108" t="str">
        <f t="shared" si="31"/>
        <v>NO OFERTADO</v>
      </c>
      <c r="AS254" s="109" t="str">
        <f t="shared" si="27"/>
        <v>CORRECTO</v>
      </c>
    </row>
    <row r="255" spans="1:45" ht="36" x14ac:dyDescent="0.25">
      <c r="A255" s="134">
        <v>2458</v>
      </c>
      <c r="B255" s="135">
        <v>2312</v>
      </c>
      <c r="C255" s="10" t="s">
        <v>3909</v>
      </c>
      <c r="D255" s="136" t="s">
        <v>175</v>
      </c>
      <c r="E255" s="136" t="s">
        <v>205</v>
      </c>
      <c r="F255" s="136" t="s">
        <v>101</v>
      </c>
      <c r="G255" s="136" t="s">
        <v>8</v>
      </c>
      <c r="H255" s="136" t="s">
        <v>7</v>
      </c>
      <c r="I255" s="137" t="s">
        <v>45</v>
      </c>
      <c r="J255" s="8">
        <v>1</v>
      </c>
      <c r="K255" s="8" t="s">
        <v>3910</v>
      </c>
      <c r="L255" s="9">
        <v>67864.03</v>
      </c>
      <c r="M255" s="138">
        <v>30</v>
      </c>
      <c r="N255" s="138">
        <f t="shared" si="32"/>
        <v>2035920.9</v>
      </c>
      <c r="O255" s="11" t="s">
        <v>4165</v>
      </c>
      <c r="P255" s="22">
        <v>1.2102264245955664E-3</v>
      </c>
      <c r="Q255" s="22"/>
      <c r="R255" s="23">
        <v>9.6818113967645308E-2</v>
      </c>
      <c r="S255" s="7"/>
      <c r="T255" s="23">
        <v>9.6818113967645308E-2</v>
      </c>
      <c r="U255" s="11"/>
      <c r="V255" s="28"/>
      <c r="W255" s="28"/>
      <c r="X255" s="29"/>
      <c r="Y255" s="108" t="str">
        <f t="shared" si="28"/>
        <v>NO OFERTADO</v>
      </c>
      <c r="Z255" s="108" t="str">
        <f t="shared" si="25"/>
        <v>CORRECTO</v>
      </c>
      <c r="AA255" s="29">
        <f t="shared" si="29"/>
        <v>0</v>
      </c>
      <c r="AB255" s="23">
        <v>2.4204528491911327E-2</v>
      </c>
      <c r="AC255" s="7"/>
      <c r="AD255" s="23">
        <v>2.4204528491911327E-2</v>
      </c>
      <c r="AE255" s="28"/>
      <c r="AF255" s="28"/>
      <c r="AG255" s="28"/>
      <c r="AH255" s="29"/>
      <c r="AI255" s="108" t="str">
        <f t="shared" si="30"/>
        <v>NO OFERTADO</v>
      </c>
      <c r="AJ255" s="108" t="str">
        <f t="shared" si="26"/>
        <v>CORRECTO</v>
      </c>
      <c r="AK255" s="108"/>
      <c r="AL255" s="108"/>
      <c r="AM255" s="108"/>
      <c r="AN255" s="28"/>
      <c r="AO255" s="28"/>
      <c r="AP255" s="28"/>
      <c r="AQ255" s="29"/>
      <c r="AR255" s="108" t="str">
        <f t="shared" si="31"/>
        <v>NO OFERTADO</v>
      </c>
      <c r="AS255" s="109" t="str">
        <f t="shared" si="27"/>
        <v>CORRECTO</v>
      </c>
    </row>
    <row r="256" spans="1:45" ht="24" x14ac:dyDescent="0.25">
      <c r="A256" s="134">
        <v>2459</v>
      </c>
      <c r="B256" s="135">
        <v>2313</v>
      </c>
      <c r="C256" s="10" t="s">
        <v>3911</v>
      </c>
      <c r="D256" s="136" t="s">
        <v>170</v>
      </c>
      <c r="E256" s="136" t="s">
        <v>6</v>
      </c>
      <c r="F256" s="136" t="s">
        <v>101</v>
      </c>
      <c r="G256" s="136" t="s">
        <v>8</v>
      </c>
      <c r="H256" s="136" t="s">
        <v>7</v>
      </c>
      <c r="I256" s="137" t="s">
        <v>45</v>
      </c>
      <c r="J256" s="8">
        <v>1</v>
      </c>
      <c r="K256" s="8" t="s">
        <v>2616</v>
      </c>
      <c r="L256" s="9">
        <v>5017.47</v>
      </c>
      <c r="M256" s="138">
        <v>30</v>
      </c>
      <c r="N256" s="138">
        <f t="shared" si="32"/>
        <v>150524.1</v>
      </c>
      <c r="O256" s="11" t="s">
        <v>4165</v>
      </c>
      <c r="P256" s="22">
        <v>8.9477073180232853E-5</v>
      </c>
      <c r="Q256" s="22"/>
      <c r="R256" s="23">
        <v>7.1581658544186281E-3</v>
      </c>
      <c r="S256" s="7"/>
      <c r="T256" s="23">
        <v>7.1581658544186281E-3</v>
      </c>
      <c r="U256" s="11"/>
      <c r="V256" s="28"/>
      <c r="W256" s="28"/>
      <c r="X256" s="29"/>
      <c r="Y256" s="108" t="str">
        <f t="shared" si="28"/>
        <v>NO OFERTADO</v>
      </c>
      <c r="Z256" s="108" t="str">
        <f t="shared" si="25"/>
        <v>CORRECTO</v>
      </c>
      <c r="AA256" s="29">
        <f t="shared" si="29"/>
        <v>0</v>
      </c>
      <c r="AB256" s="23">
        <v>1.789541463604657E-3</v>
      </c>
      <c r="AC256" s="7"/>
      <c r="AD256" s="23">
        <v>1.789541463604657E-3</v>
      </c>
      <c r="AE256" s="28"/>
      <c r="AF256" s="28"/>
      <c r="AG256" s="28"/>
      <c r="AH256" s="29"/>
      <c r="AI256" s="108" t="str">
        <f t="shared" si="30"/>
        <v>NO OFERTADO</v>
      </c>
      <c r="AJ256" s="108" t="str">
        <f t="shared" si="26"/>
        <v>CORRECTO</v>
      </c>
      <c r="AK256" s="108"/>
      <c r="AL256" s="108"/>
      <c r="AM256" s="108"/>
      <c r="AN256" s="28"/>
      <c r="AO256" s="28"/>
      <c r="AP256" s="28"/>
      <c r="AQ256" s="29"/>
      <c r="AR256" s="108" t="str">
        <f t="shared" si="31"/>
        <v>NO OFERTADO</v>
      </c>
      <c r="AS256" s="109" t="str">
        <f t="shared" si="27"/>
        <v>CORRECTO</v>
      </c>
    </row>
    <row r="257" spans="1:45" ht="24" x14ac:dyDescent="0.25">
      <c r="A257" s="134">
        <v>2460</v>
      </c>
      <c r="B257" s="135">
        <v>2314</v>
      </c>
      <c r="C257" s="10" t="s">
        <v>3911</v>
      </c>
      <c r="D257" s="136" t="s">
        <v>3912</v>
      </c>
      <c r="E257" s="136" t="s">
        <v>6</v>
      </c>
      <c r="F257" s="136" t="s">
        <v>7</v>
      </c>
      <c r="G257" s="136" t="s">
        <v>8</v>
      </c>
      <c r="H257" s="136" t="s">
        <v>7</v>
      </c>
      <c r="I257" s="137" t="s">
        <v>45</v>
      </c>
      <c r="J257" s="8">
        <v>1</v>
      </c>
      <c r="K257" s="8" t="s">
        <v>2616</v>
      </c>
      <c r="L257" s="9">
        <v>939.59</v>
      </c>
      <c r="M257" s="138">
        <v>30</v>
      </c>
      <c r="N257" s="138">
        <f t="shared" si="32"/>
        <v>28187.7</v>
      </c>
      <c r="O257" s="11" t="s">
        <v>4165</v>
      </c>
      <c r="P257" s="22">
        <v>1.6755807845271616E-5</v>
      </c>
      <c r="Q257" s="22"/>
      <c r="R257" s="23">
        <v>1.3404646276217293E-3</v>
      </c>
      <c r="S257" s="7"/>
      <c r="T257" s="23">
        <v>1.3404646276217293E-3</v>
      </c>
      <c r="U257" s="11"/>
      <c r="V257" s="28"/>
      <c r="W257" s="28"/>
      <c r="X257" s="29"/>
      <c r="Y257" s="108" t="str">
        <f t="shared" si="28"/>
        <v>NO OFERTADO</v>
      </c>
      <c r="Z257" s="108" t="str">
        <f t="shared" si="25"/>
        <v>CORRECTO</v>
      </c>
      <c r="AA257" s="29">
        <f t="shared" si="29"/>
        <v>0</v>
      </c>
      <c r="AB257" s="23">
        <v>3.3511615690543233E-4</v>
      </c>
      <c r="AC257" s="7"/>
      <c r="AD257" s="23">
        <v>3.3511615690543233E-4</v>
      </c>
      <c r="AE257" s="28"/>
      <c r="AF257" s="28"/>
      <c r="AG257" s="28"/>
      <c r="AH257" s="29"/>
      <c r="AI257" s="108" t="str">
        <f t="shared" si="30"/>
        <v>NO OFERTADO</v>
      </c>
      <c r="AJ257" s="108" t="str">
        <f t="shared" si="26"/>
        <v>CORRECTO</v>
      </c>
      <c r="AK257" s="108"/>
      <c r="AL257" s="108"/>
      <c r="AM257" s="108"/>
      <c r="AN257" s="28"/>
      <c r="AO257" s="28"/>
      <c r="AP257" s="28"/>
      <c r="AQ257" s="29"/>
      <c r="AR257" s="108" t="str">
        <f t="shared" si="31"/>
        <v>NO OFERTADO</v>
      </c>
      <c r="AS257" s="109" t="str">
        <f t="shared" si="27"/>
        <v>CORRECTO</v>
      </c>
    </row>
    <row r="258" spans="1:45" ht="24" x14ac:dyDescent="0.25">
      <c r="A258" s="134">
        <v>2461</v>
      </c>
      <c r="B258" s="135">
        <v>2315</v>
      </c>
      <c r="C258" s="10" t="s">
        <v>3913</v>
      </c>
      <c r="D258" s="136" t="s">
        <v>3914</v>
      </c>
      <c r="E258" s="136" t="s">
        <v>6</v>
      </c>
      <c r="F258" s="136" t="s">
        <v>101</v>
      </c>
      <c r="G258" s="136" t="s">
        <v>8</v>
      </c>
      <c r="H258" s="136" t="s">
        <v>7</v>
      </c>
      <c r="I258" s="137" t="s">
        <v>45</v>
      </c>
      <c r="J258" s="8">
        <v>1</v>
      </c>
      <c r="K258" s="8" t="s">
        <v>3915</v>
      </c>
      <c r="L258" s="9">
        <v>1983.76</v>
      </c>
      <c r="M258" s="138">
        <v>20</v>
      </c>
      <c r="N258" s="138">
        <f t="shared" si="32"/>
        <v>39675.199999999997</v>
      </c>
      <c r="O258" s="11" t="s">
        <v>4165</v>
      </c>
      <c r="P258" s="22">
        <v>2.3584401260930136E-5</v>
      </c>
      <c r="Q258" s="22"/>
      <c r="R258" s="23">
        <v>1.8867521008744108E-3</v>
      </c>
      <c r="S258" s="7"/>
      <c r="T258" s="23">
        <v>1.8867521008744108E-3</v>
      </c>
      <c r="U258" s="11"/>
      <c r="V258" s="28"/>
      <c r="W258" s="28"/>
      <c r="X258" s="29"/>
      <c r="Y258" s="108" t="str">
        <f t="shared" si="28"/>
        <v>NO OFERTADO</v>
      </c>
      <c r="Z258" s="108" t="str">
        <f t="shared" si="25"/>
        <v>CORRECTO</v>
      </c>
      <c r="AA258" s="29">
        <f t="shared" si="29"/>
        <v>0</v>
      </c>
      <c r="AB258" s="23">
        <v>4.7168802521860271E-4</v>
      </c>
      <c r="AC258" s="7"/>
      <c r="AD258" s="23">
        <v>4.7168802521860271E-4</v>
      </c>
      <c r="AE258" s="28"/>
      <c r="AF258" s="28"/>
      <c r="AG258" s="28"/>
      <c r="AH258" s="29"/>
      <c r="AI258" s="108" t="str">
        <f t="shared" si="30"/>
        <v>NO OFERTADO</v>
      </c>
      <c r="AJ258" s="108" t="str">
        <f t="shared" si="26"/>
        <v>CORRECTO</v>
      </c>
      <c r="AK258" s="108"/>
      <c r="AL258" s="108"/>
      <c r="AM258" s="108"/>
      <c r="AN258" s="28"/>
      <c r="AO258" s="28"/>
      <c r="AP258" s="28"/>
      <c r="AQ258" s="29"/>
      <c r="AR258" s="108" t="str">
        <f t="shared" si="31"/>
        <v>NO OFERTADO</v>
      </c>
      <c r="AS258" s="109" t="str">
        <f t="shared" si="27"/>
        <v>CORRECTO</v>
      </c>
    </row>
    <row r="259" spans="1:45" ht="24" x14ac:dyDescent="0.25">
      <c r="A259" s="134">
        <v>2462</v>
      </c>
      <c r="B259" s="135">
        <v>2316</v>
      </c>
      <c r="C259" s="10" t="s">
        <v>2614</v>
      </c>
      <c r="D259" s="136" t="s">
        <v>3916</v>
      </c>
      <c r="E259" s="136" t="s">
        <v>6</v>
      </c>
      <c r="F259" s="136" t="s">
        <v>7</v>
      </c>
      <c r="G259" s="136" t="s">
        <v>8</v>
      </c>
      <c r="H259" s="136" t="s">
        <v>7</v>
      </c>
      <c r="I259" s="137">
        <v>955</v>
      </c>
      <c r="J259" s="8">
        <v>1</v>
      </c>
      <c r="K259" s="8" t="s">
        <v>2616</v>
      </c>
      <c r="L259" s="9">
        <v>955</v>
      </c>
      <c r="M259" s="138">
        <v>120</v>
      </c>
      <c r="N259" s="138">
        <f t="shared" si="32"/>
        <v>114600</v>
      </c>
      <c r="O259" s="11" t="s">
        <v>4165</v>
      </c>
      <c r="P259" s="22">
        <v>6.8122464020410579E-5</v>
      </c>
      <c r="Q259" s="22">
        <v>1.1924388236891729E-4</v>
      </c>
      <c r="R259" s="23">
        <v>5.4497971216328463E-3</v>
      </c>
      <c r="S259" s="24">
        <v>1.7886582355337594E-3</v>
      </c>
      <c r="T259" s="23">
        <v>7.2384553571666057E-3</v>
      </c>
      <c r="U259" s="11"/>
      <c r="V259" s="28"/>
      <c r="W259" s="28"/>
      <c r="X259" s="29"/>
      <c r="Y259" s="108" t="str">
        <f t="shared" si="28"/>
        <v>NO OFERTADO</v>
      </c>
      <c r="Z259" s="108" t="str">
        <f t="shared" si="25"/>
        <v>CORRECTO</v>
      </c>
      <c r="AA259" s="29">
        <f t="shared" si="29"/>
        <v>0</v>
      </c>
      <c r="AB259" s="23">
        <v>1.3624492804082116E-3</v>
      </c>
      <c r="AC259" s="24">
        <v>5.9621941184458647E-4</v>
      </c>
      <c r="AD259" s="23">
        <v>1.9586686922527978E-3</v>
      </c>
      <c r="AE259" s="28"/>
      <c r="AF259" s="28"/>
      <c r="AG259" s="28"/>
      <c r="AH259" s="29"/>
      <c r="AI259" s="108" t="str">
        <f t="shared" si="30"/>
        <v>NO OFERTADO</v>
      </c>
      <c r="AJ259" s="108" t="str">
        <f t="shared" si="26"/>
        <v>CORRECTO</v>
      </c>
      <c r="AK259" s="108"/>
      <c r="AL259" s="108"/>
      <c r="AM259" s="108"/>
      <c r="AN259" s="28"/>
      <c r="AO259" s="28"/>
      <c r="AP259" s="28"/>
      <c r="AQ259" s="29"/>
      <c r="AR259" s="108" t="str">
        <f t="shared" si="31"/>
        <v>NO OFERTADO</v>
      </c>
      <c r="AS259" s="109" t="str">
        <f t="shared" si="27"/>
        <v>CORRECTO</v>
      </c>
    </row>
    <row r="260" spans="1:45" ht="24" x14ac:dyDescent="0.25">
      <c r="A260" s="134">
        <v>2463</v>
      </c>
      <c r="B260" s="135">
        <v>2121</v>
      </c>
      <c r="C260" s="10" t="s">
        <v>3663</v>
      </c>
      <c r="D260" s="136" t="s">
        <v>3664</v>
      </c>
      <c r="E260" s="136" t="s">
        <v>3665</v>
      </c>
      <c r="F260" s="136" t="s">
        <v>101</v>
      </c>
      <c r="G260" s="136" t="s">
        <v>8</v>
      </c>
      <c r="H260" s="136" t="s">
        <v>7</v>
      </c>
      <c r="I260" s="137">
        <v>1950</v>
      </c>
      <c r="J260" s="8">
        <v>1</v>
      </c>
      <c r="K260" s="8" t="s">
        <v>3666</v>
      </c>
      <c r="L260" s="9">
        <v>1703.39</v>
      </c>
      <c r="M260" s="138">
        <v>30</v>
      </c>
      <c r="N260" s="138">
        <f t="shared" si="32"/>
        <v>51101.700000000004</v>
      </c>
      <c r="O260" s="11" t="s">
        <v>4165</v>
      </c>
      <c r="P260" s="22">
        <v>3.0376734028200833E-5</v>
      </c>
      <c r="Q260" s="22">
        <v>5.317247036345289E-5</v>
      </c>
      <c r="R260" s="23">
        <v>2.4301387222560667E-3</v>
      </c>
      <c r="S260" s="24">
        <v>7.9758705545179332E-4</v>
      </c>
      <c r="T260" s="23">
        <v>3.2277257777078598E-3</v>
      </c>
      <c r="U260" s="11"/>
      <c r="V260" s="28"/>
      <c r="W260" s="28"/>
      <c r="X260" s="29"/>
      <c r="Y260" s="108" t="str">
        <f t="shared" si="28"/>
        <v>NO OFERTADO</v>
      </c>
      <c r="Z260" s="108" t="str">
        <f t="shared" si="25"/>
        <v>CORRECTO</v>
      </c>
      <c r="AA260" s="29">
        <f t="shared" si="29"/>
        <v>0</v>
      </c>
      <c r="AB260" s="23">
        <v>6.0753468056401667E-4</v>
      </c>
      <c r="AC260" s="24">
        <v>2.6586235181726446E-4</v>
      </c>
      <c r="AD260" s="23">
        <v>8.7339703238128118E-4</v>
      </c>
      <c r="AE260" s="28"/>
      <c r="AF260" s="28"/>
      <c r="AG260" s="28"/>
      <c r="AH260" s="29"/>
      <c r="AI260" s="108" t="str">
        <f t="shared" si="30"/>
        <v>NO OFERTADO</v>
      </c>
      <c r="AJ260" s="108" t="str">
        <f t="shared" si="26"/>
        <v>CORRECTO</v>
      </c>
      <c r="AK260" s="108"/>
      <c r="AL260" s="108"/>
      <c r="AM260" s="108"/>
      <c r="AN260" s="28"/>
      <c r="AO260" s="28"/>
      <c r="AP260" s="28"/>
      <c r="AQ260" s="29"/>
      <c r="AR260" s="108" t="str">
        <f t="shared" si="31"/>
        <v>NO OFERTADO</v>
      </c>
      <c r="AS260" s="109" t="str">
        <f t="shared" si="27"/>
        <v>CORRECTO</v>
      </c>
    </row>
    <row r="261" spans="1:45" ht="24" x14ac:dyDescent="0.25">
      <c r="A261" s="134">
        <v>2464</v>
      </c>
      <c r="B261" s="135">
        <v>2135</v>
      </c>
      <c r="C261" s="10" t="s">
        <v>3682</v>
      </c>
      <c r="D261" s="136" t="s">
        <v>4815</v>
      </c>
      <c r="E261" s="136" t="s">
        <v>3665</v>
      </c>
      <c r="F261" s="136" t="s">
        <v>101</v>
      </c>
      <c r="G261" s="136" t="s">
        <v>8</v>
      </c>
      <c r="H261" s="136" t="s">
        <v>7</v>
      </c>
      <c r="I261" s="137">
        <v>2925</v>
      </c>
      <c r="J261" s="8">
        <v>1</v>
      </c>
      <c r="K261" s="8" t="s">
        <v>1371</v>
      </c>
      <c r="L261" s="9">
        <v>677</v>
      </c>
      <c r="M261" s="138">
        <v>30</v>
      </c>
      <c r="N261" s="138">
        <f t="shared" si="32"/>
        <v>20310</v>
      </c>
      <c r="O261" s="11" t="s">
        <v>4165</v>
      </c>
      <c r="P261" s="22">
        <v>1.2073012602570147E-5</v>
      </c>
      <c r="Q261" s="22">
        <v>2.1133012660669373E-5</v>
      </c>
      <c r="R261" s="23">
        <v>9.6584100820561181E-4</v>
      </c>
      <c r="S261" s="24">
        <v>3.1699518991004058E-4</v>
      </c>
      <c r="T261" s="23">
        <v>1.2828361981156524E-3</v>
      </c>
      <c r="U261" s="11"/>
      <c r="V261" s="28"/>
      <c r="W261" s="28"/>
      <c r="X261" s="29"/>
      <c r="Y261" s="108" t="str">
        <f t="shared" si="28"/>
        <v>NO OFERTADO</v>
      </c>
      <c r="Z261" s="108" t="str">
        <f t="shared" si="25"/>
        <v>CORRECTO</v>
      </c>
      <c r="AA261" s="29">
        <f t="shared" si="29"/>
        <v>0</v>
      </c>
      <c r="AB261" s="23">
        <v>2.4146025205140295E-4</v>
      </c>
      <c r="AC261" s="24">
        <v>1.0566506330334687E-4</v>
      </c>
      <c r="AD261" s="23">
        <v>3.4712531535474979E-4</v>
      </c>
      <c r="AE261" s="28"/>
      <c r="AF261" s="28"/>
      <c r="AG261" s="28"/>
      <c r="AH261" s="29"/>
      <c r="AI261" s="108" t="str">
        <f t="shared" si="30"/>
        <v>NO OFERTADO</v>
      </c>
      <c r="AJ261" s="108" t="str">
        <f t="shared" si="26"/>
        <v>CORRECTO</v>
      </c>
      <c r="AK261" s="108"/>
      <c r="AL261" s="108"/>
      <c r="AM261" s="108"/>
      <c r="AN261" s="28"/>
      <c r="AO261" s="28"/>
      <c r="AP261" s="28"/>
      <c r="AQ261" s="29"/>
      <c r="AR261" s="108" t="str">
        <f t="shared" si="31"/>
        <v>NO OFERTADO</v>
      </c>
      <c r="AS261" s="109" t="str">
        <f t="shared" si="27"/>
        <v>CORRECTO</v>
      </c>
    </row>
    <row r="262" spans="1:45" ht="24" x14ac:dyDescent="0.25">
      <c r="A262" s="134">
        <v>2465</v>
      </c>
      <c r="B262" s="135">
        <v>2317</v>
      </c>
      <c r="C262" s="10" t="s">
        <v>3917</v>
      </c>
      <c r="D262" s="136" t="s">
        <v>3918</v>
      </c>
      <c r="E262" s="136" t="s">
        <v>3919</v>
      </c>
      <c r="F262" s="136" t="s">
        <v>230</v>
      </c>
      <c r="G262" s="136" t="s">
        <v>8</v>
      </c>
      <c r="H262" s="136" t="s">
        <v>231</v>
      </c>
      <c r="I262" s="137" t="s">
        <v>45</v>
      </c>
      <c r="J262" s="8">
        <v>1</v>
      </c>
      <c r="K262" s="8" t="s">
        <v>562</v>
      </c>
      <c r="L262" s="9">
        <v>88491.75</v>
      </c>
      <c r="M262" s="138">
        <v>1</v>
      </c>
      <c r="N262" s="138">
        <f t="shared" si="32"/>
        <v>88491.75</v>
      </c>
      <c r="O262" s="11" t="s">
        <v>4165</v>
      </c>
      <c r="P262" s="22">
        <v>5.2602757901205651E-5</v>
      </c>
      <c r="Q262" s="22"/>
      <c r="R262" s="23">
        <v>4.2082206320964519E-3</v>
      </c>
      <c r="S262" s="7"/>
      <c r="T262" s="23">
        <v>4.2082206320964519E-3</v>
      </c>
      <c r="U262" s="11"/>
      <c r="V262" s="28"/>
      <c r="W262" s="28"/>
      <c r="X262" s="29"/>
      <c r="Y262" s="108" t="str">
        <f t="shared" si="28"/>
        <v>NO OFERTADO</v>
      </c>
      <c r="Z262" s="108" t="str">
        <f t="shared" ref="Z262:Z325" si="33">IF(X262=0,"CORRECTO",IF(X262&gt;I262,"SOBREPASA TECHO REGULADO","CORRECTO"))</f>
        <v>CORRECTO</v>
      </c>
      <c r="AA262" s="29">
        <f t="shared" si="29"/>
        <v>0</v>
      </c>
      <c r="AB262" s="23">
        <v>1.052055158024113E-3</v>
      </c>
      <c r="AC262" s="7"/>
      <c r="AD262" s="23">
        <v>1.052055158024113E-3</v>
      </c>
      <c r="AE262" s="28"/>
      <c r="AF262" s="28"/>
      <c r="AG262" s="28"/>
      <c r="AH262" s="29"/>
      <c r="AI262" s="108" t="str">
        <f t="shared" si="30"/>
        <v>NO OFERTADO</v>
      </c>
      <c r="AJ262" s="108" t="str">
        <f t="shared" ref="AJ262:AJ325" si="34">IF(AH262=0,"CORRECTO",IF(AH262&lt;X262,"PRECIO OPCION 1 MAYOR QUE OPCION 2",IF(AH262&gt;I262,"SOBREPASA TECHO REGULADO","CORRECTO")))</f>
        <v>CORRECTO</v>
      </c>
      <c r="AK262" s="108"/>
      <c r="AL262" s="108"/>
      <c r="AM262" s="108"/>
      <c r="AN262" s="28"/>
      <c r="AO262" s="28"/>
      <c r="AP262" s="28"/>
      <c r="AQ262" s="29"/>
      <c r="AR262" s="108" t="str">
        <f t="shared" si="31"/>
        <v>NO OFERTADO</v>
      </c>
      <c r="AS262" s="109" t="str">
        <f t="shared" ref="AS262:AS325" si="35">IF(AQ262=0,"CORRECTO",IF(AQ262&lt;AH262,"PRECIO OPCION 2 MAYOR QUE OPCION 3",IF(AQ262&gt;I262,"SOBREPASA TECHO REGULADO","CORRECTO")))</f>
        <v>CORRECTO</v>
      </c>
    </row>
    <row r="263" spans="1:45" x14ac:dyDescent="0.25">
      <c r="A263" s="134">
        <v>2466</v>
      </c>
      <c r="B263" s="135">
        <v>1919</v>
      </c>
      <c r="C263" s="10" t="s">
        <v>3322</v>
      </c>
      <c r="D263" s="136" t="s">
        <v>1894</v>
      </c>
      <c r="E263" s="136" t="s">
        <v>36</v>
      </c>
      <c r="F263" s="136" t="s">
        <v>16</v>
      </c>
      <c r="G263" s="136" t="s">
        <v>17</v>
      </c>
      <c r="H263" s="136" t="s">
        <v>36</v>
      </c>
      <c r="I263" s="137" t="s">
        <v>45</v>
      </c>
      <c r="J263" s="8">
        <v>1</v>
      </c>
      <c r="K263" s="8" t="s">
        <v>3323</v>
      </c>
      <c r="L263" s="9">
        <v>207047.26</v>
      </c>
      <c r="M263" s="138">
        <v>1</v>
      </c>
      <c r="N263" s="138">
        <f t="shared" si="32"/>
        <v>207047.26</v>
      </c>
      <c r="O263" s="11" t="s">
        <v>4165</v>
      </c>
      <c r="P263" s="22">
        <v>1.2307652286103486E-4</v>
      </c>
      <c r="Q263" s="22"/>
      <c r="R263" s="23">
        <v>9.8461218288827881E-3</v>
      </c>
      <c r="S263" s="7"/>
      <c r="T263" s="23">
        <v>9.8461218288827881E-3</v>
      </c>
      <c r="U263" s="11"/>
      <c r="V263" s="28"/>
      <c r="W263" s="28"/>
      <c r="X263" s="29"/>
      <c r="Y263" s="108" t="str">
        <f t="shared" ref="Y263:Y326" si="36">IF(U263=0,"NO OFERTADO",IF(V263=0,"NO OFERTADO",IF(W263=0,"NO OFERTADO",IF(X263&gt;0,"CORRECTO","NO OFERTADO"))))</f>
        <v>NO OFERTADO</v>
      </c>
      <c r="Z263" s="108" t="str">
        <f t="shared" si="33"/>
        <v>CORRECTO</v>
      </c>
      <c r="AA263" s="29">
        <f t="shared" ref="AA263:AA326" si="37">IF(AND(Y263="CORRECTO", Z263="CORRECTO"), X263*M263, 0)</f>
        <v>0</v>
      </c>
      <c r="AB263" s="23">
        <v>2.461530457220697E-3</v>
      </c>
      <c r="AC263" s="7"/>
      <c r="AD263" s="23">
        <v>2.461530457220697E-3</v>
      </c>
      <c r="AE263" s="28"/>
      <c r="AF263" s="28"/>
      <c r="AG263" s="28"/>
      <c r="AH263" s="29"/>
      <c r="AI263" s="108" t="str">
        <f t="shared" ref="AI263:AI326" si="38">IF(AE263=0,"NO OFERTADO",IF(AF263=0,"NO OFERTADO",IF(AG263=0,"NO OFERTADO",IF(AH263&gt;0,"CORRECTO","NO OFERTADO"))))</f>
        <v>NO OFERTADO</v>
      </c>
      <c r="AJ263" s="108" t="str">
        <f t="shared" si="34"/>
        <v>CORRECTO</v>
      </c>
      <c r="AK263" s="108"/>
      <c r="AL263" s="108"/>
      <c r="AM263" s="108"/>
      <c r="AN263" s="28"/>
      <c r="AO263" s="28"/>
      <c r="AP263" s="28"/>
      <c r="AQ263" s="29"/>
      <c r="AR263" s="108" t="str">
        <f t="shared" ref="AR263:AR326" si="39">IF(AN263=0,"NO OFERTADO",IF(AO263=0,"NO OFERTADO",IF(AP263=0,"NO OFERTADO",IF(AQ263&gt;0,"CORRECTO","NO OFERTADO"))))</f>
        <v>NO OFERTADO</v>
      </c>
      <c r="AS263" s="109" t="str">
        <f t="shared" si="35"/>
        <v>CORRECTO</v>
      </c>
    </row>
    <row r="264" spans="1:45" x14ac:dyDescent="0.25">
      <c r="A264" s="134">
        <v>2467</v>
      </c>
      <c r="B264" s="135">
        <v>2318</v>
      </c>
      <c r="C264" s="10" t="s">
        <v>3920</v>
      </c>
      <c r="D264" s="136" t="s">
        <v>1019</v>
      </c>
      <c r="E264" s="136" t="s">
        <v>524</v>
      </c>
      <c r="F264" s="136" t="s">
        <v>16</v>
      </c>
      <c r="G264" s="136" t="s">
        <v>17</v>
      </c>
      <c r="H264" s="136" t="s">
        <v>36</v>
      </c>
      <c r="I264" s="137" t="s">
        <v>45</v>
      </c>
      <c r="J264" s="8">
        <v>1</v>
      </c>
      <c r="K264" s="8" t="s">
        <v>3921</v>
      </c>
      <c r="L264" s="9">
        <v>72819.59</v>
      </c>
      <c r="M264" s="138">
        <v>1</v>
      </c>
      <c r="N264" s="138">
        <f t="shared" si="32"/>
        <v>72819.59</v>
      </c>
      <c r="O264" s="11" t="s">
        <v>4165</v>
      </c>
      <c r="P264" s="22">
        <v>4.3286648339930623E-5</v>
      </c>
      <c r="Q264" s="22"/>
      <c r="R264" s="23">
        <v>3.4629318671944498E-3</v>
      </c>
      <c r="S264" s="7"/>
      <c r="T264" s="23">
        <v>3.4629318671944498E-3</v>
      </c>
      <c r="U264" s="11"/>
      <c r="V264" s="28"/>
      <c r="W264" s="28"/>
      <c r="X264" s="29"/>
      <c r="Y264" s="108" t="str">
        <f t="shared" si="36"/>
        <v>NO OFERTADO</v>
      </c>
      <c r="Z264" s="108" t="str">
        <f t="shared" si="33"/>
        <v>CORRECTO</v>
      </c>
      <c r="AA264" s="29">
        <f t="shared" si="37"/>
        <v>0</v>
      </c>
      <c r="AB264" s="23">
        <v>8.6573296679861244E-4</v>
      </c>
      <c r="AC264" s="7"/>
      <c r="AD264" s="23">
        <v>8.6573296679861244E-4</v>
      </c>
      <c r="AE264" s="28"/>
      <c r="AF264" s="28"/>
      <c r="AG264" s="28"/>
      <c r="AH264" s="29"/>
      <c r="AI264" s="108" t="str">
        <f t="shared" si="38"/>
        <v>NO OFERTADO</v>
      </c>
      <c r="AJ264" s="108" t="str">
        <f t="shared" si="34"/>
        <v>CORRECTO</v>
      </c>
      <c r="AK264" s="108"/>
      <c r="AL264" s="108"/>
      <c r="AM264" s="108"/>
      <c r="AN264" s="28"/>
      <c r="AO264" s="28"/>
      <c r="AP264" s="28"/>
      <c r="AQ264" s="29"/>
      <c r="AR264" s="108" t="str">
        <f t="shared" si="39"/>
        <v>NO OFERTADO</v>
      </c>
      <c r="AS264" s="109" t="str">
        <f t="shared" si="35"/>
        <v>CORRECTO</v>
      </c>
    </row>
    <row r="265" spans="1:45" x14ac:dyDescent="0.25">
      <c r="A265" s="134">
        <v>2468</v>
      </c>
      <c r="B265" s="135">
        <v>2319</v>
      </c>
      <c r="C265" s="10" t="s">
        <v>158</v>
      </c>
      <c r="D265" s="136" t="s">
        <v>69</v>
      </c>
      <c r="E265" s="136" t="s">
        <v>36</v>
      </c>
      <c r="F265" s="136" t="s">
        <v>15</v>
      </c>
      <c r="G265" s="136" t="s">
        <v>38</v>
      </c>
      <c r="H265" s="136" t="s">
        <v>18</v>
      </c>
      <c r="I265" s="137">
        <v>30235</v>
      </c>
      <c r="J265" s="8">
        <v>1</v>
      </c>
      <c r="K265" s="8" t="s">
        <v>159</v>
      </c>
      <c r="L265" s="9">
        <v>30235</v>
      </c>
      <c r="M265" s="138">
        <v>1</v>
      </c>
      <c r="N265" s="138">
        <f t="shared" si="32"/>
        <v>30235</v>
      </c>
      <c r="O265" s="11" t="s">
        <v>4165</v>
      </c>
      <c r="P265" s="22">
        <v>1.7972798426327345E-5</v>
      </c>
      <c r="Q265" s="22">
        <v>3.146019880823922E-5</v>
      </c>
      <c r="R265" s="23">
        <v>1.4378238741061876E-3</v>
      </c>
      <c r="S265" s="24">
        <v>4.719029821235883E-4</v>
      </c>
      <c r="T265" s="23">
        <v>1.9097268562297759E-3</v>
      </c>
      <c r="U265" s="11"/>
      <c r="V265" s="28"/>
      <c r="W265" s="28"/>
      <c r="X265" s="29"/>
      <c r="Y265" s="108" t="str">
        <f t="shared" si="36"/>
        <v>NO OFERTADO</v>
      </c>
      <c r="Z265" s="108" t="str">
        <f t="shared" si="33"/>
        <v>CORRECTO</v>
      </c>
      <c r="AA265" s="29">
        <f t="shared" si="37"/>
        <v>0</v>
      </c>
      <c r="AB265" s="23">
        <v>3.5945596852654689E-4</v>
      </c>
      <c r="AC265" s="24">
        <v>1.5730099404119609E-4</v>
      </c>
      <c r="AD265" s="23">
        <v>5.1675696256774301E-4</v>
      </c>
      <c r="AE265" s="28"/>
      <c r="AF265" s="28"/>
      <c r="AG265" s="28"/>
      <c r="AH265" s="29"/>
      <c r="AI265" s="108" t="str">
        <f t="shared" si="38"/>
        <v>NO OFERTADO</v>
      </c>
      <c r="AJ265" s="108" t="str">
        <f t="shared" si="34"/>
        <v>CORRECTO</v>
      </c>
      <c r="AK265" s="108"/>
      <c r="AL265" s="108"/>
      <c r="AM265" s="108"/>
      <c r="AN265" s="28"/>
      <c r="AO265" s="28"/>
      <c r="AP265" s="28"/>
      <c r="AQ265" s="29"/>
      <c r="AR265" s="108" t="str">
        <f t="shared" si="39"/>
        <v>NO OFERTADO</v>
      </c>
      <c r="AS265" s="109" t="str">
        <f t="shared" si="35"/>
        <v>CORRECTO</v>
      </c>
    </row>
    <row r="266" spans="1:45" x14ac:dyDescent="0.25">
      <c r="A266" s="134">
        <v>2469</v>
      </c>
      <c r="B266" s="135">
        <v>2320</v>
      </c>
      <c r="C266" s="10" t="s">
        <v>2754</v>
      </c>
      <c r="D266" s="136" t="s">
        <v>1588</v>
      </c>
      <c r="E266" s="136" t="s">
        <v>36</v>
      </c>
      <c r="F266" s="136" t="s">
        <v>36</v>
      </c>
      <c r="G266" s="136" t="s">
        <v>38</v>
      </c>
      <c r="H266" s="136" t="s">
        <v>36</v>
      </c>
      <c r="I266" s="137" t="s">
        <v>45</v>
      </c>
      <c r="J266" s="8">
        <v>1</v>
      </c>
      <c r="K266" s="8" t="s">
        <v>2756</v>
      </c>
      <c r="L266" s="9">
        <v>34309.85</v>
      </c>
      <c r="M266" s="138">
        <v>30</v>
      </c>
      <c r="N266" s="138">
        <f t="shared" si="32"/>
        <v>1029295.5</v>
      </c>
      <c r="O266" s="11" t="s">
        <v>4165</v>
      </c>
      <c r="P266" s="22">
        <v>6.1185118381431518E-4</v>
      </c>
      <c r="Q266" s="22"/>
      <c r="R266" s="23">
        <v>4.8948094705145218E-2</v>
      </c>
      <c r="S266" s="7"/>
      <c r="T266" s="23">
        <v>4.8948094705145218E-2</v>
      </c>
      <c r="U266" s="11"/>
      <c r="V266" s="28"/>
      <c r="W266" s="28"/>
      <c r="X266" s="29"/>
      <c r="Y266" s="108" t="str">
        <f t="shared" si="36"/>
        <v>NO OFERTADO</v>
      </c>
      <c r="Z266" s="108" t="str">
        <f t="shared" si="33"/>
        <v>CORRECTO</v>
      </c>
      <c r="AA266" s="29">
        <f t="shared" si="37"/>
        <v>0</v>
      </c>
      <c r="AB266" s="23">
        <v>1.2237023676286304E-2</v>
      </c>
      <c r="AC266" s="7"/>
      <c r="AD266" s="23">
        <v>1.2237023676286304E-2</v>
      </c>
      <c r="AE266" s="28"/>
      <c r="AF266" s="28"/>
      <c r="AG266" s="28"/>
      <c r="AH266" s="29"/>
      <c r="AI266" s="108" t="str">
        <f t="shared" si="38"/>
        <v>NO OFERTADO</v>
      </c>
      <c r="AJ266" s="108" t="str">
        <f t="shared" si="34"/>
        <v>CORRECTO</v>
      </c>
      <c r="AK266" s="108"/>
      <c r="AL266" s="108"/>
      <c r="AM266" s="108"/>
      <c r="AN266" s="28"/>
      <c r="AO266" s="28"/>
      <c r="AP266" s="28"/>
      <c r="AQ266" s="29"/>
      <c r="AR266" s="108" t="str">
        <f t="shared" si="39"/>
        <v>NO OFERTADO</v>
      </c>
      <c r="AS266" s="109" t="str">
        <f t="shared" si="35"/>
        <v>CORRECTO</v>
      </c>
    </row>
    <row r="267" spans="1:45" x14ac:dyDescent="0.25">
      <c r="A267" s="134">
        <v>2470</v>
      </c>
      <c r="B267" s="135">
        <v>1956</v>
      </c>
      <c r="C267" s="10" t="s">
        <v>1331</v>
      </c>
      <c r="D267" s="136" t="s">
        <v>3388</v>
      </c>
      <c r="E267" s="136" t="s">
        <v>165</v>
      </c>
      <c r="F267" s="136" t="s">
        <v>16</v>
      </c>
      <c r="G267" s="136" t="s">
        <v>622</v>
      </c>
      <c r="H267" s="136" t="s">
        <v>36</v>
      </c>
      <c r="I267" s="137">
        <v>89732.96</v>
      </c>
      <c r="J267" s="8">
        <v>1</v>
      </c>
      <c r="K267" s="8" t="s">
        <v>1333</v>
      </c>
      <c r="L267" s="9">
        <v>89732.96</v>
      </c>
      <c r="M267" s="138">
        <v>1</v>
      </c>
      <c r="N267" s="138">
        <f t="shared" si="32"/>
        <v>89732.96</v>
      </c>
      <c r="O267" s="11" t="s">
        <v>4165</v>
      </c>
      <c r="P267" s="22">
        <v>5.3340578874737716E-5</v>
      </c>
      <c r="Q267" s="22">
        <v>9.3369166901001408E-5</v>
      </c>
      <c r="R267" s="23">
        <v>4.267246309979017E-3</v>
      </c>
      <c r="S267" s="24">
        <v>1.4005375035150212E-3</v>
      </c>
      <c r="T267" s="23">
        <v>5.6677838134940386E-3</v>
      </c>
      <c r="U267" s="11"/>
      <c r="V267" s="28"/>
      <c r="W267" s="28"/>
      <c r="X267" s="29"/>
      <c r="Y267" s="108" t="str">
        <f t="shared" si="36"/>
        <v>NO OFERTADO</v>
      </c>
      <c r="Z267" s="108" t="str">
        <f t="shared" si="33"/>
        <v>CORRECTO</v>
      </c>
      <c r="AA267" s="29">
        <f t="shared" si="37"/>
        <v>0</v>
      </c>
      <c r="AB267" s="23">
        <v>1.0668115774947542E-3</v>
      </c>
      <c r="AC267" s="24">
        <v>4.6684583450500706E-4</v>
      </c>
      <c r="AD267" s="23">
        <v>1.5336574119997612E-3</v>
      </c>
      <c r="AE267" s="28"/>
      <c r="AF267" s="28"/>
      <c r="AG267" s="28"/>
      <c r="AH267" s="29"/>
      <c r="AI267" s="108" t="str">
        <f t="shared" si="38"/>
        <v>NO OFERTADO</v>
      </c>
      <c r="AJ267" s="108" t="str">
        <f t="shared" si="34"/>
        <v>CORRECTO</v>
      </c>
      <c r="AK267" s="108"/>
      <c r="AL267" s="108"/>
      <c r="AM267" s="108"/>
      <c r="AN267" s="28"/>
      <c r="AO267" s="28"/>
      <c r="AP267" s="28"/>
      <c r="AQ267" s="29"/>
      <c r="AR267" s="108" t="str">
        <f t="shared" si="39"/>
        <v>NO OFERTADO</v>
      </c>
      <c r="AS267" s="109" t="str">
        <f t="shared" si="35"/>
        <v>CORRECTO</v>
      </c>
    </row>
    <row r="268" spans="1:45" x14ac:dyDescent="0.25">
      <c r="A268" s="134">
        <v>2471</v>
      </c>
      <c r="B268" s="135">
        <v>1836</v>
      </c>
      <c r="C268" s="10" t="s">
        <v>3196</v>
      </c>
      <c r="D268" s="136" t="s">
        <v>3197</v>
      </c>
      <c r="E268" s="136" t="s">
        <v>81</v>
      </c>
      <c r="F268" s="136" t="s">
        <v>166</v>
      </c>
      <c r="G268" s="136" t="s">
        <v>8</v>
      </c>
      <c r="H268" s="136" t="s">
        <v>81</v>
      </c>
      <c r="I268" s="137" t="s">
        <v>45</v>
      </c>
      <c r="J268" s="8">
        <v>120</v>
      </c>
      <c r="K268" s="8" t="s">
        <v>1531</v>
      </c>
      <c r="L268" s="9">
        <v>2635.91</v>
      </c>
      <c r="M268" s="9">
        <v>120</v>
      </c>
      <c r="N268" s="138">
        <f t="shared" si="32"/>
        <v>316309.19999999995</v>
      </c>
      <c r="O268" s="11" t="s">
        <v>4165</v>
      </c>
      <c r="P268" s="22">
        <v>1.8802584726286954E-4</v>
      </c>
      <c r="Q268" s="22"/>
      <c r="R268" s="23">
        <v>1.5042067781029563E-2</v>
      </c>
      <c r="S268" s="7"/>
      <c r="T268" s="23">
        <v>1.5042067781029563E-2</v>
      </c>
      <c r="U268" s="11"/>
      <c r="V268" s="28"/>
      <c r="W268" s="28"/>
      <c r="X268" s="29"/>
      <c r="Y268" s="108" t="str">
        <f t="shared" si="36"/>
        <v>NO OFERTADO</v>
      </c>
      <c r="Z268" s="108" t="str">
        <f t="shared" si="33"/>
        <v>CORRECTO</v>
      </c>
      <c r="AA268" s="29">
        <f t="shared" si="37"/>
        <v>0</v>
      </c>
      <c r="AB268" s="23">
        <v>3.7605169452573908E-3</v>
      </c>
      <c r="AC268" s="7"/>
      <c r="AD268" s="23">
        <v>3.7605169452573908E-3</v>
      </c>
      <c r="AE268" s="28"/>
      <c r="AF268" s="28"/>
      <c r="AG268" s="28"/>
      <c r="AH268" s="29"/>
      <c r="AI268" s="108" t="str">
        <f t="shared" si="38"/>
        <v>NO OFERTADO</v>
      </c>
      <c r="AJ268" s="108" t="str">
        <f t="shared" si="34"/>
        <v>CORRECTO</v>
      </c>
      <c r="AK268" s="108"/>
      <c r="AL268" s="108"/>
      <c r="AM268" s="108"/>
      <c r="AN268" s="28"/>
      <c r="AO268" s="28"/>
      <c r="AP268" s="28"/>
      <c r="AQ268" s="29"/>
      <c r="AR268" s="108" t="str">
        <f t="shared" si="39"/>
        <v>NO OFERTADO</v>
      </c>
      <c r="AS268" s="109" t="str">
        <f t="shared" si="35"/>
        <v>CORRECTO</v>
      </c>
    </row>
    <row r="269" spans="1:45" x14ac:dyDescent="0.25">
      <c r="A269" s="134">
        <v>2472</v>
      </c>
      <c r="B269" s="135">
        <v>2321</v>
      </c>
      <c r="C269" s="10" t="s">
        <v>1643</v>
      </c>
      <c r="D269" s="136" t="s">
        <v>1019</v>
      </c>
      <c r="E269" s="136" t="s">
        <v>559</v>
      </c>
      <c r="F269" s="136" t="s">
        <v>166</v>
      </c>
      <c r="G269" s="136" t="s">
        <v>8</v>
      </c>
      <c r="H269" s="136" t="s">
        <v>81</v>
      </c>
      <c r="I269" s="137" t="s">
        <v>45</v>
      </c>
      <c r="J269" s="8">
        <v>120</v>
      </c>
      <c r="K269" s="8" t="s">
        <v>1644</v>
      </c>
      <c r="L269" s="9">
        <v>777.91</v>
      </c>
      <c r="M269" s="138">
        <v>120</v>
      </c>
      <c r="N269" s="138">
        <f t="shared" si="32"/>
        <v>93349.2</v>
      </c>
      <c r="O269" s="11" t="s">
        <v>4165</v>
      </c>
      <c r="P269" s="22">
        <v>5.5490205221065543E-5</v>
      </c>
      <c r="Q269" s="22"/>
      <c r="R269" s="23">
        <v>4.4392164176852433E-3</v>
      </c>
      <c r="S269" s="7"/>
      <c r="T269" s="23">
        <v>4.4392164176852433E-3</v>
      </c>
      <c r="U269" s="11"/>
      <c r="V269" s="28"/>
      <c r="W269" s="28"/>
      <c r="X269" s="29"/>
      <c r="Y269" s="108" t="str">
        <f t="shared" si="36"/>
        <v>NO OFERTADO</v>
      </c>
      <c r="Z269" s="108" t="str">
        <f t="shared" si="33"/>
        <v>CORRECTO</v>
      </c>
      <c r="AA269" s="29">
        <f t="shared" si="37"/>
        <v>0</v>
      </c>
      <c r="AB269" s="23">
        <v>1.1098041044213108E-3</v>
      </c>
      <c r="AC269" s="7"/>
      <c r="AD269" s="23">
        <v>1.1098041044213108E-3</v>
      </c>
      <c r="AE269" s="28"/>
      <c r="AF269" s="28"/>
      <c r="AG269" s="28"/>
      <c r="AH269" s="29"/>
      <c r="AI269" s="108" t="str">
        <f t="shared" si="38"/>
        <v>NO OFERTADO</v>
      </c>
      <c r="AJ269" s="108" t="str">
        <f t="shared" si="34"/>
        <v>CORRECTO</v>
      </c>
      <c r="AK269" s="108"/>
      <c r="AL269" s="108"/>
      <c r="AM269" s="108"/>
      <c r="AN269" s="28"/>
      <c r="AO269" s="28"/>
      <c r="AP269" s="28"/>
      <c r="AQ269" s="29"/>
      <c r="AR269" s="108" t="str">
        <f t="shared" si="39"/>
        <v>NO OFERTADO</v>
      </c>
      <c r="AS269" s="109" t="str">
        <f t="shared" si="35"/>
        <v>CORRECTO</v>
      </c>
    </row>
    <row r="270" spans="1:45" x14ac:dyDescent="0.25">
      <c r="A270" s="134">
        <v>2473</v>
      </c>
      <c r="B270" s="135">
        <v>1927</v>
      </c>
      <c r="C270" s="10" t="s">
        <v>3340</v>
      </c>
      <c r="D270" s="136" t="s">
        <v>3341</v>
      </c>
      <c r="E270" s="136" t="s">
        <v>3342</v>
      </c>
      <c r="F270" s="136" t="s">
        <v>241</v>
      </c>
      <c r="G270" s="136" t="s">
        <v>242</v>
      </c>
      <c r="H270" s="136" t="s">
        <v>243</v>
      </c>
      <c r="I270" s="137" t="s">
        <v>45</v>
      </c>
      <c r="J270" s="8">
        <v>30</v>
      </c>
      <c r="K270" s="8" t="s">
        <v>1818</v>
      </c>
      <c r="L270" s="9">
        <v>4543</v>
      </c>
      <c r="M270" s="138">
        <v>30</v>
      </c>
      <c r="N270" s="138">
        <f t="shared" si="32"/>
        <v>136290</v>
      </c>
      <c r="O270" s="11" t="s">
        <v>4165</v>
      </c>
      <c r="P270" s="22">
        <v>8.1015799488147976E-5</v>
      </c>
      <c r="Q270" s="22"/>
      <c r="R270" s="23">
        <v>6.4812639590518381E-3</v>
      </c>
      <c r="S270" s="7"/>
      <c r="T270" s="23">
        <v>6.4812639590518381E-3</v>
      </c>
      <c r="U270" s="11"/>
      <c r="V270" s="28"/>
      <c r="W270" s="28"/>
      <c r="X270" s="29"/>
      <c r="Y270" s="108" t="str">
        <f t="shared" si="36"/>
        <v>NO OFERTADO</v>
      </c>
      <c r="Z270" s="108" t="str">
        <f t="shared" si="33"/>
        <v>CORRECTO</v>
      </c>
      <c r="AA270" s="29">
        <f t="shared" si="37"/>
        <v>0</v>
      </c>
      <c r="AB270" s="23">
        <v>1.6203159897629595E-3</v>
      </c>
      <c r="AC270" s="7"/>
      <c r="AD270" s="23">
        <v>1.6203159897629595E-3</v>
      </c>
      <c r="AE270" s="28"/>
      <c r="AF270" s="28"/>
      <c r="AG270" s="28"/>
      <c r="AH270" s="29"/>
      <c r="AI270" s="108" t="str">
        <f t="shared" si="38"/>
        <v>NO OFERTADO</v>
      </c>
      <c r="AJ270" s="108" t="str">
        <f t="shared" si="34"/>
        <v>CORRECTO</v>
      </c>
      <c r="AK270" s="108"/>
      <c r="AL270" s="108"/>
      <c r="AM270" s="108"/>
      <c r="AN270" s="28"/>
      <c r="AO270" s="28"/>
      <c r="AP270" s="28"/>
      <c r="AQ270" s="29"/>
      <c r="AR270" s="108" t="str">
        <f t="shared" si="39"/>
        <v>NO OFERTADO</v>
      </c>
      <c r="AS270" s="109" t="str">
        <f t="shared" si="35"/>
        <v>CORRECTO</v>
      </c>
    </row>
    <row r="271" spans="1:45" x14ac:dyDescent="0.25">
      <c r="A271" s="134">
        <v>2474</v>
      </c>
      <c r="B271" s="135">
        <v>2017</v>
      </c>
      <c r="C271" s="10" t="s">
        <v>3505</v>
      </c>
      <c r="D271" s="136" t="s">
        <v>3506</v>
      </c>
      <c r="E271" s="136" t="s">
        <v>559</v>
      </c>
      <c r="F271" s="136" t="s">
        <v>166</v>
      </c>
      <c r="G271" s="136" t="s">
        <v>8</v>
      </c>
      <c r="H271" s="136" t="s">
        <v>81</v>
      </c>
      <c r="I271" s="137" t="s">
        <v>45</v>
      </c>
      <c r="J271" s="8">
        <v>150</v>
      </c>
      <c r="K271" s="8" t="s">
        <v>3507</v>
      </c>
      <c r="L271" s="9">
        <v>173.18</v>
      </c>
      <c r="M271" s="138">
        <v>150</v>
      </c>
      <c r="N271" s="138">
        <f t="shared" si="32"/>
        <v>25977</v>
      </c>
      <c r="O271" s="11" t="s">
        <v>4165</v>
      </c>
      <c r="P271" s="22">
        <v>1.5441686281485213E-5</v>
      </c>
      <c r="Q271" s="22"/>
      <c r="R271" s="23">
        <v>1.2353349025188171E-3</v>
      </c>
      <c r="S271" s="7"/>
      <c r="T271" s="23">
        <v>1.2353349025188171E-3</v>
      </c>
      <c r="U271" s="11"/>
      <c r="V271" s="28"/>
      <c r="W271" s="28"/>
      <c r="X271" s="29"/>
      <c r="Y271" s="108" t="str">
        <f t="shared" si="36"/>
        <v>NO OFERTADO</v>
      </c>
      <c r="Z271" s="108" t="str">
        <f t="shared" si="33"/>
        <v>CORRECTO</v>
      </c>
      <c r="AA271" s="29">
        <f t="shared" si="37"/>
        <v>0</v>
      </c>
      <c r="AB271" s="23">
        <v>3.0883372562970428E-4</v>
      </c>
      <c r="AC271" s="7"/>
      <c r="AD271" s="23">
        <v>3.0883372562970428E-4</v>
      </c>
      <c r="AE271" s="28"/>
      <c r="AF271" s="28"/>
      <c r="AG271" s="28"/>
      <c r="AH271" s="29"/>
      <c r="AI271" s="108" t="str">
        <f t="shared" si="38"/>
        <v>NO OFERTADO</v>
      </c>
      <c r="AJ271" s="108" t="str">
        <f t="shared" si="34"/>
        <v>CORRECTO</v>
      </c>
      <c r="AK271" s="108"/>
      <c r="AL271" s="108"/>
      <c r="AM271" s="108"/>
      <c r="AN271" s="28"/>
      <c r="AO271" s="28"/>
      <c r="AP271" s="28"/>
      <c r="AQ271" s="29"/>
      <c r="AR271" s="108" t="str">
        <f t="shared" si="39"/>
        <v>NO OFERTADO</v>
      </c>
      <c r="AS271" s="109" t="str">
        <f t="shared" si="35"/>
        <v>CORRECTO</v>
      </c>
    </row>
    <row r="272" spans="1:45" ht="24" x14ac:dyDescent="0.25">
      <c r="A272" s="134">
        <v>2475</v>
      </c>
      <c r="B272" s="135">
        <v>2119</v>
      </c>
      <c r="C272" s="10" t="s">
        <v>3505</v>
      </c>
      <c r="D272" s="136" t="s">
        <v>494</v>
      </c>
      <c r="E272" s="136" t="s">
        <v>6</v>
      </c>
      <c r="F272" s="136" t="s">
        <v>101</v>
      </c>
      <c r="G272" s="136" t="s">
        <v>8</v>
      </c>
      <c r="H272" s="136" t="s">
        <v>7</v>
      </c>
      <c r="I272" s="137" t="s">
        <v>45</v>
      </c>
      <c r="J272" s="8">
        <v>1</v>
      </c>
      <c r="K272" s="8" t="s">
        <v>3507</v>
      </c>
      <c r="L272" s="9">
        <v>1213.9100000000001</v>
      </c>
      <c r="M272" s="138">
        <v>10</v>
      </c>
      <c r="N272" s="138">
        <f t="shared" si="32"/>
        <v>12139.1</v>
      </c>
      <c r="O272" s="11" t="s">
        <v>4165</v>
      </c>
      <c r="P272" s="22">
        <v>7.2159284728635786E-6</v>
      </c>
      <c r="Q272" s="22"/>
      <c r="R272" s="23">
        <v>5.7727427782908625E-4</v>
      </c>
      <c r="S272" s="7"/>
      <c r="T272" s="23">
        <v>5.7727427782908625E-4</v>
      </c>
      <c r="U272" s="11"/>
      <c r="V272" s="28"/>
      <c r="W272" s="28"/>
      <c r="X272" s="29"/>
      <c r="Y272" s="108" t="str">
        <f t="shared" si="36"/>
        <v>NO OFERTADO</v>
      </c>
      <c r="Z272" s="108" t="str">
        <f t="shared" si="33"/>
        <v>CORRECTO</v>
      </c>
      <c r="AA272" s="29">
        <f t="shared" si="37"/>
        <v>0</v>
      </c>
      <c r="AB272" s="23">
        <v>1.4431856945727156E-4</v>
      </c>
      <c r="AC272" s="7"/>
      <c r="AD272" s="23">
        <v>1.4431856945727156E-4</v>
      </c>
      <c r="AE272" s="28"/>
      <c r="AF272" s="28"/>
      <c r="AG272" s="28"/>
      <c r="AH272" s="29"/>
      <c r="AI272" s="108" t="str">
        <f t="shared" si="38"/>
        <v>NO OFERTADO</v>
      </c>
      <c r="AJ272" s="108" t="str">
        <f t="shared" si="34"/>
        <v>CORRECTO</v>
      </c>
      <c r="AK272" s="108"/>
      <c r="AL272" s="108"/>
      <c r="AM272" s="108"/>
      <c r="AN272" s="28"/>
      <c r="AO272" s="28"/>
      <c r="AP272" s="28"/>
      <c r="AQ272" s="29"/>
      <c r="AR272" s="108" t="str">
        <f t="shared" si="39"/>
        <v>NO OFERTADO</v>
      </c>
      <c r="AS272" s="109" t="str">
        <f t="shared" si="35"/>
        <v>CORRECTO</v>
      </c>
    </row>
    <row r="273" spans="1:45" x14ac:dyDescent="0.25">
      <c r="A273" s="134">
        <v>2476</v>
      </c>
      <c r="B273" s="135">
        <v>2322</v>
      </c>
      <c r="C273" s="10" t="s">
        <v>2670</v>
      </c>
      <c r="D273" s="136" t="s">
        <v>305</v>
      </c>
      <c r="E273" s="136" t="s">
        <v>1634</v>
      </c>
      <c r="F273" s="136" t="s">
        <v>166</v>
      </c>
      <c r="G273" s="136" t="s">
        <v>8</v>
      </c>
      <c r="H273" s="136" t="s">
        <v>552</v>
      </c>
      <c r="I273" s="137" t="s">
        <v>45</v>
      </c>
      <c r="J273" s="8">
        <v>15</v>
      </c>
      <c r="K273" s="8" t="s">
        <v>2194</v>
      </c>
      <c r="L273" s="9">
        <v>3145.12</v>
      </c>
      <c r="M273" s="138">
        <v>15</v>
      </c>
      <c r="N273" s="138">
        <f t="shared" si="32"/>
        <v>47176.799999999996</v>
      </c>
      <c r="O273" s="11" t="s">
        <v>4165</v>
      </c>
      <c r="P273" s="22">
        <v>2.8043628801030588E-5</v>
      </c>
      <c r="Q273" s="22"/>
      <c r="R273" s="23">
        <v>2.2434903040824471E-3</v>
      </c>
      <c r="S273" s="7"/>
      <c r="T273" s="23">
        <v>2.2434903040824471E-3</v>
      </c>
      <c r="U273" s="11"/>
      <c r="V273" s="28"/>
      <c r="W273" s="28"/>
      <c r="X273" s="29"/>
      <c r="Y273" s="108" t="str">
        <f t="shared" si="36"/>
        <v>NO OFERTADO</v>
      </c>
      <c r="Z273" s="108" t="str">
        <f t="shared" si="33"/>
        <v>CORRECTO</v>
      </c>
      <c r="AA273" s="29">
        <f t="shared" si="37"/>
        <v>0</v>
      </c>
      <c r="AB273" s="23">
        <v>5.6087257602061176E-4</v>
      </c>
      <c r="AC273" s="7"/>
      <c r="AD273" s="23">
        <v>5.6087257602061176E-4</v>
      </c>
      <c r="AE273" s="28"/>
      <c r="AF273" s="28"/>
      <c r="AG273" s="28"/>
      <c r="AH273" s="29"/>
      <c r="AI273" s="108" t="str">
        <f t="shared" si="38"/>
        <v>NO OFERTADO</v>
      </c>
      <c r="AJ273" s="108" t="str">
        <f t="shared" si="34"/>
        <v>CORRECTO</v>
      </c>
      <c r="AK273" s="108"/>
      <c r="AL273" s="108"/>
      <c r="AM273" s="108"/>
      <c r="AN273" s="28"/>
      <c r="AO273" s="28"/>
      <c r="AP273" s="28"/>
      <c r="AQ273" s="29"/>
      <c r="AR273" s="108" t="str">
        <f t="shared" si="39"/>
        <v>NO OFERTADO</v>
      </c>
      <c r="AS273" s="109" t="str">
        <f t="shared" si="35"/>
        <v>CORRECTO</v>
      </c>
    </row>
    <row r="274" spans="1:45" x14ac:dyDescent="0.25">
      <c r="A274" s="134">
        <v>2477</v>
      </c>
      <c r="B274" s="135">
        <v>2038</v>
      </c>
      <c r="C274" s="10" t="s">
        <v>3546</v>
      </c>
      <c r="D274" s="136" t="s">
        <v>3547</v>
      </c>
      <c r="E274" s="136" t="s">
        <v>4896</v>
      </c>
      <c r="F274" s="136" t="s">
        <v>166</v>
      </c>
      <c r="G274" s="136" t="s">
        <v>242</v>
      </c>
      <c r="H274" s="136" t="s">
        <v>81</v>
      </c>
      <c r="I274" s="137" t="s">
        <v>45</v>
      </c>
      <c r="J274" s="8">
        <v>120</v>
      </c>
      <c r="K274" s="8" t="s">
        <v>1005</v>
      </c>
      <c r="L274" s="9">
        <v>137.88</v>
      </c>
      <c r="M274" s="138">
        <v>120</v>
      </c>
      <c r="N274" s="138">
        <f t="shared" si="32"/>
        <v>16545.599999999999</v>
      </c>
      <c r="O274" s="11" t="s">
        <v>4165</v>
      </c>
      <c r="P274" s="22">
        <v>9.8353144912400108E-6</v>
      </c>
      <c r="Q274" s="22"/>
      <c r="R274" s="23">
        <v>7.8682515929920089E-4</v>
      </c>
      <c r="S274" s="7"/>
      <c r="T274" s="23">
        <v>7.8682515929920089E-4</v>
      </c>
      <c r="U274" s="11"/>
      <c r="V274" s="28"/>
      <c r="W274" s="28"/>
      <c r="X274" s="29"/>
      <c r="Y274" s="108" t="str">
        <f t="shared" si="36"/>
        <v>NO OFERTADO</v>
      </c>
      <c r="Z274" s="108" t="str">
        <f t="shared" si="33"/>
        <v>CORRECTO</v>
      </c>
      <c r="AA274" s="29">
        <f t="shared" si="37"/>
        <v>0</v>
      </c>
      <c r="AB274" s="23">
        <v>1.9670628982480022E-4</v>
      </c>
      <c r="AC274" s="7"/>
      <c r="AD274" s="23">
        <v>1.9670628982480022E-4</v>
      </c>
      <c r="AE274" s="28"/>
      <c r="AF274" s="28"/>
      <c r="AG274" s="28"/>
      <c r="AH274" s="29"/>
      <c r="AI274" s="108" t="str">
        <f t="shared" si="38"/>
        <v>NO OFERTADO</v>
      </c>
      <c r="AJ274" s="108" t="str">
        <f t="shared" si="34"/>
        <v>CORRECTO</v>
      </c>
      <c r="AK274" s="108"/>
      <c r="AL274" s="108"/>
      <c r="AM274" s="108"/>
      <c r="AN274" s="28"/>
      <c r="AO274" s="28"/>
      <c r="AP274" s="28"/>
      <c r="AQ274" s="29"/>
      <c r="AR274" s="108" t="str">
        <f t="shared" si="39"/>
        <v>NO OFERTADO</v>
      </c>
      <c r="AS274" s="109" t="str">
        <f t="shared" si="35"/>
        <v>CORRECTO</v>
      </c>
    </row>
    <row r="275" spans="1:45" x14ac:dyDescent="0.25">
      <c r="A275" s="134">
        <v>2478</v>
      </c>
      <c r="B275" s="135">
        <v>1974</v>
      </c>
      <c r="C275" s="10" t="s">
        <v>2141</v>
      </c>
      <c r="D275" s="136" t="s">
        <v>441</v>
      </c>
      <c r="E275" s="136" t="s">
        <v>165</v>
      </c>
      <c r="F275" s="136" t="s">
        <v>81</v>
      </c>
      <c r="G275" s="136" t="s">
        <v>8</v>
      </c>
      <c r="H275" s="136" t="s">
        <v>81</v>
      </c>
      <c r="I275" s="137" t="s">
        <v>45</v>
      </c>
      <c r="J275" s="8">
        <v>1</v>
      </c>
      <c r="K275" s="8" t="s">
        <v>516</v>
      </c>
      <c r="L275" s="9">
        <v>57682.82</v>
      </c>
      <c r="M275" s="138">
        <v>1</v>
      </c>
      <c r="N275" s="138">
        <f t="shared" si="32"/>
        <v>57682.82</v>
      </c>
      <c r="O275" s="11" t="s">
        <v>4165</v>
      </c>
      <c r="P275" s="22">
        <v>3.4288794328497551E-5</v>
      </c>
      <c r="Q275" s="22"/>
      <c r="R275" s="23">
        <v>2.7431035462798042E-3</v>
      </c>
      <c r="S275" s="7"/>
      <c r="T275" s="23">
        <v>2.7431035462798042E-3</v>
      </c>
      <c r="U275" s="11"/>
      <c r="V275" s="28"/>
      <c r="W275" s="28"/>
      <c r="X275" s="29"/>
      <c r="Y275" s="108" t="str">
        <f t="shared" si="36"/>
        <v>NO OFERTADO</v>
      </c>
      <c r="Z275" s="108" t="str">
        <f t="shared" si="33"/>
        <v>CORRECTO</v>
      </c>
      <c r="AA275" s="29">
        <f t="shared" si="37"/>
        <v>0</v>
      </c>
      <c r="AB275" s="23">
        <v>6.8577588656995104E-4</v>
      </c>
      <c r="AC275" s="7"/>
      <c r="AD275" s="23">
        <v>6.8577588656995104E-4</v>
      </c>
      <c r="AE275" s="28"/>
      <c r="AF275" s="28"/>
      <c r="AG275" s="28"/>
      <c r="AH275" s="29"/>
      <c r="AI275" s="108" t="str">
        <f t="shared" si="38"/>
        <v>NO OFERTADO</v>
      </c>
      <c r="AJ275" s="108" t="str">
        <f t="shared" si="34"/>
        <v>CORRECTO</v>
      </c>
      <c r="AK275" s="108"/>
      <c r="AL275" s="108"/>
      <c r="AM275" s="108"/>
      <c r="AN275" s="28"/>
      <c r="AO275" s="28"/>
      <c r="AP275" s="28"/>
      <c r="AQ275" s="29"/>
      <c r="AR275" s="108" t="str">
        <f t="shared" si="39"/>
        <v>NO OFERTADO</v>
      </c>
      <c r="AS275" s="109" t="str">
        <f t="shared" si="35"/>
        <v>CORRECTO</v>
      </c>
    </row>
    <row r="276" spans="1:45" ht="24" x14ac:dyDescent="0.25">
      <c r="A276" s="134">
        <v>2479</v>
      </c>
      <c r="B276" s="135">
        <v>2323</v>
      </c>
      <c r="C276" s="10" t="s">
        <v>1691</v>
      </c>
      <c r="D276" s="136" t="s">
        <v>3922</v>
      </c>
      <c r="E276" s="136" t="s">
        <v>7</v>
      </c>
      <c r="F276" s="136" t="s">
        <v>7</v>
      </c>
      <c r="G276" s="136" t="s">
        <v>8</v>
      </c>
      <c r="H276" s="136" t="s">
        <v>7</v>
      </c>
      <c r="I276" s="137" t="s">
        <v>45</v>
      </c>
      <c r="J276" s="8">
        <v>1</v>
      </c>
      <c r="K276" s="8" t="s">
        <v>337</v>
      </c>
      <c r="L276" s="9">
        <v>1273.73</v>
      </c>
      <c r="M276" s="138">
        <v>30</v>
      </c>
      <c r="N276" s="138">
        <f t="shared" si="32"/>
        <v>38211.9</v>
      </c>
      <c r="O276" s="11" t="s">
        <v>4165</v>
      </c>
      <c r="P276" s="22">
        <v>2.2714561805423447E-5</v>
      </c>
      <c r="Q276" s="22"/>
      <c r="R276" s="23">
        <v>1.8171649444338757E-3</v>
      </c>
      <c r="S276" s="7"/>
      <c r="T276" s="23">
        <v>1.8171649444338757E-3</v>
      </c>
      <c r="U276" s="11"/>
      <c r="V276" s="28"/>
      <c r="W276" s="28"/>
      <c r="X276" s="29"/>
      <c r="Y276" s="108" t="str">
        <f t="shared" si="36"/>
        <v>NO OFERTADO</v>
      </c>
      <c r="Z276" s="108" t="str">
        <f t="shared" si="33"/>
        <v>CORRECTO</v>
      </c>
      <c r="AA276" s="29">
        <f t="shared" si="37"/>
        <v>0</v>
      </c>
      <c r="AB276" s="23">
        <v>4.5429123610846894E-4</v>
      </c>
      <c r="AC276" s="7"/>
      <c r="AD276" s="23">
        <v>4.5429123610846894E-4</v>
      </c>
      <c r="AE276" s="28"/>
      <c r="AF276" s="28"/>
      <c r="AG276" s="28"/>
      <c r="AH276" s="29"/>
      <c r="AI276" s="108" t="str">
        <f t="shared" si="38"/>
        <v>NO OFERTADO</v>
      </c>
      <c r="AJ276" s="108" t="str">
        <f t="shared" si="34"/>
        <v>CORRECTO</v>
      </c>
      <c r="AK276" s="108"/>
      <c r="AL276" s="108"/>
      <c r="AM276" s="108"/>
      <c r="AN276" s="28"/>
      <c r="AO276" s="28"/>
      <c r="AP276" s="28"/>
      <c r="AQ276" s="29"/>
      <c r="AR276" s="108" t="str">
        <f t="shared" si="39"/>
        <v>NO OFERTADO</v>
      </c>
      <c r="AS276" s="109" t="str">
        <f t="shared" si="35"/>
        <v>CORRECTO</v>
      </c>
    </row>
    <row r="277" spans="1:45" ht="24" x14ac:dyDescent="0.25">
      <c r="A277" s="134">
        <v>2480</v>
      </c>
      <c r="B277" s="135">
        <v>2324</v>
      </c>
      <c r="C277" s="10" t="s">
        <v>3923</v>
      </c>
      <c r="D277" s="136" t="s">
        <v>3924</v>
      </c>
      <c r="E277" s="136" t="s">
        <v>6</v>
      </c>
      <c r="F277" s="136" t="s">
        <v>7</v>
      </c>
      <c r="G277" s="136" t="s">
        <v>8</v>
      </c>
      <c r="H277" s="136" t="s">
        <v>7</v>
      </c>
      <c r="I277" s="137" t="s">
        <v>45</v>
      </c>
      <c r="J277" s="8">
        <v>1</v>
      </c>
      <c r="K277" s="8" t="s">
        <v>3317</v>
      </c>
      <c r="L277" s="9">
        <v>148239.26999999999</v>
      </c>
      <c r="M277" s="138">
        <v>1</v>
      </c>
      <c r="N277" s="138">
        <f t="shared" si="32"/>
        <v>148239.26999999999</v>
      </c>
      <c r="O277" s="11" t="s">
        <v>4165</v>
      </c>
      <c r="P277" s="22">
        <v>8.8118886012102348E-5</v>
      </c>
      <c r="Q277" s="22"/>
      <c r="R277" s="23">
        <v>7.0495108809681874E-3</v>
      </c>
      <c r="S277" s="7"/>
      <c r="T277" s="23">
        <v>7.0495108809681874E-3</v>
      </c>
      <c r="U277" s="11"/>
      <c r="V277" s="28"/>
      <c r="W277" s="28"/>
      <c r="X277" s="29"/>
      <c r="Y277" s="108" t="str">
        <f t="shared" si="36"/>
        <v>NO OFERTADO</v>
      </c>
      <c r="Z277" s="108" t="str">
        <f t="shared" si="33"/>
        <v>CORRECTO</v>
      </c>
      <c r="AA277" s="29">
        <f t="shared" si="37"/>
        <v>0</v>
      </c>
      <c r="AB277" s="23">
        <v>1.7623777202420469E-3</v>
      </c>
      <c r="AC277" s="7"/>
      <c r="AD277" s="23">
        <v>1.7623777202420469E-3</v>
      </c>
      <c r="AE277" s="28"/>
      <c r="AF277" s="28"/>
      <c r="AG277" s="28"/>
      <c r="AH277" s="29"/>
      <c r="AI277" s="108" t="str">
        <f t="shared" si="38"/>
        <v>NO OFERTADO</v>
      </c>
      <c r="AJ277" s="108" t="str">
        <f t="shared" si="34"/>
        <v>CORRECTO</v>
      </c>
      <c r="AK277" s="108"/>
      <c r="AL277" s="108"/>
      <c r="AM277" s="108"/>
      <c r="AN277" s="28"/>
      <c r="AO277" s="28"/>
      <c r="AP277" s="28"/>
      <c r="AQ277" s="29"/>
      <c r="AR277" s="108" t="str">
        <f t="shared" si="39"/>
        <v>NO OFERTADO</v>
      </c>
      <c r="AS277" s="109" t="str">
        <f t="shared" si="35"/>
        <v>CORRECTO</v>
      </c>
    </row>
    <row r="278" spans="1:45" ht="24" x14ac:dyDescent="0.25">
      <c r="A278" s="134">
        <v>2481</v>
      </c>
      <c r="B278" s="135">
        <v>1914</v>
      </c>
      <c r="C278" s="10" t="s">
        <v>3315</v>
      </c>
      <c r="D278" s="136" t="s">
        <v>3316</v>
      </c>
      <c r="E278" s="136" t="s">
        <v>6</v>
      </c>
      <c r="F278" s="136" t="s">
        <v>101</v>
      </c>
      <c r="G278" s="136" t="s">
        <v>8</v>
      </c>
      <c r="H278" s="136" t="s">
        <v>7</v>
      </c>
      <c r="I278" s="137" t="s">
        <v>45</v>
      </c>
      <c r="J278" s="8">
        <v>1</v>
      </c>
      <c r="K278" s="8" t="s">
        <v>3317</v>
      </c>
      <c r="L278" s="9">
        <v>229860.36</v>
      </c>
      <c r="M278" s="138">
        <v>3</v>
      </c>
      <c r="N278" s="138">
        <f t="shared" si="32"/>
        <v>689581.08</v>
      </c>
      <c r="O278" s="11" t="s">
        <v>4165</v>
      </c>
      <c r="P278" s="22">
        <v>4.0991241109472832E-4</v>
      </c>
      <c r="Q278" s="22"/>
      <c r="R278" s="23">
        <v>3.2792992887578268E-2</v>
      </c>
      <c r="S278" s="7"/>
      <c r="T278" s="23">
        <v>3.2792992887578268E-2</v>
      </c>
      <c r="U278" s="11"/>
      <c r="V278" s="28"/>
      <c r="W278" s="28"/>
      <c r="X278" s="29"/>
      <c r="Y278" s="108" t="str">
        <f t="shared" si="36"/>
        <v>NO OFERTADO</v>
      </c>
      <c r="Z278" s="108" t="str">
        <f t="shared" si="33"/>
        <v>CORRECTO</v>
      </c>
      <c r="AA278" s="29">
        <f t="shared" si="37"/>
        <v>0</v>
      </c>
      <c r="AB278" s="23">
        <v>8.198248221894567E-3</v>
      </c>
      <c r="AC278" s="7"/>
      <c r="AD278" s="23">
        <v>8.198248221894567E-3</v>
      </c>
      <c r="AE278" s="28"/>
      <c r="AF278" s="28"/>
      <c r="AG278" s="28"/>
      <c r="AH278" s="29"/>
      <c r="AI278" s="108" t="str">
        <f t="shared" si="38"/>
        <v>NO OFERTADO</v>
      </c>
      <c r="AJ278" s="108" t="str">
        <f t="shared" si="34"/>
        <v>CORRECTO</v>
      </c>
      <c r="AK278" s="108"/>
      <c r="AL278" s="108"/>
      <c r="AM278" s="108"/>
      <c r="AN278" s="28"/>
      <c r="AO278" s="28"/>
      <c r="AP278" s="28"/>
      <c r="AQ278" s="29"/>
      <c r="AR278" s="108" t="str">
        <f t="shared" si="39"/>
        <v>NO OFERTADO</v>
      </c>
      <c r="AS278" s="109" t="str">
        <f t="shared" si="35"/>
        <v>CORRECTO</v>
      </c>
    </row>
    <row r="279" spans="1:45" ht="24" x14ac:dyDescent="0.25">
      <c r="A279" s="134">
        <v>2482</v>
      </c>
      <c r="B279" s="135">
        <v>2130</v>
      </c>
      <c r="C279" s="10" t="s">
        <v>3660</v>
      </c>
      <c r="D279" s="136" t="s">
        <v>3655</v>
      </c>
      <c r="E279" s="136" t="s">
        <v>6</v>
      </c>
      <c r="F279" s="136" t="s">
        <v>101</v>
      </c>
      <c r="G279" s="136" t="s">
        <v>8</v>
      </c>
      <c r="H279" s="136" t="s">
        <v>7</v>
      </c>
      <c r="I279" s="137" t="s">
        <v>45</v>
      </c>
      <c r="J279" s="8">
        <v>1</v>
      </c>
      <c r="K279" s="8" t="s">
        <v>809</v>
      </c>
      <c r="L279" s="9">
        <v>1393.63</v>
      </c>
      <c r="M279" s="138">
        <v>45</v>
      </c>
      <c r="N279" s="138">
        <f t="shared" si="32"/>
        <v>62713.350000000006</v>
      </c>
      <c r="O279" s="11" t="s">
        <v>4165</v>
      </c>
      <c r="P279" s="22">
        <v>3.7279126779881467E-5</v>
      </c>
      <c r="Q279" s="22"/>
      <c r="R279" s="23">
        <v>2.9823301423905174E-3</v>
      </c>
      <c r="S279" s="7"/>
      <c r="T279" s="23">
        <v>2.9823301423905174E-3</v>
      </c>
      <c r="U279" s="11"/>
      <c r="V279" s="28"/>
      <c r="W279" s="28"/>
      <c r="X279" s="29"/>
      <c r="Y279" s="108" t="str">
        <f t="shared" si="36"/>
        <v>NO OFERTADO</v>
      </c>
      <c r="Z279" s="108" t="str">
        <f t="shared" si="33"/>
        <v>CORRECTO</v>
      </c>
      <c r="AA279" s="29">
        <f t="shared" si="37"/>
        <v>0</v>
      </c>
      <c r="AB279" s="23">
        <v>7.4558253559762935E-4</v>
      </c>
      <c r="AC279" s="7"/>
      <c r="AD279" s="23">
        <v>7.4558253559762935E-4</v>
      </c>
      <c r="AE279" s="28"/>
      <c r="AF279" s="28"/>
      <c r="AG279" s="28"/>
      <c r="AH279" s="29"/>
      <c r="AI279" s="108" t="str">
        <f t="shared" si="38"/>
        <v>NO OFERTADO</v>
      </c>
      <c r="AJ279" s="108" t="str">
        <f t="shared" si="34"/>
        <v>CORRECTO</v>
      </c>
      <c r="AK279" s="108"/>
      <c r="AL279" s="108"/>
      <c r="AM279" s="108"/>
      <c r="AN279" s="28"/>
      <c r="AO279" s="28"/>
      <c r="AP279" s="28"/>
      <c r="AQ279" s="29"/>
      <c r="AR279" s="108" t="str">
        <f t="shared" si="39"/>
        <v>NO OFERTADO</v>
      </c>
      <c r="AS279" s="109" t="str">
        <f t="shared" si="35"/>
        <v>CORRECTO</v>
      </c>
    </row>
    <row r="280" spans="1:45" ht="24" x14ac:dyDescent="0.25">
      <c r="A280" s="134">
        <v>2483</v>
      </c>
      <c r="B280" s="135">
        <v>2325</v>
      </c>
      <c r="C280" s="10" t="s">
        <v>3660</v>
      </c>
      <c r="D280" s="136" t="s">
        <v>3925</v>
      </c>
      <c r="E280" s="136" t="s">
        <v>6</v>
      </c>
      <c r="F280" s="136" t="s">
        <v>101</v>
      </c>
      <c r="G280" s="136" t="s">
        <v>8</v>
      </c>
      <c r="H280" s="136" t="s">
        <v>7</v>
      </c>
      <c r="I280" s="137" t="s">
        <v>45</v>
      </c>
      <c r="J280" s="8">
        <v>1</v>
      </c>
      <c r="K280" s="8" t="s">
        <v>809</v>
      </c>
      <c r="L280" s="9">
        <v>1945.42</v>
      </c>
      <c r="M280" s="138">
        <v>20</v>
      </c>
      <c r="N280" s="138">
        <f t="shared" si="32"/>
        <v>38908.400000000001</v>
      </c>
      <c r="O280" s="11" t="s">
        <v>4165</v>
      </c>
      <c r="P280" s="22">
        <v>2.3128587077589382E-5</v>
      </c>
      <c r="Q280" s="22"/>
      <c r="R280" s="23">
        <v>1.8502869662071506E-3</v>
      </c>
      <c r="S280" s="7"/>
      <c r="T280" s="23">
        <v>1.8502869662071506E-3</v>
      </c>
      <c r="U280" s="11"/>
      <c r="V280" s="28"/>
      <c r="W280" s="28"/>
      <c r="X280" s="29"/>
      <c r="Y280" s="108" t="str">
        <f t="shared" si="36"/>
        <v>NO OFERTADO</v>
      </c>
      <c r="Z280" s="108" t="str">
        <f t="shared" si="33"/>
        <v>CORRECTO</v>
      </c>
      <c r="AA280" s="29">
        <f t="shared" si="37"/>
        <v>0</v>
      </c>
      <c r="AB280" s="23">
        <v>4.6257174155178764E-4</v>
      </c>
      <c r="AC280" s="7"/>
      <c r="AD280" s="23">
        <v>4.6257174155178764E-4</v>
      </c>
      <c r="AE280" s="28"/>
      <c r="AF280" s="28"/>
      <c r="AG280" s="28"/>
      <c r="AH280" s="29"/>
      <c r="AI280" s="108" t="str">
        <f t="shared" si="38"/>
        <v>NO OFERTADO</v>
      </c>
      <c r="AJ280" s="108" t="str">
        <f t="shared" si="34"/>
        <v>CORRECTO</v>
      </c>
      <c r="AK280" s="108"/>
      <c r="AL280" s="108"/>
      <c r="AM280" s="108"/>
      <c r="AN280" s="28"/>
      <c r="AO280" s="28"/>
      <c r="AP280" s="28"/>
      <c r="AQ280" s="29"/>
      <c r="AR280" s="108" t="str">
        <f t="shared" si="39"/>
        <v>NO OFERTADO</v>
      </c>
      <c r="AS280" s="109" t="str">
        <f t="shared" si="35"/>
        <v>CORRECTO</v>
      </c>
    </row>
    <row r="281" spans="1:45" ht="24" x14ac:dyDescent="0.25">
      <c r="A281" s="134">
        <v>2484</v>
      </c>
      <c r="B281" s="135">
        <v>2326</v>
      </c>
      <c r="C281" s="10" t="s">
        <v>3926</v>
      </c>
      <c r="D281" s="136" t="s">
        <v>3927</v>
      </c>
      <c r="E281" s="136" t="s">
        <v>6</v>
      </c>
      <c r="F281" s="136" t="s">
        <v>101</v>
      </c>
      <c r="G281" s="136" t="s">
        <v>8</v>
      </c>
      <c r="H281" s="136" t="s">
        <v>7</v>
      </c>
      <c r="I281" s="137" t="s">
        <v>45</v>
      </c>
      <c r="J281" s="8">
        <v>1</v>
      </c>
      <c r="K281" s="8" t="s">
        <v>809</v>
      </c>
      <c r="L281" s="9">
        <v>2217.9499999999998</v>
      </c>
      <c r="M281" s="138">
        <v>30</v>
      </c>
      <c r="N281" s="138">
        <f t="shared" si="32"/>
        <v>66538.5</v>
      </c>
      <c r="O281" s="11" t="s">
        <v>4165</v>
      </c>
      <c r="P281" s="22">
        <v>3.955293693038472E-5</v>
      </c>
      <c r="Q281" s="22"/>
      <c r="R281" s="23">
        <v>3.1642349544307776E-3</v>
      </c>
      <c r="S281" s="7"/>
      <c r="T281" s="23">
        <v>3.1642349544307776E-3</v>
      </c>
      <c r="U281" s="11"/>
      <c r="V281" s="28"/>
      <c r="W281" s="28"/>
      <c r="X281" s="29"/>
      <c r="Y281" s="108" t="str">
        <f t="shared" si="36"/>
        <v>NO OFERTADO</v>
      </c>
      <c r="Z281" s="108" t="str">
        <f t="shared" si="33"/>
        <v>CORRECTO</v>
      </c>
      <c r="AA281" s="29">
        <f t="shared" si="37"/>
        <v>0</v>
      </c>
      <c r="AB281" s="23">
        <v>7.910587386076944E-4</v>
      </c>
      <c r="AC281" s="7"/>
      <c r="AD281" s="23">
        <v>7.910587386076944E-4</v>
      </c>
      <c r="AE281" s="28"/>
      <c r="AF281" s="28"/>
      <c r="AG281" s="28"/>
      <c r="AH281" s="29"/>
      <c r="AI281" s="108" t="str">
        <f t="shared" si="38"/>
        <v>NO OFERTADO</v>
      </c>
      <c r="AJ281" s="108" t="str">
        <f t="shared" si="34"/>
        <v>CORRECTO</v>
      </c>
      <c r="AK281" s="108"/>
      <c r="AL281" s="108"/>
      <c r="AM281" s="108"/>
      <c r="AN281" s="28"/>
      <c r="AO281" s="28"/>
      <c r="AP281" s="28"/>
      <c r="AQ281" s="29"/>
      <c r="AR281" s="108" t="str">
        <f t="shared" si="39"/>
        <v>NO OFERTADO</v>
      </c>
      <c r="AS281" s="109" t="str">
        <f t="shared" si="35"/>
        <v>CORRECTO</v>
      </c>
    </row>
    <row r="282" spans="1:45" ht="24" x14ac:dyDescent="0.25">
      <c r="A282" s="134">
        <v>2485</v>
      </c>
      <c r="B282" s="135">
        <v>2127</v>
      </c>
      <c r="C282" s="10" t="s">
        <v>3675</v>
      </c>
      <c r="D282" s="136" t="s">
        <v>3676</v>
      </c>
      <c r="E282" s="136" t="s">
        <v>6</v>
      </c>
      <c r="F282" s="136" t="s">
        <v>101</v>
      </c>
      <c r="G282" s="136" t="s">
        <v>8</v>
      </c>
      <c r="H282" s="136" t="s">
        <v>7</v>
      </c>
      <c r="I282" s="137" t="s">
        <v>45</v>
      </c>
      <c r="J282" s="8">
        <v>1</v>
      </c>
      <c r="K282" s="8" t="s">
        <v>809</v>
      </c>
      <c r="L282" s="9">
        <v>1462.98</v>
      </c>
      <c r="M282" s="138">
        <v>60</v>
      </c>
      <c r="N282" s="138">
        <f t="shared" si="32"/>
        <v>87778.8</v>
      </c>
      <c r="O282" s="11" t="s">
        <v>4165</v>
      </c>
      <c r="P282" s="22">
        <v>5.2178954142712181E-5</v>
      </c>
      <c r="Q282" s="22"/>
      <c r="R282" s="23">
        <v>4.1743163314169746E-3</v>
      </c>
      <c r="S282" s="7"/>
      <c r="T282" s="23">
        <v>4.1743163314169746E-3</v>
      </c>
      <c r="U282" s="11"/>
      <c r="V282" s="28"/>
      <c r="W282" s="28"/>
      <c r="X282" s="29"/>
      <c r="Y282" s="108" t="str">
        <f t="shared" si="36"/>
        <v>NO OFERTADO</v>
      </c>
      <c r="Z282" s="108" t="str">
        <f t="shared" si="33"/>
        <v>CORRECTO</v>
      </c>
      <c r="AA282" s="29">
        <f t="shared" si="37"/>
        <v>0</v>
      </c>
      <c r="AB282" s="23">
        <v>1.0435790828542436E-3</v>
      </c>
      <c r="AC282" s="7"/>
      <c r="AD282" s="23">
        <v>1.0435790828542436E-3</v>
      </c>
      <c r="AE282" s="28"/>
      <c r="AF282" s="28"/>
      <c r="AG282" s="28"/>
      <c r="AH282" s="29"/>
      <c r="AI282" s="108" t="str">
        <f t="shared" si="38"/>
        <v>NO OFERTADO</v>
      </c>
      <c r="AJ282" s="108" t="str">
        <f t="shared" si="34"/>
        <v>CORRECTO</v>
      </c>
      <c r="AK282" s="108"/>
      <c r="AL282" s="108"/>
      <c r="AM282" s="108"/>
      <c r="AN282" s="28"/>
      <c r="AO282" s="28"/>
      <c r="AP282" s="28"/>
      <c r="AQ282" s="29"/>
      <c r="AR282" s="108" t="str">
        <f t="shared" si="39"/>
        <v>NO OFERTADO</v>
      </c>
      <c r="AS282" s="109" t="str">
        <f t="shared" si="35"/>
        <v>CORRECTO</v>
      </c>
    </row>
    <row r="283" spans="1:45" ht="24" x14ac:dyDescent="0.25">
      <c r="A283" s="134">
        <v>2486</v>
      </c>
      <c r="B283" s="135">
        <v>2082</v>
      </c>
      <c r="C283" s="10" t="s">
        <v>2091</v>
      </c>
      <c r="D283" s="136" t="s">
        <v>3614</v>
      </c>
      <c r="E283" s="136" t="s">
        <v>6</v>
      </c>
      <c r="F283" s="136" t="s">
        <v>101</v>
      </c>
      <c r="G283" s="136" t="s">
        <v>8</v>
      </c>
      <c r="H283" s="136" t="s">
        <v>7</v>
      </c>
      <c r="I283" s="137" t="s">
        <v>45</v>
      </c>
      <c r="J283" s="8">
        <v>1</v>
      </c>
      <c r="K283" s="8" t="s">
        <v>809</v>
      </c>
      <c r="L283" s="9">
        <v>3595.47</v>
      </c>
      <c r="M283" s="138">
        <v>20</v>
      </c>
      <c r="N283" s="138">
        <f t="shared" si="32"/>
        <v>71909.399999999994</v>
      </c>
      <c r="O283" s="11" t="s">
        <v>4165</v>
      </c>
      <c r="P283" s="22">
        <v>4.2745597855404118E-5</v>
      </c>
      <c r="Q283" s="22"/>
      <c r="R283" s="23">
        <v>3.4196478284323293E-3</v>
      </c>
      <c r="S283" s="7"/>
      <c r="T283" s="23">
        <v>3.4196478284323293E-3</v>
      </c>
      <c r="U283" s="11"/>
      <c r="V283" s="28"/>
      <c r="W283" s="28"/>
      <c r="X283" s="29"/>
      <c r="Y283" s="108" t="str">
        <f t="shared" si="36"/>
        <v>NO OFERTADO</v>
      </c>
      <c r="Z283" s="108" t="str">
        <f t="shared" si="33"/>
        <v>CORRECTO</v>
      </c>
      <c r="AA283" s="29">
        <f t="shared" si="37"/>
        <v>0</v>
      </c>
      <c r="AB283" s="23">
        <v>8.5491195710808232E-4</v>
      </c>
      <c r="AC283" s="7"/>
      <c r="AD283" s="23">
        <v>8.5491195710808232E-4</v>
      </c>
      <c r="AE283" s="28"/>
      <c r="AF283" s="28"/>
      <c r="AG283" s="28"/>
      <c r="AH283" s="29"/>
      <c r="AI283" s="108" t="str">
        <f t="shared" si="38"/>
        <v>NO OFERTADO</v>
      </c>
      <c r="AJ283" s="108" t="str">
        <f t="shared" si="34"/>
        <v>CORRECTO</v>
      </c>
      <c r="AK283" s="108"/>
      <c r="AL283" s="108"/>
      <c r="AM283" s="108"/>
      <c r="AN283" s="28"/>
      <c r="AO283" s="28"/>
      <c r="AP283" s="28"/>
      <c r="AQ283" s="29"/>
      <c r="AR283" s="108" t="str">
        <f t="shared" si="39"/>
        <v>NO OFERTADO</v>
      </c>
      <c r="AS283" s="109" t="str">
        <f t="shared" si="35"/>
        <v>CORRECTO</v>
      </c>
    </row>
    <row r="284" spans="1:45" ht="24" x14ac:dyDescent="0.25">
      <c r="A284" s="134">
        <v>2487</v>
      </c>
      <c r="B284" s="135">
        <v>1861</v>
      </c>
      <c r="C284" s="10" t="s">
        <v>3237</v>
      </c>
      <c r="D284" s="136" t="s">
        <v>2757</v>
      </c>
      <c r="E284" s="136" t="s">
        <v>4900</v>
      </c>
      <c r="F284" s="136" t="s">
        <v>15</v>
      </c>
      <c r="G284" s="136" t="s">
        <v>17</v>
      </c>
      <c r="H284" s="136" t="s">
        <v>18</v>
      </c>
      <c r="I284" s="137" t="s">
        <v>45</v>
      </c>
      <c r="J284" s="8">
        <v>1</v>
      </c>
      <c r="K284" s="8" t="s">
        <v>3238</v>
      </c>
      <c r="L284" s="9">
        <v>3672194.73</v>
      </c>
      <c r="M284" s="138">
        <v>1</v>
      </c>
      <c r="N284" s="138">
        <f t="shared" si="32"/>
        <v>3672194.73</v>
      </c>
      <c r="O284" s="11" t="s">
        <v>4165</v>
      </c>
      <c r="P284" s="22">
        <v>2.1828879002649768E-3</v>
      </c>
      <c r="Q284" s="22"/>
      <c r="R284" s="23">
        <v>0.17463103202119815</v>
      </c>
      <c r="S284" s="7"/>
      <c r="T284" s="23">
        <v>0.17463103202119815</v>
      </c>
      <c r="U284" s="11"/>
      <c r="V284" s="28"/>
      <c r="W284" s="28"/>
      <c r="X284" s="29"/>
      <c r="Y284" s="108" t="str">
        <f t="shared" si="36"/>
        <v>NO OFERTADO</v>
      </c>
      <c r="Z284" s="108" t="str">
        <f t="shared" si="33"/>
        <v>CORRECTO</v>
      </c>
      <c r="AA284" s="29">
        <f t="shared" si="37"/>
        <v>0</v>
      </c>
      <c r="AB284" s="23">
        <v>4.3657758005299536E-2</v>
      </c>
      <c r="AC284" s="7"/>
      <c r="AD284" s="23">
        <v>4.3657758005299536E-2</v>
      </c>
      <c r="AE284" s="28"/>
      <c r="AF284" s="28"/>
      <c r="AG284" s="28"/>
      <c r="AH284" s="29"/>
      <c r="AI284" s="108" t="str">
        <f t="shared" si="38"/>
        <v>NO OFERTADO</v>
      </c>
      <c r="AJ284" s="108" t="str">
        <f t="shared" si="34"/>
        <v>CORRECTO</v>
      </c>
      <c r="AK284" s="108"/>
      <c r="AL284" s="108"/>
      <c r="AM284" s="108"/>
      <c r="AN284" s="28"/>
      <c r="AO284" s="28"/>
      <c r="AP284" s="28"/>
      <c r="AQ284" s="29"/>
      <c r="AR284" s="108" t="str">
        <f t="shared" si="39"/>
        <v>NO OFERTADO</v>
      </c>
      <c r="AS284" s="109" t="str">
        <f t="shared" si="35"/>
        <v>CORRECTO</v>
      </c>
    </row>
    <row r="285" spans="1:45" x14ac:dyDescent="0.25">
      <c r="A285" s="134">
        <v>2488</v>
      </c>
      <c r="B285" s="135">
        <v>1916</v>
      </c>
      <c r="C285" s="10" t="s">
        <v>2619</v>
      </c>
      <c r="D285" s="136" t="s">
        <v>1550</v>
      </c>
      <c r="E285" s="136" t="s">
        <v>201</v>
      </c>
      <c r="F285" s="136" t="s">
        <v>36</v>
      </c>
      <c r="G285" s="136" t="s">
        <v>17</v>
      </c>
      <c r="H285" s="136" t="s">
        <v>36</v>
      </c>
      <c r="I285" s="137" t="s">
        <v>45</v>
      </c>
      <c r="J285" s="8">
        <v>1</v>
      </c>
      <c r="K285" s="8" t="s">
        <v>2620</v>
      </c>
      <c r="L285" s="9">
        <v>247895.17</v>
      </c>
      <c r="M285" s="138">
        <v>1</v>
      </c>
      <c r="N285" s="138">
        <f t="shared" si="32"/>
        <v>247895.17</v>
      </c>
      <c r="O285" s="11" t="s">
        <v>4165</v>
      </c>
      <c r="P285" s="22">
        <v>1.4735802617066811E-4</v>
      </c>
      <c r="Q285" s="22"/>
      <c r="R285" s="23">
        <v>1.1788642093653448E-2</v>
      </c>
      <c r="S285" s="7"/>
      <c r="T285" s="23">
        <v>1.1788642093653448E-2</v>
      </c>
      <c r="U285" s="11"/>
      <c r="V285" s="28"/>
      <c r="W285" s="28"/>
      <c r="X285" s="29"/>
      <c r="Y285" s="108" t="str">
        <f t="shared" si="36"/>
        <v>NO OFERTADO</v>
      </c>
      <c r="Z285" s="108" t="str">
        <f t="shared" si="33"/>
        <v>CORRECTO</v>
      </c>
      <c r="AA285" s="29">
        <f t="shared" si="37"/>
        <v>0</v>
      </c>
      <c r="AB285" s="23">
        <v>2.947160523413362E-3</v>
      </c>
      <c r="AC285" s="7"/>
      <c r="AD285" s="23">
        <v>2.947160523413362E-3</v>
      </c>
      <c r="AE285" s="28"/>
      <c r="AF285" s="28"/>
      <c r="AG285" s="28"/>
      <c r="AH285" s="29"/>
      <c r="AI285" s="108" t="str">
        <f t="shared" si="38"/>
        <v>NO OFERTADO</v>
      </c>
      <c r="AJ285" s="108" t="str">
        <f t="shared" si="34"/>
        <v>CORRECTO</v>
      </c>
      <c r="AK285" s="108"/>
      <c r="AL285" s="108"/>
      <c r="AM285" s="108"/>
      <c r="AN285" s="28"/>
      <c r="AO285" s="28"/>
      <c r="AP285" s="28"/>
      <c r="AQ285" s="29"/>
      <c r="AR285" s="108" t="str">
        <f t="shared" si="39"/>
        <v>NO OFERTADO</v>
      </c>
      <c r="AS285" s="109" t="str">
        <f t="shared" si="35"/>
        <v>CORRECTO</v>
      </c>
    </row>
    <row r="286" spans="1:45" x14ac:dyDescent="0.25">
      <c r="A286" s="134">
        <v>2489</v>
      </c>
      <c r="B286" s="135">
        <v>1972</v>
      </c>
      <c r="C286" s="10" t="s">
        <v>3418</v>
      </c>
      <c r="D286" s="136" t="s">
        <v>3419</v>
      </c>
      <c r="E286" s="136" t="s">
        <v>1591</v>
      </c>
      <c r="F286" s="136" t="s">
        <v>16</v>
      </c>
      <c r="G286" s="136" t="s">
        <v>80</v>
      </c>
      <c r="H286" s="136" t="s">
        <v>16</v>
      </c>
      <c r="I286" s="137">
        <v>58015.95</v>
      </c>
      <c r="J286" s="8">
        <v>1</v>
      </c>
      <c r="K286" s="8" t="s">
        <v>3420</v>
      </c>
      <c r="L286" s="9">
        <v>58015.95</v>
      </c>
      <c r="M286" s="138">
        <v>1</v>
      </c>
      <c r="N286" s="138">
        <f t="shared" si="32"/>
        <v>58015.95</v>
      </c>
      <c r="O286" s="11" t="s">
        <v>4165</v>
      </c>
      <c r="P286" s="22">
        <v>3.4486819079275211E-5</v>
      </c>
      <c r="Q286" s="22">
        <v>6.0366903292504249E-5</v>
      </c>
      <c r="R286" s="23">
        <v>2.7589455263420169E-3</v>
      </c>
      <c r="S286" s="24">
        <v>9.0550354938756376E-4</v>
      </c>
      <c r="T286" s="23">
        <v>3.6644490757295808E-3</v>
      </c>
      <c r="U286" s="11"/>
      <c r="V286" s="28"/>
      <c r="W286" s="28"/>
      <c r="X286" s="29"/>
      <c r="Y286" s="108" t="str">
        <f t="shared" si="36"/>
        <v>NO OFERTADO</v>
      </c>
      <c r="Z286" s="108" t="str">
        <f t="shared" si="33"/>
        <v>CORRECTO</v>
      </c>
      <c r="AA286" s="29">
        <f t="shared" si="37"/>
        <v>0</v>
      </c>
      <c r="AB286" s="23">
        <v>6.8973638158550423E-4</v>
      </c>
      <c r="AC286" s="24">
        <v>3.0183451646252125E-4</v>
      </c>
      <c r="AD286" s="23">
        <v>9.9157089804802548E-4</v>
      </c>
      <c r="AE286" s="28"/>
      <c r="AF286" s="28"/>
      <c r="AG286" s="28"/>
      <c r="AH286" s="29"/>
      <c r="AI286" s="108" t="str">
        <f t="shared" si="38"/>
        <v>NO OFERTADO</v>
      </c>
      <c r="AJ286" s="108" t="str">
        <f t="shared" si="34"/>
        <v>CORRECTO</v>
      </c>
      <c r="AK286" s="108"/>
      <c r="AL286" s="108"/>
      <c r="AM286" s="108"/>
      <c r="AN286" s="28"/>
      <c r="AO286" s="28"/>
      <c r="AP286" s="28"/>
      <c r="AQ286" s="29"/>
      <c r="AR286" s="108" t="str">
        <f t="shared" si="39"/>
        <v>NO OFERTADO</v>
      </c>
      <c r="AS286" s="109" t="str">
        <f t="shared" si="35"/>
        <v>CORRECTO</v>
      </c>
    </row>
    <row r="287" spans="1:45" x14ac:dyDescent="0.25">
      <c r="A287" s="134">
        <v>2490</v>
      </c>
      <c r="B287" s="135">
        <v>1860</v>
      </c>
      <c r="C287" s="10" t="s">
        <v>3235</v>
      </c>
      <c r="D287" s="136" t="s">
        <v>1234</v>
      </c>
      <c r="E287" s="136" t="s">
        <v>201</v>
      </c>
      <c r="F287" s="136" t="s">
        <v>16</v>
      </c>
      <c r="G287" s="136" t="s">
        <v>17</v>
      </c>
      <c r="H287" s="136" t="s">
        <v>36</v>
      </c>
      <c r="I287" s="137">
        <v>3654256</v>
      </c>
      <c r="J287" s="8">
        <v>1</v>
      </c>
      <c r="K287" s="8" t="s">
        <v>3236</v>
      </c>
      <c r="L287" s="9">
        <v>3629865.89</v>
      </c>
      <c r="M287" s="138">
        <v>1</v>
      </c>
      <c r="N287" s="138">
        <f t="shared" si="32"/>
        <v>3629865.89</v>
      </c>
      <c r="O287" s="11" t="s">
        <v>4165</v>
      </c>
      <c r="P287" s="22">
        <v>2.1577260775780161E-3</v>
      </c>
      <c r="Q287" s="22">
        <v>3.7769572530724719E-3</v>
      </c>
      <c r="R287" s="23">
        <v>0.17261808620624128</v>
      </c>
      <c r="S287" s="24">
        <v>5.665435879608708E-2</v>
      </c>
      <c r="T287" s="23">
        <v>0.22927244500232835</v>
      </c>
      <c r="U287" s="11"/>
      <c r="V287" s="28"/>
      <c r="W287" s="28"/>
      <c r="X287" s="29"/>
      <c r="Y287" s="108" t="str">
        <f t="shared" si="36"/>
        <v>NO OFERTADO</v>
      </c>
      <c r="Z287" s="108" t="str">
        <f t="shared" si="33"/>
        <v>CORRECTO</v>
      </c>
      <c r="AA287" s="29">
        <f t="shared" si="37"/>
        <v>0</v>
      </c>
      <c r="AB287" s="23">
        <v>4.3154521551560319E-2</v>
      </c>
      <c r="AC287" s="24">
        <v>1.8884786265362358E-2</v>
      </c>
      <c r="AD287" s="23">
        <v>6.2039307816922677E-2</v>
      </c>
      <c r="AE287" s="28"/>
      <c r="AF287" s="28"/>
      <c r="AG287" s="28"/>
      <c r="AH287" s="29"/>
      <c r="AI287" s="108" t="str">
        <f t="shared" si="38"/>
        <v>NO OFERTADO</v>
      </c>
      <c r="AJ287" s="108" t="str">
        <f t="shared" si="34"/>
        <v>CORRECTO</v>
      </c>
      <c r="AK287" s="108"/>
      <c r="AL287" s="108"/>
      <c r="AM287" s="108"/>
      <c r="AN287" s="28"/>
      <c r="AO287" s="28"/>
      <c r="AP287" s="28"/>
      <c r="AQ287" s="29"/>
      <c r="AR287" s="108" t="str">
        <f t="shared" si="39"/>
        <v>NO OFERTADO</v>
      </c>
      <c r="AS287" s="109" t="str">
        <f t="shared" si="35"/>
        <v>CORRECTO</v>
      </c>
    </row>
    <row r="288" spans="1:45" x14ac:dyDescent="0.25">
      <c r="A288" s="134">
        <v>2491</v>
      </c>
      <c r="B288" s="135">
        <v>2327</v>
      </c>
      <c r="C288" s="10" t="s">
        <v>3928</v>
      </c>
      <c r="D288" s="136" t="s">
        <v>3929</v>
      </c>
      <c r="E288" s="136" t="s">
        <v>36</v>
      </c>
      <c r="F288" s="136" t="s">
        <v>16</v>
      </c>
      <c r="G288" s="136" t="s">
        <v>17</v>
      </c>
      <c r="H288" s="136" t="s">
        <v>36</v>
      </c>
      <c r="I288" s="137">
        <v>33050</v>
      </c>
      <c r="J288" s="8">
        <v>1</v>
      </c>
      <c r="K288" s="8" t="s">
        <v>3930</v>
      </c>
      <c r="L288" s="9">
        <v>20078.3</v>
      </c>
      <c r="M288" s="138">
        <v>1</v>
      </c>
      <c r="N288" s="138">
        <f t="shared" si="32"/>
        <v>20078.3</v>
      </c>
      <c r="O288" s="11" t="s">
        <v>4165</v>
      </c>
      <c r="P288" s="22">
        <v>1.1935281582382284E-5</v>
      </c>
      <c r="Q288" s="22">
        <v>2.0891923589597136E-5</v>
      </c>
      <c r="R288" s="23">
        <v>9.5482252659058269E-4</v>
      </c>
      <c r="S288" s="24">
        <v>3.1337885384395703E-4</v>
      </c>
      <c r="T288" s="23">
        <v>1.2682013804345398E-3</v>
      </c>
      <c r="U288" s="11"/>
      <c r="V288" s="28"/>
      <c r="W288" s="28"/>
      <c r="X288" s="29"/>
      <c r="Y288" s="108" t="str">
        <f t="shared" si="36"/>
        <v>NO OFERTADO</v>
      </c>
      <c r="Z288" s="108" t="str">
        <f t="shared" si="33"/>
        <v>CORRECTO</v>
      </c>
      <c r="AA288" s="29">
        <f t="shared" si="37"/>
        <v>0</v>
      </c>
      <c r="AB288" s="23">
        <v>2.3870563164764567E-4</v>
      </c>
      <c r="AC288" s="24">
        <v>1.0445961794798568E-4</v>
      </c>
      <c r="AD288" s="23">
        <v>3.4316524959563137E-4</v>
      </c>
      <c r="AE288" s="28"/>
      <c r="AF288" s="28"/>
      <c r="AG288" s="28"/>
      <c r="AH288" s="29"/>
      <c r="AI288" s="108" t="str">
        <f t="shared" si="38"/>
        <v>NO OFERTADO</v>
      </c>
      <c r="AJ288" s="108" t="str">
        <f t="shared" si="34"/>
        <v>CORRECTO</v>
      </c>
      <c r="AK288" s="108"/>
      <c r="AL288" s="108"/>
      <c r="AM288" s="108"/>
      <c r="AN288" s="28"/>
      <c r="AO288" s="28"/>
      <c r="AP288" s="28"/>
      <c r="AQ288" s="29"/>
      <c r="AR288" s="108" t="str">
        <f t="shared" si="39"/>
        <v>NO OFERTADO</v>
      </c>
      <c r="AS288" s="109" t="str">
        <f t="shared" si="35"/>
        <v>CORRECTO</v>
      </c>
    </row>
    <row r="289" spans="1:45" x14ac:dyDescent="0.25">
      <c r="A289" s="134">
        <v>2492</v>
      </c>
      <c r="B289" s="135">
        <v>2328</v>
      </c>
      <c r="C289" s="10" t="s">
        <v>2159</v>
      </c>
      <c r="D289" s="136" t="s">
        <v>3931</v>
      </c>
      <c r="E289" s="136" t="s">
        <v>2161</v>
      </c>
      <c r="F289" s="136" t="s">
        <v>3932</v>
      </c>
      <c r="G289" s="136" t="s">
        <v>242</v>
      </c>
      <c r="H289" s="136" t="s">
        <v>243</v>
      </c>
      <c r="I289" s="137" t="s">
        <v>45</v>
      </c>
      <c r="J289" s="8">
        <v>1</v>
      </c>
      <c r="K289" s="8" t="s">
        <v>2162</v>
      </c>
      <c r="L289" s="9">
        <v>77556.13</v>
      </c>
      <c r="M289" s="138">
        <v>1</v>
      </c>
      <c r="N289" s="138">
        <f t="shared" si="32"/>
        <v>77556.13</v>
      </c>
      <c r="O289" s="11" t="s">
        <v>4165</v>
      </c>
      <c r="P289" s="22">
        <v>4.6102222299190977E-5</v>
      </c>
      <c r="Q289" s="22"/>
      <c r="R289" s="23">
        <v>3.6881777839352782E-3</v>
      </c>
      <c r="S289" s="7"/>
      <c r="T289" s="23">
        <v>3.6881777839352782E-3</v>
      </c>
      <c r="U289" s="11"/>
      <c r="V289" s="28"/>
      <c r="W289" s="28"/>
      <c r="X289" s="29"/>
      <c r="Y289" s="108" t="str">
        <f t="shared" si="36"/>
        <v>NO OFERTADO</v>
      </c>
      <c r="Z289" s="108" t="str">
        <f t="shared" si="33"/>
        <v>CORRECTO</v>
      </c>
      <c r="AA289" s="29">
        <f t="shared" si="37"/>
        <v>0</v>
      </c>
      <c r="AB289" s="23">
        <v>9.2204444598381955E-4</v>
      </c>
      <c r="AC289" s="7"/>
      <c r="AD289" s="23">
        <v>9.2204444598381955E-4</v>
      </c>
      <c r="AE289" s="28"/>
      <c r="AF289" s="28"/>
      <c r="AG289" s="28"/>
      <c r="AH289" s="29"/>
      <c r="AI289" s="108" t="str">
        <f t="shared" si="38"/>
        <v>NO OFERTADO</v>
      </c>
      <c r="AJ289" s="108" t="str">
        <f t="shared" si="34"/>
        <v>CORRECTO</v>
      </c>
      <c r="AK289" s="108"/>
      <c r="AL289" s="108"/>
      <c r="AM289" s="108"/>
      <c r="AN289" s="28"/>
      <c r="AO289" s="28"/>
      <c r="AP289" s="28"/>
      <c r="AQ289" s="29"/>
      <c r="AR289" s="108" t="str">
        <f t="shared" si="39"/>
        <v>NO OFERTADO</v>
      </c>
      <c r="AS289" s="109" t="str">
        <f t="shared" si="35"/>
        <v>CORRECTO</v>
      </c>
    </row>
    <row r="290" spans="1:45" ht="24" x14ac:dyDescent="0.25">
      <c r="A290" s="134">
        <v>2493</v>
      </c>
      <c r="B290" s="135">
        <v>1859</v>
      </c>
      <c r="C290" s="10" t="s">
        <v>3231</v>
      </c>
      <c r="D290" s="136" t="s">
        <v>3232</v>
      </c>
      <c r="E290" s="136" t="s">
        <v>192</v>
      </c>
      <c r="F290" s="136" t="s">
        <v>36</v>
      </c>
      <c r="G290" s="136" t="s">
        <v>17</v>
      </c>
      <c r="H290" s="136" t="s">
        <v>36</v>
      </c>
      <c r="I290" s="137" t="s">
        <v>45</v>
      </c>
      <c r="J290" s="8">
        <v>1</v>
      </c>
      <c r="K290" s="8" t="s">
        <v>3233</v>
      </c>
      <c r="L290" s="9">
        <v>6132894</v>
      </c>
      <c r="M290" s="138">
        <v>1</v>
      </c>
      <c r="N290" s="138">
        <f t="shared" si="32"/>
        <v>6132894</v>
      </c>
      <c r="O290" s="11" t="s">
        <v>4165</v>
      </c>
      <c r="P290" s="22">
        <v>3.6456182448166832E-3</v>
      </c>
      <c r="Q290" s="22"/>
      <c r="R290" s="23">
        <v>0.29164945958533467</v>
      </c>
      <c r="S290" s="7"/>
      <c r="T290" s="23">
        <v>0.29164945958533467</v>
      </c>
      <c r="U290" s="11"/>
      <c r="V290" s="28"/>
      <c r="W290" s="28"/>
      <c r="X290" s="29"/>
      <c r="Y290" s="108" t="str">
        <f t="shared" si="36"/>
        <v>NO OFERTADO</v>
      </c>
      <c r="Z290" s="108" t="str">
        <f t="shared" si="33"/>
        <v>CORRECTO</v>
      </c>
      <c r="AA290" s="29">
        <f t="shared" si="37"/>
        <v>0</v>
      </c>
      <c r="AB290" s="23">
        <v>7.2912364896333667E-2</v>
      </c>
      <c r="AC290" s="7"/>
      <c r="AD290" s="23">
        <v>7.2912364896333667E-2</v>
      </c>
      <c r="AE290" s="28"/>
      <c r="AF290" s="28"/>
      <c r="AG290" s="28"/>
      <c r="AH290" s="29"/>
      <c r="AI290" s="108" t="str">
        <f t="shared" si="38"/>
        <v>NO OFERTADO</v>
      </c>
      <c r="AJ290" s="108" t="str">
        <f t="shared" si="34"/>
        <v>CORRECTO</v>
      </c>
      <c r="AK290" s="108"/>
      <c r="AL290" s="108"/>
      <c r="AM290" s="108"/>
      <c r="AN290" s="28"/>
      <c r="AO290" s="28"/>
      <c r="AP290" s="28"/>
      <c r="AQ290" s="29"/>
      <c r="AR290" s="108" t="str">
        <f t="shared" si="39"/>
        <v>NO OFERTADO</v>
      </c>
      <c r="AS290" s="109" t="str">
        <f t="shared" si="35"/>
        <v>CORRECTO</v>
      </c>
    </row>
    <row r="291" spans="1:45" x14ac:dyDescent="0.25">
      <c r="A291" s="134">
        <v>2494</v>
      </c>
      <c r="B291" s="135">
        <v>2539</v>
      </c>
      <c r="C291" s="141" t="s">
        <v>4263</v>
      </c>
      <c r="D291" s="145" t="s">
        <v>3232</v>
      </c>
      <c r="E291" s="136" t="s">
        <v>787</v>
      </c>
      <c r="F291" s="145" t="s">
        <v>16</v>
      </c>
      <c r="G291" s="136" t="s">
        <v>4264</v>
      </c>
      <c r="H291" s="145" t="s">
        <v>36</v>
      </c>
      <c r="I291" s="137" t="s">
        <v>45</v>
      </c>
      <c r="J291" s="8">
        <v>1</v>
      </c>
      <c r="K291" s="8" t="s">
        <v>3234</v>
      </c>
      <c r="L291" s="9">
        <v>5713308.3399999999</v>
      </c>
      <c r="M291" s="9">
        <v>1</v>
      </c>
      <c r="N291" s="138">
        <f t="shared" si="32"/>
        <v>5713308.3399999999</v>
      </c>
      <c r="O291" s="11" t="s">
        <v>4165</v>
      </c>
      <c r="P291" s="22">
        <v>3.3962010630816898E-3</v>
      </c>
      <c r="Q291" s="22"/>
      <c r="R291" s="23">
        <v>0.2716960850465352</v>
      </c>
      <c r="S291" s="7"/>
      <c r="T291" s="23">
        <v>0.2716960850465352</v>
      </c>
      <c r="U291" s="11"/>
      <c r="V291" s="28"/>
      <c r="W291" s="28"/>
      <c r="X291" s="29"/>
      <c r="Y291" s="108" t="str">
        <f t="shared" si="36"/>
        <v>NO OFERTADO</v>
      </c>
      <c r="Z291" s="108" t="str">
        <f t="shared" si="33"/>
        <v>CORRECTO</v>
      </c>
      <c r="AA291" s="29">
        <f t="shared" si="37"/>
        <v>0</v>
      </c>
      <c r="AB291" s="23">
        <v>6.7924021261633799E-2</v>
      </c>
      <c r="AC291" s="7"/>
      <c r="AD291" s="23">
        <v>6.7924021261633799E-2</v>
      </c>
      <c r="AE291" s="28"/>
      <c r="AF291" s="28"/>
      <c r="AG291" s="28"/>
      <c r="AH291" s="29"/>
      <c r="AI291" s="108" t="str">
        <f t="shared" si="38"/>
        <v>NO OFERTADO</v>
      </c>
      <c r="AJ291" s="108" t="str">
        <f t="shared" si="34"/>
        <v>CORRECTO</v>
      </c>
      <c r="AK291" s="108"/>
      <c r="AL291" s="108"/>
      <c r="AM291" s="108"/>
      <c r="AN291" s="28"/>
      <c r="AO291" s="28"/>
      <c r="AP291" s="28"/>
      <c r="AQ291" s="29"/>
      <c r="AR291" s="108" t="str">
        <f t="shared" si="39"/>
        <v>NO OFERTADO</v>
      </c>
      <c r="AS291" s="109" t="str">
        <f t="shared" si="35"/>
        <v>CORRECTO</v>
      </c>
    </row>
    <row r="292" spans="1:45" x14ac:dyDescent="0.25">
      <c r="A292" s="134">
        <v>2495</v>
      </c>
      <c r="B292" s="135">
        <v>2329</v>
      </c>
      <c r="C292" s="10" t="s">
        <v>3933</v>
      </c>
      <c r="D292" s="136" t="s">
        <v>3934</v>
      </c>
      <c r="E292" s="136" t="s">
        <v>36</v>
      </c>
      <c r="F292" s="136" t="s">
        <v>36</v>
      </c>
      <c r="G292" s="136" t="s">
        <v>17</v>
      </c>
      <c r="H292" s="136" t="s">
        <v>36</v>
      </c>
      <c r="I292" s="137" t="s">
        <v>45</v>
      </c>
      <c r="J292" s="8">
        <v>1</v>
      </c>
      <c r="K292" s="8" t="s">
        <v>3935</v>
      </c>
      <c r="L292" s="9">
        <v>771013.6</v>
      </c>
      <c r="M292" s="138">
        <v>1</v>
      </c>
      <c r="N292" s="138">
        <f t="shared" si="32"/>
        <v>771013.6</v>
      </c>
      <c r="O292" s="11" t="s">
        <v>4165</v>
      </c>
      <c r="P292" s="22">
        <v>4.5831890248906833E-4</v>
      </c>
      <c r="Q292" s="22"/>
      <c r="R292" s="23">
        <v>3.6665512199125463E-2</v>
      </c>
      <c r="S292" s="7"/>
      <c r="T292" s="23">
        <v>3.6665512199125463E-2</v>
      </c>
      <c r="U292" s="11"/>
      <c r="V292" s="28"/>
      <c r="W292" s="28"/>
      <c r="X292" s="29"/>
      <c r="Y292" s="108" t="str">
        <f t="shared" si="36"/>
        <v>NO OFERTADO</v>
      </c>
      <c r="Z292" s="108" t="str">
        <f t="shared" si="33"/>
        <v>CORRECTO</v>
      </c>
      <c r="AA292" s="29">
        <f t="shared" si="37"/>
        <v>0</v>
      </c>
      <c r="AB292" s="23">
        <v>9.1663780497813659E-3</v>
      </c>
      <c r="AC292" s="7"/>
      <c r="AD292" s="23">
        <v>9.1663780497813659E-3</v>
      </c>
      <c r="AE292" s="28"/>
      <c r="AF292" s="28"/>
      <c r="AG292" s="28"/>
      <c r="AH292" s="29"/>
      <c r="AI292" s="108" t="str">
        <f t="shared" si="38"/>
        <v>NO OFERTADO</v>
      </c>
      <c r="AJ292" s="108" t="str">
        <f t="shared" si="34"/>
        <v>CORRECTO</v>
      </c>
      <c r="AK292" s="108"/>
      <c r="AL292" s="108"/>
      <c r="AM292" s="108"/>
      <c r="AN292" s="28"/>
      <c r="AO292" s="28"/>
      <c r="AP292" s="28"/>
      <c r="AQ292" s="29"/>
      <c r="AR292" s="108" t="str">
        <f t="shared" si="39"/>
        <v>NO OFERTADO</v>
      </c>
      <c r="AS292" s="109" t="str">
        <f t="shared" si="35"/>
        <v>CORRECTO</v>
      </c>
    </row>
    <row r="293" spans="1:45" ht="24" x14ac:dyDescent="0.25">
      <c r="A293" s="134">
        <v>2496</v>
      </c>
      <c r="B293" s="135">
        <v>2330</v>
      </c>
      <c r="C293" s="10" t="s">
        <v>3936</v>
      </c>
      <c r="D293" s="136" t="s">
        <v>3937</v>
      </c>
      <c r="E293" s="136" t="s">
        <v>4900</v>
      </c>
      <c r="F293" s="136" t="s">
        <v>16</v>
      </c>
      <c r="G293" s="136" t="s">
        <v>17</v>
      </c>
      <c r="H293" s="136" t="s">
        <v>36</v>
      </c>
      <c r="I293" s="137" t="s">
        <v>45</v>
      </c>
      <c r="J293" s="8">
        <v>1</v>
      </c>
      <c r="K293" s="8" t="s">
        <v>1297</v>
      </c>
      <c r="L293" s="9">
        <v>16279579</v>
      </c>
      <c r="M293" s="138">
        <v>1</v>
      </c>
      <c r="N293" s="138">
        <f t="shared" si="32"/>
        <v>16279579</v>
      </c>
      <c r="O293" s="11" t="s">
        <v>4165</v>
      </c>
      <c r="P293" s="22">
        <v>9.6771818036206943E-3</v>
      </c>
      <c r="Q293" s="22"/>
      <c r="R293" s="23">
        <v>0.77417454428965549</v>
      </c>
      <c r="S293" s="7"/>
      <c r="T293" s="23">
        <v>0.77417454428965549</v>
      </c>
      <c r="U293" s="11"/>
      <c r="V293" s="28"/>
      <c r="W293" s="28"/>
      <c r="X293" s="29"/>
      <c r="Y293" s="108" t="str">
        <f t="shared" si="36"/>
        <v>NO OFERTADO</v>
      </c>
      <c r="Z293" s="108" t="str">
        <f t="shared" si="33"/>
        <v>CORRECTO</v>
      </c>
      <c r="AA293" s="29">
        <f t="shared" si="37"/>
        <v>0</v>
      </c>
      <c r="AB293" s="23">
        <v>0.19354363607241387</v>
      </c>
      <c r="AC293" s="7"/>
      <c r="AD293" s="23">
        <v>0.19354363607241387</v>
      </c>
      <c r="AE293" s="28"/>
      <c r="AF293" s="28"/>
      <c r="AG293" s="28"/>
      <c r="AH293" s="29"/>
      <c r="AI293" s="108" t="str">
        <f t="shared" si="38"/>
        <v>NO OFERTADO</v>
      </c>
      <c r="AJ293" s="108" t="str">
        <f t="shared" si="34"/>
        <v>CORRECTO</v>
      </c>
      <c r="AK293" s="108"/>
      <c r="AL293" s="108"/>
      <c r="AM293" s="108"/>
      <c r="AN293" s="28"/>
      <c r="AO293" s="28"/>
      <c r="AP293" s="28"/>
      <c r="AQ293" s="29"/>
      <c r="AR293" s="108" t="str">
        <f t="shared" si="39"/>
        <v>NO OFERTADO</v>
      </c>
      <c r="AS293" s="109" t="str">
        <f t="shared" si="35"/>
        <v>CORRECTO</v>
      </c>
    </row>
    <row r="294" spans="1:45" x14ac:dyDescent="0.25">
      <c r="A294" s="134">
        <v>2497</v>
      </c>
      <c r="B294" s="135">
        <v>1883</v>
      </c>
      <c r="C294" s="10" t="s">
        <v>3268</v>
      </c>
      <c r="D294" s="136" t="s">
        <v>3269</v>
      </c>
      <c r="E294" s="136" t="s">
        <v>36</v>
      </c>
      <c r="F294" s="136" t="s">
        <v>16</v>
      </c>
      <c r="G294" s="136" t="s">
        <v>17</v>
      </c>
      <c r="H294" s="136" t="s">
        <v>18</v>
      </c>
      <c r="I294" s="137">
        <v>643770.25</v>
      </c>
      <c r="J294" s="8">
        <v>1</v>
      </c>
      <c r="K294" s="8" t="s">
        <v>3270</v>
      </c>
      <c r="L294" s="9">
        <v>643770.25</v>
      </c>
      <c r="M294" s="138">
        <v>1</v>
      </c>
      <c r="N294" s="138">
        <f t="shared" si="32"/>
        <v>643770.25</v>
      </c>
      <c r="O294" s="11" t="s">
        <v>4165</v>
      </c>
      <c r="P294" s="22">
        <v>3.8268076520973579E-4</v>
      </c>
      <c r="Q294" s="22">
        <v>6.698574516894282E-4</v>
      </c>
      <c r="R294" s="23">
        <v>3.0614461216778861E-2</v>
      </c>
      <c r="S294" s="24">
        <v>1.0047861775341423E-2</v>
      </c>
      <c r="T294" s="23">
        <v>4.0662322992120283E-2</v>
      </c>
      <c r="U294" s="11"/>
      <c r="V294" s="28"/>
      <c r="W294" s="28"/>
      <c r="X294" s="29"/>
      <c r="Y294" s="108" t="str">
        <f t="shared" si="36"/>
        <v>NO OFERTADO</v>
      </c>
      <c r="Z294" s="108" t="str">
        <f t="shared" si="33"/>
        <v>CORRECTO</v>
      </c>
      <c r="AA294" s="29">
        <f t="shared" si="37"/>
        <v>0</v>
      </c>
      <c r="AB294" s="23">
        <v>7.6536153041947153E-3</v>
      </c>
      <c r="AC294" s="24">
        <v>3.3492872584471411E-3</v>
      </c>
      <c r="AD294" s="23">
        <v>1.1002902562641857E-2</v>
      </c>
      <c r="AE294" s="28"/>
      <c r="AF294" s="28"/>
      <c r="AG294" s="28"/>
      <c r="AH294" s="29"/>
      <c r="AI294" s="108" t="str">
        <f t="shared" si="38"/>
        <v>NO OFERTADO</v>
      </c>
      <c r="AJ294" s="108" t="str">
        <f t="shared" si="34"/>
        <v>CORRECTO</v>
      </c>
      <c r="AK294" s="108"/>
      <c r="AL294" s="108"/>
      <c r="AM294" s="108"/>
      <c r="AN294" s="28"/>
      <c r="AO294" s="28"/>
      <c r="AP294" s="28"/>
      <c r="AQ294" s="29"/>
      <c r="AR294" s="108" t="str">
        <f t="shared" si="39"/>
        <v>NO OFERTADO</v>
      </c>
      <c r="AS294" s="109" t="str">
        <f t="shared" si="35"/>
        <v>CORRECTO</v>
      </c>
    </row>
    <row r="295" spans="1:45" x14ac:dyDescent="0.2">
      <c r="A295" s="134">
        <v>2498</v>
      </c>
      <c r="B295" s="135">
        <v>2810</v>
      </c>
      <c r="C295" s="10" t="s">
        <v>4627</v>
      </c>
      <c r="D295" s="136" t="s">
        <v>1137</v>
      </c>
      <c r="E295" s="136" t="s">
        <v>201</v>
      </c>
      <c r="F295" s="136" t="s">
        <v>16</v>
      </c>
      <c r="G295" s="136" t="s">
        <v>17</v>
      </c>
      <c r="H295" s="136" t="s">
        <v>36</v>
      </c>
      <c r="I295" s="142">
        <v>36236317.960000001</v>
      </c>
      <c r="J295" s="8">
        <v>1</v>
      </c>
      <c r="K295" s="143"/>
      <c r="L295" s="9">
        <v>36236317.960000001</v>
      </c>
      <c r="M295" s="9">
        <v>1</v>
      </c>
      <c r="N295" s="138">
        <f t="shared" si="32"/>
        <v>36236317.960000001</v>
      </c>
      <c r="O295" s="11" t="s">
        <v>4165</v>
      </c>
      <c r="P295" s="22">
        <v>2.1540203023230869E-2</v>
      </c>
      <c r="Q295" s="22">
        <v>3.7704705377878928E-2</v>
      </c>
      <c r="R295" s="23">
        <v>1.7232162418584696</v>
      </c>
      <c r="S295" s="24">
        <v>0.56557058066818389</v>
      </c>
      <c r="T295" s="23">
        <v>2.2887868225266534</v>
      </c>
      <c r="U295" s="11"/>
      <c r="V295" s="28"/>
      <c r="W295" s="28"/>
      <c r="X295" s="29"/>
      <c r="Y295" s="108" t="str">
        <f t="shared" si="36"/>
        <v>NO OFERTADO</v>
      </c>
      <c r="Z295" s="108" t="str">
        <f t="shared" si="33"/>
        <v>CORRECTO</v>
      </c>
      <c r="AA295" s="29">
        <f t="shared" si="37"/>
        <v>0</v>
      </c>
      <c r="AB295" s="23">
        <v>0.43080406046461739</v>
      </c>
      <c r="AC295" s="24">
        <v>0.18852352688939464</v>
      </c>
      <c r="AD295" s="23">
        <v>0.61932758735401205</v>
      </c>
      <c r="AE295" s="28"/>
      <c r="AF295" s="28"/>
      <c r="AG295" s="28"/>
      <c r="AH295" s="29"/>
      <c r="AI295" s="108" t="str">
        <f t="shared" si="38"/>
        <v>NO OFERTADO</v>
      </c>
      <c r="AJ295" s="108" t="str">
        <f t="shared" si="34"/>
        <v>CORRECTO</v>
      </c>
      <c r="AK295" s="108"/>
      <c r="AL295" s="108"/>
      <c r="AM295" s="108"/>
      <c r="AN295" s="28"/>
      <c r="AO295" s="28"/>
      <c r="AP295" s="28"/>
      <c r="AQ295" s="29"/>
      <c r="AR295" s="108" t="str">
        <f t="shared" si="39"/>
        <v>NO OFERTADO</v>
      </c>
      <c r="AS295" s="109" t="str">
        <f t="shared" si="35"/>
        <v>CORRECTO</v>
      </c>
    </row>
    <row r="296" spans="1:45" ht="24" x14ac:dyDescent="0.25">
      <c r="A296" s="134">
        <v>2499</v>
      </c>
      <c r="B296" s="135">
        <v>1714</v>
      </c>
      <c r="C296" s="10" t="s">
        <v>2996</v>
      </c>
      <c r="D296" s="136" t="s">
        <v>2997</v>
      </c>
      <c r="E296" s="136" t="s">
        <v>2998</v>
      </c>
      <c r="F296" s="136" t="s">
        <v>552</v>
      </c>
      <c r="G296" s="136" t="s">
        <v>167</v>
      </c>
      <c r="H296" s="136" t="s">
        <v>552</v>
      </c>
      <c r="I296" s="137" t="s">
        <v>45</v>
      </c>
      <c r="J296" s="8">
        <v>1</v>
      </c>
      <c r="K296" s="8">
        <v>0</v>
      </c>
      <c r="L296" s="9">
        <v>242893.44</v>
      </c>
      <c r="M296" s="9">
        <v>1</v>
      </c>
      <c r="N296" s="138">
        <f t="shared" ref="N296:N359" si="40">M296*L296</f>
        <v>242893.44</v>
      </c>
      <c r="O296" s="11" t="s">
        <v>4165</v>
      </c>
      <c r="P296" s="22">
        <v>1.4438481350081812E-4</v>
      </c>
      <c r="Q296" s="22"/>
      <c r="R296" s="23">
        <v>1.155078508006545E-2</v>
      </c>
      <c r="S296" s="7"/>
      <c r="T296" s="23">
        <v>1.155078508006545E-2</v>
      </c>
      <c r="U296" s="11"/>
      <c r="V296" s="28"/>
      <c r="W296" s="28"/>
      <c r="X296" s="29"/>
      <c r="Y296" s="108" t="str">
        <f t="shared" si="36"/>
        <v>NO OFERTADO</v>
      </c>
      <c r="Z296" s="108" t="str">
        <f t="shared" si="33"/>
        <v>CORRECTO</v>
      </c>
      <c r="AA296" s="29">
        <f t="shared" si="37"/>
        <v>0</v>
      </c>
      <c r="AB296" s="23">
        <v>2.8876962700163625E-3</v>
      </c>
      <c r="AC296" s="7"/>
      <c r="AD296" s="23">
        <v>2.8876962700163625E-3</v>
      </c>
      <c r="AE296" s="28"/>
      <c r="AF296" s="28"/>
      <c r="AG296" s="28"/>
      <c r="AH296" s="29"/>
      <c r="AI296" s="108" t="str">
        <f t="shared" si="38"/>
        <v>NO OFERTADO</v>
      </c>
      <c r="AJ296" s="108" t="str">
        <f t="shared" si="34"/>
        <v>CORRECTO</v>
      </c>
      <c r="AK296" s="108"/>
      <c r="AL296" s="108"/>
      <c r="AM296" s="108"/>
      <c r="AN296" s="28"/>
      <c r="AO296" s="28"/>
      <c r="AP296" s="28"/>
      <c r="AQ296" s="29"/>
      <c r="AR296" s="108" t="str">
        <f t="shared" si="39"/>
        <v>NO OFERTADO</v>
      </c>
      <c r="AS296" s="109" t="str">
        <f t="shared" si="35"/>
        <v>CORRECTO</v>
      </c>
    </row>
    <row r="297" spans="1:45" ht="24" x14ac:dyDescent="0.25">
      <c r="A297" s="134">
        <v>2500</v>
      </c>
      <c r="B297" s="135">
        <v>2332</v>
      </c>
      <c r="C297" s="10" t="s">
        <v>3940</v>
      </c>
      <c r="D297" s="136" t="s">
        <v>3941</v>
      </c>
      <c r="E297" s="136" t="s">
        <v>192</v>
      </c>
      <c r="F297" s="136" t="s">
        <v>36</v>
      </c>
      <c r="G297" s="136" t="s">
        <v>3942</v>
      </c>
      <c r="H297" s="136" t="s">
        <v>36</v>
      </c>
      <c r="I297" s="137" t="s">
        <v>45</v>
      </c>
      <c r="J297" s="8">
        <v>1</v>
      </c>
      <c r="K297" s="8" t="s">
        <v>562</v>
      </c>
      <c r="L297" s="9">
        <v>2760791.94</v>
      </c>
      <c r="M297" s="138">
        <v>1</v>
      </c>
      <c r="N297" s="138">
        <f t="shared" si="40"/>
        <v>2760791.94</v>
      </c>
      <c r="O297" s="11" t="s">
        <v>4165</v>
      </c>
      <c r="P297" s="22">
        <v>1.6411164886604669E-3</v>
      </c>
      <c r="Q297" s="22"/>
      <c r="R297" s="23">
        <v>0.13128931909283736</v>
      </c>
      <c r="S297" s="7"/>
      <c r="T297" s="23">
        <v>0.13128931909283736</v>
      </c>
      <c r="U297" s="11"/>
      <c r="V297" s="28"/>
      <c r="W297" s="28"/>
      <c r="X297" s="29"/>
      <c r="Y297" s="108" t="str">
        <f t="shared" si="36"/>
        <v>NO OFERTADO</v>
      </c>
      <c r="Z297" s="108" t="str">
        <f t="shared" si="33"/>
        <v>CORRECTO</v>
      </c>
      <c r="AA297" s="29">
        <f t="shared" si="37"/>
        <v>0</v>
      </c>
      <c r="AB297" s="23">
        <v>3.2822329773209341E-2</v>
      </c>
      <c r="AC297" s="7"/>
      <c r="AD297" s="23">
        <v>3.2822329773209341E-2</v>
      </c>
      <c r="AE297" s="28"/>
      <c r="AF297" s="28"/>
      <c r="AG297" s="28"/>
      <c r="AH297" s="29"/>
      <c r="AI297" s="108" t="str">
        <f t="shared" si="38"/>
        <v>NO OFERTADO</v>
      </c>
      <c r="AJ297" s="108" t="str">
        <f t="shared" si="34"/>
        <v>CORRECTO</v>
      </c>
      <c r="AK297" s="108"/>
      <c r="AL297" s="108"/>
      <c r="AM297" s="108"/>
      <c r="AN297" s="28"/>
      <c r="AO297" s="28"/>
      <c r="AP297" s="28"/>
      <c r="AQ297" s="29"/>
      <c r="AR297" s="108" t="str">
        <f t="shared" si="39"/>
        <v>NO OFERTADO</v>
      </c>
      <c r="AS297" s="109" t="str">
        <f t="shared" si="35"/>
        <v>CORRECTO</v>
      </c>
    </row>
    <row r="298" spans="1:45" x14ac:dyDescent="0.25">
      <c r="A298" s="134">
        <v>2501</v>
      </c>
      <c r="B298" s="135">
        <v>2333</v>
      </c>
      <c r="C298" s="10" t="s">
        <v>3331</v>
      </c>
      <c r="D298" s="136" t="s">
        <v>3943</v>
      </c>
      <c r="E298" s="136" t="s">
        <v>787</v>
      </c>
      <c r="F298" s="136" t="s">
        <v>36</v>
      </c>
      <c r="G298" s="136" t="s">
        <v>17</v>
      </c>
      <c r="H298" s="136" t="s">
        <v>36</v>
      </c>
      <c r="I298" s="137" t="s">
        <v>45</v>
      </c>
      <c r="J298" s="8">
        <v>1</v>
      </c>
      <c r="K298" s="8" t="s">
        <v>3944</v>
      </c>
      <c r="L298" s="9">
        <v>131661.92000000001</v>
      </c>
      <c r="M298" s="138">
        <v>1</v>
      </c>
      <c r="N298" s="138">
        <f t="shared" si="40"/>
        <v>131661.92000000001</v>
      </c>
      <c r="O298" s="11" t="s">
        <v>4165</v>
      </c>
      <c r="P298" s="22">
        <v>7.8264698150594907E-5</v>
      </c>
      <c r="Q298" s="22"/>
      <c r="R298" s="23">
        <v>6.261175852047593E-3</v>
      </c>
      <c r="S298" s="7"/>
      <c r="T298" s="23">
        <v>6.261175852047593E-3</v>
      </c>
      <c r="U298" s="11"/>
      <c r="V298" s="28"/>
      <c r="W298" s="28"/>
      <c r="X298" s="29"/>
      <c r="Y298" s="108" t="str">
        <f t="shared" si="36"/>
        <v>NO OFERTADO</v>
      </c>
      <c r="Z298" s="108" t="str">
        <f t="shared" si="33"/>
        <v>CORRECTO</v>
      </c>
      <c r="AA298" s="29">
        <f t="shared" si="37"/>
        <v>0</v>
      </c>
      <c r="AB298" s="23">
        <v>1.5652939630118982E-3</v>
      </c>
      <c r="AC298" s="7"/>
      <c r="AD298" s="23">
        <v>1.5652939630118982E-3</v>
      </c>
      <c r="AE298" s="28"/>
      <c r="AF298" s="28"/>
      <c r="AG298" s="28"/>
      <c r="AH298" s="29"/>
      <c r="AI298" s="108" t="str">
        <f t="shared" si="38"/>
        <v>NO OFERTADO</v>
      </c>
      <c r="AJ298" s="108" t="str">
        <f t="shared" si="34"/>
        <v>CORRECTO</v>
      </c>
      <c r="AK298" s="108"/>
      <c r="AL298" s="108"/>
      <c r="AM298" s="108"/>
      <c r="AN298" s="28"/>
      <c r="AO298" s="28"/>
      <c r="AP298" s="28"/>
      <c r="AQ298" s="29"/>
      <c r="AR298" s="108" t="str">
        <f t="shared" si="39"/>
        <v>NO OFERTADO</v>
      </c>
      <c r="AS298" s="109" t="str">
        <f t="shared" si="35"/>
        <v>CORRECTO</v>
      </c>
    </row>
    <row r="299" spans="1:45" x14ac:dyDescent="0.25">
      <c r="A299" s="134">
        <v>2502</v>
      </c>
      <c r="B299" s="135">
        <v>1924</v>
      </c>
      <c r="C299" s="10" t="s">
        <v>3331</v>
      </c>
      <c r="D299" s="136" t="s">
        <v>3332</v>
      </c>
      <c r="E299" s="136" t="s">
        <v>787</v>
      </c>
      <c r="F299" s="136" t="s">
        <v>15</v>
      </c>
      <c r="G299" s="136" t="s">
        <v>17</v>
      </c>
      <c r="H299" s="136" t="s">
        <v>18</v>
      </c>
      <c r="I299" s="137" t="s">
        <v>45</v>
      </c>
      <c r="J299" s="8">
        <v>1</v>
      </c>
      <c r="K299" s="8" t="s">
        <v>3333</v>
      </c>
      <c r="L299" s="9">
        <v>105887.2</v>
      </c>
      <c r="M299" s="138">
        <v>1</v>
      </c>
      <c r="N299" s="138">
        <f t="shared" si="40"/>
        <v>105887.2</v>
      </c>
      <c r="O299" s="11" t="s">
        <v>4165</v>
      </c>
      <c r="P299" s="22">
        <v>6.2943254556911164E-5</v>
      </c>
      <c r="Q299" s="22"/>
      <c r="R299" s="23">
        <v>5.0354603645528934E-3</v>
      </c>
      <c r="S299" s="7"/>
      <c r="T299" s="23">
        <v>5.0354603645528934E-3</v>
      </c>
      <c r="U299" s="11"/>
      <c r="V299" s="28"/>
      <c r="W299" s="28"/>
      <c r="X299" s="29"/>
      <c r="Y299" s="108" t="str">
        <f t="shared" si="36"/>
        <v>NO OFERTADO</v>
      </c>
      <c r="Z299" s="108" t="str">
        <f t="shared" si="33"/>
        <v>CORRECTO</v>
      </c>
      <c r="AA299" s="29">
        <f t="shared" si="37"/>
        <v>0</v>
      </c>
      <c r="AB299" s="23">
        <v>1.2588650911382233E-3</v>
      </c>
      <c r="AC299" s="7"/>
      <c r="AD299" s="23">
        <v>1.2588650911382233E-3</v>
      </c>
      <c r="AE299" s="28"/>
      <c r="AF299" s="28"/>
      <c r="AG299" s="28"/>
      <c r="AH299" s="29"/>
      <c r="AI299" s="108" t="str">
        <f t="shared" si="38"/>
        <v>NO OFERTADO</v>
      </c>
      <c r="AJ299" s="108" t="str">
        <f t="shared" si="34"/>
        <v>CORRECTO</v>
      </c>
      <c r="AK299" s="108"/>
      <c r="AL299" s="108"/>
      <c r="AM299" s="108"/>
      <c r="AN299" s="28"/>
      <c r="AO299" s="28"/>
      <c r="AP299" s="28"/>
      <c r="AQ299" s="29"/>
      <c r="AR299" s="108" t="str">
        <f t="shared" si="39"/>
        <v>NO OFERTADO</v>
      </c>
      <c r="AS299" s="109" t="str">
        <f t="shared" si="35"/>
        <v>CORRECTO</v>
      </c>
    </row>
    <row r="300" spans="1:45" x14ac:dyDescent="0.25">
      <c r="A300" s="134">
        <v>2503</v>
      </c>
      <c r="B300" s="135">
        <v>2334</v>
      </c>
      <c r="C300" s="10" t="s">
        <v>3945</v>
      </c>
      <c r="D300" s="136" t="s">
        <v>3946</v>
      </c>
      <c r="E300" s="136" t="s">
        <v>787</v>
      </c>
      <c r="F300" s="136" t="s">
        <v>3947</v>
      </c>
      <c r="G300" s="136" t="s">
        <v>17</v>
      </c>
      <c r="H300" s="136" t="s">
        <v>36</v>
      </c>
      <c r="I300" s="137" t="s">
        <v>45</v>
      </c>
      <c r="J300" s="8">
        <v>1</v>
      </c>
      <c r="K300" s="8" t="s">
        <v>3948</v>
      </c>
      <c r="L300" s="9">
        <v>19512.87</v>
      </c>
      <c r="M300" s="138">
        <v>1</v>
      </c>
      <c r="N300" s="138">
        <f t="shared" si="40"/>
        <v>19512.87</v>
      </c>
      <c r="O300" s="11" t="s">
        <v>4165</v>
      </c>
      <c r="P300" s="22">
        <v>1.1599169149301474E-5</v>
      </c>
      <c r="Q300" s="22"/>
      <c r="R300" s="23">
        <v>9.2793353194411791E-4</v>
      </c>
      <c r="S300" s="7"/>
      <c r="T300" s="23">
        <v>9.2793353194411791E-4</v>
      </c>
      <c r="U300" s="11"/>
      <c r="V300" s="28"/>
      <c r="W300" s="28"/>
      <c r="X300" s="29"/>
      <c r="Y300" s="108" t="str">
        <f t="shared" si="36"/>
        <v>NO OFERTADO</v>
      </c>
      <c r="Z300" s="108" t="str">
        <f t="shared" si="33"/>
        <v>CORRECTO</v>
      </c>
      <c r="AA300" s="29">
        <f t="shared" si="37"/>
        <v>0</v>
      </c>
      <c r="AB300" s="23">
        <v>2.3198338298602948E-4</v>
      </c>
      <c r="AC300" s="7"/>
      <c r="AD300" s="23">
        <v>2.3198338298602948E-4</v>
      </c>
      <c r="AE300" s="28"/>
      <c r="AF300" s="28"/>
      <c r="AG300" s="28"/>
      <c r="AH300" s="29"/>
      <c r="AI300" s="108" t="str">
        <f t="shared" si="38"/>
        <v>NO OFERTADO</v>
      </c>
      <c r="AJ300" s="108" t="str">
        <f t="shared" si="34"/>
        <v>CORRECTO</v>
      </c>
      <c r="AK300" s="108"/>
      <c r="AL300" s="108"/>
      <c r="AM300" s="108"/>
      <c r="AN300" s="28"/>
      <c r="AO300" s="28"/>
      <c r="AP300" s="28"/>
      <c r="AQ300" s="29"/>
      <c r="AR300" s="108" t="str">
        <f t="shared" si="39"/>
        <v>NO OFERTADO</v>
      </c>
      <c r="AS300" s="109" t="str">
        <f t="shared" si="35"/>
        <v>CORRECTO</v>
      </c>
    </row>
    <row r="301" spans="1:45" x14ac:dyDescent="0.25">
      <c r="A301" s="134">
        <v>2504</v>
      </c>
      <c r="B301" s="135">
        <v>2335</v>
      </c>
      <c r="C301" s="10" t="s">
        <v>2372</v>
      </c>
      <c r="D301" s="136" t="s">
        <v>2373</v>
      </c>
      <c r="E301" s="136" t="s">
        <v>165</v>
      </c>
      <c r="F301" s="136" t="s">
        <v>166</v>
      </c>
      <c r="G301" s="136" t="s">
        <v>80</v>
      </c>
      <c r="H301" s="136" t="s">
        <v>3949</v>
      </c>
      <c r="I301" s="137">
        <v>1132.5</v>
      </c>
      <c r="J301" s="8">
        <v>2</v>
      </c>
      <c r="K301" s="8" t="s">
        <v>708</v>
      </c>
      <c r="L301" s="9">
        <v>1132.5</v>
      </c>
      <c r="M301" s="138">
        <v>40</v>
      </c>
      <c r="N301" s="138">
        <f t="shared" si="40"/>
        <v>45300</v>
      </c>
      <c r="O301" s="11" t="s">
        <v>4165</v>
      </c>
      <c r="P301" s="22">
        <v>2.6927989704403133E-5</v>
      </c>
      <c r="Q301" s="22">
        <v>4.7135670779336415E-5</v>
      </c>
      <c r="R301" s="23">
        <v>2.1542391763522506E-3</v>
      </c>
      <c r="S301" s="24">
        <v>7.0703506169004626E-4</v>
      </c>
      <c r="T301" s="23">
        <v>2.8612742380422968E-3</v>
      </c>
      <c r="U301" s="11"/>
      <c r="V301" s="28"/>
      <c r="W301" s="28"/>
      <c r="X301" s="29"/>
      <c r="Y301" s="108" t="str">
        <f t="shared" si="36"/>
        <v>NO OFERTADO</v>
      </c>
      <c r="Z301" s="108" t="str">
        <f t="shared" si="33"/>
        <v>CORRECTO</v>
      </c>
      <c r="AA301" s="29">
        <f t="shared" si="37"/>
        <v>0</v>
      </c>
      <c r="AB301" s="23">
        <v>5.3855979408806264E-4</v>
      </c>
      <c r="AC301" s="24">
        <v>2.3567835389668208E-4</v>
      </c>
      <c r="AD301" s="23">
        <v>7.7423814798474469E-4</v>
      </c>
      <c r="AE301" s="28"/>
      <c r="AF301" s="28"/>
      <c r="AG301" s="28"/>
      <c r="AH301" s="29"/>
      <c r="AI301" s="108" t="str">
        <f t="shared" si="38"/>
        <v>NO OFERTADO</v>
      </c>
      <c r="AJ301" s="108" t="str">
        <f t="shared" si="34"/>
        <v>CORRECTO</v>
      </c>
      <c r="AK301" s="108"/>
      <c r="AL301" s="108"/>
      <c r="AM301" s="108"/>
      <c r="AN301" s="28"/>
      <c r="AO301" s="28"/>
      <c r="AP301" s="28"/>
      <c r="AQ301" s="29"/>
      <c r="AR301" s="108" t="str">
        <f t="shared" si="39"/>
        <v>NO OFERTADO</v>
      </c>
      <c r="AS301" s="109" t="str">
        <f t="shared" si="35"/>
        <v>CORRECTO</v>
      </c>
    </row>
    <row r="302" spans="1:45" ht="24" x14ac:dyDescent="0.25">
      <c r="A302" s="134">
        <v>2505</v>
      </c>
      <c r="B302" s="135">
        <v>2131</v>
      </c>
      <c r="C302" s="10" t="s">
        <v>3062</v>
      </c>
      <c r="D302" s="136" t="s">
        <v>3679</v>
      </c>
      <c r="E302" s="136" t="s">
        <v>6</v>
      </c>
      <c r="F302" s="136" t="s">
        <v>7</v>
      </c>
      <c r="G302" s="136" t="s">
        <v>8</v>
      </c>
      <c r="H302" s="136" t="s">
        <v>7</v>
      </c>
      <c r="I302" s="137">
        <v>1878</v>
      </c>
      <c r="J302" s="8">
        <v>1</v>
      </c>
      <c r="K302" s="8" t="s">
        <v>3064</v>
      </c>
      <c r="L302" s="9">
        <v>900</v>
      </c>
      <c r="M302" s="138">
        <v>30</v>
      </c>
      <c r="N302" s="138">
        <f t="shared" si="40"/>
        <v>27000</v>
      </c>
      <c r="O302" s="11" t="s">
        <v>4165</v>
      </c>
      <c r="P302" s="22">
        <v>1.604979518805485E-5</v>
      </c>
      <c r="Q302" s="22">
        <v>2.8094108411525016E-5</v>
      </c>
      <c r="R302" s="23">
        <v>1.2839836150443881E-3</v>
      </c>
      <c r="S302" s="24">
        <v>4.2141162617287522E-4</v>
      </c>
      <c r="T302" s="23">
        <v>1.7053952412172634E-3</v>
      </c>
      <c r="U302" s="11"/>
      <c r="V302" s="28"/>
      <c r="W302" s="28"/>
      <c r="X302" s="29"/>
      <c r="Y302" s="108" t="str">
        <f t="shared" si="36"/>
        <v>NO OFERTADO</v>
      </c>
      <c r="Z302" s="108" t="str">
        <f t="shared" si="33"/>
        <v>CORRECTO</v>
      </c>
      <c r="AA302" s="29">
        <f t="shared" si="37"/>
        <v>0</v>
      </c>
      <c r="AB302" s="23">
        <v>3.2099590376109702E-4</v>
      </c>
      <c r="AC302" s="24">
        <v>1.4047054205762509E-4</v>
      </c>
      <c r="AD302" s="23">
        <v>4.6146644581872211E-4</v>
      </c>
      <c r="AE302" s="28"/>
      <c r="AF302" s="28"/>
      <c r="AG302" s="28"/>
      <c r="AH302" s="29"/>
      <c r="AI302" s="108" t="str">
        <f t="shared" si="38"/>
        <v>NO OFERTADO</v>
      </c>
      <c r="AJ302" s="108" t="str">
        <f t="shared" si="34"/>
        <v>CORRECTO</v>
      </c>
      <c r="AK302" s="108"/>
      <c r="AL302" s="108"/>
      <c r="AM302" s="108"/>
      <c r="AN302" s="28"/>
      <c r="AO302" s="28"/>
      <c r="AP302" s="28"/>
      <c r="AQ302" s="29"/>
      <c r="AR302" s="108" t="str">
        <f t="shared" si="39"/>
        <v>NO OFERTADO</v>
      </c>
      <c r="AS302" s="109" t="str">
        <f t="shared" si="35"/>
        <v>CORRECTO</v>
      </c>
    </row>
    <row r="303" spans="1:45" x14ac:dyDescent="0.25">
      <c r="A303" s="134">
        <v>2506</v>
      </c>
      <c r="B303" s="135">
        <v>2336</v>
      </c>
      <c r="C303" s="10" t="s">
        <v>1015</v>
      </c>
      <c r="D303" s="136" t="s">
        <v>126</v>
      </c>
      <c r="E303" s="136" t="s">
        <v>36</v>
      </c>
      <c r="F303" s="136" t="s">
        <v>15</v>
      </c>
      <c r="G303" s="136" t="s">
        <v>17</v>
      </c>
      <c r="H303" s="136" t="s">
        <v>18</v>
      </c>
      <c r="I303" s="137">
        <v>792258</v>
      </c>
      <c r="J303" s="8">
        <v>1</v>
      </c>
      <c r="K303" s="8" t="s">
        <v>1017</v>
      </c>
      <c r="L303" s="9">
        <v>792258</v>
      </c>
      <c r="M303" s="138">
        <v>1</v>
      </c>
      <c r="N303" s="138">
        <f t="shared" si="40"/>
        <v>792258</v>
      </c>
      <c r="O303" s="11" t="s">
        <v>4165</v>
      </c>
      <c r="P303" s="22">
        <v>4.7094735689251694E-4</v>
      </c>
      <c r="Q303" s="22">
        <v>8.2436230155177729E-4</v>
      </c>
      <c r="R303" s="23">
        <v>3.7675788551401357E-2</v>
      </c>
      <c r="S303" s="24">
        <v>1.236543452327666E-2</v>
      </c>
      <c r="T303" s="23">
        <v>5.0041223074678017E-2</v>
      </c>
      <c r="U303" s="11"/>
      <c r="V303" s="28"/>
      <c r="W303" s="28"/>
      <c r="X303" s="29"/>
      <c r="Y303" s="108" t="str">
        <f t="shared" si="36"/>
        <v>NO OFERTADO</v>
      </c>
      <c r="Z303" s="108" t="str">
        <f t="shared" si="33"/>
        <v>CORRECTO</v>
      </c>
      <c r="AA303" s="29">
        <f t="shared" si="37"/>
        <v>0</v>
      </c>
      <c r="AB303" s="23">
        <v>9.4189471378503392E-3</v>
      </c>
      <c r="AC303" s="24">
        <v>4.1218115077588866E-3</v>
      </c>
      <c r="AD303" s="23">
        <v>1.3540758645609226E-2</v>
      </c>
      <c r="AE303" s="28"/>
      <c r="AF303" s="28"/>
      <c r="AG303" s="28"/>
      <c r="AH303" s="29"/>
      <c r="AI303" s="108" t="str">
        <f t="shared" si="38"/>
        <v>NO OFERTADO</v>
      </c>
      <c r="AJ303" s="108" t="str">
        <f t="shared" si="34"/>
        <v>CORRECTO</v>
      </c>
      <c r="AK303" s="108"/>
      <c r="AL303" s="108"/>
      <c r="AM303" s="108"/>
      <c r="AN303" s="28"/>
      <c r="AO303" s="28"/>
      <c r="AP303" s="28"/>
      <c r="AQ303" s="29"/>
      <c r="AR303" s="108" t="str">
        <f t="shared" si="39"/>
        <v>NO OFERTADO</v>
      </c>
      <c r="AS303" s="109" t="str">
        <f t="shared" si="35"/>
        <v>CORRECTO</v>
      </c>
    </row>
    <row r="304" spans="1:45" x14ac:dyDescent="0.25">
      <c r="A304" s="134">
        <v>2507</v>
      </c>
      <c r="B304" s="135">
        <v>2337</v>
      </c>
      <c r="C304" s="10" t="s">
        <v>3950</v>
      </c>
      <c r="D304" s="136" t="s">
        <v>3951</v>
      </c>
      <c r="E304" s="136" t="s">
        <v>1180</v>
      </c>
      <c r="F304" s="136" t="s">
        <v>166</v>
      </c>
      <c r="G304" s="136" t="s">
        <v>80</v>
      </c>
      <c r="H304" s="136" t="s">
        <v>81</v>
      </c>
      <c r="I304" s="137" t="s">
        <v>45</v>
      </c>
      <c r="J304" s="8">
        <v>100</v>
      </c>
      <c r="K304" s="8" t="s">
        <v>3952</v>
      </c>
      <c r="L304" s="9">
        <v>2137.4299999999998</v>
      </c>
      <c r="M304" s="138">
        <v>100</v>
      </c>
      <c r="N304" s="138">
        <f t="shared" si="40"/>
        <v>213742.99999999997</v>
      </c>
      <c r="O304" s="11" t="s">
        <v>4165</v>
      </c>
      <c r="P304" s="22">
        <v>1.2705671751408914E-4</v>
      </c>
      <c r="Q304" s="22"/>
      <c r="R304" s="23">
        <v>1.0164537401127131E-2</v>
      </c>
      <c r="S304" s="7"/>
      <c r="T304" s="23">
        <v>1.0164537401127131E-2</v>
      </c>
      <c r="U304" s="11"/>
      <c r="V304" s="28"/>
      <c r="W304" s="28"/>
      <c r="X304" s="29"/>
      <c r="Y304" s="108" t="str">
        <f t="shared" si="36"/>
        <v>NO OFERTADO</v>
      </c>
      <c r="Z304" s="108" t="str">
        <f t="shared" si="33"/>
        <v>CORRECTO</v>
      </c>
      <c r="AA304" s="29">
        <f t="shared" si="37"/>
        <v>0</v>
      </c>
      <c r="AB304" s="23">
        <v>2.5411343502817828E-3</v>
      </c>
      <c r="AC304" s="7"/>
      <c r="AD304" s="23">
        <v>2.5411343502817828E-3</v>
      </c>
      <c r="AE304" s="28"/>
      <c r="AF304" s="28"/>
      <c r="AG304" s="28"/>
      <c r="AH304" s="29"/>
      <c r="AI304" s="108" t="str">
        <f t="shared" si="38"/>
        <v>NO OFERTADO</v>
      </c>
      <c r="AJ304" s="108" t="str">
        <f t="shared" si="34"/>
        <v>CORRECTO</v>
      </c>
      <c r="AK304" s="108"/>
      <c r="AL304" s="108"/>
      <c r="AM304" s="108"/>
      <c r="AN304" s="28"/>
      <c r="AO304" s="28"/>
      <c r="AP304" s="28"/>
      <c r="AQ304" s="29"/>
      <c r="AR304" s="108" t="str">
        <f t="shared" si="39"/>
        <v>NO OFERTADO</v>
      </c>
      <c r="AS304" s="109" t="str">
        <f t="shared" si="35"/>
        <v>CORRECTO</v>
      </c>
    </row>
    <row r="305" spans="1:45" ht="24" x14ac:dyDescent="0.25">
      <c r="A305" s="134">
        <v>2508</v>
      </c>
      <c r="B305" s="135">
        <v>1886</v>
      </c>
      <c r="C305" s="10" t="s">
        <v>3274</v>
      </c>
      <c r="D305" s="136" t="s">
        <v>3275</v>
      </c>
      <c r="E305" s="136" t="s">
        <v>192</v>
      </c>
      <c r="F305" s="136" t="s">
        <v>16</v>
      </c>
      <c r="G305" s="136" t="s">
        <v>17</v>
      </c>
      <c r="H305" s="136" t="s">
        <v>36</v>
      </c>
      <c r="I305" s="137" t="s">
        <v>45</v>
      </c>
      <c r="J305" s="8">
        <v>1</v>
      </c>
      <c r="K305" s="8" t="s">
        <v>3276</v>
      </c>
      <c r="L305" s="9">
        <v>543217.66</v>
      </c>
      <c r="M305" s="138">
        <v>1</v>
      </c>
      <c r="N305" s="138">
        <f t="shared" si="40"/>
        <v>543217.66</v>
      </c>
      <c r="O305" s="11" t="s">
        <v>4165</v>
      </c>
      <c r="P305" s="22">
        <v>3.2290859946423759E-4</v>
      </c>
      <c r="Q305" s="22"/>
      <c r="R305" s="23">
        <v>2.5832687957139007E-2</v>
      </c>
      <c r="S305" s="7"/>
      <c r="T305" s="23">
        <v>2.5832687957139007E-2</v>
      </c>
      <c r="U305" s="11"/>
      <c r="V305" s="28"/>
      <c r="W305" s="28"/>
      <c r="X305" s="29"/>
      <c r="Y305" s="108" t="str">
        <f t="shared" si="36"/>
        <v>NO OFERTADO</v>
      </c>
      <c r="Z305" s="108" t="str">
        <f t="shared" si="33"/>
        <v>CORRECTO</v>
      </c>
      <c r="AA305" s="29">
        <f t="shared" si="37"/>
        <v>0</v>
      </c>
      <c r="AB305" s="23">
        <v>6.4581719892847517E-3</v>
      </c>
      <c r="AC305" s="7"/>
      <c r="AD305" s="23">
        <v>6.4581719892847517E-3</v>
      </c>
      <c r="AE305" s="28"/>
      <c r="AF305" s="28"/>
      <c r="AG305" s="28"/>
      <c r="AH305" s="29"/>
      <c r="AI305" s="108" t="str">
        <f t="shared" si="38"/>
        <v>NO OFERTADO</v>
      </c>
      <c r="AJ305" s="108" t="str">
        <f t="shared" si="34"/>
        <v>CORRECTO</v>
      </c>
      <c r="AK305" s="108"/>
      <c r="AL305" s="108"/>
      <c r="AM305" s="108"/>
      <c r="AN305" s="28"/>
      <c r="AO305" s="28"/>
      <c r="AP305" s="28"/>
      <c r="AQ305" s="29"/>
      <c r="AR305" s="108" t="str">
        <f t="shared" si="39"/>
        <v>NO OFERTADO</v>
      </c>
      <c r="AS305" s="109" t="str">
        <f t="shared" si="35"/>
        <v>CORRECTO</v>
      </c>
    </row>
    <row r="306" spans="1:45" x14ac:dyDescent="0.25">
      <c r="A306" s="134">
        <v>2509</v>
      </c>
      <c r="B306" s="135">
        <v>2338</v>
      </c>
      <c r="C306" s="141" t="s">
        <v>3953</v>
      </c>
      <c r="D306" s="140" t="s">
        <v>3954</v>
      </c>
      <c r="E306" s="140" t="s">
        <v>3955</v>
      </c>
      <c r="F306" s="140" t="s">
        <v>241</v>
      </c>
      <c r="G306" s="136" t="s">
        <v>167</v>
      </c>
      <c r="H306" s="140" t="s">
        <v>267</v>
      </c>
      <c r="I306" s="137" t="s">
        <v>45</v>
      </c>
      <c r="J306" s="8">
        <v>10</v>
      </c>
      <c r="K306" s="8" t="s">
        <v>562</v>
      </c>
      <c r="L306" s="9">
        <v>16461.61</v>
      </c>
      <c r="M306" s="138">
        <v>10</v>
      </c>
      <c r="N306" s="138">
        <f t="shared" si="40"/>
        <v>164616.1</v>
      </c>
      <c r="O306" s="11" t="s">
        <v>4165</v>
      </c>
      <c r="P306" s="22">
        <v>9.7853877394679846E-5</v>
      </c>
      <c r="Q306" s="22"/>
      <c r="R306" s="23">
        <v>7.8283101915743881E-3</v>
      </c>
      <c r="S306" s="7"/>
      <c r="T306" s="23">
        <v>7.8283101915743881E-3</v>
      </c>
      <c r="U306" s="11"/>
      <c r="V306" s="28"/>
      <c r="W306" s="28"/>
      <c r="X306" s="29"/>
      <c r="Y306" s="108" t="str">
        <f t="shared" si="36"/>
        <v>NO OFERTADO</v>
      </c>
      <c r="Z306" s="108" t="str">
        <f t="shared" si="33"/>
        <v>CORRECTO</v>
      </c>
      <c r="AA306" s="29">
        <f t="shared" si="37"/>
        <v>0</v>
      </c>
      <c r="AB306" s="23">
        <v>1.957077547893597E-3</v>
      </c>
      <c r="AC306" s="7"/>
      <c r="AD306" s="23">
        <v>1.957077547893597E-3</v>
      </c>
      <c r="AE306" s="28"/>
      <c r="AF306" s="28"/>
      <c r="AG306" s="28"/>
      <c r="AH306" s="29"/>
      <c r="AI306" s="108" t="str">
        <f t="shared" si="38"/>
        <v>NO OFERTADO</v>
      </c>
      <c r="AJ306" s="108" t="str">
        <f t="shared" si="34"/>
        <v>CORRECTO</v>
      </c>
      <c r="AK306" s="108"/>
      <c r="AL306" s="108"/>
      <c r="AM306" s="108"/>
      <c r="AN306" s="28"/>
      <c r="AO306" s="28"/>
      <c r="AP306" s="28"/>
      <c r="AQ306" s="29"/>
      <c r="AR306" s="108" t="str">
        <f t="shared" si="39"/>
        <v>NO OFERTADO</v>
      </c>
      <c r="AS306" s="109" t="str">
        <f t="shared" si="35"/>
        <v>CORRECTO</v>
      </c>
    </row>
    <row r="307" spans="1:45" ht="24" x14ac:dyDescent="0.25">
      <c r="A307" s="134">
        <v>2510</v>
      </c>
      <c r="B307" s="135">
        <v>1855</v>
      </c>
      <c r="C307" s="10" t="s">
        <v>896</v>
      </c>
      <c r="D307" s="136" t="s">
        <v>3223</v>
      </c>
      <c r="E307" s="136" t="s">
        <v>6</v>
      </c>
      <c r="F307" s="136" t="s">
        <v>101</v>
      </c>
      <c r="G307" s="136" t="s">
        <v>8</v>
      </c>
      <c r="H307" s="136" t="s">
        <v>7</v>
      </c>
      <c r="I307" s="137" t="s">
        <v>45</v>
      </c>
      <c r="J307" s="8">
        <v>1</v>
      </c>
      <c r="K307" s="8" t="s">
        <v>897</v>
      </c>
      <c r="L307" s="9">
        <v>4474193.18</v>
      </c>
      <c r="M307" s="138">
        <v>28</v>
      </c>
      <c r="N307" s="138">
        <f t="shared" si="40"/>
        <v>125277409.03999999</v>
      </c>
      <c r="O307" s="11" t="s">
        <v>4165</v>
      </c>
      <c r="P307" s="22">
        <v>7.4469509510450768E-2</v>
      </c>
      <c r="Q307" s="22"/>
      <c r="R307" s="23">
        <v>5.9575607608360617</v>
      </c>
      <c r="S307" s="7"/>
      <c r="T307" s="23">
        <v>5.9575607608360617</v>
      </c>
      <c r="U307" s="11"/>
      <c r="V307" s="28"/>
      <c r="W307" s="28"/>
      <c r="X307" s="29"/>
      <c r="Y307" s="108" t="str">
        <f t="shared" si="36"/>
        <v>NO OFERTADO</v>
      </c>
      <c r="Z307" s="108" t="str">
        <f t="shared" si="33"/>
        <v>CORRECTO</v>
      </c>
      <c r="AA307" s="29">
        <f t="shared" si="37"/>
        <v>0</v>
      </c>
      <c r="AB307" s="23">
        <v>1.4893901902090154</v>
      </c>
      <c r="AC307" s="7"/>
      <c r="AD307" s="23">
        <v>1.4893901902090154</v>
      </c>
      <c r="AE307" s="28"/>
      <c r="AF307" s="28"/>
      <c r="AG307" s="28"/>
      <c r="AH307" s="29"/>
      <c r="AI307" s="108" t="str">
        <f t="shared" si="38"/>
        <v>NO OFERTADO</v>
      </c>
      <c r="AJ307" s="108" t="str">
        <f t="shared" si="34"/>
        <v>CORRECTO</v>
      </c>
      <c r="AK307" s="108"/>
      <c r="AL307" s="108"/>
      <c r="AM307" s="108"/>
      <c r="AN307" s="28"/>
      <c r="AO307" s="28"/>
      <c r="AP307" s="28"/>
      <c r="AQ307" s="29"/>
      <c r="AR307" s="108" t="str">
        <f t="shared" si="39"/>
        <v>NO OFERTADO</v>
      </c>
      <c r="AS307" s="109" t="str">
        <f t="shared" si="35"/>
        <v>CORRECTO</v>
      </c>
    </row>
    <row r="308" spans="1:45" ht="24" x14ac:dyDescent="0.25">
      <c r="A308" s="134">
        <v>2511</v>
      </c>
      <c r="B308" s="135">
        <v>1850</v>
      </c>
      <c r="C308" s="10" t="s">
        <v>896</v>
      </c>
      <c r="D308" s="136" t="s">
        <v>736</v>
      </c>
      <c r="E308" s="136" t="s">
        <v>6</v>
      </c>
      <c r="F308" s="136" t="s">
        <v>101</v>
      </c>
      <c r="G308" s="136" t="s">
        <v>8</v>
      </c>
      <c r="H308" s="136" t="s">
        <v>7</v>
      </c>
      <c r="I308" s="137" t="s">
        <v>45</v>
      </c>
      <c r="J308" s="8">
        <v>1</v>
      </c>
      <c r="K308" s="8" t="s">
        <v>897</v>
      </c>
      <c r="L308" s="9">
        <v>6297306.1299999999</v>
      </c>
      <c r="M308" s="138">
        <v>3</v>
      </c>
      <c r="N308" s="138">
        <f t="shared" si="40"/>
        <v>18891918.390000001</v>
      </c>
      <c r="O308" s="11" t="s">
        <v>4165</v>
      </c>
      <c r="P308" s="22">
        <v>1.1230052624775812E-2</v>
      </c>
      <c r="Q308" s="22"/>
      <c r="R308" s="23">
        <v>0.89840420998206494</v>
      </c>
      <c r="S308" s="7"/>
      <c r="T308" s="23">
        <v>0.89840420998206494</v>
      </c>
      <c r="U308" s="11"/>
      <c r="V308" s="28"/>
      <c r="W308" s="28"/>
      <c r="X308" s="29"/>
      <c r="Y308" s="108" t="str">
        <f t="shared" si="36"/>
        <v>NO OFERTADO</v>
      </c>
      <c r="Z308" s="108" t="str">
        <f t="shared" si="33"/>
        <v>CORRECTO</v>
      </c>
      <c r="AA308" s="29">
        <f t="shared" si="37"/>
        <v>0</v>
      </c>
      <c r="AB308" s="23">
        <v>0.22460105249551623</v>
      </c>
      <c r="AC308" s="7"/>
      <c r="AD308" s="23">
        <v>0.22460105249551623</v>
      </c>
      <c r="AE308" s="28"/>
      <c r="AF308" s="28"/>
      <c r="AG308" s="28"/>
      <c r="AH308" s="29"/>
      <c r="AI308" s="108" t="str">
        <f t="shared" si="38"/>
        <v>NO OFERTADO</v>
      </c>
      <c r="AJ308" s="108" t="str">
        <f t="shared" si="34"/>
        <v>CORRECTO</v>
      </c>
      <c r="AK308" s="108"/>
      <c r="AL308" s="108"/>
      <c r="AM308" s="108"/>
      <c r="AN308" s="28"/>
      <c r="AO308" s="28"/>
      <c r="AP308" s="28"/>
      <c r="AQ308" s="29"/>
      <c r="AR308" s="108" t="str">
        <f t="shared" si="39"/>
        <v>NO OFERTADO</v>
      </c>
      <c r="AS308" s="109" t="str">
        <f t="shared" si="35"/>
        <v>CORRECTO</v>
      </c>
    </row>
    <row r="309" spans="1:45" x14ac:dyDescent="0.25">
      <c r="A309" s="134">
        <v>2512</v>
      </c>
      <c r="B309" s="135">
        <v>1967</v>
      </c>
      <c r="C309" s="10" t="s">
        <v>3405</v>
      </c>
      <c r="D309" s="136" t="s">
        <v>3406</v>
      </c>
      <c r="E309" s="136" t="s">
        <v>2161</v>
      </c>
      <c r="F309" s="136" t="s">
        <v>241</v>
      </c>
      <c r="G309" s="136" t="s">
        <v>242</v>
      </c>
      <c r="H309" s="136" t="s">
        <v>243</v>
      </c>
      <c r="I309" s="137" t="s">
        <v>45</v>
      </c>
      <c r="J309" s="8">
        <v>20</v>
      </c>
      <c r="K309" s="8" t="s">
        <v>1954</v>
      </c>
      <c r="L309" s="9">
        <v>3332.5</v>
      </c>
      <c r="M309" s="138">
        <v>20</v>
      </c>
      <c r="N309" s="138">
        <f t="shared" si="40"/>
        <v>66650</v>
      </c>
      <c r="O309" s="11" t="s">
        <v>4165</v>
      </c>
      <c r="P309" s="22">
        <v>3.9619216640142804E-5</v>
      </c>
      <c r="Q309" s="22"/>
      <c r="R309" s="23">
        <v>3.1695373312114242E-3</v>
      </c>
      <c r="S309" s="7"/>
      <c r="T309" s="23">
        <v>3.1695373312114242E-3</v>
      </c>
      <c r="U309" s="11"/>
      <c r="V309" s="28"/>
      <c r="W309" s="28"/>
      <c r="X309" s="29"/>
      <c r="Y309" s="108" t="str">
        <f t="shared" si="36"/>
        <v>NO OFERTADO</v>
      </c>
      <c r="Z309" s="108" t="str">
        <f t="shared" si="33"/>
        <v>CORRECTO</v>
      </c>
      <c r="AA309" s="29">
        <f t="shared" si="37"/>
        <v>0</v>
      </c>
      <c r="AB309" s="23">
        <v>7.9238433280285606E-4</v>
      </c>
      <c r="AC309" s="7"/>
      <c r="AD309" s="23">
        <v>7.9238433280285606E-4</v>
      </c>
      <c r="AE309" s="28"/>
      <c r="AF309" s="28"/>
      <c r="AG309" s="28"/>
      <c r="AH309" s="29"/>
      <c r="AI309" s="108" t="str">
        <f t="shared" si="38"/>
        <v>NO OFERTADO</v>
      </c>
      <c r="AJ309" s="108" t="str">
        <f t="shared" si="34"/>
        <v>CORRECTO</v>
      </c>
      <c r="AK309" s="108"/>
      <c r="AL309" s="108"/>
      <c r="AM309" s="108"/>
      <c r="AN309" s="28"/>
      <c r="AO309" s="28"/>
      <c r="AP309" s="28"/>
      <c r="AQ309" s="29"/>
      <c r="AR309" s="108" t="str">
        <f t="shared" si="39"/>
        <v>NO OFERTADO</v>
      </c>
      <c r="AS309" s="109" t="str">
        <f t="shared" si="35"/>
        <v>CORRECTO</v>
      </c>
    </row>
    <row r="310" spans="1:45" x14ac:dyDescent="0.25">
      <c r="A310" s="134">
        <v>2513</v>
      </c>
      <c r="B310" s="135">
        <v>2039</v>
      </c>
      <c r="C310" s="10" t="s">
        <v>2385</v>
      </c>
      <c r="D310" s="136" t="s">
        <v>66</v>
      </c>
      <c r="E310" s="136" t="s">
        <v>524</v>
      </c>
      <c r="F310" s="136" t="s">
        <v>166</v>
      </c>
      <c r="G310" s="136" t="s">
        <v>167</v>
      </c>
      <c r="H310" s="136" t="s">
        <v>267</v>
      </c>
      <c r="I310" s="137" t="s">
        <v>45</v>
      </c>
      <c r="J310" s="8">
        <v>5</v>
      </c>
      <c r="K310" s="8" t="s">
        <v>3548</v>
      </c>
      <c r="L310" s="9">
        <v>3342.48</v>
      </c>
      <c r="M310" s="138">
        <v>5</v>
      </c>
      <c r="N310" s="138">
        <f t="shared" si="40"/>
        <v>16712.400000000001</v>
      </c>
      <c r="O310" s="11" t="s">
        <v>4165</v>
      </c>
      <c r="P310" s="22">
        <v>9.9344665592906626E-6</v>
      </c>
      <c r="Q310" s="22"/>
      <c r="R310" s="23">
        <v>7.9475732474325301E-4</v>
      </c>
      <c r="S310" s="7"/>
      <c r="T310" s="23">
        <v>7.9475732474325301E-4</v>
      </c>
      <c r="U310" s="11"/>
      <c r="V310" s="28"/>
      <c r="W310" s="28"/>
      <c r="X310" s="29"/>
      <c r="Y310" s="108" t="str">
        <f t="shared" si="36"/>
        <v>NO OFERTADO</v>
      </c>
      <c r="Z310" s="108" t="str">
        <f t="shared" si="33"/>
        <v>CORRECTO</v>
      </c>
      <c r="AA310" s="29">
        <f t="shared" si="37"/>
        <v>0</v>
      </c>
      <c r="AB310" s="23">
        <v>1.9868933118581325E-4</v>
      </c>
      <c r="AC310" s="7"/>
      <c r="AD310" s="23">
        <v>1.9868933118581325E-4</v>
      </c>
      <c r="AE310" s="28"/>
      <c r="AF310" s="28"/>
      <c r="AG310" s="28"/>
      <c r="AH310" s="29"/>
      <c r="AI310" s="108" t="str">
        <f t="shared" si="38"/>
        <v>NO OFERTADO</v>
      </c>
      <c r="AJ310" s="108" t="str">
        <f t="shared" si="34"/>
        <v>CORRECTO</v>
      </c>
      <c r="AK310" s="108"/>
      <c r="AL310" s="108"/>
      <c r="AM310" s="108"/>
      <c r="AN310" s="28"/>
      <c r="AO310" s="28"/>
      <c r="AP310" s="28"/>
      <c r="AQ310" s="29"/>
      <c r="AR310" s="108" t="str">
        <f t="shared" si="39"/>
        <v>NO OFERTADO</v>
      </c>
      <c r="AS310" s="109" t="str">
        <f t="shared" si="35"/>
        <v>CORRECTO</v>
      </c>
    </row>
    <row r="311" spans="1:45" ht="24" x14ac:dyDescent="0.25">
      <c r="A311" s="134">
        <v>2514</v>
      </c>
      <c r="B311" s="135">
        <v>2339</v>
      </c>
      <c r="C311" s="10" t="s">
        <v>3956</v>
      </c>
      <c r="D311" s="136" t="s">
        <v>562</v>
      </c>
      <c r="E311" s="136" t="s">
        <v>7</v>
      </c>
      <c r="F311" s="136" t="s">
        <v>7</v>
      </c>
      <c r="G311" s="136" t="s">
        <v>8</v>
      </c>
      <c r="H311" s="136" t="s">
        <v>7</v>
      </c>
      <c r="I311" s="137" t="s">
        <v>45</v>
      </c>
      <c r="J311" s="8">
        <v>1</v>
      </c>
      <c r="K311" s="8" t="s">
        <v>562</v>
      </c>
      <c r="L311" s="9">
        <v>4294.0600000000004</v>
      </c>
      <c r="M311" s="138">
        <v>20</v>
      </c>
      <c r="N311" s="138">
        <f t="shared" si="40"/>
        <v>85881.200000000012</v>
      </c>
      <c r="O311" s="11" t="s">
        <v>4165</v>
      </c>
      <c r="P311" s="22">
        <v>5.1050950759421341E-5</v>
      </c>
      <c r="Q311" s="22"/>
      <c r="R311" s="23">
        <v>4.0840760607537075E-3</v>
      </c>
      <c r="S311" s="7"/>
      <c r="T311" s="23">
        <v>4.0840760607537075E-3</v>
      </c>
      <c r="U311" s="11"/>
      <c r="V311" s="28"/>
      <c r="W311" s="28"/>
      <c r="X311" s="29"/>
      <c r="Y311" s="108" t="str">
        <f t="shared" si="36"/>
        <v>NO OFERTADO</v>
      </c>
      <c r="Z311" s="108" t="str">
        <f t="shared" si="33"/>
        <v>CORRECTO</v>
      </c>
      <c r="AA311" s="29">
        <f t="shared" si="37"/>
        <v>0</v>
      </c>
      <c r="AB311" s="23">
        <v>1.0210190151884269E-3</v>
      </c>
      <c r="AC311" s="7"/>
      <c r="AD311" s="23">
        <v>1.0210190151884269E-3</v>
      </c>
      <c r="AE311" s="28"/>
      <c r="AF311" s="28"/>
      <c r="AG311" s="28"/>
      <c r="AH311" s="29"/>
      <c r="AI311" s="108" t="str">
        <f t="shared" si="38"/>
        <v>NO OFERTADO</v>
      </c>
      <c r="AJ311" s="108" t="str">
        <f t="shared" si="34"/>
        <v>CORRECTO</v>
      </c>
      <c r="AK311" s="108"/>
      <c r="AL311" s="108"/>
      <c r="AM311" s="108"/>
      <c r="AN311" s="28"/>
      <c r="AO311" s="28"/>
      <c r="AP311" s="28"/>
      <c r="AQ311" s="29"/>
      <c r="AR311" s="108" t="str">
        <f t="shared" si="39"/>
        <v>NO OFERTADO</v>
      </c>
      <c r="AS311" s="109" t="str">
        <f t="shared" si="35"/>
        <v>CORRECTO</v>
      </c>
    </row>
    <row r="312" spans="1:45" ht="24" x14ac:dyDescent="0.25">
      <c r="A312" s="134">
        <v>2515</v>
      </c>
      <c r="B312" s="135">
        <v>1964</v>
      </c>
      <c r="C312" s="10" t="s">
        <v>3401</v>
      </c>
      <c r="D312" s="136" t="s">
        <v>3402</v>
      </c>
      <c r="E312" s="136" t="s">
        <v>978</v>
      </c>
      <c r="F312" s="136" t="s">
        <v>166</v>
      </c>
      <c r="G312" s="136" t="s">
        <v>8</v>
      </c>
      <c r="H312" s="136" t="s">
        <v>81</v>
      </c>
      <c r="I312" s="137" t="s">
        <v>45</v>
      </c>
      <c r="J312" s="8">
        <v>5</v>
      </c>
      <c r="K312" s="8" t="s">
        <v>526</v>
      </c>
      <c r="L312" s="9">
        <v>20535.669999999998</v>
      </c>
      <c r="M312" s="138">
        <v>5</v>
      </c>
      <c r="N312" s="138">
        <f t="shared" si="40"/>
        <v>102678.34999999999</v>
      </c>
      <c r="O312" s="11" t="s">
        <v>4165</v>
      </c>
      <c r="P312" s="22">
        <v>6.1035795842496722E-5</v>
      </c>
      <c r="Q312" s="22"/>
      <c r="R312" s="23">
        <v>4.8828636673997373E-3</v>
      </c>
      <c r="S312" s="7"/>
      <c r="T312" s="23">
        <v>4.8828636673997373E-3</v>
      </c>
      <c r="U312" s="11"/>
      <c r="V312" s="28"/>
      <c r="W312" s="28"/>
      <c r="X312" s="29"/>
      <c r="Y312" s="108" t="str">
        <f t="shared" si="36"/>
        <v>NO OFERTADO</v>
      </c>
      <c r="Z312" s="108" t="str">
        <f t="shared" si="33"/>
        <v>CORRECTO</v>
      </c>
      <c r="AA312" s="29">
        <f t="shared" si="37"/>
        <v>0</v>
      </c>
      <c r="AB312" s="23">
        <v>1.2207159168499343E-3</v>
      </c>
      <c r="AC312" s="7"/>
      <c r="AD312" s="23">
        <v>1.2207159168499343E-3</v>
      </c>
      <c r="AE312" s="28"/>
      <c r="AF312" s="28"/>
      <c r="AG312" s="28"/>
      <c r="AH312" s="29"/>
      <c r="AI312" s="108" t="str">
        <f t="shared" si="38"/>
        <v>NO OFERTADO</v>
      </c>
      <c r="AJ312" s="108" t="str">
        <f t="shared" si="34"/>
        <v>CORRECTO</v>
      </c>
      <c r="AK312" s="108"/>
      <c r="AL312" s="108"/>
      <c r="AM312" s="108"/>
      <c r="AN312" s="28"/>
      <c r="AO312" s="28"/>
      <c r="AP312" s="28"/>
      <c r="AQ312" s="29"/>
      <c r="AR312" s="108" t="str">
        <f t="shared" si="39"/>
        <v>NO OFERTADO</v>
      </c>
      <c r="AS312" s="109" t="str">
        <f t="shared" si="35"/>
        <v>CORRECTO</v>
      </c>
    </row>
    <row r="313" spans="1:45" x14ac:dyDescent="0.2">
      <c r="A313" s="134">
        <v>2516</v>
      </c>
      <c r="B313" s="135">
        <v>2807</v>
      </c>
      <c r="C313" s="10" t="s">
        <v>4620</v>
      </c>
      <c r="D313" s="136" t="s">
        <v>408</v>
      </c>
      <c r="E313" s="136" t="s">
        <v>165</v>
      </c>
      <c r="F313" s="136" t="s">
        <v>81</v>
      </c>
      <c r="G313" s="136" t="s">
        <v>8</v>
      </c>
      <c r="H313" s="136" t="s">
        <v>4621</v>
      </c>
      <c r="I313" s="137" t="s">
        <v>45</v>
      </c>
      <c r="J313" s="8">
        <v>1</v>
      </c>
      <c r="K313" s="143"/>
      <c r="L313" s="9">
        <v>20200</v>
      </c>
      <c r="M313" s="9">
        <v>2</v>
      </c>
      <c r="N313" s="138">
        <f t="shared" si="40"/>
        <v>40400</v>
      </c>
      <c r="O313" s="11" t="s">
        <v>4165</v>
      </c>
      <c r="P313" s="22">
        <v>2.4015249096200589E-5</v>
      </c>
      <c r="Q313" s="22"/>
      <c r="R313" s="23">
        <v>1.9212199276960472E-3</v>
      </c>
      <c r="S313" s="7"/>
      <c r="T313" s="23">
        <v>1.9212199276960472E-3</v>
      </c>
      <c r="U313" s="11"/>
      <c r="V313" s="28"/>
      <c r="W313" s="28"/>
      <c r="X313" s="29"/>
      <c r="Y313" s="108" t="str">
        <f t="shared" si="36"/>
        <v>NO OFERTADO</v>
      </c>
      <c r="Z313" s="108" t="str">
        <f t="shared" si="33"/>
        <v>CORRECTO</v>
      </c>
      <c r="AA313" s="29">
        <f t="shared" si="37"/>
        <v>0</v>
      </c>
      <c r="AB313" s="23">
        <v>4.803049819240118E-4</v>
      </c>
      <c r="AC313" s="7"/>
      <c r="AD313" s="23">
        <v>4.803049819240118E-4</v>
      </c>
      <c r="AE313" s="28"/>
      <c r="AF313" s="28"/>
      <c r="AG313" s="28"/>
      <c r="AH313" s="29"/>
      <c r="AI313" s="108" t="str">
        <f t="shared" si="38"/>
        <v>NO OFERTADO</v>
      </c>
      <c r="AJ313" s="108" t="str">
        <f t="shared" si="34"/>
        <v>CORRECTO</v>
      </c>
      <c r="AK313" s="108"/>
      <c r="AL313" s="108"/>
      <c r="AM313" s="108"/>
      <c r="AN313" s="28"/>
      <c r="AO313" s="28"/>
      <c r="AP313" s="28"/>
      <c r="AQ313" s="29"/>
      <c r="AR313" s="108" t="str">
        <f t="shared" si="39"/>
        <v>NO OFERTADO</v>
      </c>
      <c r="AS313" s="109" t="str">
        <f t="shared" si="35"/>
        <v>CORRECTO</v>
      </c>
    </row>
    <row r="314" spans="1:45" ht="24" x14ac:dyDescent="0.25">
      <c r="A314" s="134">
        <v>2517</v>
      </c>
      <c r="B314" s="135">
        <v>2340</v>
      </c>
      <c r="C314" s="10" t="s">
        <v>3957</v>
      </c>
      <c r="D314" s="136" t="s">
        <v>3958</v>
      </c>
      <c r="E314" s="136" t="s">
        <v>6</v>
      </c>
      <c r="F314" s="136" t="s">
        <v>101</v>
      </c>
      <c r="G314" s="136" t="s">
        <v>8</v>
      </c>
      <c r="H314" s="136" t="s">
        <v>7</v>
      </c>
      <c r="I314" s="137" t="s">
        <v>45</v>
      </c>
      <c r="J314" s="8">
        <v>1</v>
      </c>
      <c r="K314" s="8" t="s">
        <v>3959</v>
      </c>
      <c r="L314" s="9">
        <v>3306.45</v>
      </c>
      <c r="M314" s="138">
        <v>30</v>
      </c>
      <c r="N314" s="138">
        <f t="shared" si="40"/>
        <v>99193.5</v>
      </c>
      <c r="O314" s="11" t="s">
        <v>4165</v>
      </c>
      <c r="P314" s="22">
        <v>5.8964272555048836E-5</v>
      </c>
      <c r="Q314" s="22"/>
      <c r="R314" s="23">
        <v>4.7171418044039065E-3</v>
      </c>
      <c r="S314" s="7"/>
      <c r="T314" s="23">
        <v>4.7171418044039065E-3</v>
      </c>
      <c r="U314" s="11"/>
      <c r="V314" s="28"/>
      <c r="W314" s="28"/>
      <c r="X314" s="29"/>
      <c r="Y314" s="108" t="str">
        <f t="shared" si="36"/>
        <v>NO OFERTADO</v>
      </c>
      <c r="Z314" s="108" t="str">
        <f t="shared" si="33"/>
        <v>CORRECTO</v>
      </c>
      <c r="AA314" s="29">
        <f t="shared" si="37"/>
        <v>0</v>
      </c>
      <c r="AB314" s="23">
        <v>1.1792854511009766E-3</v>
      </c>
      <c r="AC314" s="7"/>
      <c r="AD314" s="23">
        <v>1.1792854511009766E-3</v>
      </c>
      <c r="AE314" s="28"/>
      <c r="AF314" s="28"/>
      <c r="AG314" s="28"/>
      <c r="AH314" s="29"/>
      <c r="AI314" s="108" t="str">
        <f t="shared" si="38"/>
        <v>NO OFERTADO</v>
      </c>
      <c r="AJ314" s="108" t="str">
        <f t="shared" si="34"/>
        <v>CORRECTO</v>
      </c>
      <c r="AK314" s="108"/>
      <c r="AL314" s="108"/>
      <c r="AM314" s="108"/>
      <c r="AN314" s="28"/>
      <c r="AO314" s="28"/>
      <c r="AP314" s="28"/>
      <c r="AQ314" s="29"/>
      <c r="AR314" s="108" t="str">
        <f t="shared" si="39"/>
        <v>NO OFERTADO</v>
      </c>
      <c r="AS314" s="109" t="str">
        <f t="shared" si="35"/>
        <v>CORRECTO</v>
      </c>
    </row>
    <row r="315" spans="1:45" ht="24" x14ac:dyDescent="0.25">
      <c r="A315" s="134">
        <v>2518</v>
      </c>
      <c r="B315" s="135">
        <v>1797</v>
      </c>
      <c r="C315" s="10" t="s">
        <v>3134</v>
      </c>
      <c r="D315" s="136" t="s">
        <v>3135</v>
      </c>
      <c r="E315" s="136" t="s">
        <v>6</v>
      </c>
      <c r="F315" s="136" t="s">
        <v>7</v>
      </c>
      <c r="G315" s="136" t="s">
        <v>8</v>
      </c>
      <c r="H315" s="136" t="s">
        <v>7</v>
      </c>
      <c r="I315" s="137" t="s">
        <v>45</v>
      </c>
      <c r="J315" s="8">
        <v>1</v>
      </c>
      <c r="K315" s="8" t="s">
        <v>3136</v>
      </c>
      <c r="L315" s="9">
        <v>729.33</v>
      </c>
      <c r="M315" s="9">
        <v>60</v>
      </c>
      <c r="N315" s="138">
        <f t="shared" si="40"/>
        <v>43759.8</v>
      </c>
      <c r="O315" s="11" t="s">
        <v>4165</v>
      </c>
      <c r="P315" s="22">
        <v>2.601243805445343E-5</v>
      </c>
      <c r="Q315" s="22"/>
      <c r="R315" s="23">
        <v>2.0809950443562743E-3</v>
      </c>
      <c r="S315" s="7"/>
      <c r="T315" s="23">
        <v>2.0809950443562743E-3</v>
      </c>
      <c r="U315" s="11"/>
      <c r="V315" s="28"/>
      <c r="W315" s="28"/>
      <c r="X315" s="29"/>
      <c r="Y315" s="108" t="str">
        <f t="shared" si="36"/>
        <v>NO OFERTADO</v>
      </c>
      <c r="Z315" s="108" t="str">
        <f t="shared" si="33"/>
        <v>CORRECTO</v>
      </c>
      <c r="AA315" s="29">
        <f t="shared" si="37"/>
        <v>0</v>
      </c>
      <c r="AB315" s="23">
        <v>5.2024876108906857E-4</v>
      </c>
      <c r="AC315" s="7"/>
      <c r="AD315" s="23">
        <v>5.2024876108906857E-4</v>
      </c>
      <c r="AE315" s="28"/>
      <c r="AF315" s="28"/>
      <c r="AG315" s="28"/>
      <c r="AH315" s="29"/>
      <c r="AI315" s="108" t="str">
        <f t="shared" si="38"/>
        <v>NO OFERTADO</v>
      </c>
      <c r="AJ315" s="108" t="str">
        <f t="shared" si="34"/>
        <v>CORRECTO</v>
      </c>
      <c r="AK315" s="108"/>
      <c r="AL315" s="108"/>
      <c r="AM315" s="108"/>
      <c r="AN315" s="28"/>
      <c r="AO315" s="28"/>
      <c r="AP315" s="28"/>
      <c r="AQ315" s="29"/>
      <c r="AR315" s="108" t="str">
        <f t="shared" si="39"/>
        <v>NO OFERTADO</v>
      </c>
      <c r="AS315" s="109" t="str">
        <f t="shared" si="35"/>
        <v>CORRECTO</v>
      </c>
    </row>
    <row r="316" spans="1:45" ht="24" x14ac:dyDescent="0.25">
      <c r="A316" s="134">
        <v>2519</v>
      </c>
      <c r="B316" s="135">
        <v>2341</v>
      </c>
      <c r="C316" s="10" t="s">
        <v>508</v>
      </c>
      <c r="D316" s="136" t="s">
        <v>1151</v>
      </c>
      <c r="E316" s="136" t="s">
        <v>37</v>
      </c>
      <c r="F316" s="136" t="s">
        <v>37</v>
      </c>
      <c r="G316" s="136" t="s">
        <v>17</v>
      </c>
      <c r="H316" s="136" t="s">
        <v>37</v>
      </c>
      <c r="I316" s="137">
        <v>3123995.4</v>
      </c>
      <c r="J316" s="8">
        <v>1</v>
      </c>
      <c r="K316" s="8" t="s">
        <v>509</v>
      </c>
      <c r="L316" s="9">
        <v>3123995.4</v>
      </c>
      <c r="M316" s="138">
        <v>1</v>
      </c>
      <c r="N316" s="138">
        <f t="shared" si="40"/>
        <v>3123995.4</v>
      </c>
      <c r="O316" s="11" t="s">
        <v>4165</v>
      </c>
      <c r="P316" s="22">
        <v>1.857018012534277E-3</v>
      </c>
      <c r="Q316" s="22">
        <v>3.250587609063165E-3</v>
      </c>
      <c r="R316" s="23">
        <v>0.14856144100274216</v>
      </c>
      <c r="S316" s="24">
        <v>4.8758814135947473E-2</v>
      </c>
      <c r="T316" s="23">
        <v>0.19732025513868962</v>
      </c>
      <c r="U316" s="11"/>
      <c r="V316" s="28"/>
      <c r="W316" s="28"/>
      <c r="X316" s="29"/>
      <c r="Y316" s="108" t="str">
        <f t="shared" si="36"/>
        <v>NO OFERTADO</v>
      </c>
      <c r="Z316" s="108" t="str">
        <f t="shared" si="33"/>
        <v>CORRECTO</v>
      </c>
      <c r="AA316" s="29">
        <f t="shared" si="37"/>
        <v>0</v>
      </c>
      <c r="AB316" s="23">
        <v>3.7140360250685539E-2</v>
      </c>
      <c r="AC316" s="24">
        <v>1.6252938045315826E-2</v>
      </c>
      <c r="AD316" s="23">
        <v>5.3393298296001368E-2</v>
      </c>
      <c r="AE316" s="28"/>
      <c r="AF316" s="28"/>
      <c r="AG316" s="28"/>
      <c r="AH316" s="29"/>
      <c r="AI316" s="108" t="str">
        <f t="shared" si="38"/>
        <v>NO OFERTADO</v>
      </c>
      <c r="AJ316" s="108" t="str">
        <f t="shared" si="34"/>
        <v>CORRECTO</v>
      </c>
      <c r="AK316" s="108"/>
      <c r="AL316" s="108"/>
      <c r="AM316" s="108"/>
      <c r="AN316" s="28"/>
      <c r="AO316" s="28"/>
      <c r="AP316" s="28"/>
      <c r="AQ316" s="29"/>
      <c r="AR316" s="108" t="str">
        <f t="shared" si="39"/>
        <v>NO OFERTADO</v>
      </c>
      <c r="AS316" s="109" t="str">
        <f t="shared" si="35"/>
        <v>CORRECTO</v>
      </c>
    </row>
    <row r="317" spans="1:45" ht="24" x14ac:dyDescent="0.25">
      <c r="A317" s="134">
        <v>2520</v>
      </c>
      <c r="B317" s="135">
        <v>2342</v>
      </c>
      <c r="C317" s="10" t="s">
        <v>3960</v>
      </c>
      <c r="D317" s="136" t="s">
        <v>3767</v>
      </c>
      <c r="E317" s="136" t="s">
        <v>7</v>
      </c>
      <c r="F317" s="136" t="s">
        <v>7</v>
      </c>
      <c r="G317" s="136" t="s">
        <v>8</v>
      </c>
      <c r="H317" s="136" t="s">
        <v>7</v>
      </c>
      <c r="I317" s="137" t="s">
        <v>45</v>
      </c>
      <c r="J317" s="8">
        <v>1</v>
      </c>
      <c r="K317" s="8" t="s">
        <v>3961</v>
      </c>
      <c r="L317" s="9">
        <v>1292.1300000000001</v>
      </c>
      <c r="M317" s="138">
        <v>30</v>
      </c>
      <c r="N317" s="138">
        <f t="shared" si="40"/>
        <v>38763.9</v>
      </c>
      <c r="O317" s="11" t="s">
        <v>4165</v>
      </c>
      <c r="P317" s="22">
        <v>2.3042690951490346E-5</v>
      </c>
      <c r="Q317" s="22"/>
      <c r="R317" s="23">
        <v>1.8434152761192277E-3</v>
      </c>
      <c r="S317" s="7"/>
      <c r="T317" s="23">
        <v>1.8434152761192277E-3</v>
      </c>
      <c r="U317" s="11"/>
      <c r="V317" s="28"/>
      <c r="W317" s="28"/>
      <c r="X317" s="29"/>
      <c r="Y317" s="108" t="str">
        <f t="shared" si="36"/>
        <v>NO OFERTADO</v>
      </c>
      <c r="Z317" s="108" t="str">
        <f t="shared" si="33"/>
        <v>CORRECTO</v>
      </c>
      <c r="AA317" s="29">
        <f t="shared" si="37"/>
        <v>0</v>
      </c>
      <c r="AB317" s="23">
        <v>4.6085381902980692E-4</v>
      </c>
      <c r="AC317" s="7"/>
      <c r="AD317" s="23">
        <v>4.6085381902980692E-4</v>
      </c>
      <c r="AE317" s="28"/>
      <c r="AF317" s="28"/>
      <c r="AG317" s="28"/>
      <c r="AH317" s="29"/>
      <c r="AI317" s="108" t="str">
        <f t="shared" si="38"/>
        <v>NO OFERTADO</v>
      </c>
      <c r="AJ317" s="108" t="str">
        <f t="shared" si="34"/>
        <v>CORRECTO</v>
      </c>
      <c r="AK317" s="108"/>
      <c r="AL317" s="108"/>
      <c r="AM317" s="108"/>
      <c r="AN317" s="28"/>
      <c r="AO317" s="28"/>
      <c r="AP317" s="28"/>
      <c r="AQ317" s="29"/>
      <c r="AR317" s="108" t="str">
        <f t="shared" si="39"/>
        <v>NO OFERTADO</v>
      </c>
      <c r="AS317" s="109" t="str">
        <f t="shared" si="35"/>
        <v>CORRECTO</v>
      </c>
    </row>
    <row r="318" spans="1:45" ht="24" x14ac:dyDescent="0.25">
      <c r="A318" s="134">
        <v>2521</v>
      </c>
      <c r="B318" s="135">
        <v>1871</v>
      </c>
      <c r="C318" s="10" t="s">
        <v>3252</v>
      </c>
      <c r="D318" s="136" t="s">
        <v>751</v>
      </c>
      <c r="E318" s="136" t="s">
        <v>7</v>
      </c>
      <c r="F318" s="136" t="s">
        <v>7</v>
      </c>
      <c r="G318" s="136" t="s">
        <v>8</v>
      </c>
      <c r="H318" s="136" t="s">
        <v>7</v>
      </c>
      <c r="I318" s="137" t="s">
        <v>45</v>
      </c>
      <c r="J318" s="8">
        <v>1</v>
      </c>
      <c r="K318" s="8" t="s">
        <v>3253</v>
      </c>
      <c r="L318" s="9">
        <v>1806099.03</v>
      </c>
      <c r="M318" s="138">
        <v>60</v>
      </c>
      <c r="N318" s="138">
        <f t="shared" si="40"/>
        <v>108365941.8</v>
      </c>
      <c r="O318" s="11" t="s">
        <v>4165</v>
      </c>
      <c r="P318" s="22">
        <v>6.4416710046321171E-2</v>
      </c>
      <c r="Q318" s="22"/>
      <c r="R318" s="23">
        <v>5.1533368037056935</v>
      </c>
      <c r="S318" s="7"/>
      <c r="T318" s="23">
        <v>5.1533368037056935</v>
      </c>
      <c r="U318" s="11"/>
      <c r="V318" s="28"/>
      <c r="W318" s="28"/>
      <c r="X318" s="29"/>
      <c r="Y318" s="108" t="str">
        <f t="shared" si="36"/>
        <v>NO OFERTADO</v>
      </c>
      <c r="Z318" s="108" t="str">
        <f t="shared" si="33"/>
        <v>CORRECTO</v>
      </c>
      <c r="AA318" s="29">
        <f t="shared" si="37"/>
        <v>0</v>
      </c>
      <c r="AB318" s="23">
        <v>1.2883342009264234</v>
      </c>
      <c r="AC318" s="7"/>
      <c r="AD318" s="23">
        <v>1.2883342009264234</v>
      </c>
      <c r="AE318" s="28"/>
      <c r="AF318" s="28"/>
      <c r="AG318" s="28"/>
      <c r="AH318" s="29"/>
      <c r="AI318" s="108" t="str">
        <f t="shared" si="38"/>
        <v>NO OFERTADO</v>
      </c>
      <c r="AJ318" s="108" t="str">
        <f t="shared" si="34"/>
        <v>CORRECTO</v>
      </c>
      <c r="AK318" s="108"/>
      <c r="AL318" s="108"/>
      <c r="AM318" s="108"/>
      <c r="AN318" s="28"/>
      <c r="AO318" s="28"/>
      <c r="AP318" s="28"/>
      <c r="AQ318" s="29"/>
      <c r="AR318" s="108" t="str">
        <f t="shared" si="39"/>
        <v>NO OFERTADO</v>
      </c>
      <c r="AS318" s="109" t="str">
        <f t="shared" si="35"/>
        <v>CORRECTO</v>
      </c>
    </row>
    <row r="319" spans="1:45" ht="24" x14ac:dyDescent="0.25">
      <c r="A319" s="134">
        <v>2522</v>
      </c>
      <c r="B319" s="135">
        <v>2343</v>
      </c>
      <c r="C319" s="10" t="s">
        <v>3252</v>
      </c>
      <c r="D319" s="136" t="s">
        <v>3962</v>
      </c>
      <c r="E319" s="136" t="s">
        <v>192</v>
      </c>
      <c r="F319" s="136" t="s">
        <v>16</v>
      </c>
      <c r="G319" s="136" t="s">
        <v>17</v>
      </c>
      <c r="H319" s="136" t="s">
        <v>36</v>
      </c>
      <c r="I319" s="137" t="s">
        <v>45</v>
      </c>
      <c r="J319" s="8">
        <v>1</v>
      </c>
      <c r="K319" s="8" t="s">
        <v>3253</v>
      </c>
      <c r="L319" s="9">
        <v>29446427.890000001</v>
      </c>
      <c r="M319" s="138">
        <v>1</v>
      </c>
      <c r="N319" s="138">
        <f t="shared" si="40"/>
        <v>29446427.890000001</v>
      </c>
      <c r="O319" s="11" t="s">
        <v>4165</v>
      </c>
      <c r="P319" s="22">
        <v>1.7504042098308373E-2</v>
      </c>
      <c r="Q319" s="22"/>
      <c r="R319" s="23">
        <v>1.4003233678646698</v>
      </c>
      <c r="S319" s="7"/>
      <c r="T319" s="23">
        <v>1.4003233678646698</v>
      </c>
      <c r="U319" s="11"/>
      <c r="V319" s="28"/>
      <c r="W319" s="28"/>
      <c r="X319" s="29"/>
      <c r="Y319" s="108" t="str">
        <f t="shared" si="36"/>
        <v>NO OFERTADO</v>
      </c>
      <c r="Z319" s="108" t="str">
        <f t="shared" si="33"/>
        <v>CORRECTO</v>
      </c>
      <c r="AA319" s="29">
        <f t="shared" si="37"/>
        <v>0</v>
      </c>
      <c r="AB319" s="23">
        <v>0.35008084196616746</v>
      </c>
      <c r="AC319" s="7"/>
      <c r="AD319" s="23">
        <v>0.35008084196616746</v>
      </c>
      <c r="AE319" s="28"/>
      <c r="AF319" s="28"/>
      <c r="AG319" s="28"/>
      <c r="AH319" s="29"/>
      <c r="AI319" s="108" t="str">
        <f t="shared" si="38"/>
        <v>NO OFERTADO</v>
      </c>
      <c r="AJ319" s="108" t="str">
        <f t="shared" si="34"/>
        <v>CORRECTO</v>
      </c>
      <c r="AK319" s="108"/>
      <c r="AL319" s="108"/>
      <c r="AM319" s="108"/>
      <c r="AN319" s="28"/>
      <c r="AO319" s="28"/>
      <c r="AP319" s="28"/>
      <c r="AQ319" s="29"/>
      <c r="AR319" s="108" t="str">
        <f t="shared" si="39"/>
        <v>NO OFERTADO</v>
      </c>
      <c r="AS319" s="109" t="str">
        <f t="shared" si="35"/>
        <v>CORRECTO</v>
      </c>
    </row>
    <row r="320" spans="1:45" x14ac:dyDescent="0.25">
      <c r="A320" s="134">
        <v>2523</v>
      </c>
      <c r="B320" s="135">
        <v>2665</v>
      </c>
      <c r="C320" s="141" t="s">
        <v>4484</v>
      </c>
      <c r="D320" s="145" t="s">
        <v>823</v>
      </c>
      <c r="E320" s="145" t="s">
        <v>165</v>
      </c>
      <c r="F320" s="145" t="s">
        <v>166</v>
      </c>
      <c r="G320" s="136" t="s">
        <v>167</v>
      </c>
      <c r="H320" s="145" t="s">
        <v>81</v>
      </c>
      <c r="I320" s="137">
        <v>7654.32</v>
      </c>
      <c r="J320" s="8">
        <v>5</v>
      </c>
      <c r="K320" s="8" t="s">
        <v>4485</v>
      </c>
      <c r="L320" s="9">
        <v>7654.32</v>
      </c>
      <c r="M320" s="9">
        <v>5</v>
      </c>
      <c r="N320" s="138">
        <f t="shared" si="40"/>
        <v>38271.599999999999</v>
      </c>
      <c r="O320" s="11" t="s">
        <v>4165</v>
      </c>
      <c r="P320" s="22">
        <v>2.275004968589481E-5</v>
      </c>
      <c r="Q320" s="22">
        <v>3.9822462203056325E-5</v>
      </c>
      <c r="R320" s="23">
        <v>1.8200039748715849E-3</v>
      </c>
      <c r="S320" s="24">
        <v>5.9733693304584487E-4</v>
      </c>
      <c r="T320" s="23">
        <v>2.4173409079174296E-3</v>
      </c>
      <c r="U320" s="11"/>
      <c r="V320" s="28"/>
      <c r="W320" s="28"/>
      <c r="X320" s="29"/>
      <c r="Y320" s="108" t="str">
        <f t="shared" si="36"/>
        <v>NO OFERTADO</v>
      </c>
      <c r="Z320" s="108" t="str">
        <f t="shared" si="33"/>
        <v>CORRECTO</v>
      </c>
      <c r="AA320" s="29">
        <f t="shared" si="37"/>
        <v>0</v>
      </c>
      <c r="AB320" s="23">
        <v>4.5500099371789622E-4</v>
      </c>
      <c r="AC320" s="24">
        <v>1.9911231101528163E-4</v>
      </c>
      <c r="AD320" s="23">
        <v>6.5411330473317782E-4</v>
      </c>
      <c r="AE320" s="28"/>
      <c r="AF320" s="28"/>
      <c r="AG320" s="28"/>
      <c r="AH320" s="29"/>
      <c r="AI320" s="108" t="str">
        <f t="shared" si="38"/>
        <v>NO OFERTADO</v>
      </c>
      <c r="AJ320" s="108" t="str">
        <f t="shared" si="34"/>
        <v>CORRECTO</v>
      </c>
      <c r="AK320" s="108"/>
      <c r="AL320" s="108"/>
      <c r="AM320" s="108"/>
      <c r="AN320" s="28"/>
      <c r="AO320" s="28"/>
      <c r="AP320" s="28"/>
      <c r="AQ320" s="29"/>
      <c r="AR320" s="108" t="str">
        <f t="shared" si="39"/>
        <v>NO OFERTADO</v>
      </c>
      <c r="AS320" s="109" t="str">
        <f t="shared" si="35"/>
        <v>CORRECTO</v>
      </c>
    </row>
    <row r="321" spans="1:45" x14ac:dyDescent="0.25">
      <c r="A321" s="134">
        <v>2524</v>
      </c>
      <c r="B321" s="135">
        <v>2344</v>
      </c>
      <c r="C321" s="10" t="s">
        <v>3963</v>
      </c>
      <c r="D321" s="136" t="s">
        <v>4902</v>
      </c>
      <c r="E321" s="136" t="s">
        <v>81</v>
      </c>
      <c r="F321" s="136" t="s">
        <v>166</v>
      </c>
      <c r="G321" s="136" t="s">
        <v>8</v>
      </c>
      <c r="H321" s="136" t="s">
        <v>81</v>
      </c>
      <c r="I321" s="137" t="s">
        <v>45</v>
      </c>
      <c r="J321" s="8">
        <v>120</v>
      </c>
      <c r="K321" s="8" t="s">
        <v>3964</v>
      </c>
      <c r="L321" s="9">
        <v>3983.26</v>
      </c>
      <c r="M321" s="138">
        <v>120</v>
      </c>
      <c r="N321" s="138">
        <f t="shared" si="40"/>
        <v>477991.2</v>
      </c>
      <c r="O321" s="11" t="s">
        <v>4165</v>
      </c>
      <c r="P321" s="22">
        <v>2.841355874700949E-4</v>
      </c>
      <c r="Q321" s="22"/>
      <c r="R321" s="23">
        <v>2.2730846997607593E-2</v>
      </c>
      <c r="S321" s="7"/>
      <c r="T321" s="23">
        <v>2.2730846997607593E-2</v>
      </c>
      <c r="U321" s="11"/>
      <c r="V321" s="28"/>
      <c r="W321" s="28"/>
      <c r="X321" s="29"/>
      <c r="Y321" s="108" t="str">
        <f t="shared" si="36"/>
        <v>NO OFERTADO</v>
      </c>
      <c r="Z321" s="108" t="str">
        <f t="shared" si="33"/>
        <v>CORRECTO</v>
      </c>
      <c r="AA321" s="29">
        <f t="shared" si="37"/>
        <v>0</v>
      </c>
      <c r="AB321" s="23">
        <v>5.6827117494018982E-3</v>
      </c>
      <c r="AC321" s="7"/>
      <c r="AD321" s="23">
        <v>5.6827117494018982E-3</v>
      </c>
      <c r="AE321" s="28"/>
      <c r="AF321" s="28"/>
      <c r="AG321" s="28"/>
      <c r="AH321" s="29"/>
      <c r="AI321" s="108" t="str">
        <f t="shared" si="38"/>
        <v>NO OFERTADO</v>
      </c>
      <c r="AJ321" s="108" t="str">
        <f t="shared" si="34"/>
        <v>CORRECTO</v>
      </c>
      <c r="AK321" s="108"/>
      <c r="AL321" s="108"/>
      <c r="AM321" s="108"/>
      <c r="AN321" s="28"/>
      <c r="AO321" s="28"/>
      <c r="AP321" s="28"/>
      <c r="AQ321" s="29"/>
      <c r="AR321" s="108" t="str">
        <f t="shared" si="39"/>
        <v>NO OFERTADO</v>
      </c>
      <c r="AS321" s="109" t="str">
        <f t="shared" si="35"/>
        <v>CORRECTO</v>
      </c>
    </row>
    <row r="322" spans="1:45" ht="24" x14ac:dyDescent="0.25">
      <c r="A322" s="134">
        <v>2525</v>
      </c>
      <c r="B322" s="135">
        <v>2345</v>
      </c>
      <c r="C322" s="10" t="s">
        <v>3963</v>
      </c>
      <c r="D322" s="136" t="s">
        <v>494</v>
      </c>
      <c r="E322" s="136" t="s">
        <v>7</v>
      </c>
      <c r="F322" s="136" t="s">
        <v>7</v>
      </c>
      <c r="G322" s="136" t="s">
        <v>8</v>
      </c>
      <c r="H322" s="136" t="s">
        <v>7</v>
      </c>
      <c r="I322" s="137" t="s">
        <v>45</v>
      </c>
      <c r="J322" s="8">
        <v>1</v>
      </c>
      <c r="K322" s="8" t="s">
        <v>3964</v>
      </c>
      <c r="L322" s="9">
        <v>1665.84</v>
      </c>
      <c r="M322" s="138">
        <v>30</v>
      </c>
      <c r="N322" s="138">
        <f t="shared" si="40"/>
        <v>49975.199999999997</v>
      </c>
      <c r="O322" s="11" t="s">
        <v>4165</v>
      </c>
      <c r="P322" s="22">
        <v>2.9707100906743653E-5</v>
      </c>
      <c r="Q322" s="22"/>
      <c r="R322" s="23">
        <v>2.3765680725394921E-3</v>
      </c>
      <c r="S322" s="7"/>
      <c r="T322" s="23">
        <v>2.3765680725394921E-3</v>
      </c>
      <c r="U322" s="11"/>
      <c r="V322" s="28"/>
      <c r="W322" s="28"/>
      <c r="X322" s="29"/>
      <c r="Y322" s="108" t="str">
        <f t="shared" si="36"/>
        <v>NO OFERTADO</v>
      </c>
      <c r="Z322" s="108" t="str">
        <f t="shared" si="33"/>
        <v>CORRECTO</v>
      </c>
      <c r="AA322" s="29">
        <f t="shared" si="37"/>
        <v>0</v>
      </c>
      <c r="AB322" s="23">
        <v>5.9414201813487303E-4</v>
      </c>
      <c r="AC322" s="7"/>
      <c r="AD322" s="23">
        <v>5.9414201813487303E-4</v>
      </c>
      <c r="AE322" s="28"/>
      <c r="AF322" s="28"/>
      <c r="AG322" s="28"/>
      <c r="AH322" s="29"/>
      <c r="AI322" s="108" t="str">
        <f t="shared" si="38"/>
        <v>NO OFERTADO</v>
      </c>
      <c r="AJ322" s="108" t="str">
        <f t="shared" si="34"/>
        <v>CORRECTO</v>
      </c>
      <c r="AK322" s="108"/>
      <c r="AL322" s="108"/>
      <c r="AM322" s="108"/>
      <c r="AN322" s="28"/>
      <c r="AO322" s="28"/>
      <c r="AP322" s="28"/>
      <c r="AQ322" s="29"/>
      <c r="AR322" s="108" t="str">
        <f t="shared" si="39"/>
        <v>NO OFERTADO</v>
      </c>
      <c r="AS322" s="109" t="str">
        <f t="shared" si="35"/>
        <v>CORRECTO</v>
      </c>
    </row>
    <row r="323" spans="1:45" x14ac:dyDescent="0.25">
      <c r="A323" s="134">
        <v>2526</v>
      </c>
      <c r="B323" s="135">
        <v>2346</v>
      </c>
      <c r="C323" s="11" t="s">
        <v>3965</v>
      </c>
      <c r="D323" s="140" t="s">
        <v>3966</v>
      </c>
      <c r="E323" s="136" t="s">
        <v>165</v>
      </c>
      <c r="F323" s="140" t="s">
        <v>166</v>
      </c>
      <c r="G323" s="136" t="s">
        <v>8</v>
      </c>
      <c r="H323" s="140" t="s">
        <v>3967</v>
      </c>
      <c r="I323" s="137" t="s">
        <v>45</v>
      </c>
      <c r="J323" s="8">
        <v>120</v>
      </c>
      <c r="K323" s="8" t="s">
        <v>562</v>
      </c>
      <c r="L323" s="9">
        <v>2474</v>
      </c>
      <c r="M323" s="138">
        <v>120</v>
      </c>
      <c r="N323" s="138">
        <f t="shared" si="40"/>
        <v>296880</v>
      </c>
      <c r="O323" s="11" t="s">
        <v>4165</v>
      </c>
      <c r="P323" s="22">
        <v>1.7647641464554531E-4</v>
      </c>
      <c r="Q323" s="22"/>
      <c r="R323" s="23">
        <v>1.4118113171643625E-2</v>
      </c>
      <c r="S323" s="7"/>
      <c r="T323" s="23">
        <v>1.4118113171643625E-2</v>
      </c>
      <c r="U323" s="11"/>
      <c r="V323" s="28"/>
      <c r="W323" s="28"/>
      <c r="X323" s="29"/>
      <c r="Y323" s="108" t="str">
        <f t="shared" si="36"/>
        <v>NO OFERTADO</v>
      </c>
      <c r="Z323" s="108" t="str">
        <f t="shared" si="33"/>
        <v>CORRECTO</v>
      </c>
      <c r="AA323" s="29">
        <f t="shared" si="37"/>
        <v>0</v>
      </c>
      <c r="AB323" s="23">
        <v>3.5295282929109061E-3</v>
      </c>
      <c r="AC323" s="7"/>
      <c r="AD323" s="23">
        <v>3.5295282929109061E-3</v>
      </c>
      <c r="AE323" s="28"/>
      <c r="AF323" s="28"/>
      <c r="AG323" s="28"/>
      <c r="AH323" s="29"/>
      <c r="AI323" s="108" t="str">
        <f t="shared" si="38"/>
        <v>NO OFERTADO</v>
      </c>
      <c r="AJ323" s="108" t="str">
        <f t="shared" si="34"/>
        <v>CORRECTO</v>
      </c>
      <c r="AK323" s="108"/>
      <c r="AL323" s="108"/>
      <c r="AM323" s="108"/>
      <c r="AN323" s="28"/>
      <c r="AO323" s="28"/>
      <c r="AP323" s="28"/>
      <c r="AQ323" s="29"/>
      <c r="AR323" s="108" t="str">
        <f t="shared" si="39"/>
        <v>NO OFERTADO</v>
      </c>
      <c r="AS323" s="109" t="str">
        <f t="shared" si="35"/>
        <v>CORRECTO</v>
      </c>
    </row>
    <row r="324" spans="1:45" ht="24" x14ac:dyDescent="0.25">
      <c r="A324" s="134">
        <v>2527</v>
      </c>
      <c r="B324" s="135">
        <v>2347</v>
      </c>
      <c r="C324" s="10" t="s">
        <v>3968</v>
      </c>
      <c r="D324" s="136" t="s">
        <v>3969</v>
      </c>
      <c r="E324" s="136" t="s">
        <v>7</v>
      </c>
      <c r="F324" s="136" t="s">
        <v>7</v>
      </c>
      <c r="G324" s="136" t="s">
        <v>8</v>
      </c>
      <c r="H324" s="136" t="s">
        <v>7</v>
      </c>
      <c r="I324" s="137" t="s">
        <v>45</v>
      </c>
      <c r="J324" s="8">
        <v>1</v>
      </c>
      <c r="K324" s="8" t="s">
        <v>3970</v>
      </c>
      <c r="L324" s="9">
        <v>909593.21</v>
      </c>
      <c r="M324" s="138">
        <v>28</v>
      </c>
      <c r="N324" s="138">
        <f t="shared" si="40"/>
        <v>25468609.879999999</v>
      </c>
      <c r="O324" s="11" t="s">
        <v>4165</v>
      </c>
      <c r="P324" s="22">
        <v>1.5139480455498894E-2</v>
      </c>
      <c r="Q324" s="22"/>
      <c r="R324" s="23">
        <v>1.2111584364399115</v>
      </c>
      <c r="S324" s="7"/>
      <c r="T324" s="23">
        <v>1.2111584364399115</v>
      </c>
      <c r="U324" s="11"/>
      <c r="V324" s="28"/>
      <c r="W324" s="28"/>
      <c r="X324" s="29"/>
      <c r="Y324" s="108" t="str">
        <f t="shared" si="36"/>
        <v>NO OFERTADO</v>
      </c>
      <c r="Z324" s="108" t="str">
        <f t="shared" si="33"/>
        <v>CORRECTO</v>
      </c>
      <c r="AA324" s="29">
        <f t="shared" si="37"/>
        <v>0</v>
      </c>
      <c r="AB324" s="23">
        <v>0.30278960910997788</v>
      </c>
      <c r="AC324" s="7"/>
      <c r="AD324" s="23">
        <v>0.30278960910997788</v>
      </c>
      <c r="AE324" s="28"/>
      <c r="AF324" s="28"/>
      <c r="AG324" s="28"/>
      <c r="AH324" s="29"/>
      <c r="AI324" s="108" t="str">
        <f t="shared" si="38"/>
        <v>NO OFERTADO</v>
      </c>
      <c r="AJ324" s="108" t="str">
        <f t="shared" si="34"/>
        <v>CORRECTO</v>
      </c>
      <c r="AK324" s="108"/>
      <c r="AL324" s="108"/>
      <c r="AM324" s="108"/>
      <c r="AN324" s="28"/>
      <c r="AO324" s="28"/>
      <c r="AP324" s="28"/>
      <c r="AQ324" s="29"/>
      <c r="AR324" s="108" t="str">
        <f t="shared" si="39"/>
        <v>NO OFERTADO</v>
      </c>
      <c r="AS324" s="109" t="str">
        <f t="shared" si="35"/>
        <v>CORRECTO</v>
      </c>
    </row>
    <row r="325" spans="1:45" x14ac:dyDescent="0.25">
      <c r="A325" s="134">
        <v>2528</v>
      </c>
      <c r="B325" s="135">
        <v>2058</v>
      </c>
      <c r="C325" s="10" t="s">
        <v>993</v>
      </c>
      <c r="D325" s="136" t="s">
        <v>3578</v>
      </c>
      <c r="E325" s="136" t="s">
        <v>1634</v>
      </c>
      <c r="F325" s="136" t="s">
        <v>267</v>
      </c>
      <c r="G325" s="136" t="s">
        <v>8</v>
      </c>
      <c r="H325" s="136" t="s">
        <v>267</v>
      </c>
      <c r="I325" s="137" t="s">
        <v>45</v>
      </c>
      <c r="J325" s="8">
        <v>1</v>
      </c>
      <c r="K325" s="8" t="s">
        <v>3579</v>
      </c>
      <c r="L325" s="9">
        <v>16597.419999999998</v>
      </c>
      <c r="M325" s="138">
        <v>16.75</v>
      </c>
      <c r="N325" s="138">
        <f t="shared" si="40"/>
        <v>278006.78499999997</v>
      </c>
      <c r="O325" s="11" t="s">
        <v>4165</v>
      </c>
      <c r="P325" s="22">
        <v>1.652574800051703E-4</v>
      </c>
      <c r="Q325" s="22"/>
      <c r="R325" s="23">
        <v>1.3220598400413624E-2</v>
      </c>
      <c r="S325" s="7"/>
      <c r="T325" s="23">
        <v>1.3220598400413624E-2</v>
      </c>
      <c r="U325" s="11"/>
      <c r="V325" s="28"/>
      <c r="W325" s="28"/>
      <c r="X325" s="29"/>
      <c r="Y325" s="108" t="str">
        <f t="shared" si="36"/>
        <v>NO OFERTADO</v>
      </c>
      <c r="Z325" s="108" t="str">
        <f t="shared" si="33"/>
        <v>CORRECTO</v>
      </c>
      <c r="AA325" s="29">
        <f t="shared" si="37"/>
        <v>0</v>
      </c>
      <c r="AB325" s="23">
        <v>3.3051496001034061E-3</v>
      </c>
      <c r="AC325" s="7"/>
      <c r="AD325" s="23">
        <v>3.3051496001034061E-3</v>
      </c>
      <c r="AE325" s="28"/>
      <c r="AF325" s="28"/>
      <c r="AG325" s="28"/>
      <c r="AH325" s="29"/>
      <c r="AI325" s="108" t="str">
        <f t="shared" si="38"/>
        <v>NO OFERTADO</v>
      </c>
      <c r="AJ325" s="108" t="str">
        <f t="shared" si="34"/>
        <v>CORRECTO</v>
      </c>
      <c r="AK325" s="108"/>
      <c r="AL325" s="108"/>
      <c r="AM325" s="108"/>
      <c r="AN325" s="28"/>
      <c r="AO325" s="28"/>
      <c r="AP325" s="28"/>
      <c r="AQ325" s="29"/>
      <c r="AR325" s="108" t="str">
        <f t="shared" si="39"/>
        <v>NO OFERTADO</v>
      </c>
      <c r="AS325" s="109" t="str">
        <f t="shared" si="35"/>
        <v>CORRECTO</v>
      </c>
    </row>
    <row r="326" spans="1:45" x14ac:dyDescent="0.25">
      <c r="A326" s="134">
        <v>2529</v>
      </c>
      <c r="B326" s="135">
        <v>2032</v>
      </c>
      <c r="C326" s="10" t="s">
        <v>993</v>
      </c>
      <c r="D326" s="136" t="s">
        <v>1410</v>
      </c>
      <c r="E326" s="136" t="s">
        <v>1634</v>
      </c>
      <c r="F326" s="136" t="s">
        <v>166</v>
      </c>
      <c r="G326" s="136" t="s">
        <v>8</v>
      </c>
      <c r="H326" s="136" t="s">
        <v>81</v>
      </c>
      <c r="I326" s="137" t="s">
        <v>45</v>
      </c>
      <c r="J326" s="8">
        <v>20</v>
      </c>
      <c r="K326" s="8" t="s">
        <v>994</v>
      </c>
      <c r="L326" s="9">
        <v>661.08</v>
      </c>
      <c r="M326" s="138">
        <v>20</v>
      </c>
      <c r="N326" s="138">
        <f t="shared" si="40"/>
        <v>13221.6</v>
      </c>
      <c r="O326" s="11" t="s">
        <v>4165</v>
      </c>
      <c r="P326" s="22">
        <v>7.8594063725328145E-6</v>
      </c>
      <c r="Q326" s="22"/>
      <c r="R326" s="23">
        <v>6.2875250980262514E-4</v>
      </c>
      <c r="S326" s="7"/>
      <c r="T326" s="23">
        <v>6.2875250980262514E-4</v>
      </c>
      <c r="U326" s="11"/>
      <c r="V326" s="28"/>
      <c r="W326" s="28"/>
      <c r="X326" s="29"/>
      <c r="Y326" s="108" t="str">
        <f t="shared" si="36"/>
        <v>NO OFERTADO</v>
      </c>
      <c r="Z326" s="108" t="str">
        <f t="shared" ref="Z326:Z389" si="41">IF(X326=0,"CORRECTO",IF(X326&gt;I326,"SOBREPASA TECHO REGULADO","CORRECTO"))</f>
        <v>CORRECTO</v>
      </c>
      <c r="AA326" s="29">
        <f t="shared" si="37"/>
        <v>0</v>
      </c>
      <c r="AB326" s="23">
        <v>1.5718812745065628E-4</v>
      </c>
      <c r="AC326" s="7"/>
      <c r="AD326" s="23">
        <v>1.5718812745065628E-4</v>
      </c>
      <c r="AE326" s="28"/>
      <c r="AF326" s="28"/>
      <c r="AG326" s="28"/>
      <c r="AH326" s="29"/>
      <c r="AI326" s="108" t="str">
        <f t="shared" si="38"/>
        <v>NO OFERTADO</v>
      </c>
      <c r="AJ326" s="108" t="str">
        <f t="shared" ref="AJ326:AJ389" si="42">IF(AH326=0,"CORRECTO",IF(AH326&lt;X326,"PRECIO OPCION 1 MAYOR QUE OPCION 2",IF(AH326&gt;I326,"SOBREPASA TECHO REGULADO","CORRECTO")))</f>
        <v>CORRECTO</v>
      </c>
      <c r="AK326" s="108"/>
      <c r="AL326" s="108"/>
      <c r="AM326" s="108"/>
      <c r="AN326" s="28"/>
      <c r="AO326" s="28"/>
      <c r="AP326" s="28"/>
      <c r="AQ326" s="29"/>
      <c r="AR326" s="108" t="str">
        <f t="shared" si="39"/>
        <v>NO OFERTADO</v>
      </c>
      <c r="AS326" s="109" t="str">
        <f t="shared" ref="AS326:AS389" si="43">IF(AQ326=0,"CORRECTO",IF(AQ326&lt;AH326,"PRECIO OPCION 2 MAYOR QUE OPCION 3",IF(AQ326&gt;I326,"SOBREPASA TECHO REGULADO","CORRECTO")))</f>
        <v>CORRECTO</v>
      </c>
    </row>
    <row r="327" spans="1:45" x14ac:dyDescent="0.25">
      <c r="A327" s="134">
        <v>2530</v>
      </c>
      <c r="B327" s="135">
        <v>1979</v>
      </c>
      <c r="C327" s="10" t="s">
        <v>3431</v>
      </c>
      <c r="D327" s="136" t="s">
        <v>3432</v>
      </c>
      <c r="E327" s="136" t="s">
        <v>524</v>
      </c>
      <c r="F327" s="136" t="s">
        <v>166</v>
      </c>
      <c r="G327" s="136" t="s">
        <v>8</v>
      </c>
      <c r="H327" s="136" t="s">
        <v>81</v>
      </c>
      <c r="I327" s="137" t="s">
        <v>45</v>
      </c>
      <c r="J327" s="8">
        <v>60</v>
      </c>
      <c r="K327" s="8" t="s">
        <v>1117</v>
      </c>
      <c r="L327" s="9">
        <v>635.86</v>
      </c>
      <c r="M327" s="138">
        <v>60</v>
      </c>
      <c r="N327" s="138">
        <f t="shared" si="40"/>
        <v>38151.599999999999</v>
      </c>
      <c r="O327" s="11" t="s">
        <v>4165</v>
      </c>
      <c r="P327" s="22">
        <v>2.267871726283679E-5</v>
      </c>
      <c r="Q327" s="22"/>
      <c r="R327" s="23">
        <v>1.8142973810269432E-3</v>
      </c>
      <c r="S327" s="7"/>
      <c r="T327" s="23">
        <v>1.8142973810269432E-3</v>
      </c>
      <c r="U327" s="11"/>
      <c r="V327" s="28"/>
      <c r="W327" s="28"/>
      <c r="X327" s="29"/>
      <c r="Y327" s="108" t="str">
        <f t="shared" ref="Y327:Y390" si="44">IF(U327=0,"NO OFERTADO",IF(V327=0,"NO OFERTADO",IF(W327=0,"NO OFERTADO",IF(X327&gt;0,"CORRECTO","NO OFERTADO"))))</f>
        <v>NO OFERTADO</v>
      </c>
      <c r="Z327" s="108" t="str">
        <f t="shared" si="41"/>
        <v>CORRECTO</v>
      </c>
      <c r="AA327" s="29">
        <f t="shared" ref="AA327:AA390" si="45">IF(AND(Y327="CORRECTO", Z327="CORRECTO"), X327*M327, 0)</f>
        <v>0</v>
      </c>
      <c r="AB327" s="23">
        <v>4.5357434525673579E-4</v>
      </c>
      <c r="AC327" s="7"/>
      <c r="AD327" s="23">
        <v>4.5357434525673579E-4</v>
      </c>
      <c r="AE327" s="28"/>
      <c r="AF327" s="28"/>
      <c r="AG327" s="28"/>
      <c r="AH327" s="29"/>
      <c r="AI327" s="108" t="str">
        <f t="shared" ref="AI327:AI390" si="46">IF(AE327=0,"NO OFERTADO",IF(AF327=0,"NO OFERTADO",IF(AG327=0,"NO OFERTADO",IF(AH327&gt;0,"CORRECTO","NO OFERTADO"))))</f>
        <v>NO OFERTADO</v>
      </c>
      <c r="AJ327" s="108" t="str">
        <f t="shared" si="42"/>
        <v>CORRECTO</v>
      </c>
      <c r="AK327" s="108"/>
      <c r="AL327" s="108"/>
      <c r="AM327" s="108"/>
      <c r="AN327" s="28"/>
      <c r="AO327" s="28"/>
      <c r="AP327" s="28"/>
      <c r="AQ327" s="29"/>
      <c r="AR327" s="108" t="str">
        <f t="shared" ref="AR327:AR390" si="47">IF(AN327=0,"NO OFERTADO",IF(AO327=0,"NO OFERTADO",IF(AP327=0,"NO OFERTADO",IF(AQ327&gt;0,"CORRECTO","NO OFERTADO"))))</f>
        <v>NO OFERTADO</v>
      </c>
      <c r="AS327" s="109" t="str">
        <f t="shared" si="43"/>
        <v>CORRECTO</v>
      </c>
    </row>
    <row r="328" spans="1:45" x14ac:dyDescent="0.25">
      <c r="A328" s="134">
        <v>2531</v>
      </c>
      <c r="B328" s="135">
        <v>2012</v>
      </c>
      <c r="C328" s="10" t="s">
        <v>2087</v>
      </c>
      <c r="D328" s="136" t="s">
        <v>494</v>
      </c>
      <c r="E328" s="136" t="s">
        <v>1037</v>
      </c>
      <c r="F328" s="136" t="s">
        <v>3495</v>
      </c>
      <c r="G328" s="136" t="s">
        <v>17</v>
      </c>
      <c r="H328" s="136" t="s">
        <v>3496</v>
      </c>
      <c r="I328" s="137" t="s">
        <v>45</v>
      </c>
      <c r="J328" s="8">
        <v>1</v>
      </c>
      <c r="K328" s="8" t="s">
        <v>2088</v>
      </c>
      <c r="L328" s="9">
        <v>28913.71</v>
      </c>
      <c r="M328" s="138">
        <v>1</v>
      </c>
      <c r="N328" s="138">
        <f t="shared" si="40"/>
        <v>28913.71</v>
      </c>
      <c r="O328" s="11" t="s">
        <v>4165</v>
      </c>
      <c r="P328" s="22">
        <v>1.7187374949141234E-5</v>
      </c>
      <c r="Q328" s="22"/>
      <c r="R328" s="23">
        <v>1.3749899959312987E-3</v>
      </c>
      <c r="S328" s="7"/>
      <c r="T328" s="23">
        <v>1.3749899959312987E-3</v>
      </c>
      <c r="U328" s="11"/>
      <c r="V328" s="28"/>
      <c r="W328" s="28"/>
      <c r="X328" s="29"/>
      <c r="Y328" s="108" t="str">
        <f t="shared" si="44"/>
        <v>NO OFERTADO</v>
      </c>
      <c r="Z328" s="108" t="str">
        <f t="shared" si="41"/>
        <v>CORRECTO</v>
      </c>
      <c r="AA328" s="29">
        <f t="shared" si="45"/>
        <v>0</v>
      </c>
      <c r="AB328" s="23">
        <v>3.4374749898282466E-4</v>
      </c>
      <c r="AC328" s="7"/>
      <c r="AD328" s="23">
        <v>3.4374749898282466E-4</v>
      </c>
      <c r="AE328" s="28"/>
      <c r="AF328" s="28"/>
      <c r="AG328" s="28"/>
      <c r="AH328" s="29"/>
      <c r="AI328" s="108" t="str">
        <f t="shared" si="46"/>
        <v>NO OFERTADO</v>
      </c>
      <c r="AJ328" s="108" t="str">
        <f t="shared" si="42"/>
        <v>CORRECTO</v>
      </c>
      <c r="AK328" s="108"/>
      <c r="AL328" s="108"/>
      <c r="AM328" s="108"/>
      <c r="AN328" s="28"/>
      <c r="AO328" s="28"/>
      <c r="AP328" s="28"/>
      <c r="AQ328" s="29"/>
      <c r="AR328" s="108" t="str">
        <f t="shared" si="47"/>
        <v>NO OFERTADO</v>
      </c>
      <c r="AS328" s="109" t="str">
        <f t="shared" si="43"/>
        <v>CORRECTO</v>
      </c>
    </row>
    <row r="329" spans="1:45" x14ac:dyDescent="0.25">
      <c r="A329" s="134">
        <v>2532</v>
      </c>
      <c r="B329" s="135">
        <v>1899</v>
      </c>
      <c r="C329" s="10" t="s">
        <v>1221</v>
      </c>
      <c r="D329" s="136" t="s">
        <v>3298</v>
      </c>
      <c r="E329" s="136" t="s">
        <v>2426</v>
      </c>
      <c r="F329" s="136" t="s">
        <v>1223</v>
      </c>
      <c r="G329" s="136" t="s">
        <v>2428</v>
      </c>
      <c r="H329" s="136" t="s">
        <v>1223</v>
      </c>
      <c r="I329" s="137">
        <v>355450.58</v>
      </c>
      <c r="J329" s="8">
        <v>1</v>
      </c>
      <c r="K329" s="8" t="s">
        <v>1226</v>
      </c>
      <c r="L329" s="9">
        <v>355450.58</v>
      </c>
      <c r="M329" s="138">
        <v>1.75</v>
      </c>
      <c r="N329" s="138">
        <f t="shared" si="40"/>
        <v>622038.51500000001</v>
      </c>
      <c r="O329" s="11" t="s">
        <v>4165</v>
      </c>
      <c r="P329" s="22">
        <v>3.6976262091969569E-4</v>
      </c>
      <c r="Q329" s="22">
        <v>6.4724509172422334E-4</v>
      </c>
      <c r="R329" s="23">
        <v>2.9581009673575655E-2</v>
      </c>
      <c r="S329" s="24">
        <v>9.7086763758633503E-3</v>
      </c>
      <c r="T329" s="23">
        <v>3.9289686049439006E-2</v>
      </c>
      <c r="U329" s="11"/>
      <c r="V329" s="28"/>
      <c r="W329" s="28"/>
      <c r="X329" s="29"/>
      <c r="Y329" s="108" t="str">
        <f t="shared" si="44"/>
        <v>NO OFERTADO</v>
      </c>
      <c r="Z329" s="108" t="str">
        <f t="shared" si="41"/>
        <v>CORRECTO</v>
      </c>
      <c r="AA329" s="29">
        <f t="shared" si="45"/>
        <v>0</v>
      </c>
      <c r="AB329" s="23">
        <v>7.3952524183939139E-3</v>
      </c>
      <c r="AC329" s="24">
        <v>3.2362254586211165E-3</v>
      </c>
      <c r="AD329" s="23">
        <v>1.063147787701503E-2</v>
      </c>
      <c r="AE329" s="28"/>
      <c r="AF329" s="28"/>
      <c r="AG329" s="28"/>
      <c r="AH329" s="29"/>
      <c r="AI329" s="108" t="str">
        <f t="shared" si="46"/>
        <v>NO OFERTADO</v>
      </c>
      <c r="AJ329" s="108" t="str">
        <f t="shared" si="42"/>
        <v>CORRECTO</v>
      </c>
      <c r="AK329" s="108"/>
      <c r="AL329" s="108"/>
      <c r="AM329" s="108"/>
      <c r="AN329" s="28"/>
      <c r="AO329" s="28"/>
      <c r="AP329" s="28"/>
      <c r="AQ329" s="29"/>
      <c r="AR329" s="108" t="str">
        <f t="shared" si="47"/>
        <v>NO OFERTADO</v>
      </c>
      <c r="AS329" s="109" t="str">
        <f t="shared" si="43"/>
        <v>CORRECTO</v>
      </c>
    </row>
    <row r="330" spans="1:45" ht="24" x14ac:dyDescent="0.25">
      <c r="A330" s="134">
        <v>2533</v>
      </c>
      <c r="B330" s="135">
        <v>2047</v>
      </c>
      <c r="C330" s="10" t="s">
        <v>1221</v>
      </c>
      <c r="D330" s="136" t="s">
        <v>1216</v>
      </c>
      <c r="E330" s="136" t="s">
        <v>6</v>
      </c>
      <c r="F330" s="136" t="s">
        <v>101</v>
      </c>
      <c r="G330" s="136" t="s">
        <v>8</v>
      </c>
      <c r="H330" s="136" t="s">
        <v>7</v>
      </c>
      <c r="I330" s="137" t="s">
        <v>45</v>
      </c>
      <c r="J330" s="8">
        <v>1</v>
      </c>
      <c r="K330" s="8" t="s">
        <v>3562</v>
      </c>
      <c r="L330" s="9">
        <v>11972.81</v>
      </c>
      <c r="M330" s="138">
        <v>1</v>
      </c>
      <c r="N330" s="138">
        <f t="shared" si="40"/>
        <v>11972.81</v>
      </c>
      <c r="O330" s="11" t="s">
        <v>4165</v>
      </c>
      <c r="P330" s="22">
        <v>7.1170795676109243E-6</v>
      </c>
      <c r="Q330" s="22"/>
      <c r="R330" s="23">
        <v>5.6936636540887392E-4</v>
      </c>
      <c r="S330" s="7"/>
      <c r="T330" s="23">
        <v>5.6936636540887392E-4</v>
      </c>
      <c r="U330" s="11"/>
      <c r="V330" s="28"/>
      <c r="W330" s="28"/>
      <c r="X330" s="29"/>
      <c r="Y330" s="108" t="str">
        <f t="shared" si="44"/>
        <v>NO OFERTADO</v>
      </c>
      <c r="Z330" s="108" t="str">
        <f t="shared" si="41"/>
        <v>CORRECTO</v>
      </c>
      <c r="AA330" s="29">
        <f t="shared" si="45"/>
        <v>0</v>
      </c>
      <c r="AB330" s="23">
        <v>1.4234159135221848E-4</v>
      </c>
      <c r="AC330" s="7"/>
      <c r="AD330" s="23">
        <v>1.4234159135221848E-4</v>
      </c>
      <c r="AE330" s="28"/>
      <c r="AF330" s="28"/>
      <c r="AG330" s="28"/>
      <c r="AH330" s="29"/>
      <c r="AI330" s="108" t="str">
        <f t="shared" si="46"/>
        <v>NO OFERTADO</v>
      </c>
      <c r="AJ330" s="108" t="str">
        <f t="shared" si="42"/>
        <v>CORRECTO</v>
      </c>
      <c r="AK330" s="108"/>
      <c r="AL330" s="108"/>
      <c r="AM330" s="108"/>
      <c r="AN330" s="28"/>
      <c r="AO330" s="28"/>
      <c r="AP330" s="28"/>
      <c r="AQ330" s="29"/>
      <c r="AR330" s="108" t="str">
        <f t="shared" si="47"/>
        <v>NO OFERTADO</v>
      </c>
      <c r="AS330" s="109" t="str">
        <f t="shared" si="43"/>
        <v>CORRECTO</v>
      </c>
    </row>
    <row r="331" spans="1:45" ht="24" x14ac:dyDescent="0.25">
      <c r="A331" s="134">
        <v>2534</v>
      </c>
      <c r="B331" s="135">
        <v>2157</v>
      </c>
      <c r="C331" s="10" t="s">
        <v>2412</v>
      </c>
      <c r="D331" s="136" t="s">
        <v>3713</v>
      </c>
      <c r="E331" s="136" t="s">
        <v>6</v>
      </c>
      <c r="F331" s="136" t="s">
        <v>101</v>
      </c>
      <c r="G331" s="136" t="s">
        <v>8</v>
      </c>
      <c r="H331" s="136" t="s">
        <v>7</v>
      </c>
      <c r="I331" s="137" t="s">
        <v>45</v>
      </c>
      <c r="J331" s="8">
        <v>1</v>
      </c>
      <c r="K331" s="8" t="s">
        <v>2414</v>
      </c>
      <c r="L331" s="9">
        <v>284.45</v>
      </c>
      <c r="M331" s="138">
        <v>21</v>
      </c>
      <c r="N331" s="138">
        <f t="shared" si="40"/>
        <v>5973.45</v>
      </c>
      <c r="O331" s="11" t="s">
        <v>4165</v>
      </c>
      <c r="P331" s="22">
        <v>3.5508388542994902E-6</v>
      </c>
      <c r="Q331" s="22"/>
      <c r="R331" s="23">
        <v>2.8406710834395923E-4</v>
      </c>
      <c r="S331" s="7"/>
      <c r="T331" s="23">
        <v>2.8406710834395923E-4</v>
      </c>
      <c r="U331" s="11"/>
      <c r="V331" s="28"/>
      <c r="W331" s="28"/>
      <c r="X331" s="29"/>
      <c r="Y331" s="108" t="str">
        <f t="shared" si="44"/>
        <v>NO OFERTADO</v>
      </c>
      <c r="Z331" s="108" t="str">
        <f t="shared" si="41"/>
        <v>CORRECTO</v>
      </c>
      <c r="AA331" s="29">
        <f t="shared" si="45"/>
        <v>0</v>
      </c>
      <c r="AB331" s="23">
        <v>7.1016777085989807E-5</v>
      </c>
      <c r="AC331" s="7"/>
      <c r="AD331" s="23">
        <v>7.1016777085989807E-5</v>
      </c>
      <c r="AE331" s="28"/>
      <c r="AF331" s="28"/>
      <c r="AG331" s="28"/>
      <c r="AH331" s="29"/>
      <c r="AI331" s="108" t="str">
        <f t="shared" si="46"/>
        <v>NO OFERTADO</v>
      </c>
      <c r="AJ331" s="108" t="str">
        <f t="shared" si="42"/>
        <v>CORRECTO</v>
      </c>
      <c r="AK331" s="108"/>
      <c r="AL331" s="108"/>
      <c r="AM331" s="108"/>
      <c r="AN331" s="28"/>
      <c r="AO331" s="28"/>
      <c r="AP331" s="28"/>
      <c r="AQ331" s="29"/>
      <c r="AR331" s="108" t="str">
        <f t="shared" si="47"/>
        <v>NO OFERTADO</v>
      </c>
      <c r="AS331" s="109" t="str">
        <f t="shared" si="43"/>
        <v>CORRECTO</v>
      </c>
    </row>
    <row r="332" spans="1:45" x14ac:dyDescent="0.25">
      <c r="A332" s="134">
        <v>2535</v>
      </c>
      <c r="B332" s="135">
        <v>2348</v>
      </c>
      <c r="C332" s="10" t="s">
        <v>2598</v>
      </c>
      <c r="D332" s="136" t="s">
        <v>2929</v>
      </c>
      <c r="E332" s="136" t="s">
        <v>748</v>
      </c>
      <c r="F332" s="136" t="s">
        <v>166</v>
      </c>
      <c r="G332" s="136" t="s">
        <v>8</v>
      </c>
      <c r="H332" s="136" t="s">
        <v>81</v>
      </c>
      <c r="I332" s="137" t="s">
        <v>45</v>
      </c>
      <c r="J332" s="8">
        <v>20</v>
      </c>
      <c r="K332" s="8" t="s">
        <v>2599</v>
      </c>
      <c r="L332" s="9">
        <v>6520.4</v>
      </c>
      <c r="M332" s="138">
        <v>20</v>
      </c>
      <c r="N332" s="138">
        <f t="shared" si="40"/>
        <v>130408</v>
      </c>
      <c r="O332" s="11" t="s">
        <v>4165</v>
      </c>
      <c r="P332" s="22">
        <v>7.7519321884587277E-5</v>
      </c>
      <c r="Q332" s="22"/>
      <c r="R332" s="23">
        <v>6.2015457507669826E-3</v>
      </c>
      <c r="S332" s="7"/>
      <c r="T332" s="23">
        <v>6.2015457507669826E-3</v>
      </c>
      <c r="U332" s="11"/>
      <c r="V332" s="28"/>
      <c r="W332" s="28"/>
      <c r="X332" s="29"/>
      <c r="Y332" s="108" t="str">
        <f t="shared" si="44"/>
        <v>NO OFERTADO</v>
      </c>
      <c r="Z332" s="108" t="str">
        <f t="shared" si="41"/>
        <v>CORRECTO</v>
      </c>
      <c r="AA332" s="29">
        <f t="shared" si="45"/>
        <v>0</v>
      </c>
      <c r="AB332" s="23">
        <v>1.5503864376917456E-3</v>
      </c>
      <c r="AC332" s="7"/>
      <c r="AD332" s="23">
        <v>1.5503864376917456E-3</v>
      </c>
      <c r="AE332" s="28"/>
      <c r="AF332" s="28"/>
      <c r="AG332" s="28"/>
      <c r="AH332" s="29"/>
      <c r="AI332" s="108" t="str">
        <f t="shared" si="46"/>
        <v>NO OFERTADO</v>
      </c>
      <c r="AJ332" s="108" t="str">
        <f t="shared" si="42"/>
        <v>CORRECTO</v>
      </c>
      <c r="AK332" s="108"/>
      <c r="AL332" s="108"/>
      <c r="AM332" s="108"/>
      <c r="AN332" s="28"/>
      <c r="AO332" s="28"/>
      <c r="AP332" s="28"/>
      <c r="AQ332" s="29"/>
      <c r="AR332" s="108" t="str">
        <f t="shared" si="47"/>
        <v>NO OFERTADO</v>
      </c>
      <c r="AS332" s="109" t="str">
        <f t="shared" si="43"/>
        <v>CORRECTO</v>
      </c>
    </row>
    <row r="333" spans="1:45" x14ac:dyDescent="0.25">
      <c r="A333" s="134">
        <v>2536</v>
      </c>
      <c r="B333" s="135">
        <v>1948</v>
      </c>
      <c r="C333" s="10" t="s">
        <v>3373</v>
      </c>
      <c r="D333" s="136" t="s">
        <v>3374</v>
      </c>
      <c r="E333" s="136" t="s">
        <v>820</v>
      </c>
      <c r="F333" s="136" t="s">
        <v>241</v>
      </c>
      <c r="G333" s="136" t="s">
        <v>242</v>
      </c>
      <c r="H333" s="136" t="s">
        <v>243</v>
      </c>
      <c r="I333" s="137" t="s">
        <v>45</v>
      </c>
      <c r="J333" s="8">
        <v>20</v>
      </c>
      <c r="K333" s="8" t="s">
        <v>3375</v>
      </c>
      <c r="L333" s="9">
        <v>4491</v>
      </c>
      <c r="M333" s="138">
        <v>20</v>
      </c>
      <c r="N333" s="138">
        <f t="shared" si="40"/>
        <v>89820</v>
      </c>
      <c r="O333" s="11" t="s">
        <v>4165</v>
      </c>
      <c r="P333" s="22">
        <v>5.3392318658929125E-5</v>
      </c>
      <c r="Q333" s="22"/>
      <c r="R333" s="23">
        <v>4.2713854927143302E-3</v>
      </c>
      <c r="S333" s="7"/>
      <c r="T333" s="23">
        <v>4.2713854927143302E-3</v>
      </c>
      <c r="U333" s="11"/>
      <c r="V333" s="28"/>
      <c r="W333" s="28"/>
      <c r="X333" s="29"/>
      <c r="Y333" s="108" t="str">
        <f t="shared" si="44"/>
        <v>NO OFERTADO</v>
      </c>
      <c r="Z333" s="108" t="str">
        <f t="shared" si="41"/>
        <v>CORRECTO</v>
      </c>
      <c r="AA333" s="29">
        <f t="shared" si="45"/>
        <v>0</v>
      </c>
      <c r="AB333" s="23">
        <v>1.0678463731785826E-3</v>
      </c>
      <c r="AC333" s="7"/>
      <c r="AD333" s="23">
        <v>1.0678463731785826E-3</v>
      </c>
      <c r="AE333" s="28"/>
      <c r="AF333" s="28"/>
      <c r="AG333" s="28"/>
      <c r="AH333" s="29"/>
      <c r="AI333" s="108" t="str">
        <f t="shared" si="46"/>
        <v>NO OFERTADO</v>
      </c>
      <c r="AJ333" s="108" t="str">
        <f t="shared" si="42"/>
        <v>CORRECTO</v>
      </c>
      <c r="AK333" s="108"/>
      <c r="AL333" s="108"/>
      <c r="AM333" s="108"/>
      <c r="AN333" s="28"/>
      <c r="AO333" s="28"/>
      <c r="AP333" s="28"/>
      <c r="AQ333" s="29"/>
      <c r="AR333" s="108" t="str">
        <f t="shared" si="47"/>
        <v>NO OFERTADO</v>
      </c>
      <c r="AS333" s="109" t="str">
        <f t="shared" si="43"/>
        <v>CORRECTO</v>
      </c>
    </row>
    <row r="334" spans="1:45" x14ac:dyDescent="0.25">
      <c r="A334" s="134">
        <v>2537</v>
      </c>
      <c r="B334" s="135">
        <v>2349</v>
      </c>
      <c r="C334" s="10" t="s">
        <v>3972</v>
      </c>
      <c r="D334" s="136" t="s">
        <v>2719</v>
      </c>
      <c r="E334" s="136" t="s">
        <v>36</v>
      </c>
      <c r="F334" s="136" t="s">
        <v>36</v>
      </c>
      <c r="G334" s="136" t="s">
        <v>17</v>
      </c>
      <c r="H334" s="136" t="s">
        <v>36</v>
      </c>
      <c r="I334" s="137" t="s">
        <v>45</v>
      </c>
      <c r="J334" s="8">
        <v>1</v>
      </c>
      <c r="K334" s="8" t="s">
        <v>3971</v>
      </c>
      <c r="L334" s="9">
        <v>23250.22</v>
      </c>
      <c r="M334" s="138">
        <v>1</v>
      </c>
      <c r="N334" s="138">
        <f t="shared" si="40"/>
        <v>23250.22</v>
      </c>
      <c r="O334" s="11" t="s">
        <v>4165</v>
      </c>
      <c r="P334" s="22">
        <v>1.3820787743600615E-5</v>
      </c>
      <c r="Q334" s="22"/>
      <c r="R334" s="23">
        <v>1.1056630194880492E-3</v>
      </c>
      <c r="S334" s="7"/>
      <c r="T334" s="23">
        <v>1.1056630194880492E-3</v>
      </c>
      <c r="U334" s="11"/>
      <c r="V334" s="28"/>
      <c r="W334" s="28"/>
      <c r="X334" s="29"/>
      <c r="Y334" s="108" t="str">
        <f t="shared" si="44"/>
        <v>NO OFERTADO</v>
      </c>
      <c r="Z334" s="108" t="str">
        <f t="shared" si="41"/>
        <v>CORRECTO</v>
      </c>
      <c r="AA334" s="29">
        <f t="shared" si="45"/>
        <v>0</v>
      </c>
      <c r="AB334" s="23">
        <v>2.764157548720123E-4</v>
      </c>
      <c r="AC334" s="7"/>
      <c r="AD334" s="23">
        <v>2.764157548720123E-4</v>
      </c>
      <c r="AE334" s="28"/>
      <c r="AF334" s="28"/>
      <c r="AG334" s="28"/>
      <c r="AH334" s="29"/>
      <c r="AI334" s="108" t="str">
        <f t="shared" si="46"/>
        <v>NO OFERTADO</v>
      </c>
      <c r="AJ334" s="108" t="str">
        <f t="shared" si="42"/>
        <v>CORRECTO</v>
      </c>
      <c r="AK334" s="108"/>
      <c r="AL334" s="108"/>
      <c r="AM334" s="108"/>
      <c r="AN334" s="28"/>
      <c r="AO334" s="28"/>
      <c r="AP334" s="28"/>
      <c r="AQ334" s="29"/>
      <c r="AR334" s="108" t="str">
        <f t="shared" si="47"/>
        <v>NO OFERTADO</v>
      </c>
      <c r="AS334" s="109" t="str">
        <f t="shared" si="43"/>
        <v>CORRECTO</v>
      </c>
    </row>
    <row r="335" spans="1:45" x14ac:dyDescent="0.25">
      <c r="A335" s="134">
        <v>2538</v>
      </c>
      <c r="B335" s="135">
        <v>2350</v>
      </c>
      <c r="C335" s="139" t="s">
        <v>3973</v>
      </c>
      <c r="D335" s="145" t="s">
        <v>91</v>
      </c>
      <c r="E335" s="145" t="s">
        <v>36</v>
      </c>
      <c r="F335" s="145" t="s">
        <v>16</v>
      </c>
      <c r="G335" s="136" t="s">
        <v>17</v>
      </c>
      <c r="H335" s="145" t="s">
        <v>36</v>
      </c>
      <c r="I335" s="137" t="s">
        <v>45</v>
      </c>
      <c r="J335" s="8">
        <v>1</v>
      </c>
      <c r="K335" s="8" t="s">
        <v>3971</v>
      </c>
      <c r="L335" s="9">
        <v>28040.68</v>
      </c>
      <c r="M335" s="138">
        <v>1</v>
      </c>
      <c r="N335" s="138">
        <f t="shared" si="40"/>
        <v>28040.68</v>
      </c>
      <c r="O335" s="11" t="s">
        <v>4165</v>
      </c>
      <c r="P335" s="22">
        <v>1.6668413738288364E-5</v>
      </c>
      <c r="Q335" s="22"/>
      <c r="R335" s="23">
        <v>1.3334730990630691E-3</v>
      </c>
      <c r="S335" s="7"/>
      <c r="T335" s="23">
        <v>1.3334730990630691E-3</v>
      </c>
      <c r="U335" s="11"/>
      <c r="V335" s="28"/>
      <c r="W335" s="28"/>
      <c r="X335" s="29"/>
      <c r="Y335" s="108" t="str">
        <f t="shared" si="44"/>
        <v>NO OFERTADO</v>
      </c>
      <c r="Z335" s="108" t="str">
        <f t="shared" si="41"/>
        <v>CORRECTO</v>
      </c>
      <c r="AA335" s="29">
        <f t="shared" si="45"/>
        <v>0</v>
      </c>
      <c r="AB335" s="23">
        <v>3.3336827476576728E-4</v>
      </c>
      <c r="AC335" s="7"/>
      <c r="AD335" s="23">
        <v>3.3336827476576728E-4</v>
      </c>
      <c r="AE335" s="28"/>
      <c r="AF335" s="28"/>
      <c r="AG335" s="28"/>
      <c r="AH335" s="29"/>
      <c r="AI335" s="108" t="str">
        <f t="shared" si="46"/>
        <v>NO OFERTADO</v>
      </c>
      <c r="AJ335" s="108" t="str">
        <f t="shared" si="42"/>
        <v>CORRECTO</v>
      </c>
      <c r="AK335" s="108"/>
      <c r="AL335" s="108"/>
      <c r="AM335" s="108"/>
      <c r="AN335" s="28"/>
      <c r="AO335" s="28"/>
      <c r="AP335" s="28"/>
      <c r="AQ335" s="29"/>
      <c r="AR335" s="108" t="str">
        <f t="shared" si="47"/>
        <v>NO OFERTADO</v>
      </c>
      <c r="AS335" s="109" t="str">
        <f t="shared" si="43"/>
        <v>CORRECTO</v>
      </c>
    </row>
    <row r="336" spans="1:45" ht="24" x14ac:dyDescent="0.25">
      <c r="A336" s="134">
        <v>2539</v>
      </c>
      <c r="B336" s="135">
        <v>2351</v>
      </c>
      <c r="C336" s="10" t="s">
        <v>216</v>
      </c>
      <c r="D336" s="136" t="s">
        <v>3974</v>
      </c>
      <c r="E336" s="136" t="s">
        <v>6</v>
      </c>
      <c r="F336" s="136" t="s">
        <v>6</v>
      </c>
      <c r="G336" s="136" t="s">
        <v>8</v>
      </c>
      <c r="H336" s="136" t="s">
        <v>7</v>
      </c>
      <c r="I336" s="137">
        <v>1390</v>
      </c>
      <c r="J336" s="8">
        <v>1</v>
      </c>
      <c r="K336" s="8" t="s">
        <v>3975</v>
      </c>
      <c r="L336" s="9">
        <v>1390</v>
      </c>
      <c r="M336" s="138">
        <v>60</v>
      </c>
      <c r="N336" s="138">
        <f t="shared" si="40"/>
        <v>83400</v>
      </c>
      <c r="O336" s="11" t="s">
        <v>4165</v>
      </c>
      <c r="P336" s="22">
        <v>4.9576034025324978E-5</v>
      </c>
      <c r="Q336" s="22">
        <v>8.6779579315599497E-5</v>
      </c>
      <c r="R336" s="23">
        <v>3.9660827220259981E-3</v>
      </c>
      <c r="S336" s="24">
        <v>1.3016936897339924E-3</v>
      </c>
      <c r="T336" s="23">
        <v>5.2677764117599907E-3</v>
      </c>
      <c r="U336" s="11"/>
      <c r="V336" s="28"/>
      <c r="W336" s="28"/>
      <c r="X336" s="29"/>
      <c r="Y336" s="108" t="str">
        <f t="shared" si="44"/>
        <v>NO OFERTADO</v>
      </c>
      <c r="Z336" s="108" t="str">
        <f t="shared" si="41"/>
        <v>CORRECTO</v>
      </c>
      <c r="AA336" s="29">
        <f t="shared" si="45"/>
        <v>0</v>
      </c>
      <c r="AB336" s="23">
        <v>9.9152068050649953E-4</v>
      </c>
      <c r="AC336" s="24">
        <v>4.3389789657799748E-4</v>
      </c>
      <c r="AD336" s="23">
        <v>1.4254185770844971E-3</v>
      </c>
      <c r="AE336" s="28"/>
      <c r="AF336" s="28"/>
      <c r="AG336" s="28"/>
      <c r="AH336" s="29"/>
      <c r="AI336" s="108" t="str">
        <f t="shared" si="46"/>
        <v>NO OFERTADO</v>
      </c>
      <c r="AJ336" s="108" t="str">
        <f t="shared" si="42"/>
        <v>CORRECTO</v>
      </c>
      <c r="AK336" s="108"/>
      <c r="AL336" s="108"/>
      <c r="AM336" s="108"/>
      <c r="AN336" s="28"/>
      <c r="AO336" s="28"/>
      <c r="AP336" s="28"/>
      <c r="AQ336" s="29"/>
      <c r="AR336" s="108" t="str">
        <f t="shared" si="47"/>
        <v>NO OFERTADO</v>
      </c>
      <c r="AS336" s="109" t="str">
        <f t="shared" si="43"/>
        <v>CORRECTO</v>
      </c>
    </row>
    <row r="337" spans="1:45" ht="48" x14ac:dyDescent="0.25">
      <c r="A337" s="134">
        <v>2540</v>
      </c>
      <c r="B337" s="135">
        <v>2048</v>
      </c>
      <c r="C337" s="10" t="s">
        <v>2749</v>
      </c>
      <c r="D337" s="136" t="s">
        <v>438</v>
      </c>
      <c r="E337" s="136" t="s">
        <v>6</v>
      </c>
      <c r="F337" s="136" t="s">
        <v>101</v>
      </c>
      <c r="G337" s="136" t="s">
        <v>8</v>
      </c>
      <c r="H337" s="136" t="s">
        <v>7</v>
      </c>
      <c r="I337" s="137" t="s">
        <v>45</v>
      </c>
      <c r="J337" s="8">
        <v>1</v>
      </c>
      <c r="K337" s="8" t="s">
        <v>2750</v>
      </c>
      <c r="L337" s="9">
        <v>11968.55</v>
      </c>
      <c r="M337" s="138">
        <v>10</v>
      </c>
      <c r="N337" s="138">
        <f t="shared" si="40"/>
        <v>119685.5</v>
      </c>
      <c r="O337" s="11" t="s">
        <v>4165</v>
      </c>
      <c r="P337" s="22">
        <v>7.1145472665923651E-5</v>
      </c>
      <c r="Q337" s="22"/>
      <c r="R337" s="23">
        <v>5.6916378132738921E-3</v>
      </c>
      <c r="S337" s="7"/>
      <c r="T337" s="23">
        <v>5.6916378132738921E-3</v>
      </c>
      <c r="U337" s="11"/>
      <c r="V337" s="28"/>
      <c r="W337" s="28"/>
      <c r="X337" s="29"/>
      <c r="Y337" s="108" t="str">
        <f t="shared" si="44"/>
        <v>NO OFERTADO</v>
      </c>
      <c r="Z337" s="108" t="str">
        <f t="shared" si="41"/>
        <v>CORRECTO</v>
      </c>
      <c r="AA337" s="29">
        <f t="shared" si="45"/>
        <v>0</v>
      </c>
      <c r="AB337" s="23">
        <v>1.422909453318473E-3</v>
      </c>
      <c r="AC337" s="7"/>
      <c r="AD337" s="23">
        <v>1.422909453318473E-3</v>
      </c>
      <c r="AE337" s="28"/>
      <c r="AF337" s="28"/>
      <c r="AG337" s="28"/>
      <c r="AH337" s="29"/>
      <c r="AI337" s="108" t="str">
        <f t="shared" si="46"/>
        <v>NO OFERTADO</v>
      </c>
      <c r="AJ337" s="108" t="str">
        <f t="shared" si="42"/>
        <v>CORRECTO</v>
      </c>
      <c r="AK337" s="108"/>
      <c r="AL337" s="108"/>
      <c r="AM337" s="108"/>
      <c r="AN337" s="28"/>
      <c r="AO337" s="28"/>
      <c r="AP337" s="28"/>
      <c r="AQ337" s="29"/>
      <c r="AR337" s="108" t="str">
        <f t="shared" si="47"/>
        <v>NO OFERTADO</v>
      </c>
      <c r="AS337" s="109" t="str">
        <f t="shared" si="43"/>
        <v>CORRECTO</v>
      </c>
    </row>
    <row r="338" spans="1:45" ht="24" x14ac:dyDescent="0.25">
      <c r="A338" s="134">
        <v>2541</v>
      </c>
      <c r="B338" s="135">
        <v>2353</v>
      </c>
      <c r="C338" s="10" t="s">
        <v>2661</v>
      </c>
      <c r="D338" s="136" t="s">
        <v>1355</v>
      </c>
      <c r="E338" s="136" t="s">
        <v>7</v>
      </c>
      <c r="F338" s="136" t="s">
        <v>7</v>
      </c>
      <c r="G338" s="136" t="s">
        <v>8</v>
      </c>
      <c r="H338" s="136" t="s">
        <v>7</v>
      </c>
      <c r="I338" s="137">
        <v>14436.800000000001</v>
      </c>
      <c r="J338" s="8">
        <v>1</v>
      </c>
      <c r="K338" s="8" t="s">
        <v>2662</v>
      </c>
      <c r="L338" s="9">
        <v>14436.8</v>
      </c>
      <c r="M338" s="138">
        <v>30</v>
      </c>
      <c r="N338" s="138">
        <f t="shared" si="40"/>
        <v>433104</v>
      </c>
      <c r="O338" s="11" t="s">
        <v>4165</v>
      </c>
      <c r="P338" s="22">
        <v>2.5745298130101134E-4</v>
      </c>
      <c r="Q338" s="22">
        <v>4.506544714616715E-4</v>
      </c>
      <c r="R338" s="23">
        <v>2.0596238504080908E-2</v>
      </c>
      <c r="S338" s="24">
        <v>6.7598170719250722E-3</v>
      </c>
      <c r="T338" s="23">
        <v>2.735605557600598E-2</v>
      </c>
      <c r="U338" s="11"/>
      <c r="V338" s="28"/>
      <c r="W338" s="28"/>
      <c r="X338" s="29"/>
      <c r="Y338" s="108" t="str">
        <f t="shared" si="44"/>
        <v>NO OFERTADO</v>
      </c>
      <c r="Z338" s="108" t="str">
        <f t="shared" si="41"/>
        <v>CORRECTO</v>
      </c>
      <c r="AA338" s="29">
        <f t="shared" si="45"/>
        <v>0</v>
      </c>
      <c r="AB338" s="23">
        <v>5.1490596260202271E-3</v>
      </c>
      <c r="AC338" s="24">
        <v>2.2532723573083576E-3</v>
      </c>
      <c r="AD338" s="23">
        <v>7.4023319833285851E-3</v>
      </c>
      <c r="AE338" s="28"/>
      <c r="AF338" s="28"/>
      <c r="AG338" s="28"/>
      <c r="AH338" s="29"/>
      <c r="AI338" s="108" t="str">
        <f t="shared" si="46"/>
        <v>NO OFERTADO</v>
      </c>
      <c r="AJ338" s="108" t="str">
        <f t="shared" si="42"/>
        <v>CORRECTO</v>
      </c>
      <c r="AK338" s="108"/>
      <c r="AL338" s="108"/>
      <c r="AM338" s="108"/>
      <c r="AN338" s="28"/>
      <c r="AO338" s="28"/>
      <c r="AP338" s="28"/>
      <c r="AQ338" s="29"/>
      <c r="AR338" s="108" t="str">
        <f t="shared" si="47"/>
        <v>NO OFERTADO</v>
      </c>
      <c r="AS338" s="109" t="str">
        <f t="shared" si="43"/>
        <v>CORRECTO</v>
      </c>
    </row>
    <row r="339" spans="1:45" ht="24" x14ac:dyDescent="0.25">
      <c r="A339" s="134">
        <v>2542</v>
      </c>
      <c r="B339" s="135">
        <v>2352</v>
      </c>
      <c r="C339" s="10" t="s">
        <v>2661</v>
      </c>
      <c r="D339" s="136" t="s">
        <v>51</v>
      </c>
      <c r="E339" s="136" t="s">
        <v>7</v>
      </c>
      <c r="F339" s="136" t="s">
        <v>7</v>
      </c>
      <c r="G339" s="136" t="s">
        <v>8</v>
      </c>
      <c r="H339" s="136" t="s">
        <v>7</v>
      </c>
      <c r="I339" s="137">
        <v>10312</v>
      </c>
      <c r="J339" s="8">
        <v>1</v>
      </c>
      <c r="K339" s="8" t="s">
        <v>2662</v>
      </c>
      <c r="L339" s="9">
        <v>8670.2199999999993</v>
      </c>
      <c r="M339" s="138">
        <v>30</v>
      </c>
      <c r="N339" s="138">
        <f t="shared" si="40"/>
        <v>260106.59999999998</v>
      </c>
      <c r="O339" s="11" t="s">
        <v>4165</v>
      </c>
      <c r="P339" s="22">
        <v>1.5461695026152989E-4</v>
      </c>
      <c r="Q339" s="22">
        <v>2.7064677847974712E-4</v>
      </c>
      <c r="R339" s="23">
        <v>1.236935602092239E-2</v>
      </c>
      <c r="S339" s="24">
        <v>4.0597016771962069E-3</v>
      </c>
      <c r="T339" s="23">
        <v>1.6429057698118598E-2</v>
      </c>
      <c r="U339" s="11"/>
      <c r="V339" s="28"/>
      <c r="W339" s="28"/>
      <c r="X339" s="29"/>
      <c r="Y339" s="108" t="str">
        <f t="shared" si="44"/>
        <v>NO OFERTADO</v>
      </c>
      <c r="Z339" s="108" t="str">
        <f t="shared" si="41"/>
        <v>CORRECTO</v>
      </c>
      <c r="AA339" s="29">
        <f t="shared" si="45"/>
        <v>0</v>
      </c>
      <c r="AB339" s="23">
        <v>3.0923390052305976E-3</v>
      </c>
      <c r="AC339" s="24">
        <v>1.3532338923987355E-3</v>
      </c>
      <c r="AD339" s="23">
        <v>4.4455728976293329E-3</v>
      </c>
      <c r="AE339" s="28"/>
      <c r="AF339" s="28"/>
      <c r="AG339" s="28"/>
      <c r="AH339" s="29"/>
      <c r="AI339" s="108" t="str">
        <f t="shared" si="46"/>
        <v>NO OFERTADO</v>
      </c>
      <c r="AJ339" s="108" t="str">
        <f t="shared" si="42"/>
        <v>CORRECTO</v>
      </c>
      <c r="AK339" s="108"/>
      <c r="AL339" s="108"/>
      <c r="AM339" s="108"/>
      <c r="AN339" s="28"/>
      <c r="AO339" s="28"/>
      <c r="AP339" s="28"/>
      <c r="AQ339" s="29"/>
      <c r="AR339" s="108" t="str">
        <f t="shared" si="47"/>
        <v>NO OFERTADO</v>
      </c>
      <c r="AS339" s="109" t="str">
        <f t="shared" si="43"/>
        <v>CORRECTO</v>
      </c>
    </row>
    <row r="340" spans="1:45" ht="24" x14ac:dyDescent="0.25">
      <c r="A340" s="134">
        <v>2543</v>
      </c>
      <c r="B340" s="135">
        <v>2056</v>
      </c>
      <c r="C340" s="10" t="s">
        <v>3574</v>
      </c>
      <c r="D340" s="136" t="s">
        <v>3575</v>
      </c>
      <c r="E340" s="136" t="s">
        <v>7</v>
      </c>
      <c r="F340" s="136" t="s">
        <v>7</v>
      </c>
      <c r="G340" s="136" t="s">
        <v>8</v>
      </c>
      <c r="H340" s="136" t="s">
        <v>7</v>
      </c>
      <c r="I340" s="137" t="s">
        <v>45</v>
      </c>
      <c r="J340" s="8">
        <v>1</v>
      </c>
      <c r="K340" s="8" t="s">
        <v>2235</v>
      </c>
      <c r="L340" s="9">
        <v>11940.13</v>
      </c>
      <c r="M340" s="138">
        <v>30</v>
      </c>
      <c r="N340" s="138">
        <f t="shared" si="40"/>
        <v>358203.89999999997</v>
      </c>
      <c r="O340" s="11" t="s">
        <v>4165</v>
      </c>
      <c r="P340" s="22">
        <v>2.129296011319437E-4</v>
      </c>
      <c r="Q340" s="22"/>
      <c r="R340" s="23">
        <v>1.7034368090555495E-2</v>
      </c>
      <c r="S340" s="7"/>
      <c r="T340" s="23">
        <v>1.7034368090555495E-2</v>
      </c>
      <c r="U340" s="11"/>
      <c r="V340" s="28"/>
      <c r="W340" s="28"/>
      <c r="X340" s="29"/>
      <c r="Y340" s="108" t="str">
        <f t="shared" si="44"/>
        <v>NO OFERTADO</v>
      </c>
      <c r="Z340" s="108" t="str">
        <f t="shared" si="41"/>
        <v>CORRECTO</v>
      </c>
      <c r="AA340" s="29">
        <f t="shared" si="45"/>
        <v>0</v>
      </c>
      <c r="AB340" s="23">
        <v>4.2585920226388737E-3</v>
      </c>
      <c r="AC340" s="7"/>
      <c r="AD340" s="23">
        <v>4.2585920226388737E-3</v>
      </c>
      <c r="AE340" s="28"/>
      <c r="AF340" s="28"/>
      <c r="AG340" s="28"/>
      <c r="AH340" s="29"/>
      <c r="AI340" s="108" t="str">
        <f t="shared" si="46"/>
        <v>NO OFERTADO</v>
      </c>
      <c r="AJ340" s="108" t="str">
        <f t="shared" si="42"/>
        <v>CORRECTO</v>
      </c>
      <c r="AK340" s="108"/>
      <c r="AL340" s="108"/>
      <c r="AM340" s="108"/>
      <c r="AN340" s="28"/>
      <c r="AO340" s="28"/>
      <c r="AP340" s="28"/>
      <c r="AQ340" s="29"/>
      <c r="AR340" s="108" t="str">
        <f t="shared" si="47"/>
        <v>NO OFERTADO</v>
      </c>
      <c r="AS340" s="109" t="str">
        <f t="shared" si="43"/>
        <v>CORRECTO</v>
      </c>
    </row>
    <row r="341" spans="1:45" ht="24" x14ac:dyDescent="0.25">
      <c r="A341" s="134">
        <v>2544</v>
      </c>
      <c r="B341" s="135">
        <v>2037</v>
      </c>
      <c r="C341" s="10" t="s">
        <v>3545</v>
      </c>
      <c r="D341" s="136" t="s">
        <v>136</v>
      </c>
      <c r="E341" s="136" t="s">
        <v>6</v>
      </c>
      <c r="F341" s="136" t="s">
        <v>101</v>
      </c>
      <c r="G341" s="136" t="s">
        <v>8</v>
      </c>
      <c r="H341" s="136" t="s">
        <v>7</v>
      </c>
      <c r="I341" s="137" t="s">
        <v>45</v>
      </c>
      <c r="J341" s="8">
        <v>1</v>
      </c>
      <c r="K341" s="8" t="s">
        <v>2235</v>
      </c>
      <c r="L341" s="9">
        <v>15817.43</v>
      </c>
      <c r="M341" s="138">
        <v>30</v>
      </c>
      <c r="N341" s="138">
        <f t="shared" si="40"/>
        <v>474522.9</v>
      </c>
      <c r="O341" s="11" t="s">
        <v>4165</v>
      </c>
      <c r="P341" s="22">
        <v>2.8207390211266043E-4</v>
      </c>
      <c r="Q341" s="22"/>
      <c r="R341" s="23">
        <v>2.2565912169012835E-2</v>
      </c>
      <c r="S341" s="7"/>
      <c r="T341" s="23">
        <v>2.2565912169012835E-2</v>
      </c>
      <c r="U341" s="11"/>
      <c r="V341" s="28"/>
      <c r="W341" s="28"/>
      <c r="X341" s="29"/>
      <c r="Y341" s="108" t="str">
        <f t="shared" si="44"/>
        <v>NO OFERTADO</v>
      </c>
      <c r="Z341" s="108" t="str">
        <f t="shared" si="41"/>
        <v>CORRECTO</v>
      </c>
      <c r="AA341" s="29">
        <f t="shared" si="45"/>
        <v>0</v>
      </c>
      <c r="AB341" s="23">
        <v>5.6414780422532089E-3</v>
      </c>
      <c r="AC341" s="7"/>
      <c r="AD341" s="23">
        <v>5.6414780422532089E-3</v>
      </c>
      <c r="AE341" s="28"/>
      <c r="AF341" s="28"/>
      <c r="AG341" s="28"/>
      <c r="AH341" s="29"/>
      <c r="AI341" s="108" t="str">
        <f t="shared" si="46"/>
        <v>NO OFERTADO</v>
      </c>
      <c r="AJ341" s="108" t="str">
        <f t="shared" si="42"/>
        <v>CORRECTO</v>
      </c>
      <c r="AK341" s="108"/>
      <c r="AL341" s="108"/>
      <c r="AM341" s="108"/>
      <c r="AN341" s="28"/>
      <c r="AO341" s="28"/>
      <c r="AP341" s="28"/>
      <c r="AQ341" s="29"/>
      <c r="AR341" s="108" t="str">
        <f t="shared" si="47"/>
        <v>NO OFERTADO</v>
      </c>
      <c r="AS341" s="109" t="str">
        <f t="shared" si="43"/>
        <v>CORRECTO</v>
      </c>
    </row>
    <row r="342" spans="1:45" ht="24" x14ac:dyDescent="0.25">
      <c r="A342" s="134">
        <v>2545</v>
      </c>
      <c r="B342" s="135">
        <v>2060</v>
      </c>
      <c r="C342" s="10" t="s">
        <v>3545</v>
      </c>
      <c r="D342" s="136" t="s">
        <v>5</v>
      </c>
      <c r="E342" s="136" t="s">
        <v>6</v>
      </c>
      <c r="F342" s="136" t="s">
        <v>101</v>
      </c>
      <c r="G342" s="136" t="s">
        <v>8</v>
      </c>
      <c r="H342" s="136" t="s">
        <v>7</v>
      </c>
      <c r="I342" s="137" t="s">
        <v>45</v>
      </c>
      <c r="J342" s="8">
        <v>1</v>
      </c>
      <c r="K342" s="8" t="s">
        <v>2235</v>
      </c>
      <c r="L342" s="9">
        <v>8673.5400000000009</v>
      </c>
      <c r="M342" s="138">
        <v>30</v>
      </c>
      <c r="N342" s="138">
        <f t="shared" si="40"/>
        <v>260206.2</v>
      </c>
      <c r="O342" s="11" t="s">
        <v>4165</v>
      </c>
      <c r="P342" s="22">
        <v>1.5467615617266805E-4</v>
      </c>
      <c r="Q342" s="22"/>
      <c r="R342" s="23">
        <v>1.2374092493813445E-2</v>
      </c>
      <c r="S342" s="7"/>
      <c r="T342" s="23">
        <v>1.2374092493813445E-2</v>
      </c>
      <c r="U342" s="11"/>
      <c r="V342" s="28"/>
      <c r="W342" s="28"/>
      <c r="X342" s="29"/>
      <c r="Y342" s="108" t="str">
        <f t="shared" si="44"/>
        <v>NO OFERTADO</v>
      </c>
      <c r="Z342" s="108" t="str">
        <f t="shared" si="41"/>
        <v>CORRECTO</v>
      </c>
      <c r="AA342" s="29">
        <f t="shared" si="45"/>
        <v>0</v>
      </c>
      <c r="AB342" s="23">
        <v>3.0935231234533612E-3</v>
      </c>
      <c r="AC342" s="7"/>
      <c r="AD342" s="23">
        <v>3.0935231234533612E-3</v>
      </c>
      <c r="AE342" s="28"/>
      <c r="AF342" s="28"/>
      <c r="AG342" s="28"/>
      <c r="AH342" s="29"/>
      <c r="AI342" s="108" t="str">
        <f t="shared" si="46"/>
        <v>NO OFERTADO</v>
      </c>
      <c r="AJ342" s="108" t="str">
        <f t="shared" si="42"/>
        <v>CORRECTO</v>
      </c>
      <c r="AK342" s="108"/>
      <c r="AL342" s="108"/>
      <c r="AM342" s="108"/>
      <c r="AN342" s="28"/>
      <c r="AO342" s="28"/>
      <c r="AP342" s="28"/>
      <c r="AQ342" s="29"/>
      <c r="AR342" s="108" t="str">
        <f t="shared" si="47"/>
        <v>NO OFERTADO</v>
      </c>
      <c r="AS342" s="109" t="str">
        <f t="shared" si="43"/>
        <v>CORRECTO</v>
      </c>
    </row>
    <row r="343" spans="1:45" ht="24" x14ac:dyDescent="0.25">
      <c r="A343" s="134">
        <v>2546</v>
      </c>
      <c r="B343" s="135">
        <v>2354</v>
      </c>
      <c r="C343" s="10" t="s">
        <v>3976</v>
      </c>
      <c r="D343" s="136" t="s">
        <v>3977</v>
      </c>
      <c r="E343" s="136" t="s">
        <v>15</v>
      </c>
      <c r="F343" s="136" t="s">
        <v>37</v>
      </c>
      <c r="G343" s="136" t="s">
        <v>38</v>
      </c>
      <c r="H343" s="136" t="s">
        <v>18</v>
      </c>
      <c r="I343" s="137" t="s">
        <v>45</v>
      </c>
      <c r="J343" s="8">
        <v>1</v>
      </c>
      <c r="K343" s="8" t="s">
        <v>3978</v>
      </c>
      <c r="L343" s="9">
        <v>302041.64</v>
      </c>
      <c r="M343" s="138">
        <v>1</v>
      </c>
      <c r="N343" s="138">
        <f t="shared" si="40"/>
        <v>302041.64</v>
      </c>
      <c r="O343" s="11" t="s">
        <v>4165</v>
      </c>
      <c r="P343" s="22">
        <v>1.795446837134887E-4</v>
      </c>
      <c r="Q343" s="22"/>
      <c r="R343" s="23">
        <v>1.4363574697079096E-2</v>
      </c>
      <c r="S343" s="7"/>
      <c r="T343" s="23">
        <v>1.4363574697079096E-2</v>
      </c>
      <c r="U343" s="11"/>
      <c r="V343" s="28"/>
      <c r="W343" s="28"/>
      <c r="X343" s="29"/>
      <c r="Y343" s="108" t="str">
        <f t="shared" si="44"/>
        <v>NO OFERTADO</v>
      </c>
      <c r="Z343" s="108" t="str">
        <f t="shared" si="41"/>
        <v>CORRECTO</v>
      </c>
      <c r="AA343" s="29">
        <f t="shared" si="45"/>
        <v>0</v>
      </c>
      <c r="AB343" s="23">
        <v>3.5908936742697741E-3</v>
      </c>
      <c r="AC343" s="7"/>
      <c r="AD343" s="23">
        <v>3.5908936742697741E-3</v>
      </c>
      <c r="AE343" s="28"/>
      <c r="AF343" s="28"/>
      <c r="AG343" s="28"/>
      <c r="AH343" s="29"/>
      <c r="AI343" s="108" t="str">
        <f t="shared" si="46"/>
        <v>NO OFERTADO</v>
      </c>
      <c r="AJ343" s="108" t="str">
        <f t="shared" si="42"/>
        <v>CORRECTO</v>
      </c>
      <c r="AK343" s="108"/>
      <c r="AL343" s="108"/>
      <c r="AM343" s="108"/>
      <c r="AN343" s="28"/>
      <c r="AO343" s="28"/>
      <c r="AP343" s="28"/>
      <c r="AQ343" s="29"/>
      <c r="AR343" s="108" t="str">
        <f t="shared" si="47"/>
        <v>NO OFERTADO</v>
      </c>
      <c r="AS343" s="109" t="str">
        <f t="shared" si="43"/>
        <v>CORRECTO</v>
      </c>
    </row>
    <row r="344" spans="1:45" ht="24" x14ac:dyDescent="0.25">
      <c r="A344" s="134">
        <v>2547</v>
      </c>
      <c r="B344" s="135">
        <v>1864</v>
      </c>
      <c r="C344" s="10" t="s">
        <v>3243</v>
      </c>
      <c r="D344" s="136" t="s">
        <v>66</v>
      </c>
      <c r="E344" s="136" t="s">
        <v>6</v>
      </c>
      <c r="F344" s="136" t="s">
        <v>101</v>
      </c>
      <c r="G344" s="136" t="s">
        <v>8</v>
      </c>
      <c r="H344" s="136" t="s">
        <v>7</v>
      </c>
      <c r="I344" s="137">
        <v>2737732.8</v>
      </c>
      <c r="J344" s="8">
        <v>1</v>
      </c>
      <c r="K344" s="8" t="s">
        <v>3244</v>
      </c>
      <c r="L344" s="9">
        <v>2626271.7200000002</v>
      </c>
      <c r="M344" s="138">
        <v>30</v>
      </c>
      <c r="N344" s="138">
        <f t="shared" si="40"/>
        <v>78788151.600000009</v>
      </c>
      <c r="O344" s="11" t="s">
        <v>4165</v>
      </c>
      <c r="P344" s="22">
        <v>4.683458134908948E-2</v>
      </c>
      <c r="Q344" s="22">
        <v>8.1980847133113641E-2</v>
      </c>
      <c r="R344" s="23">
        <v>3.7467665079271582</v>
      </c>
      <c r="S344" s="24">
        <v>1.2297127069967047</v>
      </c>
      <c r="T344" s="23">
        <v>4.976479214923863</v>
      </c>
      <c r="U344" s="11"/>
      <c r="V344" s="28"/>
      <c r="W344" s="28"/>
      <c r="X344" s="29"/>
      <c r="Y344" s="108" t="str">
        <f t="shared" si="44"/>
        <v>NO OFERTADO</v>
      </c>
      <c r="Z344" s="108" t="str">
        <f t="shared" si="41"/>
        <v>CORRECTO</v>
      </c>
      <c r="AA344" s="29">
        <f t="shared" si="45"/>
        <v>0</v>
      </c>
      <c r="AB344" s="23">
        <v>0.93669162698178954</v>
      </c>
      <c r="AC344" s="24">
        <v>0.40990423566556822</v>
      </c>
      <c r="AD344" s="23">
        <v>1.3465958626473578</v>
      </c>
      <c r="AE344" s="28"/>
      <c r="AF344" s="28"/>
      <c r="AG344" s="28"/>
      <c r="AH344" s="29"/>
      <c r="AI344" s="108" t="str">
        <f t="shared" si="46"/>
        <v>NO OFERTADO</v>
      </c>
      <c r="AJ344" s="108" t="str">
        <f t="shared" si="42"/>
        <v>CORRECTO</v>
      </c>
      <c r="AK344" s="108"/>
      <c r="AL344" s="108"/>
      <c r="AM344" s="108"/>
      <c r="AN344" s="28"/>
      <c r="AO344" s="28"/>
      <c r="AP344" s="28"/>
      <c r="AQ344" s="29"/>
      <c r="AR344" s="108" t="str">
        <f t="shared" si="47"/>
        <v>NO OFERTADO</v>
      </c>
      <c r="AS344" s="109" t="str">
        <f t="shared" si="43"/>
        <v>CORRECTO</v>
      </c>
    </row>
    <row r="345" spans="1:45" ht="24" x14ac:dyDescent="0.25">
      <c r="A345" s="134">
        <v>2548</v>
      </c>
      <c r="B345" s="135">
        <v>1865</v>
      </c>
      <c r="C345" s="10" t="s">
        <v>3243</v>
      </c>
      <c r="D345" s="136" t="s">
        <v>5</v>
      </c>
      <c r="E345" s="136" t="s">
        <v>6</v>
      </c>
      <c r="F345" s="136" t="s">
        <v>101</v>
      </c>
      <c r="G345" s="136" t="s">
        <v>8</v>
      </c>
      <c r="H345" s="136" t="s">
        <v>7</v>
      </c>
      <c r="I345" s="137">
        <v>2737732.8</v>
      </c>
      <c r="J345" s="8">
        <v>1</v>
      </c>
      <c r="K345" s="8" t="s">
        <v>3244</v>
      </c>
      <c r="L345" s="9">
        <v>2626271.7200000002</v>
      </c>
      <c r="M345" s="138">
        <v>30</v>
      </c>
      <c r="N345" s="138">
        <f t="shared" si="40"/>
        <v>78788151.600000009</v>
      </c>
      <c r="O345" s="11" t="s">
        <v>4165</v>
      </c>
      <c r="P345" s="22">
        <v>4.683458134908948E-2</v>
      </c>
      <c r="Q345" s="22">
        <v>8.1980847133113641E-2</v>
      </c>
      <c r="R345" s="23">
        <v>3.7467665079271582</v>
      </c>
      <c r="S345" s="24">
        <v>1.2297127069967047</v>
      </c>
      <c r="T345" s="23">
        <v>4.976479214923863</v>
      </c>
      <c r="U345" s="11"/>
      <c r="V345" s="28"/>
      <c r="W345" s="28"/>
      <c r="X345" s="29"/>
      <c r="Y345" s="108" t="str">
        <f t="shared" si="44"/>
        <v>NO OFERTADO</v>
      </c>
      <c r="Z345" s="108" t="str">
        <f t="shared" si="41"/>
        <v>CORRECTO</v>
      </c>
      <c r="AA345" s="29">
        <f t="shared" si="45"/>
        <v>0</v>
      </c>
      <c r="AB345" s="23">
        <v>0.93669162698178954</v>
      </c>
      <c r="AC345" s="24">
        <v>0.40990423566556822</v>
      </c>
      <c r="AD345" s="23">
        <v>1.3465958626473578</v>
      </c>
      <c r="AE345" s="28"/>
      <c r="AF345" s="28"/>
      <c r="AG345" s="28"/>
      <c r="AH345" s="29"/>
      <c r="AI345" s="108" t="str">
        <f t="shared" si="46"/>
        <v>NO OFERTADO</v>
      </c>
      <c r="AJ345" s="108" t="str">
        <f t="shared" si="42"/>
        <v>CORRECTO</v>
      </c>
      <c r="AK345" s="108"/>
      <c r="AL345" s="108"/>
      <c r="AM345" s="108"/>
      <c r="AN345" s="28"/>
      <c r="AO345" s="28"/>
      <c r="AP345" s="28"/>
      <c r="AQ345" s="29"/>
      <c r="AR345" s="108" t="str">
        <f t="shared" si="47"/>
        <v>NO OFERTADO</v>
      </c>
      <c r="AS345" s="109" t="str">
        <f t="shared" si="43"/>
        <v>CORRECTO</v>
      </c>
    </row>
    <row r="346" spans="1:45" ht="24" x14ac:dyDescent="0.25">
      <c r="A346" s="134">
        <v>2549</v>
      </c>
      <c r="B346" s="135">
        <v>1866</v>
      </c>
      <c r="C346" s="10" t="s">
        <v>3243</v>
      </c>
      <c r="D346" s="136" t="s">
        <v>136</v>
      </c>
      <c r="E346" s="136" t="s">
        <v>6</v>
      </c>
      <c r="F346" s="136" t="s">
        <v>101</v>
      </c>
      <c r="G346" s="136" t="s">
        <v>8</v>
      </c>
      <c r="H346" s="136" t="s">
        <v>7</v>
      </c>
      <c r="I346" s="137">
        <v>2737732.8</v>
      </c>
      <c r="J346" s="8">
        <v>1</v>
      </c>
      <c r="K346" s="8" t="s">
        <v>3244</v>
      </c>
      <c r="L346" s="9">
        <v>2626271.7200000002</v>
      </c>
      <c r="M346" s="138">
        <v>30</v>
      </c>
      <c r="N346" s="138">
        <f t="shared" si="40"/>
        <v>78788151.600000009</v>
      </c>
      <c r="O346" s="11" t="s">
        <v>4165</v>
      </c>
      <c r="P346" s="22">
        <v>4.683458134908948E-2</v>
      </c>
      <c r="Q346" s="22">
        <v>8.1980847133113641E-2</v>
      </c>
      <c r="R346" s="23">
        <v>3.7467665079271582</v>
      </c>
      <c r="S346" s="24">
        <v>1.2297127069967047</v>
      </c>
      <c r="T346" s="23">
        <v>4.976479214923863</v>
      </c>
      <c r="U346" s="11"/>
      <c r="V346" s="28"/>
      <c r="W346" s="28"/>
      <c r="X346" s="29"/>
      <c r="Y346" s="108" t="str">
        <f t="shared" si="44"/>
        <v>NO OFERTADO</v>
      </c>
      <c r="Z346" s="108" t="str">
        <f t="shared" si="41"/>
        <v>CORRECTO</v>
      </c>
      <c r="AA346" s="29">
        <f t="shared" si="45"/>
        <v>0</v>
      </c>
      <c r="AB346" s="23">
        <v>0.93669162698178954</v>
      </c>
      <c r="AC346" s="24">
        <v>0.40990423566556822</v>
      </c>
      <c r="AD346" s="23">
        <v>1.3465958626473578</v>
      </c>
      <c r="AE346" s="28"/>
      <c r="AF346" s="28"/>
      <c r="AG346" s="28"/>
      <c r="AH346" s="29"/>
      <c r="AI346" s="108" t="str">
        <f t="shared" si="46"/>
        <v>NO OFERTADO</v>
      </c>
      <c r="AJ346" s="108" t="str">
        <f t="shared" si="42"/>
        <v>CORRECTO</v>
      </c>
      <c r="AK346" s="108"/>
      <c r="AL346" s="108"/>
      <c r="AM346" s="108"/>
      <c r="AN346" s="28"/>
      <c r="AO346" s="28"/>
      <c r="AP346" s="28"/>
      <c r="AQ346" s="29"/>
      <c r="AR346" s="108" t="str">
        <f t="shared" si="47"/>
        <v>NO OFERTADO</v>
      </c>
      <c r="AS346" s="109" t="str">
        <f t="shared" si="43"/>
        <v>CORRECTO</v>
      </c>
    </row>
    <row r="347" spans="1:45" x14ac:dyDescent="0.25">
      <c r="A347" s="134">
        <v>2550</v>
      </c>
      <c r="B347" s="135">
        <v>2355</v>
      </c>
      <c r="C347" s="10" t="s">
        <v>2918</v>
      </c>
      <c r="D347" s="136" t="s">
        <v>3979</v>
      </c>
      <c r="E347" s="136" t="s">
        <v>559</v>
      </c>
      <c r="F347" s="136" t="s">
        <v>166</v>
      </c>
      <c r="G347" s="136" t="s">
        <v>8</v>
      </c>
      <c r="H347" s="136" t="s">
        <v>81</v>
      </c>
      <c r="I347" s="137">
        <v>402.08467415999996</v>
      </c>
      <c r="J347" s="8">
        <v>160</v>
      </c>
      <c r="K347" s="8" t="s">
        <v>2920</v>
      </c>
      <c r="L347" s="9">
        <v>402.08</v>
      </c>
      <c r="M347" s="138">
        <v>160</v>
      </c>
      <c r="N347" s="138">
        <f t="shared" si="40"/>
        <v>64332.799999999996</v>
      </c>
      <c r="O347" s="11" t="s">
        <v>4165</v>
      </c>
      <c r="P347" s="22">
        <v>3.8241787550892402E-5</v>
      </c>
      <c r="Q347" s="22">
        <v>6.6939728059887271E-5</v>
      </c>
      <c r="R347" s="23">
        <v>3.0593430040713921E-3</v>
      </c>
      <c r="S347" s="24">
        <v>1.004095920898309E-3</v>
      </c>
      <c r="T347" s="23">
        <v>4.0634389249697006E-3</v>
      </c>
      <c r="U347" s="11"/>
      <c r="V347" s="28"/>
      <c r="W347" s="28"/>
      <c r="X347" s="29"/>
      <c r="Y347" s="108" t="str">
        <f t="shared" si="44"/>
        <v>NO OFERTADO</v>
      </c>
      <c r="Z347" s="108" t="str">
        <f t="shared" si="41"/>
        <v>CORRECTO</v>
      </c>
      <c r="AA347" s="29">
        <f t="shared" si="45"/>
        <v>0</v>
      </c>
      <c r="AB347" s="23">
        <v>7.6483575101784801E-4</v>
      </c>
      <c r="AC347" s="24">
        <v>3.3469864029943633E-4</v>
      </c>
      <c r="AD347" s="23">
        <v>1.0995343913172842E-3</v>
      </c>
      <c r="AE347" s="28"/>
      <c r="AF347" s="28"/>
      <c r="AG347" s="28"/>
      <c r="AH347" s="29"/>
      <c r="AI347" s="108" t="str">
        <f t="shared" si="46"/>
        <v>NO OFERTADO</v>
      </c>
      <c r="AJ347" s="108" t="str">
        <f t="shared" si="42"/>
        <v>CORRECTO</v>
      </c>
      <c r="AK347" s="108"/>
      <c r="AL347" s="108"/>
      <c r="AM347" s="108"/>
      <c r="AN347" s="28"/>
      <c r="AO347" s="28"/>
      <c r="AP347" s="28"/>
      <c r="AQ347" s="29"/>
      <c r="AR347" s="108" t="str">
        <f t="shared" si="47"/>
        <v>NO OFERTADO</v>
      </c>
      <c r="AS347" s="109" t="str">
        <f t="shared" si="43"/>
        <v>CORRECTO</v>
      </c>
    </row>
    <row r="348" spans="1:45" x14ac:dyDescent="0.25">
      <c r="A348" s="134">
        <v>2551</v>
      </c>
      <c r="B348" s="135">
        <v>2035</v>
      </c>
      <c r="C348" s="10" t="s">
        <v>3539</v>
      </c>
      <c r="D348" s="136" t="s">
        <v>3540</v>
      </c>
      <c r="E348" s="136" t="s">
        <v>165</v>
      </c>
      <c r="F348" s="136" t="s">
        <v>81</v>
      </c>
      <c r="G348" s="136" t="s">
        <v>8</v>
      </c>
      <c r="H348" s="136" t="s">
        <v>81</v>
      </c>
      <c r="I348" s="137" t="s">
        <v>45</v>
      </c>
      <c r="J348" s="8">
        <v>1</v>
      </c>
      <c r="K348" s="8" t="s">
        <v>3541</v>
      </c>
      <c r="L348" s="9">
        <v>17824.53</v>
      </c>
      <c r="M348" s="138">
        <v>1</v>
      </c>
      <c r="N348" s="138">
        <f t="shared" si="40"/>
        <v>17824.53</v>
      </c>
      <c r="O348" s="11" t="s">
        <v>4165</v>
      </c>
      <c r="P348" s="22">
        <v>1.059555762308664E-5</v>
      </c>
      <c r="Q348" s="22"/>
      <c r="R348" s="23">
        <v>8.4764460984693114E-4</v>
      </c>
      <c r="S348" s="7"/>
      <c r="T348" s="23">
        <v>8.4764460984693114E-4</v>
      </c>
      <c r="U348" s="11"/>
      <c r="V348" s="28"/>
      <c r="W348" s="28"/>
      <c r="X348" s="29"/>
      <c r="Y348" s="108" t="str">
        <f t="shared" si="44"/>
        <v>NO OFERTADO</v>
      </c>
      <c r="Z348" s="108" t="str">
        <f t="shared" si="41"/>
        <v>CORRECTO</v>
      </c>
      <c r="AA348" s="29">
        <f t="shared" si="45"/>
        <v>0</v>
      </c>
      <c r="AB348" s="23">
        <v>2.1191115246173278E-4</v>
      </c>
      <c r="AC348" s="7"/>
      <c r="AD348" s="23">
        <v>2.1191115246173278E-4</v>
      </c>
      <c r="AE348" s="28"/>
      <c r="AF348" s="28"/>
      <c r="AG348" s="28"/>
      <c r="AH348" s="29"/>
      <c r="AI348" s="108" t="str">
        <f t="shared" si="46"/>
        <v>NO OFERTADO</v>
      </c>
      <c r="AJ348" s="108" t="str">
        <f t="shared" si="42"/>
        <v>CORRECTO</v>
      </c>
      <c r="AK348" s="108"/>
      <c r="AL348" s="108"/>
      <c r="AM348" s="108"/>
      <c r="AN348" s="28"/>
      <c r="AO348" s="28"/>
      <c r="AP348" s="28"/>
      <c r="AQ348" s="29"/>
      <c r="AR348" s="108" t="str">
        <f t="shared" si="47"/>
        <v>NO OFERTADO</v>
      </c>
      <c r="AS348" s="109" t="str">
        <f t="shared" si="43"/>
        <v>CORRECTO</v>
      </c>
    </row>
    <row r="349" spans="1:45" ht="24" x14ac:dyDescent="0.25">
      <c r="A349" s="134">
        <v>2552</v>
      </c>
      <c r="B349" s="135">
        <v>2809</v>
      </c>
      <c r="C349" s="10" t="s">
        <v>4625</v>
      </c>
      <c r="D349" s="136" t="s">
        <v>4626</v>
      </c>
      <c r="E349" s="136" t="s">
        <v>4612</v>
      </c>
      <c r="F349" s="136" t="s">
        <v>81</v>
      </c>
      <c r="G349" s="136" t="s">
        <v>167</v>
      </c>
      <c r="H349" s="136" t="s">
        <v>552</v>
      </c>
      <c r="I349" s="137" t="s">
        <v>45</v>
      </c>
      <c r="J349" s="8">
        <v>1</v>
      </c>
      <c r="K349" s="11" t="s">
        <v>1312</v>
      </c>
      <c r="L349" s="9">
        <v>184830</v>
      </c>
      <c r="M349" s="9">
        <v>1</v>
      </c>
      <c r="N349" s="138">
        <f t="shared" si="40"/>
        <v>184830</v>
      </c>
      <c r="O349" s="11" t="s">
        <v>4165</v>
      </c>
      <c r="P349" s="22">
        <v>1.0986976461511768E-4</v>
      </c>
      <c r="Q349" s="22"/>
      <c r="R349" s="23">
        <v>8.789581169209415E-3</v>
      </c>
      <c r="S349" s="7"/>
      <c r="T349" s="23">
        <v>8.789581169209415E-3</v>
      </c>
      <c r="U349" s="11"/>
      <c r="V349" s="28"/>
      <c r="W349" s="28"/>
      <c r="X349" s="29"/>
      <c r="Y349" s="108" t="str">
        <f t="shared" si="44"/>
        <v>NO OFERTADO</v>
      </c>
      <c r="Z349" s="108" t="str">
        <f t="shared" si="41"/>
        <v>CORRECTO</v>
      </c>
      <c r="AA349" s="29">
        <f t="shared" si="45"/>
        <v>0</v>
      </c>
      <c r="AB349" s="23">
        <v>2.1973952923023538E-3</v>
      </c>
      <c r="AC349" s="7"/>
      <c r="AD349" s="23">
        <v>2.1973952923023538E-3</v>
      </c>
      <c r="AE349" s="28"/>
      <c r="AF349" s="28"/>
      <c r="AG349" s="28"/>
      <c r="AH349" s="29"/>
      <c r="AI349" s="108" t="str">
        <f t="shared" si="46"/>
        <v>NO OFERTADO</v>
      </c>
      <c r="AJ349" s="108" t="str">
        <f t="shared" si="42"/>
        <v>CORRECTO</v>
      </c>
      <c r="AK349" s="108"/>
      <c r="AL349" s="108"/>
      <c r="AM349" s="108"/>
      <c r="AN349" s="28"/>
      <c r="AO349" s="28"/>
      <c r="AP349" s="28"/>
      <c r="AQ349" s="29"/>
      <c r="AR349" s="108" t="str">
        <f t="shared" si="47"/>
        <v>NO OFERTADO</v>
      </c>
      <c r="AS349" s="109" t="str">
        <f t="shared" si="43"/>
        <v>CORRECTO</v>
      </c>
    </row>
    <row r="350" spans="1:45" ht="24" x14ac:dyDescent="0.25">
      <c r="A350" s="134">
        <v>2553</v>
      </c>
      <c r="B350" s="135">
        <v>2520</v>
      </c>
      <c r="C350" s="10" t="s">
        <v>4230</v>
      </c>
      <c r="D350" s="136" t="s">
        <v>1411</v>
      </c>
      <c r="E350" s="136" t="s">
        <v>1086</v>
      </c>
      <c r="F350" s="136" t="s">
        <v>267</v>
      </c>
      <c r="G350" s="136" t="s">
        <v>8</v>
      </c>
      <c r="H350" s="136" t="s">
        <v>267</v>
      </c>
      <c r="I350" s="137" t="s">
        <v>45</v>
      </c>
      <c r="J350" s="8">
        <v>1</v>
      </c>
      <c r="K350" s="8" t="s">
        <v>232</v>
      </c>
      <c r="L350" s="9">
        <v>83059.539999999994</v>
      </c>
      <c r="M350" s="9">
        <v>1</v>
      </c>
      <c r="N350" s="138">
        <f t="shared" si="40"/>
        <v>83059.539999999994</v>
      </c>
      <c r="O350" s="11" t="s">
        <v>4165</v>
      </c>
      <c r="P350" s="22">
        <v>4.9373652052372189E-5</v>
      </c>
      <c r="Q350" s="22"/>
      <c r="R350" s="23">
        <v>3.9498921641897755E-3</v>
      </c>
      <c r="S350" s="7"/>
      <c r="T350" s="23">
        <v>3.9498921641897755E-3</v>
      </c>
      <c r="U350" s="11"/>
      <c r="V350" s="28"/>
      <c r="W350" s="28"/>
      <c r="X350" s="29"/>
      <c r="Y350" s="108" t="str">
        <f t="shared" si="44"/>
        <v>NO OFERTADO</v>
      </c>
      <c r="Z350" s="108" t="str">
        <f t="shared" si="41"/>
        <v>CORRECTO</v>
      </c>
      <c r="AA350" s="29">
        <f t="shared" si="45"/>
        <v>0</v>
      </c>
      <c r="AB350" s="23">
        <v>9.8747304104744387E-4</v>
      </c>
      <c r="AC350" s="7"/>
      <c r="AD350" s="23">
        <v>9.8747304104744387E-4</v>
      </c>
      <c r="AE350" s="28"/>
      <c r="AF350" s="28"/>
      <c r="AG350" s="28"/>
      <c r="AH350" s="29"/>
      <c r="AI350" s="108" t="str">
        <f t="shared" si="46"/>
        <v>NO OFERTADO</v>
      </c>
      <c r="AJ350" s="108" t="str">
        <f t="shared" si="42"/>
        <v>CORRECTO</v>
      </c>
      <c r="AK350" s="108"/>
      <c r="AL350" s="108"/>
      <c r="AM350" s="108"/>
      <c r="AN350" s="28"/>
      <c r="AO350" s="28"/>
      <c r="AP350" s="28"/>
      <c r="AQ350" s="29"/>
      <c r="AR350" s="108" t="str">
        <f t="shared" si="47"/>
        <v>NO OFERTADO</v>
      </c>
      <c r="AS350" s="109" t="str">
        <f t="shared" si="43"/>
        <v>CORRECTO</v>
      </c>
    </row>
    <row r="351" spans="1:45" ht="24" x14ac:dyDescent="0.25">
      <c r="A351" s="134">
        <v>2554</v>
      </c>
      <c r="B351" s="135">
        <v>2356</v>
      </c>
      <c r="C351" s="10" t="s">
        <v>3980</v>
      </c>
      <c r="D351" s="136" t="s">
        <v>24</v>
      </c>
      <c r="E351" s="136" t="s">
        <v>6</v>
      </c>
      <c r="F351" s="136" t="s">
        <v>7</v>
      </c>
      <c r="G351" s="136" t="s">
        <v>8</v>
      </c>
      <c r="H351" s="136" t="s">
        <v>7</v>
      </c>
      <c r="I351" s="137">
        <v>59634</v>
      </c>
      <c r="J351" s="8">
        <v>1</v>
      </c>
      <c r="K351" s="8" t="s">
        <v>3981</v>
      </c>
      <c r="L351" s="9">
        <v>36305</v>
      </c>
      <c r="M351" s="138">
        <v>30</v>
      </c>
      <c r="N351" s="138">
        <f t="shared" si="40"/>
        <v>1089150</v>
      </c>
      <c r="O351" s="11" t="s">
        <v>4165</v>
      </c>
      <c r="P351" s="22">
        <v>6.4743090478036809E-4</v>
      </c>
      <c r="Q351" s="22">
        <v>1.1332851176449063E-3</v>
      </c>
      <c r="R351" s="23">
        <v>5.1794472382429443E-2</v>
      </c>
      <c r="S351" s="24">
        <v>1.6999276764673596E-2</v>
      </c>
      <c r="T351" s="23">
        <v>6.8793749147103039E-2</v>
      </c>
      <c r="U351" s="11"/>
      <c r="V351" s="28"/>
      <c r="W351" s="28"/>
      <c r="X351" s="29"/>
      <c r="Y351" s="108" t="str">
        <f t="shared" si="44"/>
        <v>NO OFERTADO</v>
      </c>
      <c r="Z351" s="108" t="str">
        <f t="shared" si="41"/>
        <v>CORRECTO</v>
      </c>
      <c r="AA351" s="29">
        <f t="shared" si="45"/>
        <v>0</v>
      </c>
      <c r="AB351" s="23">
        <v>1.2948618095607361E-2</v>
      </c>
      <c r="AC351" s="24">
        <v>5.6664255882245317E-3</v>
      </c>
      <c r="AD351" s="23">
        <v>1.8615043683831892E-2</v>
      </c>
      <c r="AE351" s="28"/>
      <c r="AF351" s="28"/>
      <c r="AG351" s="28"/>
      <c r="AH351" s="29"/>
      <c r="AI351" s="108" t="str">
        <f t="shared" si="46"/>
        <v>NO OFERTADO</v>
      </c>
      <c r="AJ351" s="108" t="str">
        <f t="shared" si="42"/>
        <v>CORRECTO</v>
      </c>
      <c r="AK351" s="108"/>
      <c r="AL351" s="108"/>
      <c r="AM351" s="108"/>
      <c r="AN351" s="28"/>
      <c r="AO351" s="28"/>
      <c r="AP351" s="28"/>
      <c r="AQ351" s="29"/>
      <c r="AR351" s="108" t="str">
        <f t="shared" si="47"/>
        <v>NO OFERTADO</v>
      </c>
      <c r="AS351" s="109" t="str">
        <f t="shared" si="43"/>
        <v>CORRECTO</v>
      </c>
    </row>
    <row r="352" spans="1:45" ht="24" x14ac:dyDescent="0.25">
      <c r="A352" s="134">
        <v>2555</v>
      </c>
      <c r="B352" s="135">
        <v>2357</v>
      </c>
      <c r="C352" s="10" t="s">
        <v>3980</v>
      </c>
      <c r="D352" s="136" t="s">
        <v>108</v>
      </c>
      <c r="E352" s="136" t="s">
        <v>6</v>
      </c>
      <c r="F352" s="136" t="s">
        <v>7</v>
      </c>
      <c r="G352" s="136" t="s">
        <v>8</v>
      </c>
      <c r="H352" s="136" t="s">
        <v>7</v>
      </c>
      <c r="I352" s="137">
        <v>29817</v>
      </c>
      <c r="J352" s="8">
        <v>1</v>
      </c>
      <c r="K352" s="8" t="s">
        <v>3981</v>
      </c>
      <c r="L352" s="9">
        <v>29817</v>
      </c>
      <c r="M352" s="138">
        <v>30</v>
      </c>
      <c r="N352" s="138">
        <f t="shared" si="40"/>
        <v>894510</v>
      </c>
      <c r="O352" s="11" t="s">
        <v>4165</v>
      </c>
      <c r="P352" s="22">
        <v>5.3172971458025715E-4</v>
      </c>
      <c r="Q352" s="22">
        <v>9.3075781167382379E-4</v>
      </c>
      <c r="R352" s="23">
        <v>4.2538377166420574E-2</v>
      </c>
      <c r="S352" s="24">
        <v>1.3961367175107356E-2</v>
      </c>
      <c r="T352" s="23">
        <v>5.6499744341527929E-2</v>
      </c>
      <c r="U352" s="11"/>
      <c r="V352" s="28"/>
      <c r="W352" s="28"/>
      <c r="X352" s="29"/>
      <c r="Y352" s="108" t="str">
        <f t="shared" si="44"/>
        <v>NO OFERTADO</v>
      </c>
      <c r="Z352" s="108" t="str">
        <f t="shared" si="41"/>
        <v>CORRECTO</v>
      </c>
      <c r="AA352" s="29">
        <f t="shared" si="45"/>
        <v>0</v>
      </c>
      <c r="AB352" s="23">
        <v>1.0634594291605143E-2</v>
      </c>
      <c r="AC352" s="24">
        <v>4.6537890583691188E-3</v>
      </c>
      <c r="AD352" s="23">
        <v>1.5288383349974262E-2</v>
      </c>
      <c r="AE352" s="28"/>
      <c r="AF352" s="28"/>
      <c r="AG352" s="28"/>
      <c r="AH352" s="29"/>
      <c r="AI352" s="108" t="str">
        <f t="shared" si="46"/>
        <v>NO OFERTADO</v>
      </c>
      <c r="AJ352" s="108" t="str">
        <f t="shared" si="42"/>
        <v>CORRECTO</v>
      </c>
      <c r="AK352" s="108"/>
      <c r="AL352" s="108"/>
      <c r="AM352" s="108"/>
      <c r="AN352" s="28"/>
      <c r="AO352" s="28"/>
      <c r="AP352" s="28"/>
      <c r="AQ352" s="29"/>
      <c r="AR352" s="108" t="str">
        <f t="shared" si="47"/>
        <v>NO OFERTADO</v>
      </c>
      <c r="AS352" s="109" t="str">
        <f t="shared" si="43"/>
        <v>CORRECTO</v>
      </c>
    </row>
    <row r="353" spans="1:45" ht="24" x14ac:dyDescent="0.2">
      <c r="A353" s="134">
        <v>2556</v>
      </c>
      <c r="B353" s="135">
        <v>2815</v>
      </c>
      <c r="C353" s="10" t="s">
        <v>4632</v>
      </c>
      <c r="D353" s="136" t="s">
        <v>66</v>
      </c>
      <c r="E353" s="136" t="s">
        <v>6</v>
      </c>
      <c r="F353" s="136" t="s">
        <v>7</v>
      </c>
      <c r="G353" s="136" t="s">
        <v>8</v>
      </c>
      <c r="H353" s="136" t="s">
        <v>7</v>
      </c>
      <c r="I353" s="137" t="s">
        <v>45</v>
      </c>
      <c r="J353" s="8">
        <v>1</v>
      </c>
      <c r="K353" s="143"/>
      <c r="L353" s="9">
        <v>229270</v>
      </c>
      <c r="M353" s="9">
        <v>28</v>
      </c>
      <c r="N353" s="138">
        <f t="shared" si="40"/>
        <v>6419560</v>
      </c>
      <c r="O353" s="11" t="s">
        <v>4165</v>
      </c>
      <c r="P353" s="22">
        <v>3.8160230813862736E-3</v>
      </c>
      <c r="Q353" s="22"/>
      <c r="R353" s="23">
        <v>0.3052818465109019</v>
      </c>
      <c r="S353" s="7"/>
      <c r="T353" s="23">
        <v>0.3052818465109019</v>
      </c>
      <c r="U353" s="11"/>
      <c r="V353" s="28"/>
      <c r="W353" s="28"/>
      <c r="X353" s="29"/>
      <c r="Y353" s="108" t="str">
        <f t="shared" si="44"/>
        <v>NO OFERTADO</v>
      </c>
      <c r="Z353" s="108" t="str">
        <f t="shared" si="41"/>
        <v>CORRECTO</v>
      </c>
      <c r="AA353" s="29">
        <f t="shared" si="45"/>
        <v>0</v>
      </c>
      <c r="AB353" s="23">
        <v>7.6320461627725475E-2</v>
      </c>
      <c r="AC353" s="7"/>
      <c r="AD353" s="23">
        <v>7.6320461627725475E-2</v>
      </c>
      <c r="AE353" s="28"/>
      <c r="AF353" s="28"/>
      <c r="AG353" s="28"/>
      <c r="AH353" s="29"/>
      <c r="AI353" s="108" t="str">
        <f t="shared" si="46"/>
        <v>NO OFERTADO</v>
      </c>
      <c r="AJ353" s="108" t="str">
        <f t="shared" si="42"/>
        <v>CORRECTO</v>
      </c>
      <c r="AK353" s="108"/>
      <c r="AL353" s="108"/>
      <c r="AM353" s="108"/>
      <c r="AN353" s="28"/>
      <c r="AO353" s="28"/>
      <c r="AP353" s="28"/>
      <c r="AQ353" s="29"/>
      <c r="AR353" s="108" t="str">
        <f t="shared" si="47"/>
        <v>NO OFERTADO</v>
      </c>
      <c r="AS353" s="109" t="str">
        <f t="shared" si="43"/>
        <v>CORRECTO</v>
      </c>
    </row>
    <row r="354" spans="1:45" x14ac:dyDescent="0.25">
      <c r="A354" s="134">
        <v>2557</v>
      </c>
      <c r="B354" s="135">
        <v>2358</v>
      </c>
      <c r="C354" s="10" t="s">
        <v>2553</v>
      </c>
      <c r="D354" s="136" t="s">
        <v>3982</v>
      </c>
      <c r="E354" s="136" t="s">
        <v>559</v>
      </c>
      <c r="F354" s="136" t="s">
        <v>166</v>
      </c>
      <c r="G354" s="136" t="s">
        <v>8</v>
      </c>
      <c r="H354" s="136" t="s">
        <v>81</v>
      </c>
      <c r="I354" s="137" t="s">
        <v>45</v>
      </c>
      <c r="J354" s="8">
        <v>30</v>
      </c>
      <c r="K354" s="8" t="s">
        <v>3983</v>
      </c>
      <c r="L354" s="9">
        <v>245.67</v>
      </c>
      <c r="M354" s="138">
        <v>30</v>
      </c>
      <c r="N354" s="138">
        <f t="shared" si="40"/>
        <v>7370.0999999999995</v>
      </c>
      <c r="O354" s="11" t="s">
        <v>4165</v>
      </c>
      <c r="P354" s="22">
        <v>4.381059093166038E-6</v>
      </c>
      <c r="Q354" s="22"/>
      <c r="R354" s="23">
        <v>3.5048472745328302E-4</v>
      </c>
      <c r="S354" s="7"/>
      <c r="T354" s="23">
        <v>3.5048472745328302E-4</v>
      </c>
      <c r="U354" s="11"/>
      <c r="V354" s="28"/>
      <c r="W354" s="28"/>
      <c r="X354" s="29"/>
      <c r="Y354" s="108" t="str">
        <f t="shared" si="44"/>
        <v>NO OFERTADO</v>
      </c>
      <c r="Z354" s="108" t="str">
        <f t="shared" si="41"/>
        <v>CORRECTO</v>
      </c>
      <c r="AA354" s="29">
        <f t="shared" si="45"/>
        <v>0</v>
      </c>
      <c r="AB354" s="23">
        <v>8.7621181863320756E-5</v>
      </c>
      <c r="AC354" s="7"/>
      <c r="AD354" s="23">
        <v>8.7621181863320756E-5</v>
      </c>
      <c r="AE354" s="28"/>
      <c r="AF354" s="28"/>
      <c r="AG354" s="28"/>
      <c r="AH354" s="29"/>
      <c r="AI354" s="108" t="str">
        <f t="shared" si="46"/>
        <v>NO OFERTADO</v>
      </c>
      <c r="AJ354" s="108" t="str">
        <f t="shared" si="42"/>
        <v>CORRECTO</v>
      </c>
      <c r="AK354" s="108"/>
      <c r="AL354" s="108"/>
      <c r="AM354" s="108"/>
      <c r="AN354" s="28"/>
      <c r="AO354" s="28"/>
      <c r="AP354" s="28"/>
      <c r="AQ354" s="29"/>
      <c r="AR354" s="108" t="str">
        <f t="shared" si="47"/>
        <v>NO OFERTADO</v>
      </c>
      <c r="AS354" s="109" t="str">
        <f t="shared" si="43"/>
        <v>CORRECTO</v>
      </c>
    </row>
    <row r="355" spans="1:45" ht="24" x14ac:dyDescent="0.25">
      <c r="A355" s="134">
        <v>2558</v>
      </c>
      <c r="B355" s="135">
        <v>2359</v>
      </c>
      <c r="C355" s="10" t="s">
        <v>3107</v>
      </c>
      <c r="D355" s="136" t="s">
        <v>3984</v>
      </c>
      <c r="E355" s="136" t="s">
        <v>6</v>
      </c>
      <c r="F355" s="136" t="s">
        <v>101</v>
      </c>
      <c r="G355" s="136" t="s">
        <v>8</v>
      </c>
      <c r="H355" s="136" t="s">
        <v>7</v>
      </c>
      <c r="I355" s="137" t="s">
        <v>45</v>
      </c>
      <c r="J355" s="8">
        <v>1</v>
      </c>
      <c r="K355" s="8" t="s">
        <v>3109</v>
      </c>
      <c r="L355" s="9">
        <v>3783.6</v>
      </c>
      <c r="M355" s="138">
        <v>30</v>
      </c>
      <c r="N355" s="138">
        <f t="shared" si="40"/>
        <v>113508</v>
      </c>
      <c r="O355" s="11" t="s">
        <v>4165</v>
      </c>
      <c r="P355" s="22">
        <v>6.7473338970582583E-5</v>
      </c>
      <c r="Q355" s="22"/>
      <c r="R355" s="23">
        <v>5.3978671176466066E-3</v>
      </c>
      <c r="S355" s="7"/>
      <c r="T355" s="23">
        <v>5.3978671176466066E-3</v>
      </c>
      <c r="U355" s="11"/>
      <c r="V355" s="28"/>
      <c r="W355" s="28"/>
      <c r="X355" s="29"/>
      <c r="Y355" s="108" t="str">
        <f t="shared" si="44"/>
        <v>NO OFERTADO</v>
      </c>
      <c r="Z355" s="108" t="str">
        <f t="shared" si="41"/>
        <v>CORRECTO</v>
      </c>
      <c r="AA355" s="29">
        <f t="shared" si="45"/>
        <v>0</v>
      </c>
      <c r="AB355" s="23">
        <v>1.3494667794116517E-3</v>
      </c>
      <c r="AC355" s="7"/>
      <c r="AD355" s="23">
        <v>1.3494667794116517E-3</v>
      </c>
      <c r="AE355" s="28"/>
      <c r="AF355" s="28"/>
      <c r="AG355" s="28"/>
      <c r="AH355" s="29"/>
      <c r="AI355" s="108" t="str">
        <f t="shared" si="46"/>
        <v>NO OFERTADO</v>
      </c>
      <c r="AJ355" s="108" t="str">
        <f t="shared" si="42"/>
        <v>CORRECTO</v>
      </c>
      <c r="AK355" s="108"/>
      <c r="AL355" s="108"/>
      <c r="AM355" s="108"/>
      <c r="AN355" s="28"/>
      <c r="AO355" s="28"/>
      <c r="AP355" s="28"/>
      <c r="AQ355" s="29"/>
      <c r="AR355" s="108" t="str">
        <f t="shared" si="47"/>
        <v>NO OFERTADO</v>
      </c>
      <c r="AS355" s="109" t="str">
        <f t="shared" si="43"/>
        <v>CORRECTO</v>
      </c>
    </row>
    <row r="356" spans="1:45" ht="24" x14ac:dyDescent="0.25">
      <c r="A356" s="134">
        <v>2559</v>
      </c>
      <c r="B356" s="135">
        <v>1940</v>
      </c>
      <c r="C356" s="10" t="s">
        <v>3362</v>
      </c>
      <c r="D356" s="136" t="s">
        <v>3363</v>
      </c>
      <c r="E356" s="136" t="s">
        <v>748</v>
      </c>
      <c r="F356" s="136" t="s">
        <v>166</v>
      </c>
      <c r="G356" s="136" t="s">
        <v>3364</v>
      </c>
      <c r="H356" s="136" t="s">
        <v>81</v>
      </c>
      <c r="I356" s="137" t="s">
        <v>45</v>
      </c>
      <c r="J356" s="8">
        <v>100</v>
      </c>
      <c r="K356" s="8" t="s">
        <v>3365</v>
      </c>
      <c r="L356" s="9">
        <v>1163.8599999999999</v>
      </c>
      <c r="M356" s="138">
        <v>100</v>
      </c>
      <c r="N356" s="138">
        <f t="shared" si="40"/>
        <v>116385.99999999999</v>
      </c>
      <c r="O356" s="11" t="s">
        <v>4165</v>
      </c>
      <c r="P356" s="22">
        <v>6.9184128250257453E-5</v>
      </c>
      <c r="Q356" s="22"/>
      <c r="R356" s="23">
        <v>5.5347302600205961E-3</v>
      </c>
      <c r="S356" s="7"/>
      <c r="T356" s="23">
        <v>5.5347302600205961E-3</v>
      </c>
      <c r="U356" s="11"/>
      <c r="V356" s="28"/>
      <c r="W356" s="28"/>
      <c r="X356" s="29"/>
      <c r="Y356" s="108" t="str">
        <f t="shared" si="44"/>
        <v>NO OFERTADO</v>
      </c>
      <c r="Z356" s="108" t="str">
        <f t="shared" si="41"/>
        <v>CORRECTO</v>
      </c>
      <c r="AA356" s="29">
        <f t="shared" si="45"/>
        <v>0</v>
      </c>
      <c r="AB356" s="23">
        <v>1.383682565005149E-3</v>
      </c>
      <c r="AC356" s="7"/>
      <c r="AD356" s="23">
        <v>1.383682565005149E-3</v>
      </c>
      <c r="AE356" s="28"/>
      <c r="AF356" s="28"/>
      <c r="AG356" s="28"/>
      <c r="AH356" s="29"/>
      <c r="AI356" s="108" t="str">
        <f t="shared" si="46"/>
        <v>NO OFERTADO</v>
      </c>
      <c r="AJ356" s="108" t="str">
        <f t="shared" si="42"/>
        <v>CORRECTO</v>
      </c>
      <c r="AK356" s="108"/>
      <c r="AL356" s="108"/>
      <c r="AM356" s="108"/>
      <c r="AN356" s="28"/>
      <c r="AO356" s="28"/>
      <c r="AP356" s="28"/>
      <c r="AQ356" s="29"/>
      <c r="AR356" s="108" t="str">
        <f t="shared" si="47"/>
        <v>NO OFERTADO</v>
      </c>
      <c r="AS356" s="109" t="str">
        <f t="shared" si="43"/>
        <v>CORRECTO</v>
      </c>
    </row>
    <row r="357" spans="1:45" x14ac:dyDescent="0.25">
      <c r="A357" s="134">
        <v>2560</v>
      </c>
      <c r="B357" s="135">
        <v>2360</v>
      </c>
      <c r="C357" s="10" t="s">
        <v>3985</v>
      </c>
      <c r="D357" s="136" t="s">
        <v>2806</v>
      </c>
      <c r="E357" s="136" t="s">
        <v>36</v>
      </c>
      <c r="F357" s="136" t="s">
        <v>16</v>
      </c>
      <c r="G357" s="136" t="s">
        <v>17</v>
      </c>
      <c r="H357" s="136" t="s">
        <v>36</v>
      </c>
      <c r="I357" s="137" t="s">
        <v>45</v>
      </c>
      <c r="J357" s="8">
        <v>1</v>
      </c>
      <c r="K357" s="8" t="s">
        <v>3986</v>
      </c>
      <c r="L357" s="9">
        <v>91426.49</v>
      </c>
      <c r="M357" s="138">
        <v>1</v>
      </c>
      <c r="N357" s="138">
        <f t="shared" si="40"/>
        <v>91426.49</v>
      </c>
      <c r="O357" s="11" t="s">
        <v>4165</v>
      </c>
      <c r="P357" s="22">
        <v>5.4347275528249806E-5</v>
      </c>
      <c r="Q357" s="22"/>
      <c r="R357" s="23">
        <v>4.3477820422599843E-3</v>
      </c>
      <c r="S357" s="7"/>
      <c r="T357" s="23">
        <v>4.3477820422599843E-3</v>
      </c>
      <c r="U357" s="11"/>
      <c r="V357" s="28"/>
      <c r="W357" s="28"/>
      <c r="X357" s="29"/>
      <c r="Y357" s="108" t="str">
        <f t="shared" si="44"/>
        <v>NO OFERTADO</v>
      </c>
      <c r="Z357" s="108" t="str">
        <f t="shared" si="41"/>
        <v>CORRECTO</v>
      </c>
      <c r="AA357" s="29">
        <f t="shared" si="45"/>
        <v>0</v>
      </c>
      <c r="AB357" s="23">
        <v>1.0869455105649961E-3</v>
      </c>
      <c r="AC357" s="7"/>
      <c r="AD357" s="23">
        <v>1.0869455105649961E-3</v>
      </c>
      <c r="AE357" s="28"/>
      <c r="AF357" s="28"/>
      <c r="AG357" s="28"/>
      <c r="AH357" s="29"/>
      <c r="AI357" s="108" t="str">
        <f t="shared" si="46"/>
        <v>NO OFERTADO</v>
      </c>
      <c r="AJ357" s="108" t="str">
        <f t="shared" si="42"/>
        <v>CORRECTO</v>
      </c>
      <c r="AK357" s="108"/>
      <c r="AL357" s="108"/>
      <c r="AM357" s="108"/>
      <c r="AN357" s="28"/>
      <c r="AO357" s="28"/>
      <c r="AP357" s="28"/>
      <c r="AQ357" s="29"/>
      <c r="AR357" s="108" t="str">
        <f t="shared" si="47"/>
        <v>NO OFERTADO</v>
      </c>
      <c r="AS357" s="109" t="str">
        <f t="shared" si="43"/>
        <v>CORRECTO</v>
      </c>
    </row>
    <row r="358" spans="1:45" x14ac:dyDescent="0.25">
      <c r="A358" s="134">
        <v>2561</v>
      </c>
      <c r="B358" s="135">
        <v>2361</v>
      </c>
      <c r="C358" s="10" t="s">
        <v>3985</v>
      </c>
      <c r="D358" s="136" t="s">
        <v>3987</v>
      </c>
      <c r="E358" s="136" t="s">
        <v>36</v>
      </c>
      <c r="F358" s="136" t="s">
        <v>16</v>
      </c>
      <c r="G358" s="136" t="s">
        <v>17</v>
      </c>
      <c r="H358" s="136" t="s">
        <v>36</v>
      </c>
      <c r="I358" s="137" t="s">
        <v>45</v>
      </c>
      <c r="J358" s="8">
        <v>1</v>
      </c>
      <c r="K358" s="8" t="s">
        <v>3986</v>
      </c>
      <c r="L358" s="9">
        <v>10060.17</v>
      </c>
      <c r="M358" s="138">
        <v>1</v>
      </c>
      <c r="N358" s="138">
        <f t="shared" si="40"/>
        <v>10060.17</v>
      </c>
      <c r="O358" s="11" t="s">
        <v>4165</v>
      </c>
      <c r="P358" s="22">
        <v>5.9801358539634721E-6</v>
      </c>
      <c r="Q358" s="22"/>
      <c r="R358" s="23">
        <v>4.7841086831707777E-4</v>
      </c>
      <c r="S358" s="7"/>
      <c r="T358" s="23">
        <v>4.7841086831707777E-4</v>
      </c>
      <c r="U358" s="11"/>
      <c r="V358" s="28"/>
      <c r="W358" s="28"/>
      <c r="X358" s="29"/>
      <c r="Y358" s="108" t="str">
        <f t="shared" si="44"/>
        <v>NO OFERTADO</v>
      </c>
      <c r="Z358" s="108" t="str">
        <f t="shared" si="41"/>
        <v>CORRECTO</v>
      </c>
      <c r="AA358" s="29">
        <f t="shared" si="45"/>
        <v>0</v>
      </c>
      <c r="AB358" s="23">
        <v>1.1960271707926944E-4</v>
      </c>
      <c r="AC358" s="7"/>
      <c r="AD358" s="23">
        <v>1.1960271707926944E-4</v>
      </c>
      <c r="AE358" s="28"/>
      <c r="AF358" s="28"/>
      <c r="AG358" s="28"/>
      <c r="AH358" s="29"/>
      <c r="AI358" s="108" t="str">
        <f t="shared" si="46"/>
        <v>NO OFERTADO</v>
      </c>
      <c r="AJ358" s="108" t="str">
        <f t="shared" si="42"/>
        <v>CORRECTO</v>
      </c>
      <c r="AK358" s="108"/>
      <c r="AL358" s="108"/>
      <c r="AM358" s="108"/>
      <c r="AN358" s="28"/>
      <c r="AO358" s="28"/>
      <c r="AP358" s="28"/>
      <c r="AQ358" s="29"/>
      <c r="AR358" s="108" t="str">
        <f t="shared" si="47"/>
        <v>NO OFERTADO</v>
      </c>
      <c r="AS358" s="109" t="str">
        <f t="shared" si="43"/>
        <v>CORRECTO</v>
      </c>
    </row>
    <row r="359" spans="1:45" x14ac:dyDescent="0.25">
      <c r="A359" s="134">
        <v>2562</v>
      </c>
      <c r="B359" s="135">
        <v>1913</v>
      </c>
      <c r="C359" s="10" t="s">
        <v>2805</v>
      </c>
      <c r="D359" s="136" t="s">
        <v>3314</v>
      </c>
      <c r="E359" s="136" t="s">
        <v>15</v>
      </c>
      <c r="F359" s="136" t="s">
        <v>16</v>
      </c>
      <c r="G359" s="136" t="s">
        <v>17</v>
      </c>
      <c r="H359" s="136" t="s">
        <v>18</v>
      </c>
      <c r="I359" s="137" t="s">
        <v>45</v>
      </c>
      <c r="J359" s="8">
        <v>1</v>
      </c>
      <c r="K359" s="8" t="s">
        <v>2807</v>
      </c>
      <c r="L359" s="9">
        <v>200926</v>
      </c>
      <c r="M359" s="138">
        <v>1</v>
      </c>
      <c r="N359" s="138">
        <f t="shared" si="40"/>
        <v>200926</v>
      </c>
      <c r="O359" s="11" t="s">
        <v>4165</v>
      </c>
      <c r="P359" s="22">
        <v>1.1943782029463364E-4</v>
      </c>
      <c r="Q359" s="22"/>
      <c r="R359" s="23">
        <v>9.5550256235706916E-3</v>
      </c>
      <c r="S359" s="7"/>
      <c r="T359" s="23">
        <v>9.5550256235706916E-3</v>
      </c>
      <c r="U359" s="11"/>
      <c r="V359" s="28"/>
      <c r="W359" s="28"/>
      <c r="X359" s="29"/>
      <c r="Y359" s="108" t="str">
        <f t="shared" si="44"/>
        <v>NO OFERTADO</v>
      </c>
      <c r="Z359" s="108" t="str">
        <f t="shared" si="41"/>
        <v>CORRECTO</v>
      </c>
      <c r="AA359" s="29">
        <f t="shared" si="45"/>
        <v>0</v>
      </c>
      <c r="AB359" s="23">
        <v>2.3887564058926729E-3</v>
      </c>
      <c r="AC359" s="7"/>
      <c r="AD359" s="23">
        <v>2.3887564058926729E-3</v>
      </c>
      <c r="AE359" s="28"/>
      <c r="AF359" s="28"/>
      <c r="AG359" s="28"/>
      <c r="AH359" s="29"/>
      <c r="AI359" s="108" t="str">
        <f t="shared" si="46"/>
        <v>NO OFERTADO</v>
      </c>
      <c r="AJ359" s="108" t="str">
        <f t="shared" si="42"/>
        <v>CORRECTO</v>
      </c>
      <c r="AK359" s="108"/>
      <c r="AL359" s="108"/>
      <c r="AM359" s="108"/>
      <c r="AN359" s="28"/>
      <c r="AO359" s="28"/>
      <c r="AP359" s="28"/>
      <c r="AQ359" s="29"/>
      <c r="AR359" s="108" t="str">
        <f t="shared" si="47"/>
        <v>NO OFERTADO</v>
      </c>
      <c r="AS359" s="109" t="str">
        <f t="shared" si="43"/>
        <v>CORRECTO</v>
      </c>
    </row>
    <row r="360" spans="1:45" ht="24" x14ac:dyDescent="0.25">
      <c r="A360" s="134">
        <v>2563</v>
      </c>
      <c r="B360" s="135">
        <v>2146</v>
      </c>
      <c r="C360" s="10" t="s">
        <v>3696</v>
      </c>
      <c r="D360" s="136" t="s">
        <v>494</v>
      </c>
      <c r="E360" s="136" t="s">
        <v>6</v>
      </c>
      <c r="F360" s="136" t="s">
        <v>101</v>
      </c>
      <c r="G360" s="136" t="s">
        <v>8</v>
      </c>
      <c r="H360" s="136" t="s">
        <v>7</v>
      </c>
      <c r="I360" s="137" t="s">
        <v>45</v>
      </c>
      <c r="J360" s="8">
        <v>1</v>
      </c>
      <c r="K360" s="8" t="s">
        <v>3697</v>
      </c>
      <c r="L360" s="9">
        <v>629.54999999999995</v>
      </c>
      <c r="M360" s="138">
        <v>10</v>
      </c>
      <c r="N360" s="138">
        <f t="shared" ref="N360:N421" si="48">M360*L360</f>
        <v>6295.5</v>
      </c>
      <c r="O360" s="11" t="s">
        <v>4165</v>
      </c>
      <c r="P360" s="22">
        <v>3.7422772446814556E-6</v>
      </c>
      <c r="Q360" s="22"/>
      <c r="R360" s="23">
        <v>2.9938217957451644E-4</v>
      </c>
      <c r="S360" s="7"/>
      <c r="T360" s="23">
        <v>2.9938217957451644E-4</v>
      </c>
      <c r="U360" s="11"/>
      <c r="V360" s="28"/>
      <c r="W360" s="28"/>
      <c r="X360" s="29"/>
      <c r="Y360" s="108" t="str">
        <f t="shared" si="44"/>
        <v>NO OFERTADO</v>
      </c>
      <c r="Z360" s="108" t="str">
        <f t="shared" si="41"/>
        <v>CORRECTO</v>
      </c>
      <c r="AA360" s="29">
        <f t="shared" si="45"/>
        <v>0</v>
      </c>
      <c r="AB360" s="23">
        <v>7.4845544893629111E-5</v>
      </c>
      <c r="AC360" s="7"/>
      <c r="AD360" s="23">
        <v>7.4845544893629111E-5</v>
      </c>
      <c r="AE360" s="28"/>
      <c r="AF360" s="28"/>
      <c r="AG360" s="28"/>
      <c r="AH360" s="29"/>
      <c r="AI360" s="108" t="str">
        <f t="shared" si="46"/>
        <v>NO OFERTADO</v>
      </c>
      <c r="AJ360" s="108" t="str">
        <f t="shared" si="42"/>
        <v>CORRECTO</v>
      </c>
      <c r="AK360" s="108"/>
      <c r="AL360" s="108"/>
      <c r="AM360" s="108"/>
      <c r="AN360" s="28"/>
      <c r="AO360" s="28"/>
      <c r="AP360" s="28"/>
      <c r="AQ360" s="29"/>
      <c r="AR360" s="108" t="str">
        <f t="shared" si="47"/>
        <v>NO OFERTADO</v>
      </c>
      <c r="AS360" s="109" t="str">
        <f t="shared" si="43"/>
        <v>CORRECTO</v>
      </c>
    </row>
    <row r="361" spans="1:45" ht="24" x14ac:dyDescent="0.25">
      <c r="A361" s="134">
        <v>2564</v>
      </c>
      <c r="B361" s="135">
        <v>2362</v>
      </c>
      <c r="C361" s="10" t="s">
        <v>3988</v>
      </c>
      <c r="D361" s="136" t="s">
        <v>128</v>
      </c>
      <c r="E361" s="136" t="s">
        <v>6</v>
      </c>
      <c r="F361" s="136" t="s">
        <v>7</v>
      </c>
      <c r="G361" s="136" t="s">
        <v>8</v>
      </c>
      <c r="H361" s="136" t="s">
        <v>7</v>
      </c>
      <c r="I361" s="137" t="s">
        <v>45</v>
      </c>
      <c r="J361" s="8">
        <v>1</v>
      </c>
      <c r="K361" s="8" t="s">
        <v>3989</v>
      </c>
      <c r="L361" s="9">
        <v>16750.88</v>
      </c>
      <c r="M361" s="138">
        <v>30</v>
      </c>
      <c r="N361" s="138">
        <f t="shared" si="48"/>
        <v>502526.4</v>
      </c>
      <c r="O361" s="11" t="s">
        <v>4165</v>
      </c>
      <c r="P361" s="22">
        <v>2.9872021468853798E-4</v>
      </c>
      <c r="Q361" s="22"/>
      <c r="R361" s="23">
        <v>2.3897617175083038E-2</v>
      </c>
      <c r="S361" s="7"/>
      <c r="T361" s="23">
        <v>2.3897617175083038E-2</v>
      </c>
      <c r="U361" s="11"/>
      <c r="V361" s="28"/>
      <c r="W361" s="28"/>
      <c r="X361" s="29"/>
      <c r="Y361" s="108" t="str">
        <f t="shared" si="44"/>
        <v>NO OFERTADO</v>
      </c>
      <c r="Z361" s="108" t="str">
        <f t="shared" si="41"/>
        <v>CORRECTO</v>
      </c>
      <c r="AA361" s="29">
        <f t="shared" si="45"/>
        <v>0</v>
      </c>
      <c r="AB361" s="23">
        <v>5.9744042937707595E-3</v>
      </c>
      <c r="AC361" s="7"/>
      <c r="AD361" s="23">
        <v>5.9744042937707595E-3</v>
      </c>
      <c r="AE361" s="28"/>
      <c r="AF361" s="28"/>
      <c r="AG361" s="28"/>
      <c r="AH361" s="29"/>
      <c r="AI361" s="108" t="str">
        <f t="shared" si="46"/>
        <v>NO OFERTADO</v>
      </c>
      <c r="AJ361" s="108" t="str">
        <f t="shared" si="42"/>
        <v>CORRECTO</v>
      </c>
      <c r="AK361" s="108"/>
      <c r="AL361" s="108"/>
      <c r="AM361" s="108"/>
      <c r="AN361" s="28"/>
      <c r="AO361" s="28"/>
      <c r="AP361" s="28"/>
      <c r="AQ361" s="29"/>
      <c r="AR361" s="108" t="str">
        <f t="shared" si="47"/>
        <v>NO OFERTADO</v>
      </c>
      <c r="AS361" s="109" t="str">
        <f t="shared" si="43"/>
        <v>CORRECTO</v>
      </c>
    </row>
    <row r="362" spans="1:45" x14ac:dyDescent="0.25">
      <c r="A362" s="134">
        <v>2565</v>
      </c>
      <c r="B362" s="135">
        <v>2363</v>
      </c>
      <c r="C362" s="10" t="s">
        <v>3990</v>
      </c>
      <c r="D362" s="136" t="s">
        <v>3991</v>
      </c>
      <c r="E362" s="136" t="s">
        <v>36</v>
      </c>
      <c r="F362" s="136" t="s">
        <v>36</v>
      </c>
      <c r="G362" s="136" t="s">
        <v>17</v>
      </c>
      <c r="H362" s="136" t="s">
        <v>36</v>
      </c>
      <c r="I362" s="137" t="s">
        <v>45</v>
      </c>
      <c r="J362" s="8">
        <v>1</v>
      </c>
      <c r="K362" s="8" t="s">
        <v>3992</v>
      </c>
      <c r="L362" s="9">
        <v>22635.39</v>
      </c>
      <c r="M362" s="138">
        <v>1</v>
      </c>
      <c r="N362" s="138">
        <f t="shared" si="48"/>
        <v>22635.39</v>
      </c>
      <c r="O362" s="11" t="s">
        <v>4165</v>
      </c>
      <c r="P362" s="22">
        <v>1.3455310129694253E-5</v>
      </c>
      <c r="Q362" s="22"/>
      <c r="R362" s="23">
        <v>1.0764248103755402E-3</v>
      </c>
      <c r="S362" s="7"/>
      <c r="T362" s="23">
        <v>1.0764248103755402E-3</v>
      </c>
      <c r="U362" s="11"/>
      <c r="V362" s="28"/>
      <c r="W362" s="28"/>
      <c r="X362" s="29"/>
      <c r="Y362" s="108" t="str">
        <f t="shared" si="44"/>
        <v>NO OFERTADO</v>
      </c>
      <c r="Z362" s="108" t="str">
        <f t="shared" si="41"/>
        <v>CORRECTO</v>
      </c>
      <c r="AA362" s="29">
        <f t="shared" si="45"/>
        <v>0</v>
      </c>
      <c r="AB362" s="23">
        <v>2.6910620259388505E-4</v>
      </c>
      <c r="AC362" s="7"/>
      <c r="AD362" s="23">
        <v>2.6910620259388505E-4</v>
      </c>
      <c r="AE362" s="28"/>
      <c r="AF362" s="28"/>
      <c r="AG362" s="28"/>
      <c r="AH362" s="29"/>
      <c r="AI362" s="108" t="str">
        <f t="shared" si="46"/>
        <v>NO OFERTADO</v>
      </c>
      <c r="AJ362" s="108" t="str">
        <f t="shared" si="42"/>
        <v>CORRECTO</v>
      </c>
      <c r="AK362" s="108"/>
      <c r="AL362" s="108"/>
      <c r="AM362" s="108"/>
      <c r="AN362" s="28"/>
      <c r="AO362" s="28"/>
      <c r="AP362" s="28"/>
      <c r="AQ362" s="29"/>
      <c r="AR362" s="108" t="str">
        <f t="shared" si="47"/>
        <v>NO OFERTADO</v>
      </c>
      <c r="AS362" s="109" t="str">
        <f t="shared" si="43"/>
        <v>CORRECTO</v>
      </c>
    </row>
    <row r="363" spans="1:45" x14ac:dyDescent="0.25">
      <c r="A363" s="134">
        <v>2566</v>
      </c>
      <c r="B363" s="135">
        <v>1906</v>
      </c>
      <c r="C363" s="10" t="s">
        <v>3307</v>
      </c>
      <c r="D363" s="136" t="s">
        <v>51</v>
      </c>
      <c r="E363" s="136" t="s">
        <v>36</v>
      </c>
      <c r="F363" s="136" t="s">
        <v>36</v>
      </c>
      <c r="G363" s="136" t="s">
        <v>17</v>
      </c>
      <c r="H363" s="136" t="s">
        <v>36</v>
      </c>
      <c r="I363" s="137">
        <v>271301</v>
      </c>
      <c r="J363" s="8">
        <v>1</v>
      </c>
      <c r="K363" s="8" t="s">
        <v>2801</v>
      </c>
      <c r="L363" s="9">
        <v>268954.17</v>
      </c>
      <c r="M363" s="138">
        <v>1</v>
      </c>
      <c r="N363" s="138">
        <f t="shared" si="48"/>
        <v>268954.17</v>
      </c>
      <c r="O363" s="11" t="s">
        <v>4165</v>
      </c>
      <c r="P363" s="22">
        <v>1.5987627198049204E-4</v>
      </c>
      <c r="Q363" s="22">
        <v>2.7985287443376772E-4</v>
      </c>
      <c r="R363" s="23">
        <v>1.2790101758439363E-2</v>
      </c>
      <c r="S363" s="24">
        <v>4.1977931165065163E-3</v>
      </c>
      <c r="T363" s="23">
        <v>1.698789487494588E-2</v>
      </c>
      <c r="U363" s="11"/>
      <c r="V363" s="28"/>
      <c r="W363" s="28"/>
      <c r="X363" s="29"/>
      <c r="Y363" s="108" t="str">
        <f t="shared" si="44"/>
        <v>NO OFERTADO</v>
      </c>
      <c r="Z363" s="108" t="str">
        <f t="shared" si="41"/>
        <v>CORRECTO</v>
      </c>
      <c r="AA363" s="29">
        <f t="shared" si="45"/>
        <v>0</v>
      </c>
      <c r="AB363" s="23">
        <v>3.1975254396098408E-3</v>
      </c>
      <c r="AC363" s="24">
        <v>1.3992643721688386E-3</v>
      </c>
      <c r="AD363" s="23">
        <v>4.5967898117786794E-3</v>
      </c>
      <c r="AE363" s="28"/>
      <c r="AF363" s="28"/>
      <c r="AG363" s="28"/>
      <c r="AH363" s="29"/>
      <c r="AI363" s="108" t="str">
        <f t="shared" si="46"/>
        <v>NO OFERTADO</v>
      </c>
      <c r="AJ363" s="108" t="str">
        <f t="shared" si="42"/>
        <v>CORRECTO</v>
      </c>
      <c r="AK363" s="108"/>
      <c r="AL363" s="108"/>
      <c r="AM363" s="108"/>
      <c r="AN363" s="28"/>
      <c r="AO363" s="28"/>
      <c r="AP363" s="28"/>
      <c r="AQ363" s="29"/>
      <c r="AR363" s="108" t="str">
        <f t="shared" si="47"/>
        <v>NO OFERTADO</v>
      </c>
      <c r="AS363" s="109" t="str">
        <f t="shared" si="43"/>
        <v>CORRECTO</v>
      </c>
    </row>
    <row r="364" spans="1:45" x14ac:dyDescent="0.25">
      <c r="A364" s="134">
        <v>2567</v>
      </c>
      <c r="B364" s="135">
        <v>2092</v>
      </c>
      <c r="C364" s="10" t="s">
        <v>1937</v>
      </c>
      <c r="D364" s="136" t="s">
        <v>3623</v>
      </c>
      <c r="E364" s="136" t="s">
        <v>16</v>
      </c>
      <c r="F364" s="136" t="s">
        <v>16</v>
      </c>
      <c r="G364" s="136" t="s">
        <v>17</v>
      </c>
      <c r="H364" s="136" t="s">
        <v>16</v>
      </c>
      <c r="I364" s="137" t="s">
        <v>45</v>
      </c>
      <c r="J364" s="8">
        <v>1</v>
      </c>
      <c r="K364" s="8" t="s">
        <v>1938</v>
      </c>
      <c r="L364" s="9">
        <v>2314.3000000000002</v>
      </c>
      <c r="M364" s="138">
        <v>1</v>
      </c>
      <c r="N364" s="138">
        <f t="shared" si="48"/>
        <v>2314.3000000000002</v>
      </c>
      <c r="O364" s="11" t="s">
        <v>4165</v>
      </c>
      <c r="P364" s="22">
        <v>1.3757052223598273E-6</v>
      </c>
      <c r="Q364" s="22"/>
      <c r="R364" s="23">
        <v>1.1005641778878618E-4</v>
      </c>
      <c r="S364" s="7"/>
      <c r="T364" s="23">
        <v>1.1005641778878618E-4</v>
      </c>
      <c r="U364" s="11"/>
      <c r="V364" s="28"/>
      <c r="W364" s="28"/>
      <c r="X364" s="29"/>
      <c r="Y364" s="108" t="str">
        <f t="shared" si="44"/>
        <v>NO OFERTADO</v>
      </c>
      <c r="Z364" s="108" t="str">
        <f t="shared" si="41"/>
        <v>CORRECTO</v>
      </c>
      <c r="AA364" s="29">
        <f t="shared" si="45"/>
        <v>0</v>
      </c>
      <c r="AB364" s="23">
        <v>2.7514104447196546E-5</v>
      </c>
      <c r="AC364" s="7"/>
      <c r="AD364" s="23">
        <v>2.7514104447196546E-5</v>
      </c>
      <c r="AE364" s="28"/>
      <c r="AF364" s="28"/>
      <c r="AG364" s="28"/>
      <c r="AH364" s="29"/>
      <c r="AI364" s="108" t="str">
        <f t="shared" si="46"/>
        <v>NO OFERTADO</v>
      </c>
      <c r="AJ364" s="108" t="str">
        <f t="shared" si="42"/>
        <v>CORRECTO</v>
      </c>
      <c r="AK364" s="108"/>
      <c r="AL364" s="108"/>
      <c r="AM364" s="108"/>
      <c r="AN364" s="28"/>
      <c r="AO364" s="28"/>
      <c r="AP364" s="28"/>
      <c r="AQ364" s="29"/>
      <c r="AR364" s="108" t="str">
        <f t="shared" si="47"/>
        <v>NO OFERTADO</v>
      </c>
      <c r="AS364" s="109" t="str">
        <f t="shared" si="43"/>
        <v>CORRECTO</v>
      </c>
    </row>
    <row r="365" spans="1:45" ht="24" x14ac:dyDescent="0.25">
      <c r="A365" s="134">
        <v>2568</v>
      </c>
      <c r="B365" s="135">
        <v>2364</v>
      </c>
      <c r="C365" s="10" t="s">
        <v>734</v>
      </c>
      <c r="D365" s="136" t="s">
        <v>66</v>
      </c>
      <c r="E365" s="136" t="s">
        <v>6</v>
      </c>
      <c r="F365" s="136" t="s">
        <v>101</v>
      </c>
      <c r="G365" s="136" t="s">
        <v>8</v>
      </c>
      <c r="H365" s="136" t="s">
        <v>7</v>
      </c>
      <c r="I365" s="137">
        <v>993.7</v>
      </c>
      <c r="J365" s="8">
        <v>1</v>
      </c>
      <c r="K365" s="8" t="s">
        <v>735</v>
      </c>
      <c r="L365" s="9">
        <v>938.03</v>
      </c>
      <c r="M365" s="138">
        <v>30</v>
      </c>
      <c r="N365" s="138">
        <f t="shared" si="48"/>
        <v>28140.899999999998</v>
      </c>
      <c r="O365" s="11" t="s">
        <v>4165</v>
      </c>
      <c r="P365" s="22">
        <v>1.6727988200278986E-5</v>
      </c>
      <c r="Q365" s="22">
        <v>2.9281240570292009E-5</v>
      </c>
      <c r="R365" s="23">
        <v>1.3382390560223189E-3</v>
      </c>
      <c r="S365" s="24">
        <v>4.3921860855438013E-4</v>
      </c>
      <c r="T365" s="23">
        <v>1.7774576645766991E-3</v>
      </c>
      <c r="U365" s="11"/>
      <c r="V365" s="28"/>
      <c r="W365" s="28"/>
      <c r="X365" s="29"/>
      <c r="Y365" s="108" t="str">
        <f t="shared" si="44"/>
        <v>NO OFERTADO</v>
      </c>
      <c r="Z365" s="108" t="str">
        <f t="shared" si="41"/>
        <v>CORRECTO</v>
      </c>
      <c r="AA365" s="29">
        <f t="shared" si="45"/>
        <v>0</v>
      </c>
      <c r="AB365" s="23">
        <v>3.3455976400557973E-4</v>
      </c>
      <c r="AC365" s="24">
        <v>1.4640620285146004E-4</v>
      </c>
      <c r="AD365" s="23">
        <v>4.8096596685703977E-4</v>
      </c>
      <c r="AE365" s="28"/>
      <c r="AF365" s="28"/>
      <c r="AG365" s="28"/>
      <c r="AH365" s="29"/>
      <c r="AI365" s="108" t="str">
        <f t="shared" si="46"/>
        <v>NO OFERTADO</v>
      </c>
      <c r="AJ365" s="108" t="str">
        <f t="shared" si="42"/>
        <v>CORRECTO</v>
      </c>
      <c r="AK365" s="108"/>
      <c r="AL365" s="108"/>
      <c r="AM365" s="108"/>
      <c r="AN365" s="28"/>
      <c r="AO365" s="28"/>
      <c r="AP365" s="28"/>
      <c r="AQ365" s="29"/>
      <c r="AR365" s="108" t="str">
        <f t="shared" si="47"/>
        <v>NO OFERTADO</v>
      </c>
      <c r="AS365" s="109" t="str">
        <f t="shared" si="43"/>
        <v>CORRECTO</v>
      </c>
    </row>
    <row r="366" spans="1:45" ht="24" x14ac:dyDescent="0.25">
      <c r="A366" s="134">
        <v>2571</v>
      </c>
      <c r="B366" s="135">
        <v>2084</v>
      </c>
      <c r="C366" s="10" t="s">
        <v>3617</v>
      </c>
      <c r="D366" s="136" t="s">
        <v>494</v>
      </c>
      <c r="E366" s="136" t="s">
        <v>6</v>
      </c>
      <c r="F366" s="136" t="s">
        <v>101</v>
      </c>
      <c r="G366" s="136" t="s">
        <v>8</v>
      </c>
      <c r="H366" s="136" t="s">
        <v>7</v>
      </c>
      <c r="I366" s="137" t="s">
        <v>45</v>
      </c>
      <c r="J366" s="8">
        <v>1</v>
      </c>
      <c r="K366" s="8" t="s">
        <v>3618</v>
      </c>
      <c r="L366" s="9">
        <v>3479.86</v>
      </c>
      <c r="M366" s="138">
        <v>20</v>
      </c>
      <c r="N366" s="138">
        <f t="shared" si="48"/>
        <v>69597.2</v>
      </c>
      <c r="O366" s="11" t="s">
        <v>4165</v>
      </c>
      <c r="P366" s="22">
        <v>4.1371140950447807E-5</v>
      </c>
      <c r="Q366" s="22"/>
      <c r="R366" s="23">
        <v>3.3096912760358244E-3</v>
      </c>
      <c r="S366" s="7"/>
      <c r="T366" s="23">
        <v>3.3096912760358244E-3</v>
      </c>
      <c r="U366" s="11"/>
      <c r="V366" s="28"/>
      <c r="W366" s="28"/>
      <c r="X366" s="29"/>
      <c r="Y366" s="108" t="str">
        <f t="shared" si="44"/>
        <v>NO OFERTADO</v>
      </c>
      <c r="Z366" s="108" t="str">
        <f t="shared" si="41"/>
        <v>CORRECTO</v>
      </c>
      <c r="AA366" s="29">
        <f t="shared" si="45"/>
        <v>0</v>
      </c>
      <c r="AB366" s="23">
        <v>8.2742281900895611E-4</v>
      </c>
      <c r="AC366" s="7"/>
      <c r="AD366" s="23">
        <v>8.2742281900895611E-4</v>
      </c>
      <c r="AE366" s="28"/>
      <c r="AF366" s="28"/>
      <c r="AG366" s="28"/>
      <c r="AH366" s="29"/>
      <c r="AI366" s="108" t="str">
        <f t="shared" si="46"/>
        <v>NO OFERTADO</v>
      </c>
      <c r="AJ366" s="108" t="str">
        <f t="shared" si="42"/>
        <v>CORRECTO</v>
      </c>
      <c r="AK366" s="108"/>
      <c r="AL366" s="108"/>
      <c r="AM366" s="108"/>
      <c r="AN366" s="28"/>
      <c r="AO366" s="28"/>
      <c r="AP366" s="28"/>
      <c r="AQ366" s="29"/>
      <c r="AR366" s="108" t="str">
        <f t="shared" si="47"/>
        <v>NO OFERTADO</v>
      </c>
      <c r="AS366" s="109" t="str">
        <f t="shared" si="43"/>
        <v>CORRECTO</v>
      </c>
    </row>
    <row r="367" spans="1:45" x14ac:dyDescent="0.25">
      <c r="A367" s="134">
        <v>2572</v>
      </c>
      <c r="B367" s="135">
        <v>1910</v>
      </c>
      <c r="C367" s="10" t="s">
        <v>912</v>
      </c>
      <c r="D367" s="136" t="s">
        <v>3312</v>
      </c>
      <c r="E367" s="136" t="s">
        <v>36</v>
      </c>
      <c r="F367" s="136" t="s">
        <v>15</v>
      </c>
      <c r="G367" s="136" t="s">
        <v>17</v>
      </c>
      <c r="H367" s="136" t="s">
        <v>18</v>
      </c>
      <c r="I367" s="137" t="s">
        <v>45</v>
      </c>
      <c r="J367" s="8">
        <v>1</v>
      </c>
      <c r="K367" s="8" t="s">
        <v>914</v>
      </c>
      <c r="L367" s="9">
        <v>219987.94</v>
      </c>
      <c r="M367" s="138">
        <v>1</v>
      </c>
      <c r="N367" s="138">
        <f t="shared" si="48"/>
        <v>219987.94</v>
      </c>
      <c r="O367" s="11" t="s">
        <v>4165</v>
      </c>
      <c r="P367" s="22">
        <v>1.3076894003118884E-4</v>
      </c>
      <c r="Q367" s="22"/>
      <c r="R367" s="23">
        <v>1.0461515202495107E-2</v>
      </c>
      <c r="S367" s="7"/>
      <c r="T367" s="23">
        <v>1.0461515202495107E-2</v>
      </c>
      <c r="U367" s="11"/>
      <c r="V367" s="28"/>
      <c r="W367" s="28"/>
      <c r="X367" s="29"/>
      <c r="Y367" s="108" t="str">
        <f t="shared" si="44"/>
        <v>NO OFERTADO</v>
      </c>
      <c r="Z367" s="108" t="str">
        <f t="shared" si="41"/>
        <v>CORRECTO</v>
      </c>
      <c r="AA367" s="29">
        <f t="shared" si="45"/>
        <v>0</v>
      </c>
      <c r="AB367" s="23">
        <v>2.6153788006237767E-3</v>
      </c>
      <c r="AC367" s="7"/>
      <c r="AD367" s="23">
        <v>2.6153788006237767E-3</v>
      </c>
      <c r="AE367" s="28"/>
      <c r="AF367" s="28"/>
      <c r="AG367" s="28"/>
      <c r="AH367" s="29"/>
      <c r="AI367" s="108" t="str">
        <f t="shared" si="46"/>
        <v>NO OFERTADO</v>
      </c>
      <c r="AJ367" s="108" t="str">
        <f t="shared" si="42"/>
        <v>CORRECTO</v>
      </c>
      <c r="AK367" s="108"/>
      <c r="AL367" s="108"/>
      <c r="AM367" s="108"/>
      <c r="AN367" s="28"/>
      <c r="AO367" s="28"/>
      <c r="AP367" s="28"/>
      <c r="AQ367" s="29"/>
      <c r="AR367" s="108" t="str">
        <f t="shared" si="47"/>
        <v>NO OFERTADO</v>
      </c>
      <c r="AS367" s="109" t="str">
        <f t="shared" si="43"/>
        <v>CORRECTO</v>
      </c>
    </row>
    <row r="368" spans="1:45" ht="24" x14ac:dyDescent="0.25">
      <c r="A368" s="134">
        <v>2573</v>
      </c>
      <c r="B368" s="135">
        <v>1912</v>
      </c>
      <c r="C368" s="10" t="s">
        <v>1663</v>
      </c>
      <c r="D368" s="136" t="s">
        <v>3313</v>
      </c>
      <c r="E368" s="136" t="s">
        <v>36</v>
      </c>
      <c r="F368" s="136" t="s">
        <v>15</v>
      </c>
      <c r="G368" s="136" t="s">
        <v>17</v>
      </c>
      <c r="H368" s="136" t="s">
        <v>18</v>
      </c>
      <c r="I368" s="137">
        <v>240932.00000000003</v>
      </c>
      <c r="J368" s="8">
        <v>1</v>
      </c>
      <c r="K368" s="8" t="s">
        <v>610</v>
      </c>
      <c r="L368" s="9">
        <v>240932</v>
      </c>
      <c r="M368" s="138">
        <v>1</v>
      </c>
      <c r="N368" s="138">
        <f t="shared" si="48"/>
        <v>240932</v>
      </c>
      <c r="O368" s="11" t="s">
        <v>4165</v>
      </c>
      <c r="P368" s="22">
        <v>1.4321886126846038E-4</v>
      </c>
      <c r="Q368" s="22">
        <v>2.5069517510390907E-4</v>
      </c>
      <c r="R368" s="23">
        <v>1.1457508901476831E-2</v>
      </c>
      <c r="S368" s="24">
        <v>3.7604276265586359E-3</v>
      </c>
      <c r="T368" s="23">
        <v>1.5217936528035467E-2</v>
      </c>
      <c r="U368" s="11"/>
      <c r="V368" s="28"/>
      <c r="W368" s="28"/>
      <c r="X368" s="29"/>
      <c r="Y368" s="108" t="str">
        <f t="shared" si="44"/>
        <v>NO OFERTADO</v>
      </c>
      <c r="Z368" s="108" t="str">
        <f t="shared" si="41"/>
        <v>CORRECTO</v>
      </c>
      <c r="AA368" s="29">
        <f t="shared" si="45"/>
        <v>0</v>
      </c>
      <c r="AB368" s="23">
        <v>2.8643772253692077E-3</v>
      </c>
      <c r="AC368" s="24">
        <v>1.2534758755195453E-3</v>
      </c>
      <c r="AD368" s="23">
        <v>4.1178531008887534E-3</v>
      </c>
      <c r="AE368" s="28"/>
      <c r="AF368" s="28"/>
      <c r="AG368" s="28"/>
      <c r="AH368" s="29"/>
      <c r="AI368" s="108" t="str">
        <f t="shared" si="46"/>
        <v>NO OFERTADO</v>
      </c>
      <c r="AJ368" s="108" t="str">
        <f t="shared" si="42"/>
        <v>CORRECTO</v>
      </c>
      <c r="AK368" s="108"/>
      <c r="AL368" s="108"/>
      <c r="AM368" s="108"/>
      <c r="AN368" s="28"/>
      <c r="AO368" s="28"/>
      <c r="AP368" s="28"/>
      <c r="AQ368" s="29"/>
      <c r="AR368" s="108" t="str">
        <f t="shared" si="47"/>
        <v>NO OFERTADO</v>
      </c>
      <c r="AS368" s="109" t="str">
        <f t="shared" si="43"/>
        <v>CORRECTO</v>
      </c>
    </row>
    <row r="369" spans="1:45" ht="24" x14ac:dyDescent="0.25">
      <c r="A369" s="134">
        <v>2574</v>
      </c>
      <c r="B369" s="135">
        <v>2148</v>
      </c>
      <c r="C369" s="10" t="s">
        <v>3399</v>
      </c>
      <c r="D369" s="136" t="s">
        <v>3698</v>
      </c>
      <c r="E369" s="136" t="s">
        <v>1095</v>
      </c>
      <c r="F369" s="136" t="s">
        <v>1095</v>
      </c>
      <c r="G369" s="136" t="s">
        <v>537</v>
      </c>
      <c r="H369" s="136" t="s">
        <v>965</v>
      </c>
      <c r="I369" s="137" t="s">
        <v>45</v>
      </c>
      <c r="J369" s="8">
        <v>1</v>
      </c>
      <c r="K369" s="8" t="s">
        <v>1166</v>
      </c>
      <c r="L369" s="9">
        <v>1094</v>
      </c>
      <c r="M369" s="138">
        <v>5</v>
      </c>
      <c r="N369" s="138">
        <f t="shared" si="48"/>
        <v>5470</v>
      </c>
      <c r="O369" s="11" t="s">
        <v>4165</v>
      </c>
      <c r="P369" s="22">
        <v>3.251569617728149E-6</v>
      </c>
      <c r="Q369" s="22"/>
      <c r="R369" s="23">
        <v>2.6012556941825191E-4</v>
      </c>
      <c r="S369" s="7"/>
      <c r="T369" s="23">
        <v>2.6012556941825191E-4</v>
      </c>
      <c r="U369" s="11"/>
      <c r="V369" s="28"/>
      <c r="W369" s="28"/>
      <c r="X369" s="29"/>
      <c r="Y369" s="108" t="str">
        <f t="shared" si="44"/>
        <v>NO OFERTADO</v>
      </c>
      <c r="Z369" s="108" t="str">
        <f t="shared" si="41"/>
        <v>CORRECTO</v>
      </c>
      <c r="AA369" s="29">
        <f t="shared" si="45"/>
        <v>0</v>
      </c>
      <c r="AB369" s="23">
        <v>6.5031392354562978E-5</v>
      </c>
      <c r="AC369" s="7"/>
      <c r="AD369" s="23">
        <v>6.5031392354562978E-5</v>
      </c>
      <c r="AE369" s="28"/>
      <c r="AF369" s="28"/>
      <c r="AG369" s="28"/>
      <c r="AH369" s="29"/>
      <c r="AI369" s="108" t="str">
        <f t="shared" si="46"/>
        <v>NO OFERTADO</v>
      </c>
      <c r="AJ369" s="108" t="str">
        <f t="shared" si="42"/>
        <v>CORRECTO</v>
      </c>
      <c r="AK369" s="108"/>
      <c r="AL369" s="108"/>
      <c r="AM369" s="108"/>
      <c r="AN369" s="28"/>
      <c r="AO369" s="28"/>
      <c r="AP369" s="28"/>
      <c r="AQ369" s="29"/>
      <c r="AR369" s="108" t="str">
        <f t="shared" si="47"/>
        <v>NO OFERTADO</v>
      </c>
      <c r="AS369" s="109" t="str">
        <f t="shared" si="43"/>
        <v>CORRECTO</v>
      </c>
    </row>
    <row r="370" spans="1:45" ht="24" x14ac:dyDescent="0.25">
      <c r="A370" s="134">
        <v>2575</v>
      </c>
      <c r="B370" s="135">
        <v>2055</v>
      </c>
      <c r="C370" s="10" t="s">
        <v>3571</v>
      </c>
      <c r="D370" s="136" t="s">
        <v>3572</v>
      </c>
      <c r="E370" s="136" t="s">
        <v>1095</v>
      </c>
      <c r="F370" s="136" t="s">
        <v>1095</v>
      </c>
      <c r="G370" s="136" t="s">
        <v>537</v>
      </c>
      <c r="H370" s="136" t="s">
        <v>965</v>
      </c>
      <c r="I370" s="137" t="s">
        <v>45</v>
      </c>
      <c r="J370" s="8">
        <v>1</v>
      </c>
      <c r="K370" s="8" t="s">
        <v>3573</v>
      </c>
      <c r="L370" s="9">
        <v>9692.86</v>
      </c>
      <c r="M370" s="138">
        <v>7</v>
      </c>
      <c r="N370" s="138">
        <f t="shared" si="48"/>
        <v>67850.02</v>
      </c>
      <c r="O370" s="11" t="s">
        <v>4165</v>
      </c>
      <c r="P370" s="22">
        <v>4.0332552759460192E-5</v>
      </c>
      <c r="Q370" s="22"/>
      <c r="R370" s="23">
        <v>3.2266042207568153E-3</v>
      </c>
      <c r="S370" s="7"/>
      <c r="T370" s="23">
        <v>3.2266042207568153E-3</v>
      </c>
      <c r="U370" s="11"/>
      <c r="V370" s="28"/>
      <c r="W370" s="28"/>
      <c r="X370" s="29"/>
      <c r="Y370" s="108" t="str">
        <f t="shared" si="44"/>
        <v>NO OFERTADO</v>
      </c>
      <c r="Z370" s="108" t="str">
        <f t="shared" si="41"/>
        <v>CORRECTO</v>
      </c>
      <c r="AA370" s="29">
        <f t="shared" si="45"/>
        <v>0</v>
      </c>
      <c r="AB370" s="23">
        <v>8.0665105518920382E-4</v>
      </c>
      <c r="AC370" s="7"/>
      <c r="AD370" s="23">
        <v>8.0665105518920382E-4</v>
      </c>
      <c r="AE370" s="28"/>
      <c r="AF370" s="28"/>
      <c r="AG370" s="28"/>
      <c r="AH370" s="29"/>
      <c r="AI370" s="108" t="str">
        <f t="shared" si="46"/>
        <v>NO OFERTADO</v>
      </c>
      <c r="AJ370" s="108" t="str">
        <f t="shared" si="42"/>
        <v>CORRECTO</v>
      </c>
      <c r="AK370" s="108"/>
      <c r="AL370" s="108"/>
      <c r="AM370" s="108"/>
      <c r="AN370" s="28"/>
      <c r="AO370" s="28"/>
      <c r="AP370" s="28"/>
      <c r="AQ370" s="29"/>
      <c r="AR370" s="108" t="str">
        <f t="shared" si="47"/>
        <v>NO OFERTADO</v>
      </c>
      <c r="AS370" s="109" t="str">
        <f t="shared" si="43"/>
        <v>CORRECTO</v>
      </c>
    </row>
    <row r="371" spans="1:45" x14ac:dyDescent="0.25">
      <c r="A371" s="134">
        <v>2576</v>
      </c>
      <c r="B371" s="135">
        <v>2367</v>
      </c>
      <c r="C371" s="10" t="s">
        <v>3993</v>
      </c>
      <c r="D371" s="136" t="s">
        <v>2719</v>
      </c>
      <c r="E371" s="136" t="s">
        <v>726</v>
      </c>
      <c r="F371" s="136" t="s">
        <v>241</v>
      </c>
      <c r="G371" s="136" t="s">
        <v>8</v>
      </c>
      <c r="H371" s="136" t="s">
        <v>243</v>
      </c>
      <c r="I371" s="137" t="s">
        <v>45</v>
      </c>
      <c r="J371" s="8">
        <v>78</v>
      </c>
      <c r="K371" s="8" t="s">
        <v>3994</v>
      </c>
      <c r="L371" s="9">
        <v>1907.37</v>
      </c>
      <c r="M371" s="138">
        <v>78</v>
      </c>
      <c r="N371" s="138">
        <f t="shared" si="48"/>
        <v>148774.85999999999</v>
      </c>
      <c r="O371" s="11" t="s">
        <v>4165</v>
      </c>
      <c r="P371" s="22">
        <v>8.8437260449316052E-5</v>
      </c>
      <c r="Q371" s="22"/>
      <c r="R371" s="23">
        <v>7.0749808359452842E-3</v>
      </c>
      <c r="S371" s="7"/>
      <c r="T371" s="23">
        <v>7.0749808359452842E-3</v>
      </c>
      <c r="U371" s="11"/>
      <c r="V371" s="28"/>
      <c r="W371" s="28"/>
      <c r="X371" s="29"/>
      <c r="Y371" s="108" t="str">
        <f t="shared" si="44"/>
        <v>NO OFERTADO</v>
      </c>
      <c r="Z371" s="108" t="str">
        <f t="shared" si="41"/>
        <v>CORRECTO</v>
      </c>
      <c r="AA371" s="29">
        <f t="shared" si="45"/>
        <v>0</v>
      </c>
      <c r="AB371" s="23">
        <v>1.768745208986321E-3</v>
      </c>
      <c r="AC371" s="7"/>
      <c r="AD371" s="23">
        <v>1.768745208986321E-3</v>
      </c>
      <c r="AE371" s="28"/>
      <c r="AF371" s="28"/>
      <c r="AG371" s="28"/>
      <c r="AH371" s="29"/>
      <c r="AI371" s="108" t="str">
        <f t="shared" si="46"/>
        <v>NO OFERTADO</v>
      </c>
      <c r="AJ371" s="108" t="str">
        <f t="shared" si="42"/>
        <v>CORRECTO</v>
      </c>
      <c r="AK371" s="108"/>
      <c r="AL371" s="108"/>
      <c r="AM371" s="108"/>
      <c r="AN371" s="28"/>
      <c r="AO371" s="28"/>
      <c r="AP371" s="28"/>
      <c r="AQ371" s="29"/>
      <c r="AR371" s="108" t="str">
        <f t="shared" si="47"/>
        <v>NO OFERTADO</v>
      </c>
      <c r="AS371" s="109" t="str">
        <f t="shared" si="43"/>
        <v>CORRECTO</v>
      </c>
    </row>
    <row r="372" spans="1:45" ht="24" x14ac:dyDescent="0.25">
      <c r="A372" s="134">
        <v>2577</v>
      </c>
      <c r="B372" s="135">
        <v>1897</v>
      </c>
      <c r="C372" s="10" t="s">
        <v>3293</v>
      </c>
      <c r="D372" s="136" t="s">
        <v>3294</v>
      </c>
      <c r="E372" s="136" t="s">
        <v>7</v>
      </c>
      <c r="F372" s="136" t="s">
        <v>7</v>
      </c>
      <c r="G372" s="136" t="s">
        <v>8</v>
      </c>
      <c r="H372" s="136" t="s">
        <v>7</v>
      </c>
      <c r="I372" s="137">
        <v>443731.25</v>
      </c>
      <c r="J372" s="8">
        <v>1</v>
      </c>
      <c r="K372" s="8" t="s">
        <v>3295</v>
      </c>
      <c r="L372" s="9">
        <v>443731.25</v>
      </c>
      <c r="M372" s="138">
        <v>56</v>
      </c>
      <c r="N372" s="138">
        <f t="shared" si="48"/>
        <v>24848950</v>
      </c>
      <c r="O372" s="11" t="s">
        <v>4165</v>
      </c>
      <c r="P372" s="22">
        <v>1.477113178289687E-2</v>
      </c>
      <c r="Q372" s="22">
        <v>2.585589241528017E-2</v>
      </c>
      <c r="R372" s="23">
        <v>1.1816905426317497</v>
      </c>
      <c r="S372" s="24">
        <v>0.38783838622920253</v>
      </c>
      <c r="T372" s="23">
        <v>1.5695289288609522</v>
      </c>
      <c r="U372" s="11"/>
      <c r="V372" s="28"/>
      <c r="W372" s="28"/>
      <c r="X372" s="29"/>
      <c r="Y372" s="108" t="str">
        <f t="shared" si="44"/>
        <v>NO OFERTADO</v>
      </c>
      <c r="Z372" s="108" t="str">
        <f t="shared" si="41"/>
        <v>CORRECTO</v>
      </c>
      <c r="AA372" s="29">
        <f t="shared" si="45"/>
        <v>0</v>
      </c>
      <c r="AB372" s="23">
        <v>0.29542263565793742</v>
      </c>
      <c r="AC372" s="24">
        <v>0.12927946207640084</v>
      </c>
      <c r="AD372" s="23">
        <v>0.42470209773433826</v>
      </c>
      <c r="AE372" s="28"/>
      <c r="AF372" s="28"/>
      <c r="AG372" s="28"/>
      <c r="AH372" s="29"/>
      <c r="AI372" s="108" t="str">
        <f t="shared" si="46"/>
        <v>NO OFERTADO</v>
      </c>
      <c r="AJ372" s="108" t="str">
        <f t="shared" si="42"/>
        <v>CORRECTO</v>
      </c>
      <c r="AK372" s="108"/>
      <c r="AL372" s="108"/>
      <c r="AM372" s="108"/>
      <c r="AN372" s="28"/>
      <c r="AO372" s="28"/>
      <c r="AP372" s="28"/>
      <c r="AQ372" s="29"/>
      <c r="AR372" s="108" t="str">
        <f t="shared" si="47"/>
        <v>NO OFERTADO</v>
      </c>
      <c r="AS372" s="109" t="str">
        <f t="shared" si="43"/>
        <v>CORRECTO</v>
      </c>
    </row>
    <row r="373" spans="1:45" x14ac:dyDescent="0.25">
      <c r="A373" s="134">
        <v>2578</v>
      </c>
      <c r="B373" s="135">
        <v>1848</v>
      </c>
      <c r="C373" s="10" t="s">
        <v>3213</v>
      </c>
      <c r="D373" s="136" t="s">
        <v>465</v>
      </c>
      <c r="E373" s="136" t="s">
        <v>36</v>
      </c>
      <c r="F373" s="136" t="s">
        <v>15</v>
      </c>
      <c r="G373" s="136" t="s">
        <v>17</v>
      </c>
      <c r="H373" s="136" t="s">
        <v>18</v>
      </c>
      <c r="I373" s="137">
        <v>9336493.3599999994</v>
      </c>
      <c r="J373" s="8">
        <v>1</v>
      </c>
      <c r="K373" s="8" t="s">
        <v>3214</v>
      </c>
      <c r="L373" s="9">
        <v>9336493.3599999994</v>
      </c>
      <c r="M373" s="138">
        <v>1</v>
      </c>
      <c r="N373" s="138">
        <f t="shared" si="48"/>
        <v>9336493.3599999994</v>
      </c>
      <c r="O373" s="11" t="s">
        <v>4165</v>
      </c>
      <c r="P373" s="22">
        <v>5.5499557852827421E-3</v>
      </c>
      <c r="Q373" s="22">
        <v>9.7148317273823507E-3</v>
      </c>
      <c r="R373" s="23">
        <v>0.4439964628226194</v>
      </c>
      <c r="S373" s="24">
        <v>0.14572247591073526</v>
      </c>
      <c r="T373" s="23">
        <v>0.58971893873335468</v>
      </c>
      <c r="U373" s="11"/>
      <c r="V373" s="28"/>
      <c r="W373" s="28"/>
      <c r="X373" s="29"/>
      <c r="Y373" s="108" t="str">
        <f t="shared" si="44"/>
        <v>NO OFERTADO</v>
      </c>
      <c r="Z373" s="108" t="str">
        <f t="shared" si="41"/>
        <v>CORRECTO</v>
      </c>
      <c r="AA373" s="29">
        <f t="shared" si="45"/>
        <v>0</v>
      </c>
      <c r="AB373" s="23">
        <v>0.11099911570565485</v>
      </c>
      <c r="AC373" s="24">
        <v>4.8574158636911752E-2</v>
      </c>
      <c r="AD373" s="23">
        <v>0.1595732743425666</v>
      </c>
      <c r="AE373" s="28"/>
      <c r="AF373" s="28"/>
      <c r="AG373" s="28"/>
      <c r="AH373" s="29"/>
      <c r="AI373" s="108" t="str">
        <f t="shared" si="46"/>
        <v>NO OFERTADO</v>
      </c>
      <c r="AJ373" s="108" t="str">
        <f t="shared" si="42"/>
        <v>CORRECTO</v>
      </c>
      <c r="AK373" s="108"/>
      <c r="AL373" s="108"/>
      <c r="AM373" s="108"/>
      <c r="AN373" s="28"/>
      <c r="AO373" s="28"/>
      <c r="AP373" s="28"/>
      <c r="AQ373" s="29"/>
      <c r="AR373" s="108" t="str">
        <f t="shared" si="47"/>
        <v>NO OFERTADO</v>
      </c>
      <c r="AS373" s="109" t="str">
        <f t="shared" si="43"/>
        <v>CORRECTO</v>
      </c>
    </row>
    <row r="374" spans="1:45" ht="24" x14ac:dyDescent="0.25">
      <c r="A374" s="134">
        <v>2579</v>
      </c>
      <c r="B374" s="135">
        <v>2009</v>
      </c>
      <c r="C374" s="10" t="s">
        <v>3490</v>
      </c>
      <c r="D374" s="136" t="s">
        <v>51</v>
      </c>
      <c r="E374" s="136" t="s">
        <v>6</v>
      </c>
      <c r="F374" s="136" t="s">
        <v>101</v>
      </c>
      <c r="G374" s="136" t="s">
        <v>8</v>
      </c>
      <c r="H374" s="136" t="s">
        <v>7</v>
      </c>
      <c r="I374" s="137" t="s">
        <v>45</v>
      </c>
      <c r="J374" s="8">
        <v>1</v>
      </c>
      <c r="K374" s="8" t="s">
        <v>3491</v>
      </c>
      <c r="L374" s="9">
        <v>21478.240000000002</v>
      </c>
      <c r="M374" s="138">
        <v>56</v>
      </c>
      <c r="N374" s="138">
        <f t="shared" si="48"/>
        <v>1202781.4400000002</v>
      </c>
      <c r="O374" s="11" t="s">
        <v>4165</v>
      </c>
      <c r="P374" s="22">
        <v>7.1497762103680314E-4</v>
      </c>
      <c r="Q374" s="22"/>
      <c r="R374" s="23">
        <v>5.719820968294425E-2</v>
      </c>
      <c r="S374" s="7"/>
      <c r="T374" s="23">
        <v>5.719820968294425E-2</v>
      </c>
      <c r="U374" s="11"/>
      <c r="V374" s="28"/>
      <c r="W374" s="28"/>
      <c r="X374" s="29"/>
      <c r="Y374" s="108" t="str">
        <f t="shared" si="44"/>
        <v>NO OFERTADO</v>
      </c>
      <c r="Z374" s="108" t="str">
        <f t="shared" si="41"/>
        <v>CORRECTO</v>
      </c>
      <c r="AA374" s="29">
        <f t="shared" si="45"/>
        <v>0</v>
      </c>
      <c r="AB374" s="23">
        <v>1.4299552420736062E-2</v>
      </c>
      <c r="AC374" s="7"/>
      <c r="AD374" s="23">
        <v>1.4299552420736062E-2</v>
      </c>
      <c r="AE374" s="28"/>
      <c r="AF374" s="28"/>
      <c r="AG374" s="28"/>
      <c r="AH374" s="29"/>
      <c r="AI374" s="108" t="str">
        <f t="shared" si="46"/>
        <v>NO OFERTADO</v>
      </c>
      <c r="AJ374" s="108" t="str">
        <f t="shared" si="42"/>
        <v>CORRECTO</v>
      </c>
      <c r="AK374" s="108"/>
      <c r="AL374" s="108"/>
      <c r="AM374" s="108"/>
      <c r="AN374" s="28"/>
      <c r="AO374" s="28"/>
      <c r="AP374" s="28"/>
      <c r="AQ374" s="29"/>
      <c r="AR374" s="108" t="str">
        <f t="shared" si="47"/>
        <v>NO OFERTADO</v>
      </c>
      <c r="AS374" s="109" t="str">
        <f t="shared" si="43"/>
        <v>CORRECTO</v>
      </c>
    </row>
    <row r="375" spans="1:45" ht="24" x14ac:dyDescent="0.25">
      <c r="A375" s="134">
        <v>2580</v>
      </c>
      <c r="B375" s="135">
        <v>2368</v>
      </c>
      <c r="C375" s="10" t="s">
        <v>3995</v>
      </c>
      <c r="D375" s="136" t="s">
        <v>1309</v>
      </c>
      <c r="E375" s="136" t="s">
        <v>6</v>
      </c>
      <c r="F375" s="136" t="s">
        <v>7</v>
      </c>
      <c r="G375" s="136" t="s">
        <v>8</v>
      </c>
      <c r="H375" s="136" t="s">
        <v>7</v>
      </c>
      <c r="I375" s="137" t="s">
        <v>45</v>
      </c>
      <c r="J375" s="8">
        <v>1</v>
      </c>
      <c r="K375" s="8" t="s">
        <v>3996</v>
      </c>
      <c r="L375" s="9">
        <v>10020.049999999999</v>
      </c>
      <c r="M375" s="138">
        <v>20</v>
      </c>
      <c r="N375" s="138">
        <f t="shared" si="48"/>
        <v>200401</v>
      </c>
      <c r="O375" s="11" t="s">
        <v>4165</v>
      </c>
      <c r="P375" s="22">
        <v>1.1912574094375481E-4</v>
      </c>
      <c r="Q375" s="22"/>
      <c r="R375" s="23">
        <v>9.5300592755003851E-3</v>
      </c>
      <c r="S375" s="7"/>
      <c r="T375" s="23">
        <v>9.5300592755003851E-3</v>
      </c>
      <c r="U375" s="11"/>
      <c r="V375" s="28"/>
      <c r="W375" s="28"/>
      <c r="X375" s="29"/>
      <c r="Y375" s="108" t="str">
        <f t="shared" si="44"/>
        <v>NO OFERTADO</v>
      </c>
      <c r="Z375" s="108" t="str">
        <f t="shared" si="41"/>
        <v>CORRECTO</v>
      </c>
      <c r="AA375" s="29">
        <f t="shared" si="45"/>
        <v>0</v>
      </c>
      <c r="AB375" s="23">
        <v>2.3825148188750963E-3</v>
      </c>
      <c r="AC375" s="7"/>
      <c r="AD375" s="23">
        <v>2.3825148188750963E-3</v>
      </c>
      <c r="AE375" s="28"/>
      <c r="AF375" s="28"/>
      <c r="AG375" s="28"/>
      <c r="AH375" s="29"/>
      <c r="AI375" s="108" t="str">
        <f t="shared" si="46"/>
        <v>NO OFERTADO</v>
      </c>
      <c r="AJ375" s="108" t="str">
        <f t="shared" si="42"/>
        <v>CORRECTO</v>
      </c>
      <c r="AK375" s="108"/>
      <c r="AL375" s="108"/>
      <c r="AM375" s="108"/>
      <c r="AN375" s="28"/>
      <c r="AO375" s="28"/>
      <c r="AP375" s="28"/>
      <c r="AQ375" s="29"/>
      <c r="AR375" s="108" t="str">
        <f t="shared" si="47"/>
        <v>NO OFERTADO</v>
      </c>
      <c r="AS375" s="109" t="str">
        <f t="shared" si="43"/>
        <v>CORRECTO</v>
      </c>
    </row>
    <row r="376" spans="1:45" x14ac:dyDescent="0.25">
      <c r="A376" s="134">
        <v>2581</v>
      </c>
      <c r="B376" s="135">
        <v>1772</v>
      </c>
      <c r="C376" s="10" t="s">
        <v>3086</v>
      </c>
      <c r="D376" s="136" t="s">
        <v>3087</v>
      </c>
      <c r="E376" s="136" t="s">
        <v>2015</v>
      </c>
      <c r="F376" s="136" t="s">
        <v>81</v>
      </c>
      <c r="G376" s="136" t="s">
        <v>242</v>
      </c>
      <c r="H376" s="136" t="s">
        <v>81</v>
      </c>
      <c r="I376" s="137" t="s">
        <v>45</v>
      </c>
      <c r="J376" s="8">
        <v>1</v>
      </c>
      <c r="K376" s="8" t="s">
        <v>3088</v>
      </c>
      <c r="L376" s="9">
        <v>136832</v>
      </c>
      <c r="M376" s="9">
        <v>1</v>
      </c>
      <c r="N376" s="138">
        <f t="shared" si="48"/>
        <v>136832</v>
      </c>
      <c r="O376" s="11" t="s">
        <v>4165</v>
      </c>
      <c r="P376" s="22">
        <v>8.1337984265626709E-5</v>
      </c>
      <c r="Q376" s="22"/>
      <c r="R376" s="23">
        <v>6.5070387412501365E-3</v>
      </c>
      <c r="S376" s="7"/>
      <c r="T376" s="23">
        <v>6.5070387412501365E-3</v>
      </c>
      <c r="U376" s="11"/>
      <c r="V376" s="28"/>
      <c r="W376" s="28"/>
      <c r="X376" s="29"/>
      <c r="Y376" s="108" t="str">
        <f t="shared" si="44"/>
        <v>NO OFERTADO</v>
      </c>
      <c r="Z376" s="108" t="str">
        <f t="shared" si="41"/>
        <v>CORRECTO</v>
      </c>
      <c r="AA376" s="29">
        <f t="shared" si="45"/>
        <v>0</v>
      </c>
      <c r="AB376" s="23">
        <v>1.6267596853125341E-3</v>
      </c>
      <c r="AC376" s="7"/>
      <c r="AD376" s="23">
        <v>1.6267596853125341E-3</v>
      </c>
      <c r="AE376" s="28"/>
      <c r="AF376" s="28"/>
      <c r="AG376" s="28"/>
      <c r="AH376" s="29"/>
      <c r="AI376" s="108" t="str">
        <f t="shared" si="46"/>
        <v>NO OFERTADO</v>
      </c>
      <c r="AJ376" s="108" t="str">
        <f t="shared" si="42"/>
        <v>CORRECTO</v>
      </c>
      <c r="AK376" s="108"/>
      <c r="AL376" s="108"/>
      <c r="AM376" s="108"/>
      <c r="AN376" s="28"/>
      <c r="AO376" s="28"/>
      <c r="AP376" s="28"/>
      <c r="AQ376" s="29"/>
      <c r="AR376" s="108" t="str">
        <f t="shared" si="47"/>
        <v>NO OFERTADO</v>
      </c>
      <c r="AS376" s="109" t="str">
        <f t="shared" si="43"/>
        <v>CORRECTO</v>
      </c>
    </row>
    <row r="377" spans="1:45" ht="24" x14ac:dyDescent="0.25">
      <c r="A377" s="134">
        <v>2582</v>
      </c>
      <c r="B377" s="135">
        <v>2369</v>
      </c>
      <c r="C377" s="10" t="s">
        <v>3997</v>
      </c>
      <c r="D377" s="136" t="s">
        <v>494</v>
      </c>
      <c r="E377" s="136" t="s">
        <v>6</v>
      </c>
      <c r="F377" s="136" t="s">
        <v>7</v>
      </c>
      <c r="G377" s="136" t="s">
        <v>8</v>
      </c>
      <c r="H377" s="136" t="s">
        <v>7</v>
      </c>
      <c r="I377" s="137" t="s">
        <v>45</v>
      </c>
      <c r="J377" s="8">
        <v>1</v>
      </c>
      <c r="K377" s="8" t="s">
        <v>3998</v>
      </c>
      <c r="L377" s="9">
        <v>101282.24000000001</v>
      </c>
      <c r="M377" s="138">
        <v>100</v>
      </c>
      <c r="N377" s="138">
        <f t="shared" si="48"/>
        <v>10128224</v>
      </c>
      <c r="O377" s="11" t="s">
        <v>4165</v>
      </c>
      <c r="P377" s="22">
        <v>6.0205896599533938E-3</v>
      </c>
      <c r="Q377" s="22"/>
      <c r="R377" s="23">
        <v>0.48164717279627151</v>
      </c>
      <c r="S377" s="7"/>
      <c r="T377" s="23">
        <v>0.48164717279627151</v>
      </c>
      <c r="U377" s="11"/>
      <c r="V377" s="28"/>
      <c r="W377" s="28"/>
      <c r="X377" s="29"/>
      <c r="Y377" s="108" t="str">
        <f t="shared" si="44"/>
        <v>NO OFERTADO</v>
      </c>
      <c r="Z377" s="108" t="str">
        <f t="shared" si="41"/>
        <v>CORRECTO</v>
      </c>
      <c r="AA377" s="29">
        <f t="shared" si="45"/>
        <v>0</v>
      </c>
      <c r="AB377" s="23">
        <v>0.12041179319906788</v>
      </c>
      <c r="AC377" s="7"/>
      <c r="AD377" s="23">
        <v>0.12041179319906788</v>
      </c>
      <c r="AE377" s="28"/>
      <c r="AF377" s="28"/>
      <c r="AG377" s="28"/>
      <c r="AH377" s="29"/>
      <c r="AI377" s="108" t="str">
        <f t="shared" si="46"/>
        <v>NO OFERTADO</v>
      </c>
      <c r="AJ377" s="108" t="str">
        <f t="shared" si="42"/>
        <v>CORRECTO</v>
      </c>
      <c r="AK377" s="108"/>
      <c r="AL377" s="108"/>
      <c r="AM377" s="108"/>
      <c r="AN377" s="28"/>
      <c r="AO377" s="28"/>
      <c r="AP377" s="28"/>
      <c r="AQ377" s="29"/>
      <c r="AR377" s="108" t="str">
        <f t="shared" si="47"/>
        <v>NO OFERTADO</v>
      </c>
      <c r="AS377" s="109" t="str">
        <f t="shared" si="43"/>
        <v>CORRECTO</v>
      </c>
    </row>
    <row r="378" spans="1:45" ht="24" x14ac:dyDescent="0.25">
      <c r="A378" s="134">
        <v>2583</v>
      </c>
      <c r="B378" s="135">
        <v>1579</v>
      </c>
      <c r="C378" s="10" t="s">
        <v>2789</v>
      </c>
      <c r="D378" s="136" t="s">
        <v>126</v>
      </c>
      <c r="E378" s="136" t="s">
        <v>7</v>
      </c>
      <c r="F378" s="136" t="s">
        <v>7</v>
      </c>
      <c r="G378" s="136" t="s">
        <v>8</v>
      </c>
      <c r="H378" s="136" t="s">
        <v>7</v>
      </c>
      <c r="I378" s="137" t="s">
        <v>45</v>
      </c>
      <c r="J378" s="8">
        <v>1</v>
      </c>
      <c r="K378" s="8" t="s">
        <v>2790</v>
      </c>
      <c r="L378" s="9">
        <v>6152.55</v>
      </c>
      <c r="M378" s="9">
        <v>30</v>
      </c>
      <c r="N378" s="138">
        <f t="shared" si="48"/>
        <v>184576.5</v>
      </c>
      <c r="O378" s="11" t="s">
        <v>4165</v>
      </c>
      <c r="P378" s="22">
        <v>1.0971907487140761E-4</v>
      </c>
      <c r="Q378" s="22"/>
      <c r="R378" s="23">
        <v>8.7775259897126083E-3</v>
      </c>
      <c r="S378" s="7"/>
      <c r="T378" s="23">
        <v>8.7775259897126083E-3</v>
      </c>
      <c r="U378" s="11"/>
      <c r="V378" s="28"/>
      <c r="W378" s="28"/>
      <c r="X378" s="29"/>
      <c r="Y378" s="108" t="str">
        <f t="shared" si="44"/>
        <v>NO OFERTADO</v>
      </c>
      <c r="Z378" s="108" t="str">
        <f t="shared" si="41"/>
        <v>CORRECTO</v>
      </c>
      <c r="AA378" s="29">
        <f t="shared" si="45"/>
        <v>0</v>
      </c>
      <c r="AB378" s="23">
        <v>2.1943814974281521E-3</v>
      </c>
      <c r="AC378" s="7"/>
      <c r="AD378" s="23">
        <v>2.1943814974281521E-3</v>
      </c>
      <c r="AE378" s="28"/>
      <c r="AF378" s="28"/>
      <c r="AG378" s="28"/>
      <c r="AH378" s="29"/>
      <c r="AI378" s="108" t="str">
        <f t="shared" si="46"/>
        <v>NO OFERTADO</v>
      </c>
      <c r="AJ378" s="108" t="str">
        <f t="shared" si="42"/>
        <v>CORRECTO</v>
      </c>
      <c r="AK378" s="108"/>
      <c r="AL378" s="108"/>
      <c r="AM378" s="108"/>
      <c r="AN378" s="28"/>
      <c r="AO378" s="28"/>
      <c r="AP378" s="28"/>
      <c r="AQ378" s="29"/>
      <c r="AR378" s="108" t="str">
        <f t="shared" si="47"/>
        <v>NO OFERTADO</v>
      </c>
      <c r="AS378" s="109" t="str">
        <f t="shared" si="43"/>
        <v>CORRECTO</v>
      </c>
    </row>
    <row r="379" spans="1:45" ht="15" x14ac:dyDescent="0.2">
      <c r="A379" s="134">
        <v>2584</v>
      </c>
      <c r="B379" s="135">
        <v>2796</v>
      </c>
      <c r="C379" s="10" t="s">
        <v>4606</v>
      </c>
      <c r="D379" s="144" t="s">
        <v>4000</v>
      </c>
      <c r="E379" s="144" t="s">
        <v>201</v>
      </c>
      <c r="F379" s="144" t="s">
        <v>571</v>
      </c>
      <c r="G379" s="144" t="s">
        <v>8</v>
      </c>
      <c r="H379" s="144" t="s">
        <v>4607</v>
      </c>
      <c r="I379" s="137" t="s">
        <v>45</v>
      </c>
      <c r="J379" s="146">
        <v>1</v>
      </c>
      <c r="K379" s="11" t="s">
        <v>1312</v>
      </c>
      <c r="L379" s="9">
        <v>61509</v>
      </c>
      <c r="M379" s="9">
        <v>6</v>
      </c>
      <c r="N379" s="138">
        <f t="shared" si="48"/>
        <v>369054</v>
      </c>
      <c r="O379" s="11" t="s">
        <v>4165</v>
      </c>
      <c r="P379" s="22">
        <v>2.1937930049379238E-4</v>
      </c>
      <c r="Q379" s="22"/>
      <c r="R379" s="23">
        <v>1.7550344039503389E-2</v>
      </c>
      <c r="S379" s="7"/>
      <c r="T379" s="23">
        <v>1.7550344039503389E-2</v>
      </c>
      <c r="U379" s="11"/>
      <c r="V379" s="28"/>
      <c r="W379" s="28"/>
      <c r="X379" s="29"/>
      <c r="Y379" s="108" t="str">
        <f t="shared" si="44"/>
        <v>NO OFERTADO</v>
      </c>
      <c r="Z379" s="108" t="str">
        <f t="shared" si="41"/>
        <v>CORRECTO</v>
      </c>
      <c r="AA379" s="29">
        <f t="shared" si="45"/>
        <v>0</v>
      </c>
      <c r="AB379" s="23">
        <v>4.3875860098758473E-3</v>
      </c>
      <c r="AC379" s="7"/>
      <c r="AD379" s="23">
        <v>4.3875860098758473E-3</v>
      </c>
      <c r="AE379" s="28"/>
      <c r="AF379" s="28"/>
      <c r="AG379" s="28"/>
      <c r="AH379" s="29"/>
      <c r="AI379" s="108" t="str">
        <f t="shared" si="46"/>
        <v>NO OFERTADO</v>
      </c>
      <c r="AJ379" s="108" t="str">
        <f t="shared" si="42"/>
        <v>CORRECTO</v>
      </c>
      <c r="AK379" s="108"/>
      <c r="AL379" s="108"/>
      <c r="AM379" s="108"/>
      <c r="AN379" s="28"/>
      <c r="AO379" s="28"/>
      <c r="AP379" s="28"/>
      <c r="AQ379" s="29"/>
      <c r="AR379" s="108" t="str">
        <f t="shared" si="47"/>
        <v>NO OFERTADO</v>
      </c>
      <c r="AS379" s="109" t="str">
        <f t="shared" si="43"/>
        <v>CORRECTO</v>
      </c>
    </row>
    <row r="380" spans="1:45" x14ac:dyDescent="0.25">
      <c r="A380" s="134">
        <v>2585</v>
      </c>
      <c r="B380" s="135">
        <v>2370</v>
      </c>
      <c r="C380" s="10" t="s">
        <v>3999</v>
      </c>
      <c r="D380" s="136" t="s">
        <v>4000</v>
      </c>
      <c r="E380" s="136" t="s">
        <v>201</v>
      </c>
      <c r="F380" s="136" t="s">
        <v>241</v>
      </c>
      <c r="G380" s="136" t="s">
        <v>8</v>
      </c>
      <c r="H380" s="136" t="s">
        <v>4594</v>
      </c>
      <c r="I380" s="137" t="s">
        <v>45</v>
      </c>
      <c r="J380" s="8">
        <v>32</v>
      </c>
      <c r="K380" s="8" t="s">
        <v>562</v>
      </c>
      <c r="L380" s="9">
        <v>337.59</v>
      </c>
      <c r="M380" s="138">
        <v>32</v>
      </c>
      <c r="N380" s="138">
        <f t="shared" si="48"/>
        <v>10802.88</v>
      </c>
      <c r="O380" s="11" t="s">
        <v>4165</v>
      </c>
      <c r="P380" s="22">
        <v>6.4216300533753314E-6</v>
      </c>
      <c r="Q380" s="22"/>
      <c r="R380" s="23">
        <v>5.1373040427002653E-4</v>
      </c>
      <c r="S380" s="7"/>
      <c r="T380" s="23">
        <v>5.1373040427002653E-4</v>
      </c>
      <c r="U380" s="11"/>
      <c r="V380" s="28"/>
      <c r="W380" s="28"/>
      <c r="X380" s="29"/>
      <c r="Y380" s="108" t="str">
        <f t="shared" si="44"/>
        <v>NO OFERTADO</v>
      </c>
      <c r="Z380" s="108" t="str">
        <f t="shared" si="41"/>
        <v>CORRECTO</v>
      </c>
      <c r="AA380" s="29">
        <f t="shared" si="45"/>
        <v>0</v>
      </c>
      <c r="AB380" s="23">
        <v>1.2843260106750663E-4</v>
      </c>
      <c r="AC380" s="7"/>
      <c r="AD380" s="23">
        <v>1.2843260106750663E-4</v>
      </c>
      <c r="AE380" s="28"/>
      <c r="AF380" s="28"/>
      <c r="AG380" s="28"/>
      <c r="AH380" s="29"/>
      <c r="AI380" s="108" t="str">
        <f t="shared" si="46"/>
        <v>NO OFERTADO</v>
      </c>
      <c r="AJ380" s="108" t="str">
        <f t="shared" si="42"/>
        <v>CORRECTO</v>
      </c>
      <c r="AK380" s="108"/>
      <c r="AL380" s="108"/>
      <c r="AM380" s="108"/>
      <c r="AN380" s="28"/>
      <c r="AO380" s="28"/>
      <c r="AP380" s="28"/>
      <c r="AQ380" s="29"/>
      <c r="AR380" s="108" t="str">
        <f t="shared" si="47"/>
        <v>NO OFERTADO</v>
      </c>
      <c r="AS380" s="109" t="str">
        <f t="shared" si="43"/>
        <v>CORRECTO</v>
      </c>
    </row>
    <row r="381" spans="1:45" ht="24" x14ac:dyDescent="0.25">
      <c r="A381" s="134">
        <v>2586</v>
      </c>
      <c r="B381" s="135">
        <v>2371</v>
      </c>
      <c r="C381" s="10" t="s">
        <v>4001</v>
      </c>
      <c r="D381" s="136" t="s">
        <v>4002</v>
      </c>
      <c r="E381" s="136" t="s">
        <v>6</v>
      </c>
      <c r="F381" s="136" t="s">
        <v>101</v>
      </c>
      <c r="G381" s="136" t="s">
        <v>8</v>
      </c>
      <c r="H381" s="136" t="s">
        <v>7</v>
      </c>
      <c r="I381" s="137" t="s">
        <v>45</v>
      </c>
      <c r="J381" s="8">
        <v>1</v>
      </c>
      <c r="K381" s="8" t="s">
        <v>590</v>
      </c>
      <c r="L381" s="9">
        <v>1990.36</v>
      </c>
      <c r="M381" s="138">
        <v>20</v>
      </c>
      <c r="N381" s="138">
        <f t="shared" si="48"/>
        <v>39807.199999999997</v>
      </c>
      <c r="O381" s="11" t="s">
        <v>4165</v>
      </c>
      <c r="P381" s="22">
        <v>2.3662866926293961E-5</v>
      </c>
      <c r="Q381" s="22"/>
      <c r="R381" s="23">
        <v>1.893029354103517E-3</v>
      </c>
      <c r="S381" s="7"/>
      <c r="T381" s="23">
        <v>1.893029354103517E-3</v>
      </c>
      <c r="U381" s="11"/>
      <c r="V381" s="28"/>
      <c r="W381" s="28"/>
      <c r="X381" s="29"/>
      <c r="Y381" s="108" t="str">
        <f t="shared" si="44"/>
        <v>NO OFERTADO</v>
      </c>
      <c r="Z381" s="108" t="str">
        <f t="shared" si="41"/>
        <v>CORRECTO</v>
      </c>
      <c r="AA381" s="29">
        <f t="shared" si="45"/>
        <v>0</v>
      </c>
      <c r="AB381" s="23">
        <v>4.7325733852587924E-4</v>
      </c>
      <c r="AC381" s="7"/>
      <c r="AD381" s="23">
        <v>4.7325733852587924E-4</v>
      </c>
      <c r="AE381" s="28"/>
      <c r="AF381" s="28"/>
      <c r="AG381" s="28"/>
      <c r="AH381" s="29"/>
      <c r="AI381" s="108" t="str">
        <f t="shared" si="46"/>
        <v>NO OFERTADO</v>
      </c>
      <c r="AJ381" s="108" t="str">
        <f t="shared" si="42"/>
        <v>CORRECTO</v>
      </c>
      <c r="AK381" s="108"/>
      <c r="AL381" s="108"/>
      <c r="AM381" s="108"/>
      <c r="AN381" s="28"/>
      <c r="AO381" s="28"/>
      <c r="AP381" s="28"/>
      <c r="AQ381" s="29"/>
      <c r="AR381" s="108" t="str">
        <f t="shared" si="47"/>
        <v>NO OFERTADO</v>
      </c>
      <c r="AS381" s="109" t="str">
        <f t="shared" si="43"/>
        <v>CORRECTO</v>
      </c>
    </row>
    <row r="382" spans="1:45" ht="24" x14ac:dyDescent="0.25">
      <c r="A382" s="134">
        <v>2587</v>
      </c>
      <c r="B382" s="135">
        <v>2065</v>
      </c>
      <c r="C382" s="10" t="s">
        <v>3586</v>
      </c>
      <c r="D382" s="136" t="s">
        <v>641</v>
      </c>
      <c r="E382" s="136" t="s">
        <v>36</v>
      </c>
      <c r="F382" s="136" t="s">
        <v>36</v>
      </c>
      <c r="G382" s="136" t="s">
        <v>17</v>
      </c>
      <c r="H382" s="136" t="s">
        <v>36</v>
      </c>
      <c r="I382" s="137" t="s">
        <v>45</v>
      </c>
      <c r="J382" s="8">
        <v>1</v>
      </c>
      <c r="K382" s="8" t="s">
        <v>1637</v>
      </c>
      <c r="L382" s="9">
        <v>8170</v>
      </c>
      <c r="M382" s="138">
        <v>1</v>
      </c>
      <c r="N382" s="138">
        <f t="shared" si="48"/>
        <v>8170</v>
      </c>
      <c r="O382" s="11" t="s">
        <v>4165</v>
      </c>
      <c r="P382" s="22">
        <v>4.8565491365336337E-6</v>
      </c>
      <c r="Q382" s="22"/>
      <c r="R382" s="23">
        <v>3.8852393092269071E-4</v>
      </c>
      <c r="S382" s="7"/>
      <c r="T382" s="23">
        <v>3.8852393092269071E-4</v>
      </c>
      <c r="U382" s="11"/>
      <c r="V382" s="28"/>
      <c r="W382" s="28"/>
      <c r="X382" s="29"/>
      <c r="Y382" s="108" t="str">
        <f t="shared" si="44"/>
        <v>NO OFERTADO</v>
      </c>
      <c r="Z382" s="108" t="str">
        <f t="shared" si="41"/>
        <v>CORRECTO</v>
      </c>
      <c r="AA382" s="29">
        <f t="shared" si="45"/>
        <v>0</v>
      </c>
      <c r="AB382" s="23">
        <v>9.7130982730672677E-5</v>
      </c>
      <c r="AC382" s="7"/>
      <c r="AD382" s="23">
        <v>9.7130982730672677E-5</v>
      </c>
      <c r="AE382" s="28"/>
      <c r="AF382" s="28"/>
      <c r="AG382" s="28"/>
      <c r="AH382" s="29"/>
      <c r="AI382" s="108" t="str">
        <f t="shared" si="46"/>
        <v>NO OFERTADO</v>
      </c>
      <c r="AJ382" s="108" t="str">
        <f t="shared" si="42"/>
        <v>CORRECTO</v>
      </c>
      <c r="AK382" s="108"/>
      <c r="AL382" s="108"/>
      <c r="AM382" s="108"/>
      <c r="AN382" s="28"/>
      <c r="AO382" s="28"/>
      <c r="AP382" s="28"/>
      <c r="AQ382" s="29"/>
      <c r="AR382" s="108" t="str">
        <f t="shared" si="47"/>
        <v>NO OFERTADO</v>
      </c>
      <c r="AS382" s="109" t="str">
        <f t="shared" si="43"/>
        <v>CORRECTO</v>
      </c>
    </row>
    <row r="383" spans="1:45" x14ac:dyDescent="0.25">
      <c r="A383" s="134">
        <v>2588</v>
      </c>
      <c r="B383" s="135">
        <v>2372</v>
      </c>
      <c r="C383" s="10" t="s">
        <v>4003</v>
      </c>
      <c r="D383" s="136" t="s">
        <v>666</v>
      </c>
      <c r="E383" s="136" t="s">
        <v>536</v>
      </c>
      <c r="F383" s="136" t="s">
        <v>241</v>
      </c>
      <c r="G383" s="136" t="s">
        <v>242</v>
      </c>
      <c r="H383" s="136" t="s">
        <v>243</v>
      </c>
      <c r="I383" s="137" t="s">
        <v>45</v>
      </c>
      <c r="J383" s="8">
        <v>25</v>
      </c>
      <c r="K383" s="8" t="s">
        <v>4004</v>
      </c>
      <c r="L383" s="9">
        <v>2925.98</v>
      </c>
      <c r="M383" s="138">
        <v>25</v>
      </c>
      <c r="N383" s="138">
        <f t="shared" si="48"/>
        <v>73149.5</v>
      </c>
      <c r="O383" s="11" t="s">
        <v>4165</v>
      </c>
      <c r="P383" s="22">
        <v>4.3482759004022896E-5</v>
      </c>
      <c r="Q383" s="22"/>
      <c r="R383" s="23">
        <v>3.4786207203218317E-3</v>
      </c>
      <c r="S383" s="7"/>
      <c r="T383" s="23">
        <v>3.4786207203218317E-3</v>
      </c>
      <c r="U383" s="11"/>
      <c r="V383" s="28"/>
      <c r="W383" s="28"/>
      <c r="X383" s="29"/>
      <c r="Y383" s="108" t="str">
        <f t="shared" si="44"/>
        <v>NO OFERTADO</v>
      </c>
      <c r="Z383" s="108" t="str">
        <f t="shared" si="41"/>
        <v>CORRECTO</v>
      </c>
      <c r="AA383" s="29">
        <f t="shared" si="45"/>
        <v>0</v>
      </c>
      <c r="AB383" s="23">
        <v>8.6965518008045792E-4</v>
      </c>
      <c r="AC383" s="7"/>
      <c r="AD383" s="23">
        <v>8.6965518008045792E-4</v>
      </c>
      <c r="AE383" s="28"/>
      <c r="AF383" s="28"/>
      <c r="AG383" s="28"/>
      <c r="AH383" s="29"/>
      <c r="AI383" s="108" t="str">
        <f t="shared" si="46"/>
        <v>NO OFERTADO</v>
      </c>
      <c r="AJ383" s="108" t="str">
        <f t="shared" si="42"/>
        <v>CORRECTO</v>
      </c>
      <c r="AK383" s="108"/>
      <c r="AL383" s="108"/>
      <c r="AM383" s="108"/>
      <c r="AN383" s="28"/>
      <c r="AO383" s="28"/>
      <c r="AP383" s="28"/>
      <c r="AQ383" s="29"/>
      <c r="AR383" s="108" t="str">
        <f t="shared" si="47"/>
        <v>NO OFERTADO</v>
      </c>
      <c r="AS383" s="109" t="str">
        <f t="shared" si="43"/>
        <v>CORRECTO</v>
      </c>
    </row>
    <row r="384" spans="1:45" ht="24" x14ac:dyDescent="0.25">
      <c r="A384" s="134">
        <v>2589</v>
      </c>
      <c r="B384" s="135">
        <v>2126</v>
      </c>
      <c r="C384" s="10" t="s">
        <v>3657</v>
      </c>
      <c r="D384" s="136" t="s">
        <v>3673</v>
      </c>
      <c r="E384" s="136" t="s">
        <v>6</v>
      </c>
      <c r="F384" s="136" t="s">
        <v>101</v>
      </c>
      <c r="G384" s="136" t="s">
        <v>8</v>
      </c>
      <c r="H384" s="136" t="s">
        <v>7</v>
      </c>
      <c r="I384" s="137" t="s">
        <v>45</v>
      </c>
      <c r="J384" s="8">
        <v>1</v>
      </c>
      <c r="K384" s="8" t="s">
        <v>3674</v>
      </c>
      <c r="L384" s="9">
        <v>1394.87</v>
      </c>
      <c r="M384" s="138">
        <v>10</v>
      </c>
      <c r="N384" s="138">
        <f t="shared" si="48"/>
        <v>13948.699999999999</v>
      </c>
      <c r="O384" s="11" t="s">
        <v>4165</v>
      </c>
      <c r="P384" s="22">
        <v>8.2916214125785418E-6</v>
      </c>
      <c r="Q384" s="22"/>
      <c r="R384" s="23">
        <v>6.633297130062834E-4</v>
      </c>
      <c r="S384" s="7"/>
      <c r="T384" s="23">
        <v>6.633297130062834E-4</v>
      </c>
      <c r="U384" s="11"/>
      <c r="V384" s="28"/>
      <c r="W384" s="28"/>
      <c r="X384" s="29"/>
      <c r="Y384" s="108" t="str">
        <f t="shared" si="44"/>
        <v>NO OFERTADO</v>
      </c>
      <c r="Z384" s="108" t="str">
        <f t="shared" si="41"/>
        <v>CORRECTO</v>
      </c>
      <c r="AA384" s="29">
        <f t="shared" si="45"/>
        <v>0</v>
      </c>
      <c r="AB384" s="23">
        <v>1.6583242825157085E-4</v>
      </c>
      <c r="AC384" s="7"/>
      <c r="AD384" s="23">
        <v>1.6583242825157085E-4</v>
      </c>
      <c r="AE384" s="28"/>
      <c r="AF384" s="28"/>
      <c r="AG384" s="28"/>
      <c r="AH384" s="29"/>
      <c r="AI384" s="108" t="str">
        <f t="shared" si="46"/>
        <v>NO OFERTADO</v>
      </c>
      <c r="AJ384" s="108" t="str">
        <f t="shared" si="42"/>
        <v>CORRECTO</v>
      </c>
      <c r="AK384" s="108"/>
      <c r="AL384" s="108"/>
      <c r="AM384" s="108"/>
      <c r="AN384" s="28"/>
      <c r="AO384" s="28"/>
      <c r="AP384" s="28"/>
      <c r="AQ384" s="29"/>
      <c r="AR384" s="108" t="str">
        <f t="shared" si="47"/>
        <v>NO OFERTADO</v>
      </c>
      <c r="AS384" s="109" t="str">
        <f t="shared" si="43"/>
        <v>CORRECTO</v>
      </c>
    </row>
    <row r="385" spans="1:45" ht="24" x14ac:dyDescent="0.25">
      <c r="A385" s="134">
        <v>2590</v>
      </c>
      <c r="B385" s="135">
        <v>2050</v>
      </c>
      <c r="C385" s="10" t="s">
        <v>1512</v>
      </c>
      <c r="D385" s="136" t="s">
        <v>3565</v>
      </c>
      <c r="E385" s="136" t="s">
        <v>6</v>
      </c>
      <c r="F385" s="136" t="s">
        <v>101</v>
      </c>
      <c r="G385" s="136" t="s">
        <v>8</v>
      </c>
      <c r="H385" s="136" t="s">
        <v>7</v>
      </c>
      <c r="I385" s="137" t="s">
        <v>45</v>
      </c>
      <c r="J385" s="8">
        <v>1</v>
      </c>
      <c r="K385" s="8" t="s">
        <v>1514</v>
      </c>
      <c r="L385" s="9">
        <v>7923.02</v>
      </c>
      <c r="M385" s="138">
        <v>20</v>
      </c>
      <c r="N385" s="138">
        <f t="shared" si="48"/>
        <v>158460.40000000002</v>
      </c>
      <c r="O385" s="11" t="s">
        <v>4165</v>
      </c>
      <c r="P385" s="22">
        <v>9.4194702422860992E-5</v>
      </c>
      <c r="Q385" s="22"/>
      <c r="R385" s="23">
        <v>7.5355761938288796E-3</v>
      </c>
      <c r="S385" s="7"/>
      <c r="T385" s="23">
        <v>7.5355761938288796E-3</v>
      </c>
      <c r="U385" s="11"/>
      <c r="V385" s="28"/>
      <c r="W385" s="28"/>
      <c r="X385" s="29"/>
      <c r="Y385" s="108" t="str">
        <f t="shared" si="44"/>
        <v>NO OFERTADO</v>
      </c>
      <c r="Z385" s="108" t="str">
        <f t="shared" si="41"/>
        <v>CORRECTO</v>
      </c>
      <c r="AA385" s="29">
        <f t="shared" si="45"/>
        <v>0</v>
      </c>
      <c r="AB385" s="23">
        <v>1.8838940484572199E-3</v>
      </c>
      <c r="AC385" s="7"/>
      <c r="AD385" s="23">
        <v>1.8838940484572199E-3</v>
      </c>
      <c r="AE385" s="28"/>
      <c r="AF385" s="28"/>
      <c r="AG385" s="28"/>
      <c r="AH385" s="29"/>
      <c r="AI385" s="108" t="str">
        <f t="shared" si="46"/>
        <v>NO OFERTADO</v>
      </c>
      <c r="AJ385" s="108" t="str">
        <f t="shared" si="42"/>
        <v>CORRECTO</v>
      </c>
      <c r="AK385" s="108"/>
      <c r="AL385" s="108"/>
      <c r="AM385" s="108"/>
      <c r="AN385" s="28"/>
      <c r="AO385" s="28"/>
      <c r="AP385" s="28"/>
      <c r="AQ385" s="29"/>
      <c r="AR385" s="108" t="str">
        <f t="shared" si="47"/>
        <v>NO OFERTADO</v>
      </c>
      <c r="AS385" s="109" t="str">
        <f t="shared" si="43"/>
        <v>CORRECTO</v>
      </c>
    </row>
    <row r="386" spans="1:45" x14ac:dyDescent="0.25">
      <c r="A386" s="134">
        <v>2591</v>
      </c>
      <c r="B386" s="135">
        <v>2036</v>
      </c>
      <c r="C386" s="10" t="s">
        <v>3542</v>
      </c>
      <c r="D386" s="136" t="s">
        <v>3543</v>
      </c>
      <c r="E386" s="136" t="s">
        <v>820</v>
      </c>
      <c r="F386" s="136" t="s">
        <v>241</v>
      </c>
      <c r="G386" s="136" t="s">
        <v>242</v>
      </c>
      <c r="H386" s="136" t="s">
        <v>243</v>
      </c>
      <c r="I386" s="137" t="s">
        <v>45</v>
      </c>
      <c r="J386" s="8">
        <v>15</v>
      </c>
      <c r="K386" s="8" t="s">
        <v>3544</v>
      </c>
      <c r="L386" s="9">
        <v>888.1</v>
      </c>
      <c r="M386" s="138">
        <v>15</v>
      </c>
      <c r="N386" s="138">
        <f t="shared" si="48"/>
        <v>13321.5</v>
      </c>
      <c r="O386" s="11" t="s">
        <v>4165</v>
      </c>
      <c r="P386" s="22">
        <v>7.9187906147286173E-6</v>
      </c>
      <c r="Q386" s="22"/>
      <c r="R386" s="23">
        <v>6.3350324917828943E-4</v>
      </c>
      <c r="S386" s="7"/>
      <c r="T386" s="23">
        <v>6.3350324917828943E-4</v>
      </c>
      <c r="U386" s="11"/>
      <c r="V386" s="28"/>
      <c r="W386" s="28"/>
      <c r="X386" s="29"/>
      <c r="Y386" s="108" t="str">
        <f t="shared" si="44"/>
        <v>NO OFERTADO</v>
      </c>
      <c r="Z386" s="108" t="str">
        <f t="shared" si="41"/>
        <v>CORRECTO</v>
      </c>
      <c r="AA386" s="29">
        <f t="shared" si="45"/>
        <v>0</v>
      </c>
      <c r="AB386" s="23">
        <v>1.5837581229457236E-4</v>
      </c>
      <c r="AC386" s="7"/>
      <c r="AD386" s="23">
        <v>1.5837581229457236E-4</v>
      </c>
      <c r="AE386" s="28"/>
      <c r="AF386" s="28"/>
      <c r="AG386" s="28"/>
      <c r="AH386" s="29"/>
      <c r="AI386" s="108" t="str">
        <f t="shared" si="46"/>
        <v>NO OFERTADO</v>
      </c>
      <c r="AJ386" s="108" t="str">
        <f t="shared" si="42"/>
        <v>CORRECTO</v>
      </c>
      <c r="AK386" s="108"/>
      <c r="AL386" s="108"/>
      <c r="AM386" s="108"/>
      <c r="AN386" s="28"/>
      <c r="AO386" s="28"/>
      <c r="AP386" s="28"/>
      <c r="AQ386" s="29"/>
      <c r="AR386" s="108" t="str">
        <f t="shared" si="47"/>
        <v>NO OFERTADO</v>
      </c>
      <c r="AS386" s="109" t="str">
        <f t="shared" si="43"/>
        <v>CORRECTO</v>
      </c>
    </row>
    <row r="387" spans="1:45" ht="24" x14ac:dyDescent="0.25">
      <c r="A387" s="134">
        <v>2592</v>
      </c>
      <c r="B387" s="135">
        <v>2373</v>
      </c>
      <c r="C387" s="10" t="s">
        <v>4005</v>
      </c>
      <c r="D387" s="136" t="s">
        <v>126</v>
      </c>
      <c r="E387" s="136" t="s">
        <v>6</v>
      </c>
      <c r="F387" s="136" t="s">
        <v>7</v>
      </c>
      <c r="G387" s="136" t="s">
        <v>8</v>
      </c>
      <c r="H387" s="136" t="s">
        <v>7</v>
      </c>
      <c r="I387" s="137">
        <v>3774</v>
      </c>
      <c r="J387" s="8">
        <v>1</v>
      </c>
      <c r="K387" s="8" t="s">
        <v>4006</v>
      </c>
      <c r="L387" s="9">
        <v>495.66</v>
      </c>
      <c r="M387" s="138">
        <v>30</v>
      </c>
      <c r="N387" s="138">
        <f t="shared" si="48"/>
        <v>14869.800000000001</v>
      </c>
      <c r="O387" s="11" t="s">
        <v>4165</v>
      </c>
      <c r="P387" s="22">
        <v>8.8391572032347415E-6</v>
      </c>
      <c r="Q387" s="22">
        <v>1.5472361972507212E-5</v>
      </c>
      <c r="R387" s="23">
        <v>7.0713257625877927E-4</v>
      </c>
      <c r="S387" s="24">
        <v>2.3208542958760817E-4</v>
      </c>
      <c r="T387" s="23">
        <v>9.3921800584638741E-4</v>
      </c>
      <c r="U387" s="11"/>
      <c r="V387" s="28"/>
      <c r="W387" s="28"/>
      <c r="X387" s="29"/>
      <c r="Y387" s="108" t="str">
        <f t="shared" si="44"/>
        <v>NO OFERTADO</v>
      </c>
      <c r="Z387" s="108" t="str">
        <f t="shared" si="41"/>
        <v>CORRECTO</v>
      </c>
      <c r="AA387" s="29">
        <f t="shared" si="45"/>
        <v>0</v>
      </c>
      <c r="AB387" s="23">
        <v>1.7678314406469482E-4</v>
      </c>
      <c r="AC387" s="24">
        <v>7.7361809862536062E-5</v>
      </c>
      <c r="AD387" s="23">
        <v>2.5414495392723087E-4</v>
      </c>
      <c r="AE387" s="28"/>
      <c r="AF387" s="28"/>
      <c r="AG387" s="28"/>
      <c r="AH387" s="29"/>
      <c r="AI387" s="108" t="str">
        <f t="shared" si="46"/>
        <v>NO OFERTADO</v>
      </c>
      <c r="AJ387" s="108" t="str">
        <f t="shared" si="42"/>
        <v>CORRECTO</v>
      </c>
      <c r="AK387" s="108"/>
      <c r="AL387" s="108"/>
      <c r="AM387" s="108"/>
      <c r="AN387" s="28"/>
      <c r="AO387" s="28"/>
      <c r="AP387" s="28"/>
      <c r="AQ387" s="29"/>
      <c r="AR387" s="108" t="str">
        <f t="shared" si="47"/>
        <v>NO OFERTADO</v>
      </c>
      <c r="AS387" s="109" t="str">
        <f t="shared" si="43"/>
        <v>CORRECTO</v>
      </c>
    </row>
    <row r="388" spans="1:45" ht="24" x14ac:dyDescent="0.25">
      <c r="A388" s="134">
        <v>2593</v>
      </c>
      <c r="B388" s="135">
        <v>2374</v>
      </c>
      <c r="C388" s="10" t="s">
        <v>4007</v>
      </c>
      <c r="D388" s="136" t="s">
        <v>5</v>
      </c>
      <c r="E388" s="136" t="s">
        <v>6</v>
      </c>
      <c r="F388" s="136" t="s">
        <v>6</v>
      </c>
      <c r="G388" s="136" t="s">
        <v>8</v>
      </c>
      <c r="H388" s="136" t="s">
        <v>7</v>
      </c>
      <c r="I388" s="137" t="s">
        <v>45</v>
      </c>
      <c r="J388" s="8">
        <v>1</v>
      </c>
      <c r="K388" s="8" t="s">
        <v>4008</v>
      </c>
      <c r="L388" s="9">
        <v>340.74</v>
      </c>
      <c r="M388" s="138">
        <v>60</v>
      </c>
      <c r="N388" s="138">
        <f t="shared" si="48"/>
        <v>20444.400000000001</v>
      </c>
      <c r="O388" s="11" t="s">
        <v>4165</v>
      </c>
      <c r="P388" s="22">
        <v>1.2152904916395131E-5</v>
      </c>
      <c r="Q388" s="22"/>
      <c r="R388" s="23">
        <v>9.7223239331161045E-4</v>
      </c>
      <c r="S388" s="7"/>
      <c r="T388" s="23">
        <v>9.7223239331161045E-4</v>
      </c>
      <c r="U388" s="11"/>
      <c r="V388" s="28"/>
      <c r="W388" s="28"/>
      <c r="X388" s="29"/>
      <c r="Y388" s="108" t="str">
        <f t="shared" si="44"/>
        <v>NO OFERTADO</v>
      </c>
      <c r="Z388" s="108" t="str">
        <f t="shared" si="41"/>
        <v>CORRECTO</v>
      </c>
      <c r="AA388" s="29">
        <f t="shared" si="45"/>
        <v>0</v>
      </c>
      <c r="AB388" s="23">
        <v>2.4305809832790261E-4</v>
      </c>
      <c r="AC388" s="7"/>
      <c r="AD388" s="23">
        <v>2.4305809832790261E-4</v>
      </c>
      <c r="AE388" s="28"/>
      <c r="AF388" s="28"/>
      <c r="AG388" s="28"/>
      <c r="AH388" s="29"/>
      <c r="AI388" s="108" t="str">
        <f t="shared" si="46"/>
        <v>NO OFERTADO</v>
      </c>
      <c r="AJ388" s="108" t="str">
        <f t="shared" si="42"/>
        <v>CORRECTO</v>
      </c>
      <c r="AK388" s="108"/>
      <c r="AL388" s="108"/>
      <c r="AM388" s="108"/>
      <c r="AN388" s="28"/>
      <c r="AO388" s="28"/>
      <c r="AP388" s="28"/>
      <c r="AQ388" s="29"/>
      <c r="AR388" s="108" t="str">
        <f t="shared" si="47"/>
        <v>NO OFERTADO</v>
      </c>
      <c r="AS388" s="109" t="str">
        <f t="shared" si="43"/>
        <v>CORRECTO</v>
      </c>
    </row>
    <row r="389" spans="1:45" ht="24" x14ac:dyDescent="0.25">
      <c r="A389" s="134">
        <v>2594</v>
      </c>
      <c r="B389" s="135">
        <v>2085</v>
      </c>
      <c r="C389" s="10" t="s">
        <v>3619</v>
      </c>
      <c r="D389" s="136" t="s">
        <v>32</v>
      </c>
      <c r="E389" s="136" t="s">
        <v>6</v>
      </c>
      <c r="F389" s="136" t="s">
        <v>101</v>
      </c>
      <c r="G389" s="136" t="s">
        <v>8</v>
      </c>
      <c r="H389" s="136" t="s">
        <v>7</v>
      </c>
      <c r="I389" s="137" t="s">
        <v>45</v>
      </c>
      <c r="J389" s="8">
        <v>1</v>
      </c>
      <c r="K389" s="8" t="s">
        <v>533</v>
      </c>
      <c r="L389" s="9">
        <v>4984.3900000000003</v>
      </c>
      <c r="M389" s="138">
        <v>30</v>
      </c>
      <c r="N389" s="138">
        <f t="shared" si="48"/>
        <v>149531.70000000001</v>
      </c>
      <c r="O389" s="11" t="s">
        <v>4165</v>
      </c>
      <c r="P389" s="22">
        <v>8.8887154041543008E-5</v>
      </c>
      <c r="Q389" s="22"/>
      <c r="R389" s="23">
        <v>7.1109723233234411E-3</v>
      </c>
      <c r="S389" s="7"/>
      <c r="T389" s="23">
        <v>7.1109723233234411E-3</v>
      </c>
      <c r="U389" s="11"/>
      <c r="V389" s="28"/>
      <c r="W389" s="28"/>
      <c r="X389" s="29"/>
      <c r="Y389" s="108" t="str">
        <f t="shared" si="44"/>
        <v>NO OFERTADO</v>
      </c>
      <c r="Z389" s="108" t="str">
        <f t="shared" si="41"/>
        <v>CORRECTO</v>
      </c>
      <c r="AA389" s="29">
        <f t="shared" si="45"/>
        <v>0</v>
      </c>
      <c r="AB389" s="23">
        <v>1.7777430808308603E-3</v>
      </c>
      <c r="AC389" s="7"/>
      <c r="AD389" s="23">
        <v>1.7777430808308603E-3</v>
      </c>
      <c r="AE389" s="28"/>
      <c r="AF389" s="28"/>
      <c r="AG389" s="28"/>
      <c r="AH389" s="29"/>
      <c r="AI389" s="108" t="str">
        <f t="shared" si="46"/>
        <v>NO OFERTADO</v>
      </c>
      <c r="AJ389" s="108" t="str">
        <f t="shared" si="42"/>
        <v>CORRECTO</v>
      </c>
      <c r="AK389" s="108"/>
      <c r="AL389" s="108"/>
      <c r="AM389" s="108"/>
      <c r="AN389" s="28"/>
      <c r="AO389" s="28"/>
      <c r="AP389" s="28"/>
      <c r="AQ389" s="29"/>
      <c r="AR389" s="108" t="str">
        <f t="shared" si="47"/>
        <v>NO OFERTADO</v>
      </c>
      <c r="AS389" s="109" t="str">
        <f t="shared" si="43"/>
        <v>CORRECTO</v>
      </c>
    </row>
    <row r="390" spans="1:45" x14ac:dyDescent="0.25">
      <c r="A390" s="134">
        <v>2595</v>
      </c>
      <c r="B390" s="135">
        <v>1981</v>
      </c>
      <c r="C390" s="10" t="s">
        <v>3433</v>
      </c>
      <c r="D390" s="136" t="s">
        <v>3434</v>
      </c>
      <c r="E390" s="136" t="s">
        <v>3342</v>
      </c>
      <c r="F390" s="136" t="s">
        <v>241</v>
      </c>
      <c r="G390" s="136" t="s">
        <v>242</v>
      </c>
      <c r="H390" s="136" t="s">
        <v>243</v>
      </c>
      <c r="I390" s="137" t="s">
        <v>45</v>
      </c>
      <c r="J390" s="8">
        <v>40</v>
      </c>
      <c r="K390" s="8" t="s">
        <v>3435</v>
      </c>
      <c r="L390" s="9">
        <v>1028</v>
      </c>
      <c r="M390" s="138">
        <v>40</v>
      </c>
      <c r="N390" s="138">
        <f t="shared" si="48"/>
        <v>41120</v>
      </c>
      <c r="O390" s="11" t="s">
        <v>4165</v>
      </c>
      <c r="P390" s="22">
        <v>2.4443243634548716E-5</v>
      </c>
      <c r="Q390" s="22"/>
      <c r="R390" s="23">
        <v>1.9554594907638971E-3</v>
      </c>
      <c r="S390" s="7"/>
      <c r="T390" s="23">
        <v>1.9554594907638971E-3</v>
      </c>
      <c r="U390" s="11"/>
      <c r="V390" s="28"/>
      <c r="W390" s="28"/>
      <c r="X390" s="29"/>
      <c r="Y390" s="108" t="str">
        <f t="shared" si="44"/>
        <v>NO OFERTADO</v>
      </c>
      <c r="Z390" s="108" t="str">
        <f t="shared" ref="Z390:Z453" si="49">IF(X390=0,"CORRECTO",IF(X390&gt;I390,"SOBREPASA TECHO REGULADO","CORRECTO"))</f>
        <v>CORRECTO</v>
      </c>
      <c r="AA390" s="29">
        <f t="shared" si="45"/>
        <v>0</v>
      </c>
      <c r="AB390" s="23">
        <v>4.8886487269097427E-4</v>
      </c>
      <c r="AC390" s="7"/>
      <c r="AD390" s="23">
        <v>4.8886487269097427E-4</v>
      </c>
      <c r="AE390" s="28"/>
      <c r="AF390" s="28"/>
      <c r="AG390" s="28"/>
      <c r="AH390" s="29"/>
      <c r="AI390" s="108" t="str">
        <f t="shared" si="46"/>
        <v>NO OFERTADO</v>
      </c>
      <c r="AJ390" s="108" t="str">
        <f t="shared" ref="AJ390:AJ453" si="50">IF(AH390=0,"CORRECTO",IF(AH390&lt;X390,"PRECIO OPCION 1 MAYOR QUE OPCION 2",IF(AH390&gt;I390,"SOBREPASA TECHO REGULADO","CORRECTO")))</f>
        <v>CORRECTO</v>
      </c>
      <c r="AK390" s="108"/>
      <c r="AL390" s="108"/>
      <c r="AM390" s="108"/>
      <c r="AN390" s="28"/>
      <c r="AO390" s="28"/>
      <c r="AP390" s="28"/>
      <c r="AQ390" s="29"/>
      <c r="AR390" s="108" t="str">
        <f t="shared" si="47"/>
        <v>NO OFERTADO</v>
      </c>
      <c r="AS390" s="109" t="str">
        <f t="shared" ref="AS390:AS453" si="51">IF(AQ390=0,"CORRECTO",IF(AQ390&lt;AH390,"PRECIO OPCION 2 MAYOR QUE OPCION 3",IF(AQ390&gt;I390,"SOBREPASA TECHO REGULADO","CORRECTO")))</f>
        <v>CORRECTO</v>
      </c>
    </row>
    <row r="391" spans="1:45" x14ac:dyDescent="0.25">
      <c r="A391" s="134">
        <v>2596</v>
      </c>
      <c r="B391" s="135">
        <v>2375</v>
      </c>
      <c r="C391" s="10" t="s">
        <v>2021</v>
      </c>
      <c r="D391" s="136" t="s">
        <v>4009</v>
      </c>
      <c r="E391" s="136" t="s">
        <v>36</v>
      </c>
      <c r="F391" s="136" t="s">
        <v>16</v>
      </c>
      <c r="G391" s="136" t="s">
        <v>17</v>
      </c>
      <c r="H391" s="136" t="s">
        <v>36</v>
      </c>
      <c r="I391" s="137" t="s">
        <v>45</v>
      </c>
      <c r="J391" s="8">
        <v>1</v>
      </c>
      <c r="K391" s="8" t="s">
        <v>2022</v>
      </c>
      <c r="L391" s="9">
        <v>236199.2</v>
      </c>
      <c r="M391" s="138">
        <v>1</v>
      </c>
      <c r="N391" s="138">
        <f t="shared" si="48"/>
        <v>236199.2</v>
      </c>
      <c r="O391" s="11" t="s">
        <v>4165</v>
      </c>
      <c r="P391" s="22">
        <v>1.4040551050305204E-4</v>
      </c>
      <c r="Q391" s="22"/>
      <c r="R391" s="23">
        <v>1.1232440840244164E-2</v>
      </c>
      <c r="S391" s="7"/>
      <c r="T391" s="23">
        <v>1.1232440840244164E-2</v>
      </c>
      <c r="U391" s="11"/>
      <c r="V391" s="28"/>
      <c r="W391" s="28"/>
      <c r="X391" s="29"/>
      <c r="Y391" s="108" t="str">
        <f t="shared" ref="Y391:Y454" si="52">IF(U391=0,"NO OFERTADO",IF(V391=0,"NO OFERTADO",IF(W391=0,"NO OFERTADO",IF(X391&gt;0,"CORRECTO","NO OFERTADO"))))</f>
        <v>NO OFERTADO</v>
      </c>
      <c r="Z391" s="108" t="str">
        <f t="shared" si="49"/>
        <v>CORRECTO</v>
      </c>
      <c r="AA391" s="29">
        <f t="shared" ref="AA391:AA454" si="53">IF(AND(Y391="CORRECTO", Z391="CORRECTO"), X391*M391, 0)</f>
        <v>0</v>
      </c>
      <c r="AB391" s="23">
        <v>2.808110210061041E-3</v>
      </c>
      <c r="AC391" s="7"/>
      <c r="AD391" s="23">
        <v>2.808110210061041E-3</v>
      </c>
      <c r="AE391" s="28"/>
      <c r="AF391" s="28"/>
      <c r="AG391" s="28"/>
      <c r="AH391" s="29"/>
      <c r="AI391" s="108" t="str">
        <f t="shared" ref="AI391:AI454" si="54">IF(AE391=0,"NO OFERTADO",IF(AF391=0,"NO OFERTADO",IF(AG391=0,"NO OFERTADO",IF(AH391&gt;0,"CORRECTO","NO OFERTADO"))))</f>
        <v>NO OFERTADO</v>
      </c>
      <c r="AJ391" s="108" t="str">
        <f t="shared" si="50"/>
        <v>CORRECTO</v>
      </c>
      <c r="AK391" s="108"/>
      <c r="AL391" s="108"/>
      <c r="AM391" s="108"/>
      <c r="AN391" s="28"/>
      <c r="AO391" s="28"/>
      <c r="AP391" s="28"/>
      <c r="AQ391" s="29"/>
      <c r="AR391" s="108" t="str">
        <f t="shared" ref="AR391:AR454" si="55">IF(AN391=0,"NO OFERTADO",IF(AO391=0,"NO OFERTADO",IF(AP391=0,"NO OFERTADO",IF(AQ391&gt;0,"CORRECTO","NO OFERTADO"))))</f>
        <v>NO OFERTADO</v>
      </c>
      <c r="AS391" s="109" t="str">
        <f t="shared" si="51"/>
        <v>CORRECTO</v>
      </c>
    </row>
    <row r="392" spans="1:45" x14ac:dyDescent="0.25">
      <c r="A392" s="134">
        <v>2597</v>
      </c>
      <c r="B392" s="135">
        <v>2376</v>
      </c>
      <c r="C392" s="10" t="s">
        <v>4010</v>
      </c>
      <c r="D392" s="136" t="s">
        <v>4011</v>
      </c>
      <c r="E392" s="136" t="s">
        <v>36</v>
      </c>
      <c r="F392" s="136" t="s">
        <v>16</v>
      </c>
      <c r="G392" s="136" t="s">
        <v>17</v>
      </c>
      <c r="H392" s="136" t="s">
        <v>18</v>
      </c>
      <c r="I392" s="137">
        <v>367894.5</v>
      </c>
      <c r="J392" s="8">
        <v>1</v>
      </c>
      <c r="K392" s="8" t="s">
        <v>4012</v>
      </c>
      <c r="L392" s="9">
        <v>367894.5</v>
      </c>
      <c r="M392" s="138">
        <v>1</v>
      </c>
      <c r="N392" s="138">
        <f t="shared" si="48"/>
        <v>367894.5</v>
      </c>
      <c r="O392" s="11" t="s">
        <v>4165</v>
      </c>
      <c r="P392" s="22">
        <v>2.1869005095599423E-4</v>
      </c>
      <c r="Q392" s="22">
        <v>3.8280251729643666E-4</v>
      </c>
      <c r="R392" s="23">
        <v>1.7495204076479538E-2</v>
      </c>
      <c r="S392" s="24">
        <v>5.7420377594465501E-3</v>
      </c>
      <c r="T392" s="23">
        <v>2.3237241835926088E-2</v>
      </c>
      <c r="U392" s="11"/>
      <c r="V392" s="28"/>
      <c r="W392" s="28"/>
      <c r="X392" s="29"/>
      <c r="Y392" s="108" t="str">
        <f t="shared" si="52"/>
        <v>NO OFERTADO</v>
      </c>
      <c r="Z392" s="108" t="str">
        <f t="shared" si="49"/>
        <v>CORRECTO</v>
      </c>
      <c r="AA392" s="29">
        <f t="shared" si="53"/>
        <v>0</v>
      </c>
      <c r="AB392" s="23">
        <v>4.3738010191198846E-3</v>
      </c>
      <c r="AC392" s="24">
        <v>1.9140125864821832E-3</v>
      </c>
      <c r="AD392" s="23">
        <v>6.2878136056020682E-3</v>
      </c>
      <c r="AE392" s="28"/>
      <c r="AF392" s="28"/>
      <c r="AG392" s="28"/>
      <c r="AH392" s="29"/>
      <c r="AI392" s="108" t="str">
        <f t="shared" si="54"/>
        <v>NO OFERTADO</v>
      </c>
      <c r="AJ392" s="108" t="str">
        <f t="shared" si="50"/>
        <v>CORRECTO</v>
      </c>
      <c r="AK392" s="108"/>
      <c r="AL392" s="108"/>
      <c r="AM392" s="108"/>
      <c r="AN392" s="28"/>
      <c r="AO392" s="28"/>
      <c r="AP392" s="28"/>
      <c r="AQ392" s="29"/>
      <c r="AR392" s="108" t="str">
        <f t="shared" si="55"/>
        <v>NO OFERTADO</v>
      </c>
      <c r="AS392" s="109" t="str">
        <f t="shared" si="51"/>
        <v>CORRECTO</v>
      </c>
    </row>
    <row r="393" spans="1:45" ht="24" x14ac:dyDescent="0.25">
      <c r="A393" s="134">
        <v>2598</v>
      </c>
      <c r="B393" s="135">
        <v>2789</v>
      </c>
      <c r="C393" s="10" t="s">
        <v>4565</v>
      </c>
      <c r="D393" s="136" t="s">
        <v>108</v>
      </c>
      <c r="E393" s="136" t="s">
        <v>7</v>
      </c>
      <c r="F393" s="136" t="s">
        <v>7</v>
      </c>
      <c r="G393" s="136" t="s">
        <v>8</v>
      </c>
      <c r="H393" s="136" t="s">
        <v>7</v>
      </c>
      <c r="I393" s="142">
        <v>138139.5</v>
      </c>
      <c r="J393" s="8">
        <v>1</v>
      </c>
      <c r="K393" s="11" t="s">
        <v>338</v>
      </c>
      <c r="L393" s="9">
        <v>124275</v>
      </c>
      <c r="M393" s="9">
        <v>60</v>
      </c>
      <c r="N393" s="138">
        <f t="shared" si="48"/>
        <v>7456500</v>
      </c>
      <c r="O393" s="11" t="s">
        <v>4165</v>
      </c>
      <c r="P393" s="22">
        <v>4.4324184377678138E-3</v>
      </c>
      <c r="Q393" s="22">
        <v>7.7586562729828256E-3</v>
      </c>
      <c r="R393" s="23">
        <v>0.35459347502142513</v>
      </c>
      <c r="S393" s="24">
        <v>0.11637984409474239</v>
      </c>
      <c r="T393" s="23">
        <v>0.47097331911616752</v>
      </c>
      <c r="U393" s="11"/>
      <c r="V393" s="28"/>
      <c r="W393" s="28"/>
      <c r="X393" s="29"/>
      <c r="Y393" s="108" t="str">
        <f t="shared" si="52"/>
        <v>NO OFERTADO</v>
      </c>
      <c r="Z393" s="108" t="str">
        <f t="shared" si="49"/>
        <v>CORRECTO</v>
      </c>
      <c r="AA393" s="29">
        <f t="shared" si="53"/>
        <v>0</v>
      </c>
      <c r="AB393" s="23">
        <v>8.8648368755356283E-2</v>
      </c>
      <c r="AC393" s="24">
        <v>3.8793281364914126E-2</v>
      </c>
      <c r="AD393" s="23">
        <v>0.12744165012027042</v>
      </c>
      <c r="AE393" s="28"/>
      <c r="AF393" s="28"/>
      <c r="AG393" s="28"/>
      <c r="AH393" s="29"/>
      <c r="AI393" s="108" t="str">
        <f t="shared" si="54"/>
        <v>NO OFERTADO</v>
      </c>
      <c r="AJ393" s="108" t="str">
        <f t="shared" si="50"/>
        <v>CORRECTO</v>
      </c>
      <c r="AK393" s="108"/>
      <c r="AL393" s="108"/>
      <c r="AM393" s="108"/>
      <c r="AN393" s="28"/>
      <c r="AO393" s="28"/>
      <c r="AP393" s="28"/>
      <c r="AQ393" s="29"/>
      <c r="AR393" s="108" t="str">
        <f t="shared" si="55"/>
        <v>NO OFERTADO</v>
      </c>
      <c r="AS393" s="109" t="str">
        <f t="shared" si="51"/>
        <v>CORRECTO</v>
      </c>
    </row>
    <row r="394" spans="1:45" ht="24" x14ac:dyDescent="0.25">
      <c r="A394" s="134">
        <v>2599</v>
      </c>
      <c r="B394" s="135">
        <v>2790</v>
      </c>
      <c r="C394" s="10" t="s">
        <v>4565</v>
      </c>
      <c r="D394" s="136" t="s">
        <v>69</v>
      </c>
      <c r="E394" s="136" t="s">
        <v>7</v>
      </c>
      <c r="F394" s="136" t="s">
        <v>7</v>
      </c>
      <c r="G394" s="136" t="s">
        <v>8</v>
      </c>
      <c r="H394" s="136" t="s">
        <v>7</v>
      </c>
      <c r="I394" s="142">
        <v>92093</v>
      </c>
      <c r="J394" s="8">
        <v>1</v>
      </c>
      <c r="K394" s="11" t="s">
        <v>338</v>
      </c>
      <c r="L394" s="9">
        <v>92093</v>
      </c>
      <c r="M394" s="9">
        <v>60</v>
      </c>
      <c r="N394" s="138">
        <f t="shared" si="48"/>
        <v>5525580</v>
      </c>
      <c r="O394" s="11" t="s">
        <v>4165</v>
      </c>
      <c r="P394" s="22">
        <v>3.284608418341189E-3</v>
      </c>
      <c r="Q394" s="22">
        <v>5.7494905020946075E-3</v>
      </c>
      <c r="R394" s="23">
        <v>0.2627686734672951</v>
      </c>
      <c r="S394" s="24">
        <v>8.6242357531419109E-2</v>
      </c>
      <c r="T394" s="23">
        <v>0.34901103099871422</v>
      </c>
      <c r="U394" s="11"/>
      <c r="V394" s="28"/>
      <c r="W394" s="28"/>
      <c r="X394" s="29"/>
      <c r="Y394" s="108" t="str">
        <f t="shared" si="52"/>
        <v>NO OFERTADO</v>
      </c>
      <c r="Z394" s="108" t="str">
        <f t="shared" si="49"/>
        <v>CORRECTO</v>
      </c>
      <c r="AA394" s="29">
        <f t="shared" si="53"/>
        <v>0</v>
      </c>
      <c r="AB394" s="23">
        <v>6.5692168366823775E-2</v>
      </c>
      <c r="AC394" s="24">
        <v>2.8747452510473039E-2</v>
      </c>
      <c r="AD394" s="23">
        <v>9.443962087729682E-2</v>
      </c>
      <c r="AE394" s="28"/>
      <c r="AF394" s="28"/>
      <c r="AG394" s="28"/>
      <c r="AH394" s="29"/>
      <c r="AI394" s="108" t="str">
        <f t="shared" si="54"/>
        <v>NO OFERTADO</v>
      </c>
      <c r="AJ394" s="108" t="str">
        <f t="shared" si="50"/>
        <v>CORRECTO</v>
      </c>
      <c r="AK394" s="108"/>
      <c r="AL394" s="108"/>
      <c r="AM394" s="108"/>
      <c r="AN394" s="28"/>
      <c r="AO394" s="28"/>
      <c r="AP394" s="28"/>
      <c r="AQ394" s="29"/>
      <c r="AR394" s="108" t="str">
        <f t="shared" si="55"/>
        <v>NO OFERTADO</v>
      </c>
      <c r="AS394" s="109" t="str">
        <f t="shared" si="51"/>
        <v>CORRECTO</v>
      </c>
    </row>
    <row r="395" spans="1:45" ht="24" x14ac:dyDescent="0.25">
      <c r="A395" s="134">
        <v>2600</v>
      </c>
      <c r="B395" s="135">
        <v>2138</v>
      </c>
      <c r="C395" s="10" t="s">
        <v>1871</v>
      </c>
      <c r="D395" s="136" t="s">
        <v>3687</v>
      </c>
      <c r="E395" s="136" t="s">
        <v>1095</v>
      </c>
      <c r="F395" s="136" t="s">
        <v>1095</v>
      </c>
      <c r="G395" s="136" t="s">
        <v>537</v>
      </c>
      <c r="H395" s="136" t="s">
        <v>965</v>
      </c>
      <c r="I395" s="137" t="s">
        <v>45</v>
      </c>
      <c r="J395" s="8">
        <v>1</v>
      </c>
      <c r="K395" s="8" t="s">
        <v>1208</v>
      </c>
      <c r="L395" s="9">
        <v>835.55</v>
      </c>
      <c r="M395" s="138">
        <v>30</v>
      </c>
      <c r="N395" s="138">
        <f t="shared" si="48"/>
        <v>25066.5</v>
      </c>
      <c r="O395" s="11" t="s">
        <v>4165</v>
      </c>
      <c r="P395" s="22">
        <v>1.4900451521532477E-5</v>
      </c>
      <c r="Q395" s="22"/>
      <c r="R395" s="23">
        <v>1.1920361217225982E-3</v>
      </c>
      <c r="S395" s="7"/>
      <c r="T395" s="23">
        <v>1.1920361217225982E-3</v>
      </c>
      <c r="U395" s="11"/>
      <c r="V395" s="28"/>
      <c r="W395" s="28"/>
      <c r="X395" s="29"/>
      <c r="Y395" s="108" t="str">
        <f t="shared" si="52"/>
        <v>NO OFERTADO</v>
      </c>
      <c r="Z395" s="108" t="str">
        <f t="shared" si="49"/>
        <v>CORRECTO</v>
      </c>
      <c r="AA395" s="29">
        <f t="shared" si="53"/>
        <v>0</v>
      </c>
      <c r="AB395" s="23">
        <v>2.9800903043064955E-4</v>
      </c>
      <c r="AC395" s="7"/>
      <c r="AD395" s="23">
        <v>2.9800903043064955E-4</v>
      </c>
      <c r="AE395" s="28"/>
      <c r="AF395" s="28"/>
      <c r="AG395" s="28"/>
      <c r="AH395" s="29"/>
      <c r="AI395" s="108" t="str">
        <f t="shared" si="54"/>
        <v>NO OFERTADO</v>
      </c>
      <c r="AJ395" s="108" t="str">
        <f t="shared" si="50"/>
        <v>CORRECTO</v>
      </c>
      <c r="AK395" s="108"/>
      <c r="AL395" s="108"/>
      <c r="AM395" s="108"/>
      <c r="AN395" s="28"/>
      <c r="AO395" s="28"/>
      <c r="AP395" s="28"/>
      <c r="AQ395" s="29"/>
      <c r="AR395" s="108" t="str">
        <f t="shared" si="55"/>
        <v>NO OFERTADO</v>
      </c>
      <c r="AS395" s="109" t="str">
        <f t="shared" si="51"/>
        <v>CORRECTO</v>
      </c>
    </row>
    <row r="396" spans="1:45" ht="24" x14ac:dyDescent="0.25">
      <c r="A396" s="134">
        <v>2601</v>
      </c>
      <c r="B396" s="135">
        <v>2377</v>
      </c>
      <c r="C396" s="10" t="s">
        <v>4013</v>
      </c>
      <c r="D396" s="136" t="s">
        <v>4014</v>
      </c>
      <c r="E396" s="136" t="s">
        <v>1095</v>
      </c>
      <c r="F396" s="136" t="s">
        <v>1095</v>
      </c>
      <c r="G396" s="136" t="s">
        <v>537</v>
      </c>
      <c r="H396" s="136" t="s">
        <v>965</v>
      </c>
      <c r="I396" s="137" t="s">
        <v>45</v>
      </c>
      <c r="J396" s="8">
        <v>1</v>
      </c>
      <c r="K396" s="8" t="s">
        <v>2038</v>
      </c>
      <c r="L396" s="9">
        <v>2447.71</v>
      </c>
      <c r="M396" s="138">
        <v>12</v>
      </c>
      <c r="N396" s="138">
        <f t="shared" si="48"/>
        <v>29372.52</v>
      </c>
      <c r="O396" s="11" t="s">
        <v>4165</v>
      </c>
      <c r="P396" s="22">
        <v>1.7460108524334991E-5</v>
      </c>
      <c r="Q396" s="22"/>
      <c r="R396" s="23">
        <v>1.3968086819467992E-3</v>
      </c>
      <c r="S396" s="7"/>
      <c r="T396" s="23">
        <v>1.3968086819467992E-3</v>
      </c>
      <c r="U396" s="11"/>
      <c r="V396" s="28"/>
      <c r="W396" s="28"/>
      <c r="X396" s="29"/>
      <c r="Y396" s="108" t="str">
        <f t="shared" si="52"/>
        <v>NO OFERTADO</v>
      </c>
      <c r="Z396" s="108" t="str">
        <f t="shared" si="49"/>
        <v>CORRECTO</v>
      </c>
      <c r="AA396" s="29">
        <f t="shared" si="53"/>
        <v>0</v>
      </c>
      <c r="AB396" s="23">
        <v>3.492021704866998E-4</v>
      </c>
      <c r="AC396" s="7"/>
      <c r="AD396" s="23">
        <v>3.492021704866998E-4</v>
      </c>
      <c r="AE396" s="28"/>
      <c r="AF396" s="28"/>
      <c r="AG396" s="28"/>
      <c r="AH396" s="29"/>
      <c r="AI396" s="108" t="str">
        <f t="shared" si="54"/>
        <v>NO OFERTADO</v>
      </c>
      <c r="AJ396" s="108" t="str">
        <f t="shared" si="50"/>
        <v>CORRECTO</v>
      </c>
      <c r="AK396" s="108"/>
      <c r="AL396" s="108"/>
      <c r="AM396" s="108"/>
      <c r="AN396" s="28"/>
      <c r="AO396" s="28"/>
      <c r="AP396" s="28"/>
      <c r="AQ396" s="29"/>
      <c r="AR396" s="108" t="str">
        <f t="shared" si="55"/>
        <v>NO OFERTADO</v>
      </c>
      <c r="AS396" s="109" t="str">
        <f t="shared" si="51"/>
        <v>CORRECTO</v>
      </c>
    </row>
    <row r="397" spans="1:45" ht="24" x14ac:dyDescent="0.25">
      <c r="A397" s="134">
        <v>2602</v>
      </c>
      <c r="B397" s="135">
        <v>2378</v>
      </c>
      <c r="C397" s="10" t="s">
        <v>4015</v>
      </c>
      <c r="D397" s="136" t="s">
        <v>4016</v>
      </c>
      <c r="E397" s="136" t="s">
        <v>1095</v>
      </c>
      <c r="F397" s="136" t="s">
        <v>1095</v>
      </c>
      <c r="G397" s="136" t="s">
        <v>537</v>
      </c>
      <c r="H397" s="136" t="s">
        <v>965</v>
      </c>
      <c r="I397" s="137" t="s">
        <v>45</v>
      </c>
      <c r="J397" s="8">
        <v>1</v>
      </c>
      <c r="K397" s="8" t="s">
        <v>2038</v>
      </c>
      <c r="L397" s="9">
        <v>13459.25</v>
      </c>
      <c r="M397" s="138">
        <v>12</v>
      </c>
      <c r="N397" s="138">
        <f t="shared" si="48"/>
        <v>161511</v>
      </c>
      <c r="O397" s="11" t="s">
        <v>4165</v>
      </c>
      <c r="P397" s="22">
        <v>9.6008091504367647E-5</v>
      </c>
      <c r="Q397" s="22"/>
      <c r="R397" s="23">
        <v>7.6806473203494116E-3</v>
      </c>
      <c r="S397" s="7"/>
      <c r="T397" s="23">
        <v>7.6806473203494116E-3</v>
      </c>
      <c r="U397" s="11"/>
      <c r="V397" s="28"/>
      <c r="W397" s="28"/>
      <c r="X397" s="29"/>
      <c r="Y397" s="108" t="str">
        <f t="shared" si="52"/>
        <v>NO OFERTADO</v>
      </c>
      <c r="Z397" s="108" t="str">
        <f t="shared" si="49"/>
        <v>CORRECTO</v>
      </c>
      <c r="AA397" s="29">
        <f t="shared" si="53"/>
        <v>0</v>
      </c>
      <c r="AB397" s="23">
        <v>1.9201618300873529E-3</v>
      </c>
      <c r="AC397" s="7"/>
      <c r="AD397" s="23">
        <v>1.9201618300873529E-3</v>
      </c>
      <c r="AE397" s="28"/>
      <c r="AF397" s="28"/>
      <c r="AG397" s="28"/>
      <c r="AH397" s="29"/>
      <c r="AI397" s="108" t="str">
        <f t="shared" si="54"/>
        <v>NO OFERTADO</v>
      </c>
      <c r="AJ397" s="108" t="str">
        <f t="shared" si="50"/>
        <v>CORRECTO</v>
      </c>
      <c r="AK397" s="108"/>
      <c r="AL397" s="108"/>
      <c r="AM397" s="108"/>
      <c r="AN397" s="28"/>
      <c r="AO397" s="28"/>
      <c r="AP397" s="28"/>
      <c r="AQ397" s="29"/>
      <c r="AR397" s="108" t="str">
        <f t="shared" si="55"/>
        <v>NO OFERTADO</v>
      </c>
      <c r="AS397" s="109" t="str">
        <f t="shared" si="51"/>
        <v>CORRECTO</v>
      </c>
    </row>
    <row r="398" spans="1:45" ht="24" x14ac:dyDescent="0.25">
      <c r="A398" s="134">
        <v>2603</v>
      </c>
      <c r="B398" s="135">
        <v>2379</v>
      </c>
      <c r="C398" s="10" t="s">
        <v>4017</v>
      </c>
      <c r="D398" s="136" t="s">
        <v>51</v>
      </c>
      <c r="E398" s="136" t="s">
        <v>6</v>
      </c>
      <c r="F398" s="136" t="s">
        <v>7</v>
      </c>
      <c r="G398" s="136" t="s">
        <v>8</v>
      </c>
      <c r="H398" s="136" t="s">
        <v>7</v>
      </c>
      <c r="I398" s="137" t="s">
        <v>45</v>
      </c>
      <c r="J398" s="8">
        <v>1</v>
      </c>
      <c r="K398" s="8" t="s">
        <v>1966</v>
      </c>
      <c r="L398" s="9">
        <v>1402.9</v>
      </c>
      <c r="M398" s="138">
        <v>28</v>
      </c>
      <c r="N398" s="138">
        <f t="shared" si="48"/>
        <v>39281.200000000004</v>
      </c>
      <c r="O398" s="11" t="s">
        <v>4165</v>
      </c>
      <c r="P398" s="22">
        <v>2.3350193138556304E-5</v>
      </c>
      <c r="Q398" s="22"/>
      <c r="R398" s="23">
        <v>1.8680154510845044E-3</v>
      </c>
      <c r="S398" s="7"/>
      <c r="T398" s="23">
        <v>1.8680154510845044E-3</v>
      </c>
      <c r="U398" s="11"/>
      <c r="V398" s="28"/>
      <c r="W398" s="28"/>
      <c r="X398" s="29"/>
      <c r="Y398" s="108" t="str">
        <f t="shared" si="52"/>
        <v>NO OFERTADO</v>
      </c>
      <c r="Z398" s="108" t="str">
        <f t="shared" si="49"/>
        <v>CORRECTO</v>
      </c>
      <c r="AA398" s="29">
        <f t="shared" si="53"/>
        <v>0</v>
      </c>
      <c r="AB398" s="23">
        <v>4.670038627711261E-4</v>
      </c>
      <c r="AC398" s="7"/>
      <c r="AD398" s="23">
        <v>4.670038627711261E-4</v>
      </c>
      <c r="AE398" s="28"/>
      <c r="AF398" s="28"/>
      <c r="AG398" s="28"/>
      <c r="AH398" s="29"/>
      <c r="AI398" s="108" t="str">
        <f t="shared" si="54"/>
        <v>NO OFERTADO</v>
      </c>
      <c r="AJ398" s="108" t="str">
        <f t="shared" si="50"/>
        <v>CORRECTO</v>
      </c>
      <c r="AK398" s="108"/>
      <c r="AL398" s="108"/>
      <c r="AM398" s="108"/>
      <c r="AN398" s="28"/>
      <c r="AO398" s="28"/>
      <c r="AP398" s="28"/>
      <c r="AQ398" s="29"/>
      <c r="AR398" s="108" t="str">
        <f t="shared" si="55"/>
        <v>NO OFERTADO</v>
      </c>
      <c r="AS398" s="109" t="str">
        <f t="shared" si="51"/>
        <v>CORRECTO</v>
      </c>
    </row>
    <row r="399" spans="1:45" x14ac:dyDescent="0.25">
      <c r="A399" s="134">
        <v>2604</v>
      </c>
      <c r="B399" s="135">
        <v>1920</v>
      </c>
      <c r="C399" s="10" t="s">
        <v>3324</v>
      </c>
      <c r="D399" s="136" t="s">
        <v>1450</v>
      </c>
      <c r="E399" s="136" t="s">
        <v>559</v>
      </c>
      <c r="F399" s="136" t="s">
        <v>166</v>
      </c>
      <c r="G399" s="136" t="s">
        <v>8</v>
      </c>
      <c r="H399" s="136" t="s">
        <v>81</v>
      </c>
      <c r="I399" s="137" t="s">
        <v>45</v>
      </c>
      <c r="J399" s="8">
        <v>120</v>
      </c>
      <c r="K399" s="8" t="s">
        <v>1966</v>
      </c>
      <c r="L399" s="9">
        <v>2029.72</v>
      </c>
      <c r="M399" s="138">
        <v>120</v>
      </c>
      <c r="N399" s="138">
        <f t="shared" si="48"/>
        <v>243566.4</v>
      </c>
      <c r="O399" s="11" t="s">
        <v>4165</v>
      </c>
      <c r="P399" s="22">
        <v>1.4478484572932749E-4</v>
      </c>
      <c r="Q399" s="22"/>
      <c r="R399" s="23">
        <v>1.1582787658346199E-2</v>
      </c>
      <c r="S399" s="7"/>
      <c r="T399" s="23">
        <v>1.1582787658346199E-2</v>
      </c>
      <c r="U399" s="11"/>
      <c r="V399" s="28"/>
      <c r="W399" s="28"/>
      <c r="X399" s="29"/>
      <c r="Y399" s="108" t="str">
        <f t="shared" si="52"/>
        <v>NO OFERTADO</v>
      </c>
      <c r="Z399" s="108" t="str">
        <f t="shared" si="49"/>
        <v>CORRECTO</v>
      </c>
      <c r="AA399" s="29">
        <f t="shared" si="53"/>
        <v>0</v>
      </c>
      <c r="AB399" s="23">
        <v>2.8956969145865498E-3</v>
      </c>
      <c r="AC399" s="7"/>
      <c r="AD399" s="23">
        <v>2.8956969145865498E-3</v>
      </c>
      <c r="AE399" s="28"/>
      <c r="AF399" s="28"/>
      <c r="AG399" s="28"/>
      <c r="AH399" s="29"/>
      <c r="AI399" s="108" t="str">
        <f t="shared" si="54"/>
        <v>NO OFERTADO</v>
      </c>
      <c r="AJ399" s="108" t="str">
        <f t="shared" si="50"/>
        <v>CORRECTO</v>
      </c>
      <c r="AK399" s="108"/>
      <c r="AL399" s="108"/>
      <c r="AM399" s="108"/>
      <c r="AN399" s="28"/>
      <c r="AO399" s="28"/>
      <c r="AP399" s="28"/>
      <c r="AQ399" s="29"/>
      <c r="AR399" s="108" t="str">
        <f t="shared" si="55"/>
        <v>NO OFERTADO</v>
      </c>
      <c r="AS399" s="109" t="str">
        <f t="shared" si="51"/>
        <v>CORRECTO</v>
      </c>
    </row>
    <row r="400" spans="1:45" x14ac:dyDescent="0.25">
      <c r="A400" s="134">
        <v>2605</v>
      </c>
      <c r="B400" s="135">
        <v>2380</v>
      </c>
      <c r="C400" s="141" t="s">
        <v>4018</v>
      </c>
      <c r="D400" s="140" t="s">
        <v>4019</v>
      </c>
      <c r="E400" s="140" t="s">
        <v>36</v>
      </c>
      <c r="F400" s="140" t="s">
        <v>16</v>
      </c>
      <c r="G400" s="136" t="s">
        <v>17</v>
      </c>
      <c r="H400" s="140" t="s">
        <v>16</v>
      </c>
      <c r="I400" s="137" t="s">
        <v>45</v>
      </c>
      <c r="J400" s="8">
        <v>1</v>
      </c>
      <c r="K400" s="8" t="s">
        <v>4020</v>
      </c>
      <c r="L400" s="9">
        <v>32153314.469999999</v>
      </c>
      <c r="M400" s="138">
        <v>1</v>
      </c>
      <c r="N400" s="138">
        <f t="shared" si="48"/>
        <v>32153314.469999999</v>
      </c>
      <c r="O400" s="11" t="s">
        <v>4165</v>
      </c>
      <c r="P400" s="22">
        <v>1.9113115254097049E-2</v>
      </c>
      <c r="Q400" s="22"/>
      <c r="R400" s="23">
        <v>1.5290492203277639</v>
      </c>
      <c r="S400" s="7"/>
      <c r="T400" s="23">
        <v>1.5290492203277639</v>
      </c>
      <c r="U400" s="11"/>
      <c r="V400" s="28"/>
      <c r="W400" s="28"/>
      <c r="X400" s="29"/>
      <c r="Y400" s="108" t="str">
        <f t="shared" si="52"/>
        <v>NO OFERTADO</v>
      </c>
      <c r="Z400" s="108" t="str">
        <f t="shared" si="49"/>
        <v>CORRECTO</v>
      </c>
      <c r="AA400" s="29">
        <f t="shared" si="53"/>
        <v>0</v>
      </c>
      <c r="AB400" s="23">
        <v>0.38226230508194098</v>
      </c>
      <c r="AC400" s="7"/>
      <c r="AD400" s="23">
        <v>0.38226230508194098</v>
      </c>
      <c r="AE400" s="28"/>
      <c r="AF400" s="28"/>
      <c r="AG400" s="28"/>
      <c r="AH400" s="29"/>
      <c r="AI400" s="108" t="str">
        <f t="shared" si="54"/>
        <v>NO OFERTADO</v>
      </c>
      <c r="AJ400" s="108" t="str">
        <f t="shared" si="50"/>
        <v>CORRECTO</v>
      </c>
      <c r="AK400" s="108"/>
      <c r="AL400" s="108"/>
      <c r="AM400" s="108"/>
      <c r="AN400" s="28"/>
      <c r="AO400" s="28"/>
      <c r="AP400" s="28"/>
      <c r="AQ400" s="29"/>
      <c r="AR400" s="108" t="str">
        <f t="shared" si="55"/>
        <v>NO OFERTADO</v>
      </c>
      <c r="AS400" s="109" t="str">
        <f t="shared" si="51"/>
        <v>CORRECTO</v>
      </c>
    </row>
    <row r="401" spans="1:45" ht="24" x14ac:dyDescent="0.25">
      <c r="A401" s="134">
        <v>2606</v>
      </c>
      <c r="B401" s="135">
        <v>2143</v>
      </c>
      <c r="C401" s="10" t="s">
        <v>3691</v>
      </c>
      <c r="D401" s="136" t="s">
        <v>3692</v>
      </c>
      <c r="E401" s="136" t="s">
        <v>6</v>
      </c>
      <c r="F401" s="136" t="s">
        <v>101</v>
      </c>
      <c r="G401" s="136" t="s">
        <v>8</v>
      </c>
      <c r="H401" s="136" t="s">
        <v>7</v>
      </c>
      <c r="I401" s="137">
        <v>886.07</v>
      </c>
      <c r="J401" s="8">
        <v>1</v>
      </c>
      <c r="K401" s="8" t="s">
        <v>3693</v>
      </c>
      <c r="L401" s="9">
        <v>886.07</v>
      </c>
      <c r="M401" s="138">
        <v>28</v>
      </c>
      <c r="N401" s="138">
        <f t="shared" si="48"/>
        <v>24809.960000000003</v>
      </c>
      <c r="O401" s="11" t="s">
        <v>4165</v>
      </c>
      <c r="P401" s="22">
        <v>1.4747954689771603E-5</v>
      </c>
      <c r="Q401" s="22">
        <v>2.5815322441688861E-5</v>
      </c>
      <c r="R401" s="23">
        <v>1.1798363751817282E-3</v>
      </c>
      <c r="S401" s="24">
        <v>3.8722983662533292E-4</v>
      </c>
      <c r="T401" s="23">
        <v>1.5670662118070612E-3</v>
      </c>
      <c r="U401" s="11"/>
      <c r="V401" s="28"/>
      <c r="W401" s="28"/>
      <c r="X401" s="29"/>
      <c r="Y401" s="108" t="str">
        <f t="shared" si="52"/>
        <v>NO OFERTADO</v>
      </c>
      <c r="Z401" s="108" t="str">
        <f t="shared" si="49"/>
        <v>CORRECTO</v>
      </c>
      <c r="AA401" s="29">
        <f t="shared" si="53"/>
        <v>0</v>
      </c>
      <c r="AB401" s="23">
        <v>2.9495909379543205E-4</v>
      </c>
      <c r="AC401" s="24">
        <v>1.2907661220844431E-4</v>
      </c>
      <c r="AD401" s="23">
        <v>4.2403570600387636E-4</v>
      </c>
      <c r="AE401" s="28"/>
      <c r="AF401" s="28"/>
      <c r="AG401" s="28"/>
      <c r="AH401" s="29"/>
      <c r="AI401" s="108" t="str">
        <f t="shared" si="54"/>
        <v>NO OFERTADO</v>
      </c>
      <c r="AJ401" s="108" t="str">
        <f t="shared" si="50"/>
        <v>CORRECTO</v>
      </c>
      <c r="AK401" s="108"/>
      <c r="AL401" s="108"/>
      <c r="AM401" s="108"/>
      <c r="AN401" s="28"/>
      <c r="AO401" s="28"/>
      <c r="AP401" s="28"/>
      <c r="AQ401" s="29"/>
      <c r="AR401" s="108" t="str">
        <f t="shared" si="55"/>
        <v>NO OFERTADO</v>
      </c>
      <c r="AS401" s="109" t="str">
        <f t="shared" si="51"/>
        <v>CORRECTO</v>
      </c>
    </row>
    <row r="402" spans="1:45" x14ac:dyDescent="0.25">
      <c r="A402" s="134">
        <v>2607</v>
      </c>
      <c r="B402" s="135">
        <v>2381</v>
      </c>
      <c r="C402" s="139" t="s">
        <v>4021</v>
      </c>
      <c r="D402" s="145" t="s">
        <v>1998</v>
      </c>
      <c r="E402" s="145" t="s">
        <v>36</v>
      </c>
      <c r="F402" s="145" t="s">
        <v>16</v>
      </c>
      <c r="G402" s="136" t="s">
        <v>17</v>
      </c>
      <c r="H402" s="145" t="s">
        <v>36</v>
      </c>
      <c r="I402" s="137" t="s">
        <v>45</v>
      </c>
      <c r="J402" s="8">
        <v>1</v>
      </c>
      <c r="K402" s="8" t="s">
        <v>1999</v>
      </c>
      <c r="L402" s="9">
        <v>2842.99</v>
      </c>
      <c r="M402" s="138">
        <v>24</v>
      </c>
      <c r="N402" s="138">
        <f t="shared" si="48"/>
        <v>68231.759999999995</v>
      </c>
      <c r="O402" s="11" t="s">
        <v>4165</v>
      </c>
      <c r="P402" s="22">
        <v>4.0559473085944933E-5</v>
      </c>
      <c r="Q402" s="22"/>
      <c r="R402" s="23">
        <v>3.2447578468755948E-3</v>
      </c>
      <c r="S402" s="7"/>
      <c r="T402" s="23">
        <v>3.2447578468755948E-3</v>
      </c>
      <c r="U402" s="11"/>
      <c r="V402" s="28"/>
      <c r="W402" s="28"/>
      <c r="X402" s="29"/>
      <c r="Y402" s="108" t="str">
        <f t="shared" si="52"/>
        <v>NO OFERTADO</v>
      </c>
      <c r="Z402" s="108" t="str">
        <f t="shared" si="49"/>
        <v>CORRECTO</v>
      </c>
      <c r="AA402" s="29">
        <f t="shared" si="53"/>
        <v>0</v>
      </c>
      <c r="AB402" s="23">
        <v>8.1118946171889871E-4</v>
      </c>
      <c r="AC402" s="7"/>
      <c r="AD402" s="23">
        <v>8.1118946171889871E-4</v>
      </c>
      <c r="AE402" s="28"/>
      <c r="AF402" s="28"/>
      <c r="AG402" s="28"/>
      <c r="AH402" s="29"/>
      <c r="AI402" s="108" t="str">
        <f t="shared" si="54"/>
        <v>NO OFERTADO</v>
      </c>
      <c r="AJ402" s="108" t="str">
        <f t="shared" si="50"/>
        <v>CORRECTO</v>
      </c>
      <c r="AK402" s="108"/>
      <c r="AL402" s="108"/>
      <c r="AM402" s="108"/>
      <c r="AN402" s="28"/>
      <c r="AO402" s="28"/>
      <c r="AP402" s="28"/>
      <c r="AQ402" s="29"/>
      <c r="AR402" s="108" t="str">
        <f t="shared" si="55"/>
        <v>NO OFERTADO</v>
      </c>
      <c r="AS402" s="109" t="str">
        <f t="shared" si="51"/>
        <v>CORRECTO</v>
      </c>
    </row>
    <row r="403" spans="1:45" ht="24" x14ac:dyDescent="0.25">
      <c r="A403" s="134">
        <v>2608</v>
      </c>
      <c r="B403" s="135">
        <v>2382</v>
      </c>
      <c r="C403" s="10" t="s">
        <v>4022</v>
      </c>
      <c r="D403" s="136" t="s">
        <v>4023</v>
      </c>
      <c r="E403" s="136" t="s">
        <v>6</v>
      </c>
      <c r="F403" s="136" t="s">
        <v>101</v>
      </c>
      <c r="G403" s="136" t="s">
        <v>8</v>
      </c>
      <c r="H403" s="136" t="s">
        <v>7</v>
      </c>
      <c r="I403" s="137">
        <v>360.94</v>
      </c>
      <c r="J403" s="8">
        <v>1</v>
      </c>
      <c r="K403" s="8" t="s">
        <v>4024</v>
      </c>
      <c r="L403" s="9">
        <v>360.94</v>
      </c>
      <c r="M403" s="138">
        <v>28</v>
      </c>
      <c r="N403" s="138">
        <f t="shared" si="48"/>
        <v>10106.32</v>
      </c>
      <c r="O403" s="11" t="s">
        <v>4165</v>
      </c>
      <c r="P403" s="22">
        <v>6.0075691149978695E-6</v>
      </c>
      <c r="Q403" s="22">
        <v>1.051585369339124E-5</v>
      </c>
      <c r="R403" s="23">
        <v>4.8060552919982957E-4</v>
      </c>
      <c r="S403" s="24">
        <v>1.5773780540086861E-4</v>
      </c>
      <c r="T403" s="23">
        <v>6.3834333460069815E-4</v>
      </c>
      <c r="U403" s="11"/>
      <c r="V403" s="28"/>
      <c r="W403" s="28"/>
      <c r="X403" s="29"/>
      <c r="Y403" s="108" t="str">
        <f t="shared" si="52"/>
        <v>NO OFERTADO</v>
      </c>
      <c r="Z403" s="108" t="str">
        <f t="shared" si="49"/>
        <v>CORRECTO</v>
      </c>
      <c r="AA403" s="29">
        <f t="shared" si="53"/>
        <v>0</v>
      </c>
      <c r="AB403" s="23">
        <v>1.2015138229995739E-4</v>
      </c>
      <c r="AC403" s="24">
        <v>5.2579268466956198E-5</v>
      </c>
      <c r="AD403" s="23">
        <v>1.7273065076691359E-4</v>
      </c>
      <c r="AE403" s="28"/>
      <c r="AF403" s="28"/>
      <c r="AG403" s="28"/>
      <c r="AH403" s="29"/>
      <c r="AI403" s="108" t="str">
        <f t="shared" si="54"/>
        <v>NO OFERTADO</v>
      </c>
      <c r="AJ403" s="108" t="str">
        <f t="shared" si="50"/>
        <v>CORRECTO</v>
      </c>
      <c r="AK403" s="108"/>
      <c r="AL403" s="108"/>
      <c r="AM403" s="108"/>
      <c r="AN403" s="28"/>
      <c r="AO403" s="28"/>
      <c r="AP403" s="28"/>
      <c r="AQ403" s="29"/>
      <c r="AR403" s="108" t="str">
        <f t="shared" si="55"/>
        <v>NO OFERTADO</v>
      </c>
      <c r="AS403" s="109" t="str">
        <f t="shared" si="51"/>
        <v>CORRECTO</v>
      </c>
    </row>
    <row r="404" spans="1:45" x14ac:dyDescent="0.25">
      <c r="A404" s="134">
        <v>2609</v>
      </c>
      <c r="B404" s="135">
        <v>1895</v>
      </c>
      <c r="C404" s="10" t="s">
        <v>3291</v>
      </c>
      <c r="D404" s="136" t="s">
        <v>562</v>
      </c>
      <c r="E404" s="136" t="s">
        <v>1311</v>
      </c>
      <c r="F404" s="136" t="s">
        <v>1311</v>
      </c>
      <c r="G404" s="136" t="s">
        <v>17</v>
      </c>
      <c r="H404" s="136" t="s">
        <v>1311</v>
      </c>
      <c r="I404" s="137" t="s">
        <v>45</v>
      </c>
      <c r="J404" s="8">
        <v>1</v>
      </c>
      <c r="K404" s="8" t="s">
        <v>562</v>
      </c>
      <c r="L404" s="9">
        <v>477202.11</v>
      </c>
      <c r="M404" s="138">
        <v>1</v>
      </c>
      <c r="N404" s="138">
        <f t="shared" si="48"/>
        <v>477202.11</v>
      </c>
      <c r="O404" s="11" t="s">
        <v>4165</v>
      </c>
      <c r="P404" s="22">
        <v>2.8366652328917113E-4</v>
      </c>
      <c r="Q404" s="22"/>
      <c r="R404" s="23">
        <v>2.2693321863133692E-2</v>
      </c>
      <c r="S404" s="7"/>
      <c r="T404" s="23">
        <v>2.2693321863133692E-2</v>
      </c>
      <c r="U404" s="11"/>
      <c r="V404" s="28"/>
      <c r="W404" s="28"/>
      <c r="X404" s="29"/>
      <c r="Y404" s="108" t="str">
        <f t="shared" si="52"/>
        <v>NO OFERTADO</v>
      </c>
      <c r="Z404" s="108" t="str">
        <f t="shared" si="49"/>
        <v>CORRECTO</v>
      </c>
      <c r="AA404" s="29">
        <f t="shared" si="53"/>
        <v>0</v>
      </c>
      <c r="AB404" s="23">
        <v>5.673330465783423E-3</v>
      </c>
      <c r="AC404" s="7"/>
      <c r="AD404" s="23">
        <v>5.673330465783423E-3</v>
      </c>
      <c r="AE404" s="28"/>
      <c r="AF404" s="28"/>
      <c r="AG404" s="28"/>
      <c r="AH404" s="29"/>
      <c r="AI404" s="108" t="str">
        <f t="shared" si="54"/>
        <v>NO OFERTADO</v>
      </c>
      <c r="AJ404" s="108" t="str">
        <f t="shared" si="50"/>
        <v>CORRECTO</v>
      </c>
      <c r="AK404" s="108"/>
      <c r="AL404" s="108"/>
      <c r="AM404" s="108"/>
      <c r="AN404" s="28"/>
      <c r="AO404" s="28"/>
      <c r="AP404" s="28"/>
      <c r="AQ404" s="29"/>
      <c r="AR404" s="108" t="str">
        <f t="shared" si="55"/>
        <v>NO OFERTADO</v>
      </c>
      <c r="AS404" s="109" t="str">
        <f t="shared" si="51"/>
        <v>CORRECTO</v>
      </c>
    </row>
    <row r="405" spans="1:45" x14ac:dyDescent="0.25">
      <c r="A405" s="134">
        <v>2610</v>
      </c>
      <c r="B405" s="135">
        <v>1892</v>
      </c>
      <c r="C405" s="10" t="s">
        <v>3287</v>
      </c>
      <c r="D405" s="136" t="s">
        <v>562</v>
      </c>
      <c r="E405" s="136" t="s">
        <v>1311</v>
      </c>
      <c r="F405" s="136" t="s">
        <v>1311</v>
      </c>
      <c r="G405" s="136" t="s">
        <v>17</v>
      </c>
      <c r="H405" s="136" t="s">
        <v>1311</v>
      </c>
      <c r="I405" s="137" t="s">
        <v>45</v>
      </c>
      <c r="J405" s="8">
        <v>1</v>
      </c>
      <c r="K405" s="8" t="s">
        <v>562</v>
      </c>
      <c r="L405" s="9">
        <v>488625.7</v>
      </c>
      <c r="M405" s="138">
        <v>1</v>
      </c>
      <c r="N405" s="138">
        <f t="shared" si="48"/>
        <v>488625.7</v>
      </c>
      <c r="O405" s="11" t="s">
        <v>4165</v>
      </c>
      <c r="P405" s="22">
        <v>2.9045712624518264E-4</v>
      </c>
      <c r="Q405" s="22"/>
      <c r="R405" s="23">
        <v>2.3236570099614613E-2</v>
      </c>
      <c r="S405" s="7"/>
      <c r="T405" s="23">
        <v>2.3236570099614613E-2</v>
      </c>
      <c r="U405" s="11"/>
      <c r="V405" s="28"/>
      <c r="W405" s="28"/>
      <c r="X405" s="29"/>
      <c r="Y405" s="108" t="str">
        <f t="shared" si="52"/>
        <v>NO OFERTADO</v>
      </c>
      <c r="Z405" s="108" t="str">
        <f t="shared" si="49"/>
        <v>CORRECTO</v>
      </c>
      <c r="AA405" s="29">
        <f t="shared" si="53"/>
        <v>0</v>
      </c>
      <c r="AB405" s="23">
        <v>5.8091425249036533E-3</v>
      </c>
      <c r="AC405" s="7"/>
      <c r="AD405" s="23">
        <v>5.8091425249036533E-3</v>
      </c>
      <c r="AE405" s="28"/>
      <c r="AF405" s="28"/>
      <c r="AG405" s="28"/>
      <c r="AH405" s="29"/>
      <c r="AI405" s="108" t="str">
        <f t="shared" si="54"/>
        <v>NO OFERTADO</v>
      </c>
      <c r="AJ405" s="108" t="str">
        <f t="shared" si="50"/>
        <v>CORRECTO</v>
      </c>
      <c r="AK405" s="108"/>
      <c r="AL405" s="108"/>
      <c r="AM405" s="108"/>
      <c r="AN405" s="28"/>
      <c r="AO405" s="28"/>
      <c r="AP405" s="28"/>
      <c r="AQ405" s="29"/>
      <c r="AR405" s="108" t="str">
        <f t="shared" si="55"/>
        <v>NO OFERTADO</v>
      </c>
      <c r="AS405" s="109" t="str">
        <f t="shared" si="51"/>
        <v>CORRECTO</v>
      </c>
    </row>
    <row r="406" spans="1:45" x14ac:dyDescent="0.25">
      <c r="A406" s="134">
        <v>2611</v>
      </c>
      <c r="B406" s="135">
        <v>2383</v>
      </c>
      <c r="C406" s="10" t="s">
        <v>4025</v>
      </c>
      <c r="D406" s="136" t="s">
        <v>562</v>
      </c>
      <c r="E406" s="136" t="s">
        <v>1311</v>
      </c>
      <c r="F406" s="136" t="s">
        <v>1311</v>
      </c>
      <c r="G406" s="136" t="s">
        <v>17</v>
      </c>
      <c r="H406" s="136" t="s">
        <v>1311</v>
      </c>
      <c r="I406" s="137" t="s">
        <v>45</v>
      </c>
      <c r="J406" s="8">
        <v>1</v>
      </c>
      <c r="K406" s="8" t="s">
        <v>562</v>
      </c>
      <c r="L406" s="9">
        <v>599208.21</v>
      </c>
      <c r="M406" s="138">
        <v>1</v>
      </c>
      <c r="N406" s="138">
        <f t="shared" si="48"/>
        <v>599208.21</v>
      </c>
      <c r="O406" s="11" t="s">
        <v>4165</v>
      </c>
      <c r="P406" s="22">
        <v>3.5619144612966512E-4</v>
      </c>
      <c r="Q406" s="22"/>
      <c r="R406" s="23">
        <v>2.849531569037321E-2</v>
      </c>
      <c r="S406" s="7"/>
      <c r="T406" s="23">
        <v>2.849531569037321E-2</v>
      </c>
      <c r="U406" s="11"/>
      <c r="V406" s="28"/>
      <c r="W406" s="28"/>
      <c r="X406" s="29"/>
      <c r="Y406" s="108" t="str">
        <f t="shared" si="52"/>
        <v>NO OFERTADO</v>
      </c>
      <c r="Z406" s="108" t="str">
        <f t="shared" si="49"/>
        <v>CORRECTO</v>
      </c>
      <c r="AA406" s="29">
        <f t="shared" si="53"/>
        <v>0</v>
      </c>
      <c r="AB406" s="23">
        <v>7.1238289225933026E-3</v>
      </c>
      <c r="AC406" s="7"/>
      <c r="AD406" s="23">
        <v>7.1238289225933026E-3</v>
      </c>
      <c r="AE406" s="28"/>
      <c r="AF406" s="28"/>
      <c r="AG406" s="28"/>
      <c r="AH406" s="29"/>
      <c r="AI406" s="108" t="str">
        <f t="shared" si="54"/>
        <v>NO OFERTADO</v>
      </c>
      <c r="AJ406" s="108" t="str">
        <f t="shared" si="50"/>
        <v>CORRECTO</v>
      </c>
      <c r="AK406" s="108"/>
      <c r="AL406" s="108"/>
      <c r="AM406" s="108"/>
      <c r="AN406" s="28"/>
      <c r="AO406" s="28"/>
      <c r="AP406" s="28"/>
      <c r="AQ406" s="29"/>
      <c r="AR406" s="108" t="str">
        <f t="shared" si="55"/>
        <v>NO OFERTADO</v>
      </c>
      <c r="AS406" s="109" t="str">
        <f t="shared" si="51"/>
        <v>CORRECTO</v>
      </c>
    </row>
    <row r="407" spans="1:45" x14ac:dyDescent="0.25">
      <c r="A407" s="134">
        <v>2612</v>
      </c>
      <c r="B407" s="135">
        <v>2384</v>
      </c>
      <c r="C407" s="10" t="s">
        <v>4026</v>
      </c>
      <c r="D407" s="136" t="s">
        <v>562</v>
      </c>
      <c r="E407" s="136" t="s">
        <v>1311</v>
      </c>
      <c r="F407" s="136" t="s">
        <v>1311</v>
      </c>
      <c r="G407" s="136" t="s">
        <v>17</v>
      </c>
      <c r="H407" s="136" t="s">
        <v>1311</v>
      </c>
      <c r="I407" s="137" t="s">
        <v>45</v>
      </c>
      <c r="J407" s="8">
        <v>1</v>
      </c>
      <c r="K407" s="8" t="s">
        <v>562</v>
      </c>
      <c r="L407" s="9">
        <v>1016122.12</v>
      </c>
      <c r="M407" s="138">
        <v>1</v>
      </c>
      <c r="N407" s="138">
        <f t="shared" si="48"/>
        <v>1016122.12</v>
      </c>
      <c r="O407" s="11" t="s">
        <v>4165</v>
      </c>
      <c r="P407" s="22">
        <v>6.0402044118711444E-4</v>
      </c>
      <c r="Q407" s="22"/>
      <c r="R407" s="23">
        <v>4.8321635294969155E-2</v>
      </c>
      <c r="S407" s="7"/>
      <c r="T407" s="23">
        <v>4.8321635294969155E-2</v>
      </c>
      <c r="U407" s="11"/>
      <c r="V407" s="28"/>
      <c r="W407" s="28"/>
      <c r="X407" s="29"/>
      <c r="Y407" s="108" t="str">
        <f t="shared" si="52"/>
        <v>NO OFERTADO</v>
      </c>
      <c r="Z407" s="108" t="str">
        <f t="shared" si="49"/>
        <v>CORRECTO</v>
      </c>
      <c r="AA407" s="29">
        <f t="shared" si="53"/>
        <v>0</v>
      </c>
      <c r="AB407" s="23">
        <v>1.2080408823742289E-2</v>
      </c>
      <c r="AC407" s="7"/>
      <c r="AD407" s="23">
        <v>1.2080408823742289E-2</v>
      </c>
      <c r="AE407" s="28"/>
      <c r="AF407" s="28"/>
      <c r="AG407" s="28"/>
      <c r="AH407" s="29"/>
      <c r="AI407" s="108" t="str">
        <f t="shared" si="54"/>
        <v>NO OFERTADO</v>
      </c>
      <c r="AJ407" s="108" t="str">
        <f t="shared" si="50"/>
        <v>CORRECTO</v>
      </c>
      <c r="AK407" s="108"/>
      <c r="AL407" s="108"/>
      <c r="AM407" s="108"/>
      <c r="AN407" s="28"/>
      <c r="AO407" s="28"/>
      <c r="AP407" s="28"/>
      <c r="AQ407" s="29"/>
      <c r="AR407" s="108" t="str">
        <f t="shared" si="55"/>
        <v>NO OFERTADO</v>
      </c>
      <c r="AS407" s="109" t="str">
        <f t="shared" si="51"/>
        <v>CORRECTO</v>
      </c>
    </row>
    <row r="408" spans="1:45" x14ac:dyDescent="0.25">
      <c r="A408" s="134">
        <v>2613</v>
      </c>
      <c r="B408" s="135">
        <v>2385</v>
      </c>
      <c r="C408" s="10" t="s">
        <v>4027</v>
      </c>
      <c r="D408" s="136" t="s">
        <v>562</v>
      </c>
      <c r="E408" s="136" t="s">
        <v>1311</v>
      </c>
      <c r="F408" s="136" t="s">
        <v>1311</v>
      </c>
      <c r="G408" s="136" t="s">
        <v>17</v>
      </c>
      <c r="H408" s="136" t="s">
        <v>1311</v>
      </c>
      <c r="I408" s="137" t="s">
        <v>45</v>
      </c>
      <c r="J408" s="8">
        <v>1</v>
      </c>
      <c r="K408" s="8" t="s">
        <v>562</v>
      </c>
      <c r="L408" s="9">
        <v>1172378.08</v>
      </c>
      <c r="M408" s="138">
        <v>1</v>
      </c>
      <c r="N408" s="138">
        <f t="shared" si="48"/>
        <v>1172378.08</v>
      </c>
      <c r="O408" s="11" t="s">
        <v>4165</v>
      </c>
      <c r="P408" s="22">
        <v>6.9690474322092527E-4</v>
      </c>
      <c r="Q408" s="22"/>
      <c r="R408" s="23">
        <v>5.5752379457674021E-2</v>
      </c>
      <c r="S408" s="7"/>
      <c r="T408" s="23">
        <v>5.5752379457674021E-2</v>
      </c>
      <c r="U408" s="11"/>
      <c r="V408" s="28"/>
      <c r="W408" s="28"/>
      <c r="X408" s="29"/>
      <c r="Y408" s="108" t="str">
        <f t="shared" si="52"/>
        <v>NO OFERTADO</v>
      </c>
      <c r="Z408" s="108" t="str">
        <f t="shared" si="49"/>
        <v>CORRECTO</v>
      </c>
      <c r="AA408" s="29">
        <f t="shared" si="53"/>
        <v>0</v>
      </c>
      <c r="AB408" s="23">
        <v>1.3938094864418505E-2</v>
      </c>
      <c r="AC408" s="7"/>
      <c r="AD408" s="23">
        <v>1.3938094864418505E-2</v>
      </c>
      <c r="AE408" s="28"/>
      <c r="AF408" s="28"/>
      <c r="AG408" s="28"/>
      <c r="AH408" s="29"/>
      <c r="AI408" s="108" t="str">
        <f t="shared" si="54"/>
        <v>NO OFERTADO</v>
      </c>
      <c r="AJ408" s="108" t="str">
        <f t="shared" si="50"/>
        <v>CORRECTO</v>
      </c>
      <c r="AK408" s="108"/>
      <c r="AL408" s="108"/>
      <c r="AM408" s="108"/>
      <c r="AN408" s="28"/>
      <c r="AO408" s="28"/>
      <c r="AP408" s="28"/>
      <c r="AQ408" s="29"/>
      <c r="AR408" s="108" t="str">
        <f t="shared" si="55"/>
        <v>NO OFERTADO</v>
      </c>
      <c r="AS408" s="109" t="str">
        <f t="shared" si="51"/>
        <v>CORRECTO</v>
      </c>
    </row>
    <row r="409" spans="1:45" x14ac:dyDescent="0.25">
      <c r="A409" s="134">
        <v>2614</v>
      </c>
      <c r="B409" s="135">
        <v>1885</v>
      </c>
      <c r="C409" s="10" t="s">
        <v>3273</v>
      </c>
      <c r="D409" s="136" t="s">
        <v>562</v>
      </c>
      <c r="E409" s="136" t="s">
        <v>1311</v>
      </c>
      <c r="F409" s="136" t="s">
        <v>1311</v>
      </c>
      <c r="G409" s="136" t="s">
        <v>17</v>
      </c>
      <c r="H409" s="136" t="s">
        <v>1311</v>
      </c>
      <c r="I409" s="137" t="s">
        <v>45</v>
      </c>
      <c r="J409" s="8">
        <v>1</v>
      </c>
      <c r="K409" s="8" t="s">
        <v>562</v>
      </c>
      <c r="L409" s="9">
        <v>554895.44999999995</v>
      </c>
      <c r="M409" s="138">
        <v>1</v>
      </c>
      <c r="N409" s="138">
        <f t="shared" si="48"/>
        <v>554895.44999999995</v>
      </c>
      <c r="O409" s="11" t="s">
        <v>4165</v>
      </c>
      <c r="P409" s="22">
        <v>3.2985030826976033E-4</v>
      </c>
      <c r="Q409" s="22"/>
      <c r="R409" s="23">
        <v>2.6388024661580828E-2</v>
      </c>
      <c r="S409" s="7"/>
      <c r="T409" s="23">
        <v>2.6388024661580828E-2</v>
      </c>
      <c r="U409" s="11"/>
      <c r="V409" s="28"/>
      <c r="W409" s="28"/>
      <c r="X409" s="29"/>
      <c r="Y409" s="108" t="str">
        <f t="shared" si="52"/>
        <v>NO OFERTADO</v>
      </c>
      <c r="Z409" s="108" t="str">
        <f t="shared" si="49"/>
        <v>CORRECTO</v>
      </c>
      <c r="AA409" s="29">
        <f t="shared" si="53"/>
        <v>0</v>
      </c>
      <c r="AB409" s="23">
        <v>6.597006165395207E-3</v>
      </c>
      <c r="AC409" s="7"/>
      <c r="AD409" s="23">
        <v>6.597006165395207E-3</v>
      </c>
      <c r="AE409" s="28"/>
      <c r="AF409" s="28"/>
      <c r="AG409" s="28"/>
      <c r="AH409" s="29"/>
      <c r="AI409" s="108" t="str">
        <f t="shared" si="54"/>
        <v>NO OFERTADO</v>
      </c>
      <c r="AJ409" s="108" t="str">
        <f t="shared" si="50"/>
        <v>CORRECTO</v>
      </c>
      <c r="AK409" s="108"/>
      <c r="AL409" s="108"/>
      <c r="AM409" s="108"/>
      <c r="AN409" s="28"/>
      <c r="AO409" s="28"/>
      <c r="AP409" s="28"/>
      <c r="AQ409" s="29"/>
      <c r="AR409" s="108" t="str">
        <f t="shared" si="55"/>
        <v>NO OFERTADO</v>
      </c>
      <c r="AS409" s="109" t="str">
        <f t="shared" si="51"/>
        <v>CORRECTO</v>
      </c>
    </row>
    <row r="410" spans="1:45" x14ac:dyDescent="0.25">
      <c r="A410" s="134">
        <v>2615</v>
      </c>
      <c r="B410" s="135">
        <v>1673</v>
      </c>
      <c r="C410" s="10" t="s">
        <v>2938</v>
      </c>
      <c r="D410" s="136" t="s">
        <v>562</v>
      </c>
      <c r="E410" s="136" t="s">
        <v>1311</v>
      </c>
      <c r="F410" s="136" t="s">
        <v>1311</v>
      </c>
      <c r="G410" s="136" t="s">
        <v>17</v>
      </c>
      <c r="H410" s="136" t="s">
        <v>1311</v>
      </c>
      <c r="I410" s="137" t="s">
        <v>45</v>
      </c>
      <c r="J410" s="8">
        <v>1</v>
      </c>
      <c r="K410" s="8" t="s">
        <v>562</v>
      </c>
      <c r="L410" s="9">
        <v>230446.46</v>
      </c>
      <c r="M410" s="9">
        <v>1</v>
      </c>
      <c r="N410" s="138">
        <f t="shared" si="48"/>
        <v>230446.46</v>
      </c>
      <c r="O410" s="11" t="s">
        <v>4165</v>
      </c>
      <c r="P410" s="22">
        <v>1.36985869807862E-4</v>
      </c>
      <c r="Q410" s="22"/>
      <c r="R410" s="23">
        <v>1.0958869584628959E-2</v>
      </c>
      <c r="S410" s="7"/>
      <c r="T410" s="23">
        <v>1.0958869584628959E-2</v>
      </c>
      <c r="U410" s="11"/>
      <c r="V410" s="28"/>
      <c r="W410" s="28"/>
      <c r="X410" s="29"/>
      <c r="Y410" s="108" t="str">
        <f t="shared" si="52"/>
        <v>NO OFERTADO</v>
      </c>
      <c r="Z410" s="108" t="str">
        <f t="shared" si="49"/>
        <v>CORRECTO</v>
      </c>
      <c r="AA410" s="29">
        <f t="shared" si="53"/>
        <v>0</v>
      </c>
      <c r="AB410" s="23">
        <v>2.7397173961572398E-3</v>
      </c>
      <c r="AC410" s="7"/>
      <c r="AD410" s="23">
        <v>2.7397173961572398E-3</v>
      </c>
      <c r="AE410" s="28"/>
      <c r="AF410" s="28"/>
      <c r="AG410" s="28"/>
      <c r="AH410" s="29"/>
      <c r="AI410" s="108" t="str">
        <f t="shared" si="54"/>
        <v>NO OFERTADO</v>
      </c>
      <c r="AJ410" s="108" t="str">
        <f t="shared" si="50"/>
        <v>CORRECTO</v>
      </c>
      <c r="AK410" s="108"/>
      <c r="AL410" s="108"/>
      <c r="AM410" s="108"/>
      <c r="AN410" s="28"/>
      <c r="AO410" s="28"/>
      <c r="AP410" s="28"/>
      <c r="AQ410" s="29"/>
      <c r="AR410" s="108" t="str">
        <f t="shared" si="55"/>
        <v>NO OFERTADO</v>
      </c>
      <c r="AS410" s="109" t="str">
        <f t="shared" si="51"/>
        <v>CORRECTO</v>
      </c>
    </row>
    <row r="411" spans="1:45" ht="24" x14ac:dyDescent="0.25">
      <c r="A411" s="134">
        <v>2616</v>
      </c>
      <c r="B411" s="135">
        <v>1674</v>
      </c>
      <c r="C411" s="10" t="s">
        <v>2939</v>
      </c>
      <c r="D411" s="136" t="s">
        <v>562</v>
      </c>
      <c r="E411" s="136" t="s">
        <v>1311</v>
      </c>
      <c r="F411" s="136" t="s">
        <v>1311</v>
      </c>
      <c r="G411" s="136" t="s">
        <v>17</v>
      </c>
      <c r="H411" s="136" t="s">
        <v>1311</v>
      </c>
      <c r="I411" s="137" t="s">
        <v>45</v>
      </c>
      <c r="J411" s="8">
        <v>1</v>
      </c>
      <c r="K411" s="8" t="s">
        <v>562</v>
      </c>
      <c r="L411" s="9">
        <v>198413.66</v>
      </c>
      <c r="M411" s="9">
        <v>1</v>
      </c>
      <c r="N411" s="138">
        <f t="shared" si="48"/>
        <v>198413.66</v>
      </c>
      <c r="O411" s="11" t="s">
        <v>4165</v>
      </c>
      <c r="P411" s="22">
        <v>1.1794439279675374E-4</v>
      </c>
      <c r="Q411" s="22"/>
      <c r="R411" s="23">
        <v>9.4355514237402984E-3</v>
      </c>
      <c r="S411" s="7"/>
      <c r="T411" s="23">
        <v>9.4355514237402984E-3</v>
      </c>
      <c r="U411" s="11"/>
      <c r="V411" s="28"/>
      <c r="W411" s="28"/>
      <c r="X411" s="29"/>
      <c r="Y411" s="108" t="str">
        <f t="shared" si="52"/>
        <v>NO OFERTADO</v>
      </c>
      <c r="Z411" s="108" t="str">
        <f t="shared" si="49"/>
        <v>CORRECTO</v>
      </c>
      <c r="AA411" s="29">
        <f t="shared" si="53"/>
        <v>0</v>
      </c>
      <c r="AB411" s="23">
        <v>2.3588878559350746E-3</v>
      </c>
      <c r="AC411" s="7"/>
      <c r="AD411" s="23">
        <v>2.3588878559350746E-3</v>
      </c>
      <c r="AE411" s="28"/>
      <c r="AF411" s="28"/>
      <c r="AG411" s="28"/>
      <c r="AH411" s="29"/>
      <c r="AI411" s="108" t="str">
        <f t="shared" si="54"/>
        <v>NO OFERTADO</v>
      </c>
      <c r="AJ411" s="108" t="str">
        <f t="shared" si="50"/>
        <v>CORRECTO</v>
      </c>
      <c r="AK411" s="108"/>
      <c r="AL411" s="108"/>
      <c r="AM411" s="108"/>
      <c r="AN411" s="28"/>
      <c r="AO411" s="28"/>
      <c r="AP411" s="28"/>
      <c r="AQ411" s="29"/>
      <c r="AR411" s="108" t="str">
        <f t="shared" si="55"/>
        <v>NO OFERTADO</v>
      </c>
      <c r="AS411" s="109" t="str">
        <f t="shared" si="51"/>
        <v>CORRECTO</v>
      </c>
    </row>
    <row r="412" spans="1:45" ht="24" x14ac:dyDescent="0.25">
      <c r="A412" s="134">
        <v>2617</v>
      </c>
      <c r="B412" s="135">
        <v>2386</v>
      </c>
      <c r="C412" s="10" t="s">
        <v>4028</v>
      </c>
      <c r="D412" s="136" t="s">
        <v>4029</v>
      </c>
      <c r="E412" s="136" t="s">
        <v>165</v>
      </c>
      <c r="F412" s="136" t="s">
        <v>1311</v>
      </c>
      <c r="G412" s="136" t="s">
        <v>8</v>
      </c>
      <c r="H412" s="136" t="s">
        <v>4030</v>
      </c>
      <c r="I412" s="137" t="s">
        <v>45</v>
      </c>
      <c r="J412" s="8">
        <v>1</v>
      </c>
      <c r="K412" s="8" t="s">
        <v>562</v>
      </c>
      <c r="L412" s="9">
        <v>36063.47</v>
      </c>
      <c r="M412" s="138">
        <v>1</v>
      </c>
      <c r="N412" s="138">
        <f t="shared" si="48"/>
        <v>36063.47</v>
      </c>
      <c r="O412" s="11" t="s">
        <v>4165</v>
      </c>
      <c r="P412" s="22">
        <v>2.1437455824835571E-5</v>
      </c>
      <c r="Q412" s="22"/>
      <c r="R412" s="23">
        <v>1.7149964659868458E-3</v>
      </c>
      <c r="S412" s="7"/>
      <c r="T412" s="23">
        <v>1.7149964659868458E-3</v>
      </c>
      <c r="U412" s="11"/>
      <c r="V412" s="28"/>
      <c r="W412" s="28"/>
      <c r="X412" s="29"/>
      <c r="Y412" s="108" t="str">
        <f t="shared" si="52"/>
        <v>NO OFERTADO</v>
      </c>
      <c r="Z412" s="108" t="str">
        <f t="shared" si="49"/>
        <v>CORRECTO</v>
      </c>
      <c r="AA412" s="29">
        <f t="shared" si="53"/>
        <v>0</v>
      </c>
      <c r="AB412" s="23">
        <v>4.2874911649671144E-4</v>
      </c>
      <c r="AC412" s="7"/>
      <c r="AD412" s="23">
        <v>4.2874911649671144E-4</v>
      </c>
      <c r="AE412" s="28"/>
      <c r="AF412" s="28"/>
      <c r="AG412" s="28"/>
      <c r="AH412" s="29"/>
      <c r="AI412" s="108" t="str">
        <f t="shared" si="54"/>
        <v>NO OFERTADO</v>
      </c>
      <c r="AJ412" s="108" t="str">
        <f t="shared" si="50"/>
        <v>CORRECTO</v>
      </c>
      <c r="AK412" s="108"/>
      <c r="AL412" s="108"/>
      <c r="AM412" s="108"/>
      <c r="AN412" s="28"/>
      <c r="AO412" s="28"/>
      <c r="AP412" s="28"/>
      <c r="AQ412" s="29"/>
      <c r="AR412" s="108" t="str">
        <f t="shared" si="55"/>
        <v>NO OFERTADO</v>
      </c>
      <c r="AS412" s="109" t="str">
        <f t="shared" si="51"/>
        <v>CORRECTO</v>
      </c>
    </row>
    <row r="413" spans="1:45" ht="24" x14ac:dyDescent="0.25">
      <c r="A413" s="134">
        <v>2618</v>
      </c>
      <c r="B413" s="135">
        <v>2387</v>
      </c>
      <c r="C413" s="140" t="s">
        <v>4031</v>
      </c>
      <c r="D413" s="140" t="s">
        <v>562</v>
      </c>
      <c r="E413" s="136" t="s">
        <v>165</v>
      </c>
      <c r="F413" s="140" t="s">
        <v>166</v>
      </c>
      <c r="G413" s="136" t="s">
        <v>8</v>
      </c>
      <c r="H413" s="140" t="s">
        <v>4032</v>
      </c>
      <c r="I413" s="137" t="s">
        <v>45</v>
      </c>
      <c r="J413" s="8">
        <v>1000</v>
      </c>
      <c r="K413" s="8" t="s">
        <v>562</v>
      </c>
      <c r="L413" s="9">
        <v>76.25</v>
      </c>
      <c r="M413" s="138">
        <v>1000</v>
      </c>
      <c r="N413" s="138">
        <f t="shared" si="48"/>
        <v>76250</v>
      </c>
      <c r="O413" s="11" t="s">
        <v>4165</v>
      </c>
      <c r="P413" s="22">
        <v>4.5325810484784528E-5</v>
      </c>
      <c r="Q413" s="22"/>
      <c r="R413" s="23">
        <v>3.626064838782762E-3</v>
      </c>
      <c r="S413" s="7"/>
      <c r="T413" s="23">
        <v>3.626064838782762E-3</v>
      </c>
      <c r="U413" s="11"/>
      <c r="V413" s="28"/>
      <c r="W413" s="28"/>
      <c r="X413" s="29"/>
      <c r="Y413" s="108" t="str">
        <f t="shared" si="52"/>
        <v>NO OFERTADO</v>
      </c>
      <c r="Z413" s="108" t="str">
        <f t="shared" si="49"/>
        <v>CORRECTO</v>
      </c>
      <c r="AA413" s="29">
        <f t="shared" si="53"/>
        <v>0</v>
      </c>
      <c r="AB413" s="23">
        <v>9.0651620969569051E-4</v>
      </c>
      <c r="AC413" s="7"/>
      <c r="AD413" s="23">
        <v>9.0651620969569051E-4</v>
      </c>
      <c r="AE413" s="28"/>
      <c r="AF413" s="28"/>
      <c r="AG413" s="28"/>
      <c r="AH413" s="29"/>
      <c r="AI413" s="108" t="str">
        <f t="shared" si="54"/>
        <v>NO OFERTADO</v>
      </c>
      <c r="AJ413" s="108" t="str">
        <f t="shared" si="50"/>
        <v>CORRECTO</v>
      </c>
      <c r="AK413" s="108"/>
      <c r="AL413" s="108"/>
      <c r="AM413" s="108"/>
      <c r="AN413" s="28"/>
      <c r="AO413" s="28"/>
      <c r="AP413" s="28"/>
      <c r="AQ413" s="29"/>
      <c r="AR413" s="108" t="str">
        <f t="shared" si="55"/>
        <v>NO OFERTADO</v>
      </c>
      <c r="AS413" s="109" t="str">
        <f t="shared" si="51"/>
        <v>CORRECTO</v>
      </c>
    </row>
    <row r="414" spans="1:45" ht="24" x14ac:dyDescent="0.25">
      <c r="A414" s="134">
        <v>2619</v>
      </c>
      <c r="B414" s="135">
        <v>2388</v>
      </c>
      <c r="C414" s="10" t="s">
        <v>4033</v>
      </c>
      <c r="D414" s="140" t="s">
        <v>562</v>
      </c>
      <c r="E414" s="140" t="s">
        <v>201</v>
      </c>
      <c r="F414" s="140" t="s">
        <v>241</v>
      </c>
      <c r="G414" s="136" t="s">
        <v>8</v>
      </c>
      <c r="H414" s="140" t="s">
        <v>3628</v>
      </c>
      <c r="I414" s="137" t="s">
        <v>45</v>
      </c>
      <c r="J414" s="8">
        <v>900</v>
      </c>
      <c r="K414" s="8" t="s">
        <v>562</v>
      </c>
      <c r="L414" s="9">
        <v>125.94</v>
      </c>
      <c r="M414" s="138">
        <v>900</v>
      </c>
      <c r="N414" s="138">
        <f t="shared" si="48"/>
        <v>113346</v>
      </c>
      <c r="O414" s="11" t="s">
        <v>4165</v>
      </c>
      <c r="P414" s="22">
        <v>6.7377040199454255E-5</v>
      </c>
      <c r="Q414" s="22"/>
      <c r="R414" s="23">
        <v>5.3901632159563404E-3</v>
      </c>
      <c r="S414" s="7"/>
      <c r="T414" s="23">
        <v>5.3901632159563404E-3</v>
      </c>
      <c r="U414" s="11"/>
      <c r="V414" s="28"/>
      <c r="W414" s="28"/>
      <c r="X414" s="29"/>
      <c r="Y414" s="108" t="str">
        <f t="shared" si="52"/>
        <v>NO OFERTADO</v>
      </c>
      <c r="Z414" s="108" t="str">
        <f t="shared" si="49"/>
        <v>CORRECTO</v>
      </c>
      <c r="AA414" s="29">
        <f t="shared" si="53"/>
        <v>0</v>
      </c>
      <c r="AB414" s="23">
        <v>1.3475408039890851E-3</v>
      </c>
      <c r="AC414" s="7"/>
      <c r="AD414" s="23">
        <v>1.3475408039890851E-3</v>
      </c>
      <c r="AE414" s="28"/>
      <c r="AF414" s="28"/>
      <c r="AG414" s="28"/>
      <c r="AH414" s="29"/>
      <c r="AI414" s="108" t="str">
        <f t="shared" si="54"/>
        <v>NO OFERTADO</v>
      </c>
      <c r="AJ414" s="108" t="str">
        <f t="shared" si="50"/>
        <v>CORRECTO</v>
      </c>
      <c r="AK414" s="108"/>
      <c r="AL414" s="108"/>
      <c r="AM414" s="108"/>
      <c r="AN414" s="28"/>
      <c r="AO414" s="28"/>
      <c r="AP414" s="28"/>
      <c r="AQ414" s="29"/>
      <c r="AR414" s="108" t="str">
        <f t="shared" si="55"/>
        <v>NO OFERTADO</v>
      </c>
      <c r="AS414" s="109" t="str">
        <f t="shared" si="51"/>
        <v>CORRECTO</v>
      </c>
    </row>
    <row r="415" spans="1:45" ht="24" x14ac:dyDescent="0.25">
      <c r="A415" s="134">
        <v>2620</v>
      </c>
      <c r="B415" s="135">
        <v>2049</v>
      </c>
      <c r="C415" s="10" t="s">
        <v>3563</v>
      </c>
      <c r="D415" s="136" t="s">
        <v>3564</v>
      </c>
      <c r="E415" s="136" t="s">
        <v>201</v>
      </c>
      <c r="F415" s="136" t="s">
        <v>230</v>
      </c>
      <c r="G415" s="136" t="s">
        <v>8</v>
      </c>
      <c r="H415" s="136" t="s">
        <v>230</v>
      </c>
      <c r="I415" s="137" t="s">
        <v>45</v>
      </c>
      <c r="J415" s="8">
        <v>1</v>
      </c>
      <c r="K415" s="8" t="s">
        <v>2268</v>
      </c>
      <c r="L415" s="9">
        <v>9884.66</v>
      </c>
      <c r="M415" s="138">
        <v>74.599999999999994</v>
      </c>
      <c r="N415" s="138">
        <f t="shared" si="48"/>
        <v>737395.63599999994</v>
      </c>
      <c r="O415" s="11" t="s">
        <v>4165</v>
      </c>
      <c r="P415" s="22">
        <v>4.3833514556909051E-4</v>
      </c>
      <c r="Q415" s="22"/>
      <c r="R415" s="23">
        <v>3.5066811645527239E-2</v>
      </c>
      <c r="S415" s="7"/>
      <c r="T415" s="23">
        <v>3.5066811645527239E-2</v>
      </c>
      <c r="U415" s="11"/>
      <c r="V415" s="28"/>
      <c r="W415" s="28"/>
      <c r="X415" s="29"/>
      <c r="Y415" s="108" t="str">
        <f t="shared" si="52"/>
        <v>NO OFERTADO</v>
      </c>
      <c r="Z415" s="108" t="str">
        <f t="shared" si="49"/>
        <v>CORRECTO</v>
      </c>
      <c r="AA415" s="29">
        <f t="shared" si="53"/>
        <v>0</v>
      </c>
      <c r="AB415" s="23">
        <v>8.7667029113818098E-3</v>
      </c>
      <c r="AC415" s="7"/>
      <c r="AD415" s="23">
        <v>8.7667029113818098E-3</v>
      </c>
      <c r="AE415" s="28"/>
      <c r="AF415" s="28"/>
      <c r="AG415" s="28"/>
      <c r="AH415" s="29"/>
      <c r="AI415" s="108" t="str">
        <f t="shared" si="54"/>
        <v>NO OFERTADO</v>
      </c>
      <c r="AJ415" s="108" t="str">
        <f t="shared" si="50"/>
        <v>CORRECTO</v>
      </c>
      <c r="AK415" s="108"/>
      <c r="AL415" s="108"/>
      <c r="AM415" s="108"/>
      <c r="AN415" s="28"/>
      <c r="AO415" s="28"/>
      <c r="AP415" s="28"/>
      <c r="AQ415" s="29"/>
      <c r="AR415" s="108" t="str">
        <f t="shared" si="55"/>
        <v>NO OFERTADO</v>
      </c>
      <c r="AS415" s="109" t="str">
        <f t="shared" si="51"/>
        <v>CORRECTO</v>
      </c>
    </row>
    <row r="416" spans="1:45" x14ac:dyDescent="0.25">
      <c r="A416" s="134">
        <v>2621</v>
      </c>
      <c r="B416" s="135">
        <v>1986</v>
      </c>
      <c r="C416" s="10" t="s">
        <v>3446</v>
      </c>
      <c r="D416" s="136" t="s">
        <v>3447</v>
      </c>
      <c r="E416" s="136" t="s">
        <v>201</v>
      </c>
      <c r="F416" s="136" t="s">
        <v>571</v>
      </c>
      <c r="G416" s="136" t="s">
        <v>3448</v>
      </c>
      <c r="H416" s="136" t="s">
        <v>571</v>
      </c>
      <c r="I416" s="137" t="s">
        <v>45</v>
      </c>
      <c r="J416" s="8">
        <v>1</v>
      </c>
      <c r="K416" s="8" t="s">
        <v>3449</v>
      </c>
      <c r="L416" s="9">
        <v>50815.85</v>
      </c>
      <c r="M416" s="138">
        <v>188.46</v>
      </c>
      <c r="N416" s="138">
        <f t="shared" si="48"/>
        <v>9576755.091</v>
      </c>
      <c r="O416" s="11" t="s">
        <v>4165</v>
      </c>
      <c r="P416" s="22">
        <v>5.6927762139522805E-3</v>
      </c>
      <c r="Q416" s="22"/>
      <c r="R416" s="23">
        <v>0.45542209711618242</v>
      </c>
      <c r="S416" s="7"/>
      <c r="T416" s="23">
        <v>0.45542209711618242</v>
      </c>
      <c r="U416" s="11"/>
      <c r="V416" s="28"/>
      <c r="W416" s="28"/>
      <c r="X416" s="29"/>
      <c r="Y416" s="108" t="str">
        <f t="shared" si="52"/>
        <v>NO OFERTADO</v>
      </c>
      <c r="Z416" s="108" t="str">
        <f t="shared" si="49"/>
        <v>CORRECTO</v>
      </c>
      <c r="AA416" s="29">
        <f t="shared" si="53"/>
        <v>0</v>
      </c>
      <c r="AB416" s="23">
        <v>0.11385552427904561</v>
      </c>
      <c r="AC416" s="7"/>
      <c r="AD416" s="23">
        <v>0.11385552427904561</v>
      </c>
      <c r="AE416" s="28"/>
      <c r="AF416" s="28"/>
      <c r="AG416" s="28"/>
      <c r="AH416" s="29"/>
      <c r="AI416" s="108" t="str">
        <f t="shared" si="54"/>
        <v>NO OFERTADO</v>
      </c>
      <c r="AJ416" s="108" t="str">
        <f t="shared" si="50"/>
        <v>CORRECTO</v>
      </c>
      <c r="AK416" s="108"/>
      <c r="AL416" s="108"/>
      <c r="AM416" s="108"/>
      <c r="AN416" s="28"/>
      <c r="AO416" s="28"/>
      <c r="AP416" s="28"/>
      <c r="AQ416" s="29"/>
      <c r="AR416" s="108" t="str">
        <f t="shared" si="55"/>
        <v>NO OFERTADO</v>
      </c>
      <c r="AS416" s="109" t="str">
        <f t="shared" si="51"/>
        <v>CORRECTO</v>
      </c>
    </row>
    <row r="417" spans="1:45" x14ac:dyDescent="0.25">
      <c r="A417" s="134">
        <v>2622</v>
      </c>
      <c r="B417" s="135">
        <v>2389</v>
      </c>
      <c r="C417" s="10" t="s">
        <v>2716</v>
      </c>
      <c r="D417" s="136" t="s">
        <v>736</v>
      </c>
      <c r="E417" s="136" t="s">
        <v>36</v>
      </c>
      <c r="F417" s="136" t="s">
        <v>15</v>
      </c>
      <c r="G417" s="136" t="s">
        <v>17</v>
      </c>
      <c r="H417" s="136" t="s">
        <v>18</v>
      </c>
      <c r="I417" s="137">
        <v>236074.71000000002</v>
      </c>
      <c r="J417" s="8">
        <v>1</v>
      </c>
      <c r="K417" s="8" t="s">
        <v>1504</v>
      </c>
      <c r="L417" s="9">
        <v>184400.64000000001</v>
      </c>
      <c r="M417" s="138">
        <v>1</v>
      </c>
      <c r="N417" s="138">
        <f t="shared" si="48"/>
        <v>184400.64000000001</v>
      </c>
      <c r="O417" s="11" t="s">
        <v>4165</v>
      </c>
      <c r="P417" s="22">
        <v>1.0961453720541609E-4</v>
      </c>
      <c r="Q417" s="22">
        <v>1.9187302115979989E-4</v>
      </c>
      <c r="R417" s="23">
        <v>8.7691629764332871E-3</v>
      </c>
      <c r="S417" s="24">
        <v>2.8780953173969982E-3</v>
      </c>
      <c r="T417" s="23">
        <v>1.1647258293830285E-2</v>
      </c>
      <c r="U417" s="11"/>
      <c r="V417" s="28"/>
      <c r="W417" s="28"/>
      <c r="X417" s="29"/>
      <c r="Y417" s="108" t="str">
        <f t="shared" si="52"/>
        <v>NO OFERTADO</v>
      </c>
      <c r="Z417" s="108" t="str">
        <f t="shared" si="49"/>
        <v>CORRECTO</v>
      </c>
      <c r="AA417" s="29">
        <f t="shared" si="53"/>
        <v>0</v>
      </c>
      <c r="AB417" s="23">
        <v>2.1922907441083218E-3</v>
      </c>
      <c r="AC417" s="24">
        <v>9.5936510579899944E-4</v>
      </c>
      <c r="AD417" s="23">
        <v>3.1516558499073213E-3</v>
      </c>
      <c r="AE417" s="28"/>
      <c r="AF417" s="28"/>
      <c r="AG417" s="28"/>
      <c r="AH417" s="29"/>
      <c r="AI417" s="108" t="str">
        <f t="shared" si="54"/>
        <v>NO OFERTADO</v>
      </c>
      <c r="AJ417" s="108" t="str">
        <f t="shared" si="50"/>
        <v>CORRECTO</v>
      </c>
      <c r="AK417" s="108"/>
      <c r="AL417" s="108"/>
      <c r="AM417" s="108"/>
      <c r="AN417" s="28"/>
      <c r="AO417" s="28"/>
      <c r="AP417" s="28"/>
      <c r="AQ417" s="29"/>
      <c r="AR417" s="108" t="str">
        <f t="shared" si="55"/>
        <v>NO OFERTADO</v>
      </c>
      <c r="AS417" s="109" t="str">
        <f t="shared" si="51"/>
        <v>CORRECTO</v>
      </c>
    </row>
    <row r="418" spans="1:45" x14ac:dyDescent="0.25">
      <c r="A418" s="134">
        <v>2623</v>
      </c>
      <c r="B418" s="135">
        <v>1689</v>
      </c>
      <c r="C418" s="10" t="s">
        <v>1412</v>
      </c>
      <c r="D418" s="136" t="s">
        <v>5</v>
      </c>
      <c r="E418" s="136" t="s">
        <v>36</v>
      </c>
      <c r="F418" s="136" t="s">
        <v>16</v>
      </c>
      <c r="G418" s="136" t="s">
        <v>17</v>
      </c>
      <c r="H418" s="136" t="s">
        <v>18</v>
      </c>
      <c r="I418" s="137">
        <v>54053.3</v>
      </c>
      <c r="J418" s="8">
        <v>1</v>
      </c>
      <c r="K418" s="8" t="s">
        <v>1413</v>
      </c>
      <c r="L418" s="9">
        <v>54053.3</v>
      </c>
      <c r="M418" s="9">
        <v>1</v>
      </c>
      <c r="N418" s="138">
        <f t="shared" si="48"/>
        <v>54053.3</v>
      </c>
      <c r="O418" s="11" t="s">
        <v>4165</v>
      </c>
      <c r="P418" s="22">
        <v>3.2131273860684633E-5</v>
      </c>
      <c r="Q418" s="22">
        <v>5.6243676674099454E-5</v>
      </c>
      <c r="R418" s="23">
        <v>2.5705019088547707E-3</v>
      </c>
      <c r="S418" s="24">
        <v>8.4365515011149183E-4</v>
      </c>
      <c r="T418" s="23">
        <v>3.4141570589662626E-3</v>
      </c>
      <c r="U418" s="11"/>
      <c r="V418" s="28"/>
      <c r="W418" s="28"/>
      <c r="X418" s="29"/>
      <c r="Y418" s="108" t="str">
        <f t="shared" si="52"/>
        <v>NO OFERTADO</v>
      </c>
      <c r="Z418" s="108" t="str">
        <f t="shared" si="49"/>
        <v>CORRECTO</v>
      </c>
      <c r="AA418" s="29">
        <f t="shared" si="53"/>
        <v>0</v>
      </c>
      <c r="AB418" s="23">
        <v>6.4262547721369268E-4</v>
      </c>
      <c r="AC418" s="24">
        <v>2.8121838337049726E-4</v>
      </c>
      <c r="AD418" s="23">
        <v>9.2384386058418999E-4</v>
      </c>
      <c r="AE418" s="28"/>
      <c r="AF418" s="28"/>
      <c r="AG418" s="28"/>
      <c r="AH418" s="29"/>
      <c r="AI418" s="108" t="str">
        <f t="shared" si="54"/>
        <v>NO OFERTADO</v>
      </c>
      <c r="AJ418" s="108" t="str">
        <f t="shared" si="50"/>
        <v>CORRECTO</v>
      </c>
      <c r="AK418" s="108"/>
      <c r="AL418" s="108"/>
      <c r="AM418" s="108"/>
      <c r="AN418" s="28"/>
      <c r="AO418" s="28"/>
      <c r="AP418" s="28"/>
      <c r="AQ418" s="29"/>
      <c r="AR418" s="108" t="str">
        <f t="shared" si="55"/>
        <v>NO OFERTADO</v>
      </c>
      <c r="AS418" s="109" t="str">
        <f t="shared" si="51"/>
        <v>CORRECTO</v>
      </c>
    </row>
    <row r="419" spans="1:45" ht="24" x14ac:dyDescent="0.25">
      <c r="A419" s="134">
        <v>2624</v>
      </c>
      <c r="B419" s="135">
        <v>2390</v>
      </c>
      <c r="C419" s="10" t="s">
        <v>1487</v>
      </c>
      <c r="D419" s="136" t="s">
        <v>5</v>
      </c>
      <c r="E419" s="136" t="s">
        <v>6</v>
      </c>
      <c r="F419" s="136" t="s">
        <v>101</v>
      </c>
      <c r="G419" s="136" t="s">
        <v>8</v>
      </c>
      <c r="H419" s="136" t="s">
        <v>7</v>
      </c>
      <c r="I419" s="137" t="s">
        <v>45</v>
      </c>
      <c r="J419" s="8">
        <v>1</v>
      </c>
      <c r="K419" s="8" t="s">
        <v>1205</v>
      </c>
      <c r="L419" s="9">
        <v>516.34</v>
      </c>
      <c r="M419" s="138">
        <v>20</v>
      </c>
      <c r="N419" s="138">
        <f t="shared" si="48"/>
        <v>10326.800000000001</v>
      </c>
      <c r="O419" s="11" t="s">
        <v>4165</v>
      </c>
      <c r="P419" s="22">
        <v>6.1386305536298081E-6</v>
      </c>
      <c r="Q419" s="22"/>
      <c r="R419" s="23">
        <v>4.9109044429038466E-4</v>
      </c>
      <c r="S419" s="7"/>
      <c r="T419" s="23">
        <v>4.9109044429038466E-4</v>
      </c>
      <c r="U419" s="11"/>
      <c r="V419" s="28"/>
      <c r="W419" s="28"/>
      <c r="X419" s="29"/>
      <c r="Y419" s="108" t="str">
        <f t="shared" si="52"/>
        <v>NO OFERTADO</v>
      </c>
      <c r="Z419" s="108" t="str">
        <f t="shared" si="49"/>
        <v>CORRECTO</v>
      </c>
      <c r="AA419" s="29">
        <f t="shared" si="53"/>
        <v>0</v>
      </c>
      <c r="AB419" s="23">
        <v>1.2277261107259617E-4</v>
      </c>
      <c r="AC419" s="7"/>
      <c r="AD419" s="23">
        <v>1.2277261107259617E-4</v>
      </c>
      <c r="AE419" s="28"/>
      <c r="AF419" s="28"/>
      <c r="AG419" s="28"/>
      <c r="AH419" s="29"/>
      <c r="AI419" s="108" t="str">
        <f t="shared" si="54"/>
        <v>NO OFERTADO</v>
      </c>
      <c r="AJ419" s="108" t="str">
        <f t="shared" si="50"/>
        <v>CORRECTO</v>
      </c>
      <c r="AK419" s="108"/>
      <c r="AL419" s="108"/>
      <c r="AM419" s="108"/>
      <c r="AN419" s="28"/>
      <c r="AO419" s="28"/>
      <c r="AP419" s="28"/>
      <c r="AQ419" s="29"/>
      <c r="AR419" s="108" t="str">
        <f t="shared" si="55"/>
        <v>NO OFERTADO</v>
      </c>
      <c r="AS419" s="109" t="str">
        <f t="shared" si="51"/>
        <v>CORRECTO</v>
      </c>
    </row>
    <row r="420" spans="1:45" x14ac:dyDescent="0.25">
      <c r="A420" s="134">
        <v>2625</v>
      </c>
      <c r="B420" s="135">
        <v>1889</v>
      </c>
      <c r="C420" s="10" t="s">
        <v>3281</v>
      </c>
      <c r="D420" s="136" t="s">
        <v>191</v>
      </c>
      <c r="E420" s="136" t="s">
        <v>165</v>
      </c>
      <c r="F420" s="136" t="s">
        <v>166</v>
      </c>
      <c r="G420" s="136" t="s">
        <v>8</v>
      </c>
      <c r="H420" s="136" t="s">
        <v>267</v>
      </c>
      <c r="I420" s="137" t="s">
        <v>45</v>
      </c>
      <c r="J420" s="8">
        <v>120</v>
      </c>
      <c r="K420" s="8" t="s">
        <v>562</v>
      </c>
      <c r="L420" s="9">
        <v>4260.7700000000004</v>
      </c>
      <c r="M420" s="138">
        <v>120</v>
      </c>
      <c r="N420" s="138">
        <f t="shared" si="48"/>
        <v>511292.4</v>
      </c>
      <c r="O420" s="11" t="s">
        <v>4165</v>
      </c>
      <c r="P420" s="22">
        <v>3.039310481929265E-4</v>
      </c>
      <c r="Q420" s="22"/>
      <c r="R420" s="23">
        <v>2.4314483855434121E-2</v>
      </c>
      <c r="S420" s="7"/>
      <c r="T420" s="23">
        <v>2.4314483855434121E-2</v>
      </c>
      <c r="U420" s="11"/>
      <c r="V420" s="28"/>
      <c r="W420" s="28"/>
      <c r="X420" s="29"/>
      <c r="Y420" s="108" t="str">
        <f t="shared" si="52"/>
        <v>NO OFERTADO</v>
      </c>
      <c r="Z420" s="108" t="str">
        <f t="shared" si="49"/>
        <v>CORRECTO</v>
      </c>
      <c r="AA420" s="29">
        <f t="shared" si="53"/>
        <v>0</v>
      </c>
      <c r="AB420" s="23">
        <v>6.0786209638585302E-3</v>
      </c>
      <c r="AC420" s="7"/>
      <c r="AD420" s="23">
        <v>6.0786209638585302E-3</v>
      </c>
      <c r="AE420" s="28"/>
      <c r="AF420" s="28"/>
      <c r="AG420" s="28"/>
      <c r="AH420" s="29"/>
      <c r="AI420" s="108" t="str">
        <f t="shared" si="54"/>
        <v>NO OFERTADO</v>
      </c>
      <c r="AJ420" s="108" t="str">
        <f t="shared" si="50"/>
        <v>CORRECTO</v>
      </c>
      <c r="AK420" s="108"/>
      <c r="AL420" s="108"/>
      <c r="AM420" s="108"/>
      <c r="AN420" s="28"/>
      <c r="AO420" s="28"/>
      <c r="AP420" s="28"/>
      <c r="AQ420" s="29"/>
      <c r="AR420" s="108" t="str">
        <f t="shared" si="55"/>
        <v>NO OFERTADO</v>
      </c>
      <c r="AS420" s="109" t="str">
        <f t="shared" si="51"/>
        <v>CORRECTO</v>
      </c>
    </row>
    <row r="421" spans="1:45" ht="24" x14ac:dyDescent="0.25">
      <c r="A421" s="134">
        <v>2626</v>
      </c>
      <c r="B421" s="135">
        <v>2391</v>
      </c>
      <c r="C421" s="141" t="s">
        <v>4034</v>
      </c>
      <c r="D421" s="140" t="s">
        <v>1860</v>
      </c>
      <c r="E421" s="140" t="s">
        <v>7</v>
      </c>
      <c r="F421" s="140" t="s">
        <v>7</v>
      </c>
      <c r="G421" s="136" t="s">
        <v>8</v>
      </c>
      <c r="H421" s="140" t="s">
        <v>7</v>
      </c>
      <c r="I421" s="137">
        <v>3267.6</v>
      </c>
      <c r="J421" s="8">
        <v>1</v>
      </c>
      <c r="K421" s="8" t="s">
        <v>1861</v>
      </c>
      <c r="L421" s="9">
        <v>2418</v>
      </c>
      <c r="M421" s="138">
        <v>90</v>
      </c>
      <c r="N421" s="138">
        <f t="shared" si="48"/>
        <v>217620</v>
      </c>
      <c r="O421" s="11" t="s">
        <v>4165</v>
      </c>
      <c r="P421" s="22">
        <v>1.2936134921572208E-4</v>
      </c>
      <c r="Q421" s="22">
        <v>2.2643851379689165E-4</v>
      </c>
      <c r="R421" s="23">
        <v>1.0348907937257765E-2</v>
      </c>
      <c r="S421" s="24">
        <v>3.3965777069533748E-3</v>
      </c>
      <c r="T421" s="23">
        <v>1.3745485644211141E-2</v>
      </c>
      <c r="U421" s="11"/>
      <c r="V421" s="28"/>
      <c r="W421" s="28"/>
      <c r="X421" s="29"/>
      <c r="Y421" s="108" t="str">
        <f t="shared" si="52"/>
        <v>NO OFERTADO</v>
      </c>
      <c r="Z421" s="108" t="str">
        <f t="shared" si="49"/>
        <v>CORRECTO</v>
      </c>
      <c r="AA421" s="29">
        <f t="shared" si="53"/>
        <v>0</v>
      </c>
      <c r="AB421" s="23">
        <v>2.5872269843144413E-3</v>
      </c>
      <c r="AC421" s="24">
        <v>1.1321925689844583E-3</v>
      </c>
      <c r="AD421" s="23">
        <v>3.7194195532988996E-3</v>
      </c>
      <c r="AE421" s="28"/>
      <c r="AF421" s="28"/>
      <c r="AG421" s="28"/>
      <c r="AH421" s="29"/>
      <c r="AI421" s="108" t="str">
        <f t="shared" si="54"/>
        <v>NO OFERTADO</v>
      </c>
      <c r="AJ421" s="108" t="str">
        <f t="shared" si="50"/>
        <v>CORRECTO</v>
      </c>
      <c r="AK421" s="108"/>
      <c r="AL421" s="108"/>
      <c r="AM421" s="108"/>
      <c r="AN421" s="28"/>
      <c r="AO421" s="28"/>
      <c r="AP421" s="28"/>
      <c r="AQ421" s="29"/>
      <c r="AR421" s="108" t="str">
        <f t="shared" si="55"/>
        <v>NO OFERTADO</v>
      </c>
      <c r="AS421" s="109" t="str">
        <f t="shared" si="51"/>
        <v>CORRECTO</v>
      </c>
    </row>
    <row r="422" spans="1:45" ht="24" x14ac:dyDescent="0.25">
      <c r="A422" s="134">
        <v>2627</v>
      </c>
      <c r="B422" s="135">
        <v>2064</v>
      </c>
      <c r="C422" s="10" t="s">
        <v>3584</v>
      </c>
      <c r="D422" s="136" t="s">
        <v>2919</v>
      </c>
      <c r="E422" s="136" t="s">
        <v>6</v>
      </c>
      <c r="F422" s="136" t="s">
        <v>101</v>
      </c>
      <c r="G422" s="136" t="s">
        <v>8</v>
      </c>
      <c r="H422" s="136" t="s">
        <v>7</v>
      </c>
      <c r="I422" s="137" t="s">
        <v>45</v>
      </c>
      <c r="J422" s="8">
        <v>1</v>
      </c>
      <c r="K422" s="8" t="s">
        <v>3585</v>
      </c>
      <c r="L422" s="9">
        <v>5830.95</v>
      </c>
      <c r="M422" s="138">
        <v>10</v>
      </c>
      <c r="N422" s="138">
        <f t="shared" ref="N422:N484" si="56">M422*L422</f>
        <v>58309.5</v>
      </c>
      <c r="O422" s="11" t="s">
        <v>4165</v>
      </c>
      <c r="P422" s="22">
        <v>3.4661316019180895E-5</v>
      </c>
      <c r="Q422" s="22"/>
      <c r="R422" s="23">
        <v>2.7729052815344715E-3</v>
      </c>
      <c r="S422" s="7"/>
      <c r="T422" s="23">
        <v>2.7729052815344715E-3</v>
      </c>
      <c r="U422" s="11"/>
      <c r="V422" s="28"/>
      <c r="W422" s="28"/>
      <c r="X422" s="29"/>
      <c r="Y422" s="108" t="str">
        <f t="shared" si="52"/>
        <v>NO OFERTADO</v>
      </c>
      <c r="Z422" s="108" t="str">
        <f t="shared" si="49"/>
        <v>CORRECTO</v>
      </c>
      <c r="AA422" s="29">
        <f t="shared" si="53"/>
        <v>0</v>
      </c>
      <c r="AB422" s="23">
        <v>6.9322632038361788E-4</v>
      </c>
      <c r="AC422" s="7"/>
      <c r="AD422" s="23">
        <v>6.9322632038361788E-4</v>
      </c>
      <c r="AE422" s="28"/>
      <c r="AF422" s="28"/>
      <c r="AG422" s="28"/>
      <c r="AH422" s="29"/>
      <c r="AI422" s="108" t="str">
        <f t="shared" si="54"/>
        <v>NO OFERTADO</v>
      </c>
      <c r="AJ422" s="108" t="str">
        <f t="shared" si="50"/>
        <v>CORRECTO</v>
      </c>
      <c r="AK422" s="108"/>
      <c r="AL422" s="108"/>
      <c r="AM422" s="108"/>
      <c r="AN422" s="28"/>
      <c r="AO422" s="28"/>
      <c r="AP422" s="28"/>
      <c r="AQ422" s="29"/>
      <c r="AR422" s="108" t="str">
        <f t="shared" si="55"/>
        <v>NO OFERTADO</v>
      </c>
      <c r="AS422" s="109" t="str">
        <f t="shared" si="51"/>
        <v>CORRECTO</v>
      </c>
    </row>
    <row r="423" spans="1:45" ht="24" x14ac:dyDescent="0.25">
      <c r="A423" s="134">
        <v>2628</v>
      </c>
      <c r="B423" s="135">
        <v>2091</v>
      </c>
      <c r="C423" s="10" t="s">
        <v>3584</v>
      </c>
      <c r="D423" s="136" t="s">
        <v>3622</v>
      </c>
      <c r="E423" s="136" t="s">
        <v>6</v>
      </c>
      <c r="F423" s="136" t="s">
        <v>101</v>
      </c>
      <c r="G423" s="136" t="s">
        <v>8</v>
      </c>
      <c r="H423" s="136" t="s">
        <v>7</v>
      </c>
      <c r="I423" s="137" t="s">
        <v>45</v>
      </c>
      <c r="J423" s="8">
        <v>1</v>
      </c>
      <c r="K423" s="8" t="s">
        <v>3585</v>
      </c>
      <c r="L423" s="9">
        <v>3960.17</v>
      </c>
      <c r="M423" s="138">
        <v>4</v>
      </c>
      <c r="N423" s="138">
        <f t="shared" si="56"/>
        <v>15840.68</v>
      </c>
      <c r="O423" s="11" t="s">
        <v>4165</v>
      </c>
      <c r="P423" s="22">
        <v>9.4162840607228394E-6</v>
      </c>
      <c r="Q423" s="22"/>
      <c r="R423" s="23">
        <v>7.5330272485782715E-4</v>
      </c>
      <c r="S423" s="7"/>
      <c r="T423" s="23">
        <v>7.5330272485782715E-4</v>
      </c>
      <c r="U423" s="11"/>
      <c r="V423" s="28"/>
      <c r="W423" s="28"/>
      <c r="X423" s="29"/>
      <c r="Y423" s="108" t="str">
        <f t="shared" si="52"/>
        <v>NO OFERTADO</v>
      </c>
      <c r="Z423" s="108" t="str">
        <f t="shared" si="49"/>
        <v>CORRECTO</v>
      </c>
      <c r="AA423" s="29">
        <f t="shared" si="53"/>
        <v>0</v>
      </c>
      <c r="AB423" s="23">
        <v>1.8832568121445679E-4</v>
      </c>
      <c r="AC423" s="7"/>
      <c r="AD423" s="23">
        <v>1.8832568121445679E-4</v>
      </c>
      <c r="AE423" s="28"/>
      <c r="AF423" s="28"/>
      <c r="AG423" s="28"/>
      <c r="AH423" s="29"/>
      <c r="AI423" s="108" t="str">
        <f t="shared" si="54"/>
        <v>NO OFERTADO</v>
      </c>
      <c r="AJ423" s="108" t="str">
        <f t="shared" si="50"/>
        <v>CORRECTO</v>
      </c>
      <c r="AK423" s="108"/>
      <c r="AL423" s="108"/>
      <c r="AM423" s="108"/>
      <c r="AN423" s="28"/>
      <c r="AO423" s="28"/>
      <c r="AP423" s="28"/>
      <c r="AQ423" s="29"/>
      <c r="AR423" s="108" t="str">
        <f t="shared" si="55"/>
        <v>NO OFERTADO</v>
      </c>
      <c r="AS423" s="109" t="str">
        <f t="shared" si="51"/>
        <v>CORRECTO</v>
      </c>
    </row>
    <row r="424" spans="1:45" ht="24" x14ac:dyDescent="0.25">
      <c r="A424" s="134">
        <v>2629</v>
      </c>
      <c r="B424" s="135">
        <v>1893</v>
      </c>
      <c r="C424" s="10" t="s">
        <v>83</v>
      </c>
      <c r="D424" s="136" t="s">
        <v>55</v>
      </c>
      <c r="E424" s="136" t="s">
        <v>6</v>
      </c>
      <c r="F424" s="136" t="s">
        <v>101</v>
      </c>
      <c r="G424" s="136" t="s">
        <v>8</v>
      </c>
      <c r="H424" s="136" t="s">
        <v>7</v>
      </c>
      <c r="I424" s="137" t="s">
        <v>45</v>
      </c>
      <c r="J424" s="8">
        <v>1</v>
      </c>
      <c r="K424" s="8" t="s">
        <v>85</v>
      </c>
      <c r="L424" s="9">
        <v>505941.94</v>
      </c>
      <c r="M424" s="138">
        <v>30</v>
      </c>
      <c r="N424" s="138">
        <f t="shared" si="56"/>
        <v>15178258.199999999</v>
      </c>
      <c r="O424" s="11" t="s">
        <v>4165</v>
      </c>
      <c r="P424" s="22">
        <v>9.0225161267190376E-3</v>
      </c>
      <c r="Q424" s="22"/>
      <c r="R424" s="23">
        <v>0.72180129013752303</v>
      </c>
      <c r="S424" s="7"/>
      <c r="T424" s="23">
        <v>0.72180129013752303</v>
      </c>
      <c r="U424" s="11"/>
      <c r="V424" s="28"/>
      <c r="W424" s="28"/>
      <c r="X424" s="29"/>
      <c r="Y424" s="108" t="str">
        <f t="shared" si="52"/>
        <v>NO OFERTADO</v>
      </c>
      <c r="Z424" s="108" t="str">
        <f t="shared" si="49"/>
        <v>CORRECTO</v>
      </c>
      <c r="AA424" s="29">
        <f t="shared" si="53"/>
        <v>0</v>
      </c>
      <c r="AB424" s="23">
        <v>0.18045032253438076</v>
      </c>
      <c r="AC424" s="7"/>
      <c r="AD424" s="23">
        <v>0.18045032253438076</v>
      </c>
      <c r="AE424" s="28"/>
      <c r="AF424" s="28"/>
      <c r="AG424" s="28"/>
      <c r="AH424" s="29"/>
      <c r="AI424" s="108" t="str">
        <f t="shared" si="54"/>
        <v>NO OFERTADO</v>
      </c>
      <c r="AJ424" s="108" t="str">
        <f t="shared" si="50"/>
        <v>CORRECTO</v>
      </c>
      <c r="AK424" s="108"/>
      <c r="AL424" s="108"/>
      <c r="AM424" s="108"/>
      <c r="AN424" s="28"/>
      <c r="AO424" s="28"/>
      <c r="AP424" s="28"/>
      <c r="AQ424" s="29"/>
      <c r="AR424" s="108" t="str">
        <f t="shared" si="55"/>
        <v>NO OFERTADO</v>
      </c>
      <c r="AS424" s="109" t="str">
        <f t="shared" si="51"/>
        <v>CORRECTO</v>
      </c>
    </row>
    <row r="425" spans="1:45" x14ac:dyDescent="0.25">
      <c r="A425" s="134">
        <v>2630</v>
      </c>
      <c r="B425" s="135">
        <v>2029</v>
      </c>
      <c r="C425" s="10" t="s">
        <v>3527</v>
      </c>
      <c r="D425" s="136" t="s">
        <v>5</v>
      </c>
      <c r="E425" s="136" t="s">
        <v>36</v>
      </c>
      <c r="F425" s="136" t="s">
        <v>16</v>
      </c>
      <c r="G425" s="136" t="s">
        <v>17</v>
      </c>
      <c r="H425" s="136" t="s">
        <v>18</v>
      </c>
      <c r="I425" s="137" t="s">
        <v>45</v>
      </c>
      <c r="J425" s="8">
        <v>1</v>
      </c>
      <c r="K425" s="8" t="s">
        <v>2690</v>
      </c>
      <c r="L425" s="9">
        <v>18143.32</v>
      </c>
      <c r="M425" s="138">
        <v>10</v>
      </c>
      <c r="N425" s="138">
        <f t="shared" si="56"/>
        <v>181433.2</v>
      </c>
      <c r="O425" s="11" t="s">
        <v>4165</v>
      </c>
      <c r="P425" s="22">
        <v>1.0785058149308863E-4</v>
      </c>
      <c r="Q425" s="22"/>
      <c r="R425" s="23">
        <v>8.6280465194470898E-3</v>
      </c>
      <c r="S425" s="7"/>
      <c r="T425" s="23">
        <v>8.6280465194470898E-3</v>
      </c>
      <c r="U425" s="11"/>
      <c r="V425" s="28"/>
      <c r="W425" s="28"/>
      <c r="X425" s="29"/>
      <c r="Y425" s="108" t="str">
        <f t="shared" si="52"/>
        <v>NO OFERTADO</v>
      </c>
      <c r="Z425" s="108" t="str">
        <f t="shared" si="49"/>
        <v>CORRECTO</v>
      </c>
      <c r="AA425" s="29">
        <f t="shared" si="53"/>
        <v>0</v>
      </c>
      <c r="AB425" s="23">
        <v>2.1570116298617725E-3</v>
      </c>
      <c r="AC425" s="7"/>
      <c r="AD425" s="23">
        <v>2.1570116298617725E-3</v>
      </c>
      <c r="AE425" s="28"/>
      <c r="AF425" s="28"/>
      <c r="AG425" s="28"/>
      <c r="AH425" s="29"/>
      <c r="AI425" s="108" t="str">
        <f t="shared" si="54"/>
        <v>NO OFERTADO</v>
      </c>
      <c r="AJ425" s="108" t="str">
        <f t="shared" si="50"/>
        <v>CORRECTO</v>
      </c>
      <c r="AK425" s="108"/>
      <c r="AL425" s="108"/>
      <c r="AM425" s="108"/>
      <c r="AN425" s="28"/>
      <c r="AO425" s="28"/>
      <c r="AP425" s="28"/>
      <c r="AQ425" s="29"/>
      <c r="AR425" s="108" t="str">
        <f t="shared" si="55"/>
        <v>NO OFERTADO</v>
      </c>
      <c r="AS425" s="109" t="str">
        <f t="shared" si="51"/>
        <v>CORRECTO</v>
      </c>
    </row>
    <row r="426" spans="1:45" x14ac:dyDescent="0.25">
      <c r="A426" s="134">
        <v>2631</v>
      </c>
      <c r="B426" s="135">
        <v>2040</v>
      </c>
      <c r="C426" s="10" t="s">
        <v>2109</v>
      </c>
      <c r="D426" s="136" t="s">
        <v>3549</v>
      </c>
      <c r="E426" s="136" t="s">
        <v>36</v>
      </c>
      <c r="F426" s="136" t="s">
        <v>16</v>
      </c>
      <c r="G426" s="136" t="s">
        <v>17</v>
      </c>
      <c r="H426" s="136" t="s">
        <v>36</v>
      </c>
      <c r="I426" s="137">
        <v>15237.9</v>
      </c>
      <c r="J426" s="8">
        <v>1</v>
      </c>
      <c r="K426" s="8" t="s">
        <v>2110</v>
      </c>
      <c r="L426" s="9">
        <v>15237.9</v>
      </c>
      <c r="M426" s="138">
        <v>1</v>
      </c>
      <c r="N426" s="138">
        <f t="shared" si="56"/>
        <v>15237.9</v>
      </c>
      <c r="O426" s="11" t="s">
        <v>4165</v>
      </c>
      <c r="P426" s="22">
        <v>9.0579694109652213E-6</v>
      </c>
      <c r="Q426" s="22">
        <v>1.5855378317184335E-5</v>
      </c>
      <c r="R426" s="23">
        <v>7.2463755287721773E-4</v>
      </c>
      <c r="S426" s="24">
        <v>2.3783067475776503E-4</v>
      </c>
      <c r="T426" s="23">
        <v>9.6246822763498276E-4</v>
      </c>
      <c r="U426" s="11"/>
      <c r="V426" s="28"/>
      <c r="W426" s="28"/>
      <c r="X426" s="29"/>
      <c r="Y426" s="108" t="str">
        <f t="shared" si="52"/>
        <v>NO OFERTADO</v>
      </c>
      <c r="Z426" s="108" t="str">
        <f t="shared" si="49"/>
        <v>CORRECTO</v>
      </c>
      <c r="AA426" s="29">
        <f t="shared" si="53"/>
        <v>0</v>
      </c>
      <c r="AB426" s="23">
        <v>1.8115938821930443E-4</v>
      </c>
      <c r="AC426" s="24">
        <v>7.9276891585921674E-5</v>
      </c>
      <c r="AD426" s="23">
        <v>2.6043627980522609E-4</v>
      </c>
      <c r="AE426" s="28"/>
      <c r="AF426" s="28"/>
      <c r="AG426" s="28"/>
      <c r="AH426" s="29"/>
      <c r="AI426" s="108" t="str">
        <f t="shared" si="54"/>
        <v>NO OFERTADO</v>
      </c>
      <c r="AJ426" s="108" t="str">
        <f t="shared" si="50"/>
        <v>CORRECTO</v>
      </c>
      <c r="AK426" s="108"/>
      <c r="AL426" s="108"/>
      <c r="AM426" s="108"/>
      <c r="AN426" s="28"/>
      <c r="AO426" s="28"/>
      <c r="AP426" s="28"/>
      <c r="AQ426" s="29"/>
      <c r="AR426" s="108" t="str">
        <f t="shared" si="55"/>
        <v>NO OFERTADO</v>
      </c>
      <c r="AS426" s="109" t="str">
        <f t="shared" si="51"/>
        <v>CORRECTO</v>
      </c>
    </row>
    <row r="427" spans="1:45" x14ac:dyDescent="0.25">
      <c r="A427" s="134">
        <v>2632</v>
      </c>
      <c r="B427" s="135">
        <v>2392</v>
      </c>
      <c r="C427" s="10" t="s">
        <v>4035</v>
      </c>
      <c r="D427" s="136" t="s">
        <v>4036</v>
      </c>
      <c r="E427" s="136" t="s">
        <v>36</v>
      </c>
      <c r="F427" s="136" t="s">
        <v>16</v>
      </c>
      <c r="G427" s="136" t="s">
        <v>17</v>
      </c>
      <c r="H427" s="136" t="s">
        <v>18</v>
      </c>
      <c r="I427" s="137">
        <v>1488183</v>
      </c>
      <c r="J427" s="8">
        <v>1</v>
      </c>
      <c r="K427" s="8" t="s">
        <v>4037</v>
      </c>
      <c r="L427" s="9">
        <v>1488183</v>
      </c>
      <c r="M427" s="138">
        <v>1</v>
      </c>
      <c r="N427" s="138">
        <f t="shared" si="56"/>
        <v>1488183</v>
      </c>
      <c r="O427" s="11" t="s">
        <v>4165</v>
      </c>
      <c r="P427" s="22">
        <v>8.8463082786463065E-4</v>
      </c>
      <c r="Q427" s="22">
        <v>1.5484879458588345E-3</v>
      </c>
      <c r="R427" s="23">
        <v>7.0770466229170451E-2</v>
      </c>
      <c r="S427" s="24">
        <v>2.3227319187882518E-2</v>
      </c>
      <c r="T427" s="23">
        <v>9.3997785417052976E-2</v>
      </c>
      <c r="U427" s="11"/>
      <c r="V427" s="28"/>
      <c r="W427" s="28"/>
      <c r="X427" s="29"/>
      <c r="Y427" s="108" t="str">
        <f t="shared" si="52"/>
        <v>NO OFERTADO</v>
      </c>
      <c r="Z427" s="108" t="str">
        <f t="shared" si="49"/>
        <v>CORRECTO</v>
      </c>
      <c r="AA427" s="29">
        <f t="shared" si="53"/>
        <v>0</v>
      </c>
      <c r="AB427" s="23">
        <v>1.7692616557292613E-2</v>
      </c>
      <c r="AC427" s="24">
        <v>7.7424397292941722E-3</v>
      </c>
      <c r="AD427" s="23">
        <v>2.5435056286586787E-2</v>
      </c>
      <c r="AE427" s="28"/>
      <c r="AF427" s="28"/>
      <c r="AG427" s="28"/>
      <c r="AH427" s="29"/>
      <c r="AI427" s="108" t="str">
        <f t="shared" si="54"/>
        <v>NO OFERTADO</v>
      </c>
      <c r="AJ427" s="108" t="str">
        <f t="shared" si="50"/>
        <v>CORRECTO</v>
      </c>
      <c r="AK427" s="108"/>
      <c r="AL427" s="108"/>
      <c r="AM427" s="108"/>
      <c r="AN427" s="28"/>
      <c r="AO427" s="28"/>
      <c r="AP427" s="28"/>
      <c r="AQ427" s="29"/>
      <c r="AR427" s="108" t="str">
        <f t="shared" si="55"/>
        <v>NO OFERTADO</v>
      </c>
      <c r="AS427" s="109" t="str">
        <f t="shared" si="51"/>
        <v>CORRECTO</v>
      </c>
    </row>
    <row r="428" spans="1:45" ht="24" x14ac:dyDescent="0.25">
      <c r="A428" s="134">
        <v>2633</v>
      </c>
      <c r="B428" s="135">
        <v>2393</v>
      </c>
      <c r="C428" s="10" t="s">
        <v>4038</v>
      </c>
      <c r="D428" s="136" t="s">
        <v>403</v>
      </c>
      <c r="E428" s="136" t="s">
        <v>6</v>
      </c>
      <c r="F428" s="136" t="s">
        <v>7</v>
      </c>
      <c r="G428" s="136" t="s">
        <v>8</v>
      </c>
      <c r="H428" s="136" t="s">
        <v>7</v>
      </c>
      <c r="I428" s="137" t="s">
        <v>45</v>
      </c>
      <c r="J428" s="8">
        <v>1</v>
      </c>
      <c r="K428" s="8" t="s">
        <v>4039</v>
      </c>
      <c r="L428" s="9">
        <v>2659.66</v>
      </c>
      <c r="M428" s="138">
        <v>120</v>
      </c>
      <c r="N428" s="138">
        <f t="shared" si="56"/>
        <v>319159.19999999995</v>
      </c>
      <c r="O428" s="11" t="s">
        <v>4165</v>
      </c>
      <c r="P428" s="22">
        <v>1.8971999231049756E-4</v>
      </c>
      <c r="Q428" s="22"/>
      <c r="R428" s="23">
        <v>1.5177599384839804E-2</v>
      </c>
      <c r="S428" s="7"/>
      <c r="T428" s="23">
        <v>1.5177599384839804E-2</v>
      </c>
      <c r="U428" s="11"/>
      <c r="V428" s="28"/>
      <c r="W428" s="28"/>
      <c r="X428" s="29"/>
      <c r="Y428" s="108" t="str">
        <f t="shared" si="52"/>
        <v>NO OFERTADO</v>
      </c>
      <c r="Z428" s="108" t="str">
        <f t="shared" si="49"/>
        <v>CORRECTO</v>
      </c>
      <c r="AA428" s="29">
        <f t="shared" si="53"/>
        <v>0</v>
      </c>
      <c r="AB428" s="23">
        <v>3.794399846209951E-3</v>
      </c>
      <c r="AC428" s="7"/>
      <c r="AD428" s="23">
        <v>3.794399846209951E-3</v>
      </c>
      <c r="AE428" s="28"/>
      <c r="AF428" s="28"/>
      <c r="AG428" s="28"/>
      <c r="AH428" s="29"/>
      <c r="AI428" s="108" t="str">
        <f t="shared" si="54"/>
        <v>NO OFERTADO</v>
      </c>
      <c r="AJ428" s="108" t="str">
        <f t="shared" si="50"/>
        <v>CORRECTO</v>
      </c>
      <c r="AK428" s="108"/>
      <c r="AL428" s="108"/>
      <c r="AM428" s="108"/>
      <c r="AN428" s="28"/>
      <c r="AO428" s="28"/>
      <c r="AP428" s="28"/>
      <c r="AQ428" s="29"/>
      <c r="AR428" s="108" t="str">
        <f t="shared" si="55"/>
        <v>NO OFERTADO</v>
      </c>
      <c r="AS428" s="109" t="str">
        <f t="shared" si="51"/>
        <v>CORRECTO</v>
      </c>
    </row>
    <row r="429" spans="1:45" x14ac:dyDescent="0.25">
      <c r="A429" s="134">
        <v>2634</v>
      </c>
      <c r="B429" s="135">
        <v>1839</v>
      </c>
      <c r="C429" s="10" t="s">
        <v>3198</v>
      </c>
      <c r="D429" s="136" t="s">
        <v>3199</v>
      </c>
      <c r="E429" s="136" t="s">
        <v>36</v>
      </c>
      <c r="F429" s="136" t="s">
        <v>36</v>
      </c>
      <c r="G429" s="136" t="s">
        <v>580</v>
      </c>
      <c r="H429" s="136" t="s">
        <v>36</v>
      </c>
      <c r="I429" s="137" t="s">
        <v>45</v>
      </c>
      <c r="J429" s="8">
        <v>1</v>
      </c>
      <c r="K429" s="8" t="s">
        <v>3200</v>
      </c>
      <c r="L429" s="9">
        <v>6572</v>
      </c>
      <c r="M429" s="9">
        <v>1</v>
      </c>
      <c r="N429" s="138">
        <f t="shared" si="56"/>
        <v>6572</v>
      </c>
      <c r="O429" s="11" t="s">
        <v>4165</v>
      </c>
      <c r="P429" s="22">
        <v>3.9066390361443138E-6</v>
      </c>
      <c r="Q429" s="22"/>
      <c r="R429" s="23">
        <v>3.1253112289154509E-4</v>
      </c>
      <c r="S429" s="7"/>
      <c r="T429" s="23">
        <v>3.1253112289154509E-4</v>
      </c>
      <c r="U429" s="11"/>
      <c r="V429" s="28"/>
      <c r="W429" s="28"/>
      <c r="X429" s="29"/>
      <c r="Y429" s="108" t="str">
        <f t="shared" si="52"/>
        <v>NO OFERTADO</v>
      </c>
      <c r="Z429" s="108" t="str">
        <f t="shared" si="49"/>
        <v>CORRECTO</v>
      </c>
      <c r="AA429" s="29">
        <f t="shared" si="53"/>
        <v>0</v>
      </c>
      <c r="AB429" s="23">
        <v>7.8132780722886273E-5</v>
      </c>
      <c r="AC429" s="7"/>
      <c r="AD429" s="23">
        <v>7.8132780722886273E-5</v>
      </c>
      <c r="AE429" s="28"/>
      <c r="AF429" s="28"/>
      <c r="AG429" s="28"/>
      <c r="AH429" s="29"/>
      <c r="AI429" s="108" t="str">
        <f t="shared" si="54"/>
        <v>NO OFERTADO</v>
      </c>
      <c r="AJ429" s="108" t="str">
        <f t="shared" si="50"/>
        <v>CORRECTO</v>
      </c>
      <c r="AK429" s="108"/>
      <c r="AL429" s="108"/>
      <c r="AM429" s="108"/>
      <c r="AN429" s="28"/>
      <c r="AO429" s="28"/>
      <c r="AP429" s="28"/>
      <c r="AQ429" s="29"/>
      <c r="AR429" s="108" t="str">
        <f t="shared" si="55"/>
        <v>NO OFERTADO</v>
      </c>
      <c r="AS429" s="109" t="str">
        <f t="shared" si="51"/>
        <v>CORRECTO</v>
      </c>
    </row>
    <row r="430" spans="1:45" ht="24" x14ac:dyDescent="0.25">
      <c r="A430" s="134">
        <v>2635</v>
      </c>
      <c r="B430" s="135">
        <v>2150</v>
      </c>
      <c r="C430" s="10" t="s">
        <v>3700</v>
      </c>
      <c r="D430" s="136" t="s">
        <v>3701</v>
      </c>
      <c r="E430" s="136" t="s">
        <v>6</v>
      </c>
      <c r="F430" s="136" t="s">
        <v>7</v>
      </c>
      <c r="G430" s="136" t="s">
        <v>8</v>
      </c>
      <c r="H430" s="136" t="s">
        <v>7</v>
      </c>
      <c r="I430" s="137" t="s">
        <v>45</v>
      </c>
      <c r="J430" s="8">
        <v>1</v>
      </c>
      <c r="K430" s="8" t="s">
        <v>3702</v>
      </c>
      <c r="L430" s="9">
        <v>780.37</v>
      </c>
      <c r="M430" s="138">
        <v>24</v>
      </c>
      <c r="N430" s="138">
        <f t="shared" si="56"/>
        <v>18728.88</v>
      </c>
      <c r="O430" s="11" t="s">
        <v>4165</v>
      </c>
      <c r="P430" s="22">
        <v>1.1133136596357655E-5</v>
      </c>
      <c r="Q430" s="22"/>
      <c r="R430" s="23">
        <v>8.906509277086124E-4</v>
      </c>
      <c r="S430" s="7"/>
      <c r="T430" s="23">
        <v>8.906509277086124E-4</v>
      </c>
      <c r="U430" s="11"/>
      <c r="V430" s="28"/>
      <c r="W430" s="28"/>
      <c r="X430" s="29"/>
      <c r="Y430" s="108" t="str">
        <f t="shared" si="52"/>
        <v>NO OFERTADO</v>
      </c>
      <c r="Z430" s="108" t="str">
        <f t="shared" si="49"/>
        <v>CORRECTO</v>
      </c>
      <c r="AA430" s="29">
        <f t="shared" si="53"/>
        <v>0</v>
      </c>
      <c r="AB430" s="23">
        <v>2.226627319271531E-4</v>
      </c>
      <c r="AC430" s="7"/>
      <c r="AD430" s="23">
        <v>2.226627319271531E-4</v>
      </c>
      <c r="AE430" s="28"/>
      <c r="AF430" s="28"/>
      <c r="AG430" s="28"/>
      <c r="AH430" s="29"/>
      <c r="AI430" s="108" t="str">
        <f t="shared" si="54"/>
        <v>NO OFERTADO</v>
      </c>
      <c r="AJ430" s="108" t="str">
        <f t="shared" si="50"/>
        <v>CORRECTO</v>
      </c>
      <c r="AK430" s="108"/>
      <c r="AL430" s="108"/>
      <c r="AM430" s="108"/>
      <c r="AN430" s="28"/>
      <c r="AO430" s="28"/>
      <c r="AP430" s="28"/>
      <c r="AQ430" s="29"/>
      <c r="AR430" s="108" t="str">
        <f t="shared" si="55"/>
        <v>NO OFERTADO</v>
      </c>
      <c r="AS430" s="109" t="str">
        <f t="shared" si="51"/>
        <v>CORRECTO</v>
      </c>
    </row>
    <row r="431" spans="1:45" ht="24" x14ac:dyDescent="0.25">
      <c r="A431" s="134">
        <v>2636</v>
      </c>
      <c r="B431" s="135">
        <v>2144</v>
      </c>
      <c r="C431" s="10" t="s">
        <v>1917</v>
      </c>
      <c r="D431" s="136" t="s">
        <v>3694</v>
      </c>
      <c r="E431" s="136" t="s">
        <v>6</v>
      </c>
      <c r="F431" s="136" t="s">
        <v>101</v>
      </c>
      <c r="G431" s="136" t="s">
        <v>8</v>
      </c>
      <c r="H431" s="136" t="s">
        <v>7</v>
      </c>
      <c r="I431" s="137">
        <v>875.55000000000007</v>
      </c>
      <c r="J431" s="8">
        <v>1</v>
      </c>
      <c r="K431" s="8" t="s">
        <v>1919</v>
      </c>
      <c r="L431" s="9">
        <v>875.55</v>
      </c>
      <c r="M431" s="138">
        <v>30</v>
      </c>
      <c r="N431" s="138">
        <f t="shared" si="56"/>
        <v>26266.5</v>
      </c>
      <c r="O431" s="11" t="s">
        <v>4165</v>
      </c>
      <c r="P431" s="22">
        <v>1.5613775752112691E-5</v>
      </c>
      <c r="Q431" s="22">
        <v>2.733088513301192E-5</v>
      </c>
      <c r="R431" s="23">
        <v>1.2491020601690154E-3</v>
      </c>
      <c r="S431" s="24">
        <v>4.0996327699517881E-4</v>
      </c>
      <c r="T431" s="23">
        <v>1.6590653371641941E-3</v>
      </c>
      <c r="U431" s="11"/>
      <c r="V431" s="28"/>
      <c r="W431" s="28"/>
      <c r="X431" s="29"/>
      <c r="Y431" s="108" t="str">
        <f t="shared" si="52"/>
        <v>NO OFERTADO</v>
      </c>
      <c r="Z431" s="108" t="str">
        <f t="shared" si="49"/>
        <v>CORRECTO</v>
      </c>
      <c r="AA431" s="29">
        <f t="shared" si="53"/>
        <v>0</v>
      </c>
      <c r="AB431" s="23">
        <v>3.1227551504225384E-4</v>
      </c>
      <c r="AC431" s="24">
        <v>1.3665442566505959E-4</v>
      </c>
      <c r="AD431" s="23">
        <v>4.4892994070731341E-4</v>
      </c>
      <c r="AE431" s="28"/>
      <c r="AF431" s="28"/>
      <c r="AG431" s="28"/>
      <c r="AH431" s="29"/>
      <c r="AI431" s="108" t="str">
        <f t="shared" si="54"/>
        <v>NO OFERTADO</v>
      </c>
      <c r="AJ431" s="108" t="str">
        <f t="shared" si="50"/>
        <v>CORRECTO</v>
      </c>
      <c r="AK431" s="108"/>
      <c r="AL431" s="108"/>
      <c r="AM431" s="108"/>
      <c r="AN431" s="28"/>
      <c r="AO431" s="28"/>
      <c r="AP431" s="28"/>
      <c r="AQ431" s="29"/>
      <c r="AR431" s="108" t="str">
        <f t="shared" si="55"/>
        <v>NO OFERTADO</v>
      </c>
      <c r="AS431" s="109" t="str">
        <f t="shared" si="51"/>
        <v>CORRECTO</v>
      </c>
    </row>
    <row r="432" spans="1:45" ht="24" x14ac:dyDescent="0.25">
      <c r="A432" s="134">
        <v>2637</v>
      </c>
      <c r="B432" s="135">
        <v>2153</v>
      </c>
      <c r="C432" s="10" t="s">
        <v>2813</v>
      </c>
      <c r="D432" s="136" t="s">
        <v>66</v>
      </c>
      <c r="E432" s="136" t="s">
        <v>6</v>
      </c>
      <c r="F432" s="136" t="s">
        <v>101</v>
      </c>
      <c r="G432" s="136" t="s">
        <v>8</v>
      </c>
      <c r="H432" s="136" t="s">
        <v>7</v>
      </c>
      <c r="I432" s="137" t="s">
        <v>45</v>
      </c>
      <c r="J432" s="8">
        <v>1</v>
      </c>
      <c r="K432" s="8" t="s">
        <v>2814</v>
      </c>
      <c r="L432" s="9">
        <v>651.04</v>
      </c>
      <c r="M432" s="138">
        <v>30</v>
      </c>
      <c r="N432" s="138">
        <f t="shared" si="56"/>
        <v>19531.199999999997</v>
      </c>
      <c r="O432" s="11" t="s">
        <v>4165</v>
      </c>
      <c r="P432" s="22">
        <v>1.1610065176923585E-5</v>
      </c>
      <c r="Q432" s="22"/>
      <c r="R432" s="23">
        <v>9.2880521415388678E-4</v>
      </c>
      <c r="S432" s="7"/>
      <c r="T432" s="23">
        <v>9.2880521415388678E-4</v>
      </c>
      <c r="U432" s="11"/>
      <c r="V432" s="28"/>
      <c r="W432" s="28"/>
      <c r="X432" s="29"/>
      <c r="Y432" s="108" t="str">
        <f t="shared" si="52"/>
        <v>NO OFERTADO</v>
      </c>
      <c r="Z432" s="108" t="str">
        <f t="shared" si="49"/>
        <v>CORRECTO</v>
      </c>
      <c r="AA432" s="29">
        <f t="shared" si="53"/>
        <v>0</v>
      </c>
      <c r="AB432" s="23">
        <v>2.322013035384717E-4</v>
      </c>
      <c r="AC432" s="7"/>
      <c r="AD432" s="23">
        <v>2.322013035384717E-4</v>
      </c>
      <c r="AE432" s="28"/>
      <c r="AF432" s="28"/>
      <c r="AG432" s="28"/>
      <c r="AH432" s="29"/>
      <c r="AI432" s="108" t="str">
        <f t="shared" si="54"/>
        <v>NO OFERTADO</v>
      </c>
      <c r="AJ432" s="108" t="str">
        <f t="shared" si="50"/>
        <v>CORRECTO</v>
      </c>
      <c r="AK432" s="108"/>
      <c r="AL432" s="108"/>
      <c r="AM432" s="108"/>
      <c r="AN432" s="28"/>
      <c r="AO432" s="28"/>
      <c r="AP432" s="28"/>
      <c r="AQ432" s="29"/>
      <c r="AR432" s="108" t="str">
        <f t="shared" si="55"/>
        <v>NO OFERTADO</v>
      </c>
      <c r="AS432" s="109" t="str">
        <f t="shared" si="51"/>
        <v>CORRECTO</v>
      </c>
    </row>
    <row r="433" spans="1:45" ht="24" x14ac:dyDescent="0.25">
      <c r="A433" s="134">
        <v>2638</v>
      </c>
      <c r="B433" s="135">
        <v>2063</v>
      </c>
      <c r="C433" s="10" t="s">
        <v>1006</v>
      </c>
      <c r="D433" s="136" t="s">
        <v>1126</v>
      </c>
      <c r="E433" s="136" t="s">
        <v>6</v>
      </c>
      <c r="F433" s="136" t="s">
        <v>101</v>
      </c>
      <c r="G433" s="136" t="s">
        <v>8</v>
      </c>
      <c r="H433" s="136" t="s">
        <v>7</v>
      </c>
      <c r="I433" s="137" t="s">
        <v>45</v>
      </c>
      <c r="J433" s="8">
        <v>1</v>
      </c>
      <c r="K433" s="8" t="s">
        <v>1009</v>
      </c>
      <c r="L433" s="9">
        <v>7155</v>
      </c>
      <c r="M433" s="138">
        <v>20</v>
      </c>
      <c r="N433" s="138">
        <f t="shared" si="56"/>
        <v>143100</v>
      </c>
      <c r="O433" s="11" t="s">
        <v>4165</v>
      </c>
      <c r="P433" s="22">
        <v>8.506391449669069E-5</v>
      </c>
      <c r="Q433" s="22"/>
      <c r="R433" s="23">
        <v>6.8051131597352552E-3</v>
      </c>
      <c r="S433" s="7"/>
      <c r="T433" s="23">
        <v>6.8051131597352552E-3</v>
      </c>
      <c r="U433" s="11"/>
      <c r="V433" s="28"/>
      <c r="W433" s="28"/>
      <c r="X433" s="29"/>
      <c r="Y433" s="108" t="str">
        <f t="shared" si="52"/>
        <v>NO OFERTADO</v>
      </c>
      <c r="Z433" s="108" t="str">
        <f t="shared" si="49"/>
        <v>CORRECTO</v>
      </c>
      <c r="AA433" s="29">
        <f t="shared" si="53"/>
        <v>0</v>
      </c>
      <c r="AB433" s="23">
        <v>1.7012782899338138E-3</v>
      </c>
      <c r="AC433" s="7"/>
      <c r="AD433" s="23">
        <v>1.7012782899338138E-3</v>
      </c>
      <c r="AE433" s="28"/>
      <c r="AF433" s="28"/>
      <c r="AG433" s="28"/>
      <c r="AH433" s="29"/>
      <c r="AI433" s="108" t="str">
        <f t="shared" si="54"/>
        <v>NO OFERTADO</v>
      </c>
      <c r="AJ433" s="108" t="str">
        <f t="shared" si="50"/>
        <v>CORRECTO</v>
      </c>
      <c r="AK433" s="108"/>
      <c r="AL433" s="108"/>
      <c r="AM433" s="108"/>
      <c r="AN433" s="28"/>
      <c r="AO433" s="28"/>
      <c r="AP433" s="28"/>
      <c r="AQ433" s="29"/>
      <c r="AR433" s="108" t="str">
        <f t="shared" si="55"/>
        <v>NO OFERTADO</v>
      </c>
      <c r="AS433" s="109" t="str">
        <f t="shared" si="51"/>
        <v>CORRECTO</v>
      </c>
    </row>
    <row r="434" spans="1:45" x14ac:dyDescent="0.25">
      <c r="A434" s="134">
        <v>2639</v>
      </c>
      <c r="B434" s="135">
        <v>1804</v>
      </c>
      <c r="C434" s="10" t="s">
        <v>3144</v>
      </c>
      <c r="D434" s="136" t="s">
        <v>558</v>
      </c>
      <c r="E434" s="136" t="s">
        <v>165</v>
      </c>
      <c r="F434" s="136" t="s">
        <v>166</v>
      </c>
      <c r="G434" s="136" t="s">
        <v>8</v>
      </c>
      <c r="H434" s="136" t="s">
        <v>81</v>
      </c>
      <c r="I434" s="137" t="s">
        <v>45</v>
      </c>
      <c r="J434" s="8">
        <v>60</v>
      </c>
      <c r="K434" s="8" t="s">
        <v>3145</v>
      </c>
      <c r="L434" s="9">
        <v>254.26</v>
      </c>
      <c r="M434" s="9">
        <v>60</v>
      </c>
      <c r="N434" s="138">
        <f t="shared" si="56"/>
        <v>15255.599999999999</v>
      </c>
      <c r="O434" s="11" t="s">
        <v>4165</v>
      </c>
      <c r="P434" s="22">
        <v>9.0684909433662777E-6</v>
      </c>
      <c r="Q434" s="22"/>
      <c r="R434" s="23">
        <v>7.2547927546930222E-4</v>
      </c>
      <c r="S434" s="7"/>
      <c r="T434" s="23">
        <v>7.2547927546930222E-4</v>
      </c>
      <c r="U434" s="11"/>
      <c r="V434" s="28"/>
      <c r="W434" s="28"/>
      <c r="X434" s="29"/>
      <c r="Y434" s="108" t="str">
        <f t="shared" si="52"/>
        <v>NO OFERTADO</v>
      </c>
      <c r="Z434" s="108" t="str">
        <f t="shared" si="49"/>
        <v>CORRECTO</v>
      </c>
      <c r="AA434" s="29">
        <f t="shared" si="53"/>
        <v>0</v>
      </c>
      <c r="AB434" s="23">
        <v>1.8136981886732555E-4</v>
      </c>
      <c r="AC434" s="7"/>
      <c r="AD434" s="23">
        <v>1.8136981886732555E-4</v>
      </c>
      <c r="AE434" s="28"/>
      <c r="AF434" s="28"/>
      <c r="AG434" s="28"/>
      <c r="AH434" s="29"/>
      <c r="AI434" s="108" t="str">
        <f t="shared" si="54"/>
        <v>NO OFERTADO</v>
      </c>
      <c r="AJ434" s="108" t="str">
        <f t="shared" si="50"/>
        <v>CORRECTO</v>
      </c>
      <c r="AK434" s="108"/>
      <c r="AL434" s="108"/>
      <c r="AM434" s="108"/>
      <c r="AN434" s="28"/>
      <c r="AO434" s="28"/>
      <c r="AP434" s="28"/>
      <c r="AQ434" s="29"/>
      <c r="AR434" s="108" t="str">
        <f t="shared" si="55"/>
        <v>NO OFERTADO</v>
      </c>
      <c r="AS434" s="109" t="str">
        <f t="shared" si="51"/>
        <v>CORRECTO</v>
      </c>
    </row>
    <row r="435" spans="1:45" x14ac:dyDescent="0.25">
      <c r="A435" s="134">
        <v>2640</v>
      </c>
      <c r="B435" s="135">
        <v>2395</v>
      </c>
      <c r="C435" s="10" t="s">
        <v>4040</v>
      </c>
      <c r="D435" s="136" t="s">
        <v>2929</v>
      </c>
      <c r="E435" s="136" t="s">
        <v>36</v>
      </c>
      <c r="F435" s="136" t="s">
        <v>16</v>
      </c>
      <c r="G435" s="136" t="s">
        <v>17</v>
      </c>
      <c r="H435" s="136" t="s">
        <v>36</v>
      </c>
      <c r="I435" s="137" t="s">
        <v>45</v>
      </c>
      <c r="J435" s="8">
        <v>1</v>
      </c>
      <c r="K435" s="8" t="s">
        <v>4041</v>
      </c>
      <c r="L435" s="9">
        <v>10093.69</v>
      </c>
      <c r="M435" s="138">
        <v>1</v>
      </c>
      <c r="N435" s="138">
        <f t="shared" si="56"/>
        <v>10093.69</v>
      </c>
      <c r="O435" s="11" t="s">
        <v>4165</v>
      </c>
      <c r="P435" s="22">
        <v>6.0000613774710125E-6</v>
      </c>
      <c r="Q435" s="22"/>
      <c r="R435" s="23">
        <v>4.8000491019768103E-4</v>
      </c>
      <c r="S435" s="7"/>
      <c r="T435" s="23">
        <v>4.8000491019768103E-4</v>
      </c>
      <c r="U435" s="11"/>
      <c r="V435" s="28"/>
      <c r="W435" s="28"/>
      <c r="X435" s="29"/>
      <c r="Y435" s="108" t="str">
        <f t="shared" si="52"/>
        <v>NO OFERTADO</v>
      </c>
      <c r="Z435" s="108" t="str">
        <f t="shared" si="49"/>
        <v>CORRECTO</v>
      </c>
      <c r="AA435" s="29">
        <f t="shared" si="53"/>
        <v>0</v>
      </c>
      <c r="AB435" s="23">
        <v>1.2000122754942026E-4</v>
      </c>
      <c r="AC435" s="7"/>
      <c r="AD435" s="23">
        <v>1.2000122754942026E-4</v>
      </c>
      <c r="AE435" s="28"/>
      <c r="AF435" s="28"/>
      <c r="AG435" s="28"/>
      <c r="AH435" s="29"/>
      <c r="AI435" s="108" t="str">
        <f t="shared" si="54"/>
        <v>NO OFERTADO</v>
      </c>
      <c r="AJ435" s="108" t="str">
        <f t="shared" si="50"/>
        <v>CORRECTO</v>
      </c>
      <c r="AK435" s="108"/>
      <c r="AL435" s="108"/>
      <c r="AM435" s="108"/>
      <c r="AN435" s="28"/>
      <c r="AO435" s="28"/>
      <c r="AP435" s="28"/>
      <c r="AQ435" s="29"/>
      <c r="AR435" s="108" t="str">
        <f t="shared" si="55"/>
        <v>NO OFERTADO</v>
      </c>
      <c r="AS435" s="109" t="str">
        <f t="shared" si="51"/>
        <v>CORRECTO</v>
      </c>
    </row>
    <row r="436" spans="1:45" x14ac:dyDescent="0.25">
      <c r="A436" s="134">
        <v>2641</v>
      </c>
      <c r="B436" s="135">
        <v>2011</v>
      </c>
      <c r="C436" s="10" t="s">
        <v>2798</v>
      </c>
      <c r="D436" s="136" t="s">
        <v>3493</v>
      </c>
      <c r="E436" s="136" t="s">
        <v>2974</v>
      </c>
      <c r="F436" s="136" t="s">
        <v>267</v>
      </c>
      <c r="G436" s="136" t="s">
        <v>8</v>
      </c>
      <c r="H436" s="136" t="s">
        <v>267</v>
      </c>
      <c r="I436" s="137" t="s">
        <v>45</v>
      </c>
      <c r="J436" s="8">
        <v>1</v>
      </c>
      <c r="K436" s="8" t="s">
        <v>3494</v>
      </c>
      <c r="L436" s="9">
        <v>26357.68</v>
      </c>
      <c r="M436" s="138">
        <v>1</v>
      </c>
      <c r="N436" s="138">
        <f t="shared" si="56"/>
        <v>26357.68</v>
      </c>
      <c r="O436" s="11" t="s">
        <v>4165</v>
      </c>
      <c r="P436" s="22">
        <v>1.566797650489961E-5</v>
      </c>
      <c r="Q436" s="22"/>
      <c r="R436" s="23">
        <v>1.2534381203919689E-3</v>
      </c>
      <c r="S436" s="7"/>
      <c r="T436" s="23">
        <v>1.2534381203919689E-3</v>
      </c>
      <c r="U436" s="11"/>
      <c r="V436" s="28"/>
      <c r="W436" s="28"/>
      <c r="X436" s="29"/>
      <c r="Y436" s="108" t="str">
        <f t="shared" si="52"/>
        <v>NO OFERTADO</v>
      </c>
      <c r="Z436" s="108" t="str">
        <f t="shared" si="49"/>
        <v>CORRECTO</v>
      </c>
      <c r="AA436" s="29">
        <f t="shared" si="53"/>
        <v>0</v>
      </c>
      <c r="AB436" s="23">
        <v>3.1335953009799223E-4</v>
      </c>
      <c r="AC436" s="7"/>
      <c r="AD436" s="23">
        <v>3.1335953009799223E-4</v>
      </c>
      <c r="AE436" s="28"/>
      <c r="AF436" s="28"/>
      <c r="AG436" s="28"/>
      <c r="AH436" s="29"/>
      <c r="AI436" s="108" t="str">
        <f t="shared" si="54"/>
        <v>NO OFERTADO</v>
      </c>
      <c r="AJ436" s="108" t="str">
        <f t="shared" si="50"/>
        <v>CORRECTO</v>
      </c>
      <c r="AK436" s="108"/>
      <c r="AL436" s="108"/>
      <c r="AM436" s="108"/>
      <c r="AN436" s="28"/>
      <c r="AO436" s="28"/>
      <c r="AP436" s="28"/>
      <c r="AQ436" s="29"/>
      <c r="AR436" s="108" t="str">
        <f t="shared" si="55"/>
        <v>NO OFERTADO</v>
      </c>
      <c r="AS436" s="109" t="str">
        <f t="shared" si="51"/>
        <v>CORRECTO</v>
      </c>
    </row>
    <row r="437" spans="1:45" ht="24" x14ac:dyDescent="0.25">
      <c r="A437" s="134">
        <v>2642</v>
      </c>
      <c r="B437" s="135">
        <v>2152</v>
      </c>
      <c r="C437" s="10" t="s">
        <v>2798</v>
      </c>
      <c r="D437" s="136" t="s">
        <v>2500</v>
      </c>
      <c r="E437" s="136" t="s">
        <v>6</v>
      </c>
      <c r="F437" s="136" t="s">
        <v>6</v>
      </c>
      <c r="G437" s="136" t="s">
        <v>8</v>
      </c>
      <c r="H437" s="136" t="s">
        <v>7</v>
      </c>
      <c r="I437" s="137" t="s">
        <v>45</v>
      </c>
      <c r="J437" s="8">
        <v>1</v>
      </c>
      <c r="K437" s="8" t="s">
        <v>3706</v>
      </c>
      <c r="L437" s="9">
        <v>694.71</v>
      </c>
      <c r="M437" s="138">
        <v>20</v>
      </c>
      <c r="N437" s="138">
        <f t="shared" si="56"/>
        <v>13894.2</v>
      </c>
      <c r="O437" s="11" t="s">
        <v>4165</v>
      </c>
      <c r="P437" s="22">
        <v>8.259224603773026E-6</v>
      </c>
      <c r="Q437" s="22"/>
      <c r="R437" s="23">
        <v>6.6073796830184214E-4</v>
      </c>
      <c r="S437" s="7"/>
      <c r="T437" s="23">
        <v>6.6073796830184214E-4</v>
      </c>
      <c r="U437" s="11"/>
      <c r="V437" s="28"/>
      <c r="W437" s="28"/>
      <c r="X437" s="29"/>
      <c r="Y437" s="108" t="str">
        <f t="shared" si="52"/>
        <v>NO OFERTADO</v>
      </c>
      <c r="Z437" s="108" t="str">
        <f t="shared" si="49"/>
        <v>CORRECTO</v>
      </c>
      <c r="AA437" s="29">
        <f t="shared" si="53"/>
        <v>0</v>
      </c>
      <c r="AB437" s="23">
        <v>1.6518449207546053E-4</v>
      </c>
      <c r="AC437" s="7"/>
      <c r="AD437" s="23">
        <v>1.6518449207546053E-4</v>
      </c>
      <c r="AE437" s="28"/>
      <c r="AF437" s="28"/>
      <c r="AG437" s="28"/>
      <c r="AH437" s="29"/>
      <c r="AI437" s="108" t="str">
        <f t="shared" si="54"/>
        <v>NO OFERTADO</v>
      </c>
      <c r="AJ437" s="108" t="str">
        <f t="shared" si="50"/>
        <v>CORRECTO</v>
      </c>
      <c r="AK437" s="108"/>
      <c r="AL437" s="108"/>
      <c r="AM437" s="108"/>
      <c r="AN437" s="28"/>
      <c r="AO437" s="28"/>
      <c r="AP437" s="28"/>
      <c r="AQ437" s="29"/>
      <c r="AR437" s="108" t="str">
        <f t="shared" si="55"/>
        <v>NO OFERTADO</v>
      </c>
      <c r="AS437" s="109" t="str">
        <f t="shared" si="51"/>
        <v>CORRECTO</v>
      </c>
    </row>
    <row r="438" spans="1:45" x14ac:dyDescent="0.25">
      <c r="A438" s="134">
        <v>2643</v>
      </c>
      <c r="B438" s="135">
        <v>2396</v>
      </c>
      <c r="C438" s="10" t="s">
        <v>4042</v>
      </c>
      <c r="D438" s="136" t="s">
        <v>4043</v>
      </c>
      <c r="E438" s="136" t="s">
        <v>559</v>
      </c>
      <c r="F438" s="136" t="s">
        <v>166</v>
      </c>
      <c r="G438" s="136" t="s">
        <v>8</v>
      </c>
      <c r="H438" s="136" t="s">
        <v>81</v>
      </c>
      <c r="I438" s="137" t="s">
        <v>45</v>
      </c>
      <c r="J438" s="8">
        <v>15</v>
      </c>
      <c r="K438" s="8" t="s">
        <v>4044</v>
      </c>
      <c r="L438" s="9">
        <v>316.25</v>
      </c>
      <c r="M438" s="138">
        <v>15</v>
      </c>
      <c r="N438" s="138">
        <f t="shared" si="56"/>
        <v>4743.75</v>
      </c>
      <c r="O438" s="11" t="s">
        <v>4165</v>
      </c>
      <c r="P438" s="22">
        <v>2.8198598490124144E-6</v>
      </c>
      <c r="Q438" s="22"/>
      <c r="R438" s="23">
        <v>2.2558878792099314E-4</v>
      </c>
      <c r="S438" s="7"/>
      <c r="T438" s="23">
        <v>2.2558878792099314E-4</v>
      </c>
      <c r="U438" s="11"/>
      <c r="V438" s="28"/>
      <c r="W438" s="28"/>
      <c r="X438" s="29"/>
      <c r="Y438" s="108" t="str">
        <f t="shared" si="52"/>
        <v>NO OFERTADO</v>
      </c>
      <c r="Z438" s="108" t="str">
        <f t="shared" si="49"/>
        <v>CORRECTO</v>
      </c>
      <c r="AA438" s="29">
        <f t="shared" si="53"/>
        <v>0</v>
      </c>
      <c r="AB438" s="23">
        <v>5.6397196980248284E-5</v>
      </c>
      <c r="AC438" s="7"/>
      <c r="AD438" s="23">
        <v>5.6397196980248284E-5</v>
      </c>
      <c r="AE438" s="28"/>
      <c r="AF438" s="28"/>
      <c r="AG438" s="28"/>
      <c r="AH438" s="29"/>
      <c r="AI438" s="108" t="str">
        <f t="shared" si="54"/>
        <v>NO OFERTADO</v>
      </c>
      <c r="AJ438" s="108" t="str">
        <f t="shared" si="50"/>
        <v>CORRECTO</v>
      </c>
      <c r="AK438" s="108"/>
      <c r="AL438" s="108"/>
      <c r="AM438" s="108"/>
      <c r="AN438" s="28"/>
      <c r="AO438" s="28"/>
      <c r="AP438" s="28"/>
      <c r="AQ438" s="29"/>
      <c r="AR438" s="108" t="str">
        <f t="shared" si="55"/>
        <v>NO OFERTADO</v>
      </c>
      <c r="AS438" s="109" t="str">
        <f t="shared" si="51"/>
        <v>CORRECTO</v>
      </c>
    </row>
    <row r="439" spans="1:45" ht="24" x14ac:dyDescent="0.25">
      <c r="A439" s="134">
        <v>2644</v>
      </c>
      <c r="B439" s="135">
        <v>2397</v>
      </c>
      <c r="C439" s="10" t="s">
        <v>4045</v>
      </c>
      <c r="D439" s="136" t="s">
        <v>494</v>
      </c>
      <c r="E439" s="136" t="s">
        <v>6</v>
      </c>
      <c r="F439" s="136" t="s">
        <v>7</v>
      </c>
      <c r="G439" s="136" t="s">
        <v>8</v>
      </c>
      <c r="H439" s="136" t="s">
        <v>7</v>
      </c>
      <c r="I439" s="137" t="s">
        <v>45</v>
      </c>
      <c r="J439" s="8">
        <v>1</v>
      </c>
      <c r="K439" s="8" t="s">
        <v>4046</v>
      </c>
      <c r="L439" s="9">
        <v>4865.2</v>
      </c>
      <c r="M439" s="138">
        <v>90</v>
      </c>
      <c r="N439" s="138">
        <f t="shared" si="56"/>
        <v>437868</v>
      </c>
      <c r="O439" s="11" t="s">
        <v>4165</v>
      </c>
      <c r="P439" s="22">
        <v>2.6028487849641483E-4</v>
      </c>
      <c r="Q439" s="22"/>
      <c r="R439" s="23">
        <v>2.0822790279713187E-2</v>
      </c>
      <c r="S439" s="7"/>
      <c r="T439" s="23">
        <v>2.0822790279713187E-2</v>
      </c>
      <c r="U439" s="11"/>
      <c r="V439" s="28"/>
      <c r="W439" s="28"/>
      <c r="X439" s="29"/>
      <c r="Y439" s="108" t="str">
        <f t="shared" si="52"/>
        <v>NO OFERTADO</v>
      </c>
      <c r="Z439" s="108" t="str">
        <f t="shared" si="49"/>
        <v>CORRECTO</v>
      </c>
      <c r="AA439" s="29">
        <f t="shared" si="53"/>
        <v>0</v>
      </c>
      <c r="AB439" s="23">
        <v>5.2056975699282968E-3</v>
      </c>
      <c r="AC439" s="7"/>
      <c r="AD439" s="23">
        <v>5.2056975699282968E-3</v>
      </c>
      <c r="AE439" s="28"/>
      <c r="AF439" s="28"/>
      <c r="AG439" s="28"/>
      <c r="AH439" s="29"/>
      <c r="AI439" s="108" t="str">
        <f t="shared" si="54"/>
        <v>NO OFERTADO</v>
      </c>
      <c r="AJ439" s="108" t="str">
        <f t="shared" si="50"/>
        <v>CORRECTO</v>
      </c>
      <c r="AK439" s="108"/>
      <c r="AL439" s="108"/>
      <c r="AM439" s="108"/>
      <c r="AN439" s="28"/>
      <c r="AO439" s="28"/>
      <c r="AP439" s="28"/>
      <c r="AQ439" s="29"/>
      <c r="AR439" s="108" t="str">
        <f t="shared" si="55"/>
        <v>NO OFERTADO</v>
      </c>
      <c r="AS439" s="109" t="str">
        <f t="shared" si="51"/>
        <v>CORRECTO</v>
      </c>
    </row>
    <row r="440" spans="1:45" ht="24" x14ac:dyDescent="0.25">
      <c r="A440" s="134">
        <v>2645</v>
      </c>
      <c r="B440" s="135">
        <v>2398</v>
      </c>
      <c r="C440" s="10" t="s">
        <v>4047</v>
      </c>
      <c r="D440" s="136" t="s">
        <v>4048</v>
      </c>
      <c r="E440" s="136" t="s">
        <v>6</v>
      </c>
      <c r="F440" s="136" t="s">
        <v>7</v>
      </c>
      <c r="G440" s="136" t="s">
        <v>8</v>
      </c>
      <c r="H440" s="136" t="s">
        <v>7</v>
      </c>
      <c r="I440" s="137">
        <v>87701.489999999991</v>
      </c>
      <c r="J440" s="8">
        <v>1</v>
      </c>
      <c r="K440" s="8" t="s">
        <v>997</v>
      </c>
      <c r="L440" s="9">
        <v>87701.49</v>
      </c>
      <c r="M440" s="138">
        <v>90</v>
      </c>
      <c r="N440" s="138">
        <f t="shared" si="56"/>
        <v>7893134.1000000006</v>
      </c>
      <c r="O440" s="11" t="s">
        <v>4165</v>
      </c>
      <c r="P440" s="22">
        <v>4.6919698406241352E-3</v>
      </c>
      <c r="Q440" s="22">
        <v>8.2129838930409243E-3</v>
      </c>
      <c r="R440" s="23">
        <v>0.37535758724993085</v>
      </c>
      <c r="S440" s="24">
        <v>0.12319475839561386</v>
      </c>
      <c r="T440" s="23">
        <v>0.49855234564554474</v>
      </c>
      <c r="U440" s="11"/>
      <c r="V440" s="28"/>
      <c r="W440" s="28"/>
      <c r="X440" s="29"/>
      <c r="Y440" s="108" t="str">
        <f t="shared" si="52"/>
        <v>NO OFERTADO</v>
      </c>
      <c r="Z440" s="108" t="str">
        <f t="shared" si="49"/>
        <v>CORRECTO</v>
      </c>
      <c r="AA440" s="29">
        <f t="shared" si="53"/>
        <v>0</v>
      </c>
      <c r="AB440" s="23">
        <v>9.3839396812482712E-2</v>
      </c>
      <c r="AC440" s="24">
        <v>4.1064919465204623E-2</v>
      </c>
      <c r="AD440" s="23">
        <v>0.13490431627768734</v>
      </c>
      <c r="AE440" s="28"/>
      <c r="AF440" s="28"/>
      <c r="AG440" s="28"/>
      <c r="AH440" s="29"/>
      <c r="AI440" s="108" t="str">
        <f t="shared" si="54"/>
        <v>NO OFERTADO</v>
      </c>
      <c r="AJ440" s="108" t="str">
        <f t="shared" si="50"/>
        <v>CORRECTO</v>
      </c>
      <c r="AK440" s="108"/>
      <c r="AL440" s="108"/>
      <c r="AM440" s="108"/>
      <c r="AN440" s="28"/>
      <c r="AO440" s="28"/>
      <c r="AP440" s="28"/>
      <c r="AQ440" s="29"/>
      <c r="AR440" s="108" t="str">
        <f t="shared" si="55"/>
        <v>NO OFERTADO</v>
      </c>
      <c r="AS440" s="109" t="str">
        <f t="shared" si="51"/>
        <v>CORRECTO</v>
      </c>
    </row>
    <row r="441" spans="1:45" x14ac:dyDescent="0.25">
      <c r="A441" s="134">
        <v>2646</v>
      </c>
      <c r="B441" s="135">
        <v>2399</v>
      </c>
      <c r="C441" s="10" t="s">
        <v>2879</v>
      </c>
      <c r="D441" s="136" t="s">
        <v>4049</v>
      </c>
      <c r="E441" s="136" t="s">
        <v>165</v>
      </c>
      <c r="F441" s="136" t="s">
        <v>267</v>
      </c>
      <c r="G441" s="136" t="s">
        <v>8</v>
      </c>
      <c r="H441" s="136" t="s">
        <v>267</v>
      </c>
      <c r="I441" s="137" t="s">
        <v>45</v>
      </c>
      <c r="J441" s="8">
        <v>1</v>
      </c>
      <c r="K441" s="8" t="s">
        <v>4050</v>
      </c>
      <c r="L441" s="9">
        <v>37630.99</v>
      </c>
      <c r="M441" s="138">
        <v>30</v>
      </c>
      <c r="N441" s="138">
        <f t="shared" si="56"/>
        <v>1128929.7</v>
      </c>
      <c r="O441" s="11" t="s">
        <v>4165</v>
      </c>
      <c r="P441" s="22">
        <v>6.7107742469304458E-4</v>
      </c>
      <c r="Q441" s="22"/>
      <c r="R441" s="23">
        <v>5.3686193975443566E-2</v>
      </c>
      <c r="S441" s="7"/>
      <c r="T441" s="23">
        <v>5.3686193975443566E-2</v>
      </c>
      <c r="U441" s="11"/>
      <c r="V441" s="28"/>
      <c r="W441" s="28"/>
      <c r="X441" s="29"/>
      <c r="Y441" s="108" t="str">
        <f t="shared" si="52"/>
        <v>NO OFERTADO</v>
      </c>
      <c r="Z441" s="108" t="str">
        <f t="shared" si="49"/>
        <v>CORRECTO</v>
      </c>
      <c r="AA441" s="29">
        <f t="shared" si="53"/>
        <v>0</v>
      </c>
      <c r="AB441" s="23">
        <v>1.3421548493860892E-2</v>
      </c>
      <c r="AC441" s="7"/>
      <c r="AD441" s="23">
        <v>1.3421548493860892E-2</v>
      </c>
      <c r="AE441" s="28"/>
      <c r="AF441" s="28"/>
      <c r="AG441" s="28"/>
      <c r="AH441" s="29"/>
      <c r="AI441" s="108" t="str">
        <f t="shared" si="54"/>
        <v>NO OFERTADO</v>
      </c>
      <c r="AJ441" s="108" t="str">
        <f t="shared" si="50"/>
        <v>CORRECTO</v>
      </c>
      <c r="AK441" s="108"/>
      <c r="AL441" s="108"/>
      <c r="AM441" s="108"/>
      <c r="AN441" s="28"/>
      <c r="AO441" s="28"/>
      <c r="AP441" s="28"/>
      <c r="AQ441" s="29"/>
      <c r="AR441" s="108" t="str">
        <f t="shared" si="55"/>
        <v>NO OFERTADO</v>
      </c>
      <c r="AS441" s="109" t="str">
        <f t="shared" si="51"/>
        <v>CORRECTO</v>
      </c>
    </row>
    <row r="442" spans="1:45" x14ac:dyDescent="0.25">
      <c r="A442" s="134">
        <v>2647</v>
      </c>
      <c r="B442" s="135">
        <v>1896</v>
      </c>
      <c r="C442" s="10" t="s">
        <v>3292</v>
      </c>
      <c r="D442" s="136" t="s">
        <v>305</v>
      </c>
      <c r="E442" s="136" t="s">
        <v>165</v>
      </c>
      <c r="F442" s="136" t="s">
        <v>81</v>
      </c>
      <c r="G442" s="136" t="s">
        <v>8</v>
      </c>
      <c r="H442" s="136" t="s">
        <v>81</v>
      </c>
      <c r="I442" s="137" t="s">
        <v>45</v>
      </c>
      <c r="J442" s="8">
        <v>1</v>
      </c>
      <c r="K442" s="8" t="s">
        <v>562</v>
      </c>
      <c r="L442" s="9">
        <v>420358.56</v>
      </c>
      <c r="M442" s="138">
        <v>1</v>
      </c>
      <c r="N442" s="138">
        <f t="shared" si="56"/>
        <v>420358.56</v>
      </c>
      <c r="O442" s="11" t="s">
        <v>4165</v>
      </c>
      <c r="P442" s="22">
        <v>2.4987662198317276E-4</v>
      </c>
      <c r="Q442" s="22"/>
      <c r="R442" s="23">
        <v>1.9990129758653823E-2</v>
      </c>
      <c r="S442" s="7"/>
      <c r="T442" s="23">
        <v>1.9990129758653823E-2</v>
      </c>
      <c r="U442" s="11"/>
      <c r="V442" s="28"/>
      <c r="W442" s="28"/>
      <c r="X442" s="29"/>
      <c r="Y442" s="108" t="str">
        <f t="shared" si="52"/>
        <v>NO OFERTADO</v>
      </c>
      <c r="Z442" s="108" t="str">
        <f t="shared" si="49"/>
        <v>CORRECTO</v>
      </c>
      <c r="AA442" s="29">
        <f t="shared" si="53"/>
        <v>0</v>
      </c>
      <c r="AB442" s="23">
        <v>4.9975324396634557E-3</v>
      </c>
      <c r="AC442" s="7"/>
      <c r="AD442" s="23">
        <v>4.9975324396634557E-3</v>
      </c>
      <c r="AE442" s="28"/>
      <c r="AF442" s="28"/>
      <c r="AG442" s="28"/>
      <c r="AH442" s="29"/>
      <c r="AI442" s="108" t="str">
        <f t="shared" si="54"/>
        <v>NO OFERTADO</v>
      </c>
      <c r="AJ442" s="108" t="str">
        <f t="shared" si="50"/>
        <v>CORRECTO</v>
      </c>
      <c r="AK442" s="108"/>
      <c r="AL442" s="108"/>
      <c r="AM442" s="108"/>
      <c r="AN442" s="28"/>
      <c r="AO442" s="28"/>
      <c r="AP442" s="28"/>
      <c r="AQ442" s="29"/>
      <c r="AR442" s="108" t="str">
        <f t="shared" si="55"/>
        <v>NO OFERTADO</v>
      </c>
      <c r="AS442" s="109" t="str">
        <f t="shared" si="51"/>
        <v>CORRECTO</v>
      </c>
    </row>
    <row r="443" spans="1:45" x14ac:dyDescent="0.25">
      <c r="A443" s="134">
        <v>2648</v>
      </c>
      <c r="B443" s="135">
        <v>2031</v>
      </c>
      <c r="C443" s="10" t="s">
        <v>3530</v>
      </c>
      <c r="D443" s="136" t="s">
        <v>3531</v>
      </c>
      <c r="E443" s="136" t="s">
        <v>787</v>
      </c>
      <c r="F443" s="136" t="s">
        <v>3532</v>
      </c>
      <c r="G443" s="136" t="s">
        <v>17</v>
      </c>
      <c r="H443" s="136" t="s">
        <v>3532</v>
      </c>
      <c r="I443" s="137" t="s">
        <v>45</v>
      </c>
      <c r="J443" s="8">
        <v>1</v>
      </c>
      <c r="K443" s="8" t="s">
        <v>2090</v>
      </c>
      <c r="L443" s="9">
        <v>29131.02</v>
      </c>
      <c r="M443" s="138">
        <v>1</v>
      </c>
      <c r="N443" s="138">
        <f t="shared" si="56"/>
        <v>29131.02</v>
      </c>
      <c r="O443" s="11" t="s">
        <v>4165</v>
      </c>
      <c r="P443" s="22">
        <v>1.7316552022930725E-5</v>
      </c>
      <c r="Q443" s="22"/>
      <c r="R443" s="23">
        <v>1.385324161834458E-3</v>
      </c>
      <c r="S443" s="7"/>
      <c r="T443" s="23">
        <v>1.385324161834458E-3</v>
      </c>
      <c r="U443" s="11"/>
      <c r="V443" s="28"/>
      <c r="W443" s="28"/>
      <c r="X443" s="29"/>
      <c r="Y443" s="108" t="str">
        <f t="shared" si="52"/>
        <v>NO OFERTADO</v>
      </c>
      <c r="Z443" s="108" t="str">
        <f t="shared" si="49"/>
        <v>CORRECTO</v>
      </c>
      <c r="AA443" s="29">
        <f t="shared" si="53"/>
        <v>0</v>
      </c>
      <c r="AB443" s="23">
        <v>3.463310404586145E-4</v>
      </c>
      <c r="AC443" s="7"/>
      <c r="AD443" s="23">
        <v>3.463310404586145E-4</v>
      </c>
      <c r="AE443" s="28"/>
      <c r="AF443" s="28"/>
      <c r="AG443" s="28"/>
      <c r="AH443" s="29"/>
      <c r="AI443" s="108" t="str">
        <f t="shared" si="54"/>
        <v>NO OFERTADO</v>
      </c>
      <c r="AJ443" s="108" t="str">
        <f t="shared" si="50"/>
        <v>CORRECTO</v>
      </c>
      <c r="AK443" s="108"/>
      <c r="AL443" s="108"/>
      <c r="AM443" s="108"/>
      <c r="AN443" s="28"/>
      <c r="AO443" s="28"/>
      <c r="AP443" s="28"/>
      <c r="AQ443" s="29"/>
      <c r="AR443" s="108" t="str">
        <f t="shared" si="55"/>
        <v>NO OFERTADO</v>
      </c>
      <c r="AS443" s="109" t="str">
        <f t="shared" si="51"/>
        <v>CORRECTO</v>
      </c>
    </row>
    <row r="444" spans="1:45" ht="24" x14ac:dyDescent="0.25">
      <c r="A444" s="134">
        <v>2649</v>
      </c>
      <c r="B444" s="135">
        <v>2080</v>
      </c>
      <c r="C444" s="10" t="s">
        <v>3442</v>
      </c>
      <c r="D444" s="136" t="s">
        <v>126</v>
      </c>
      <c r="E444" s="136" t="s">
        <v>6</v>
      </c>
      <c r="F444" s="136" t="s">
        <v>101</v>
      </c>
      <c r="G444" s="136" t="s">
        <v>8</v>
      </c>
      <c r="H444" s="136" t="s">
        <v>7</v>
      </c>
      <c r="I444" s="137" t="s">
        <v>45</v>
      </c>
      <c r="J444" s="8">
        <v>1</v>
      </c>
      <c r="K444" s="8" t="s">
        <v>3445</v>
      </c>
      <c r="L444" s="9">
        <v>5370.97</v>
      </c>
      <c r="M444" s="138">
        <v>30</v>
      </c>
      <c r="N444" s="138">
        <f t="shared" si="56"/>
        <v>161129.1</v>
      </c>
      <c r="O444" s="11" t="s">
        <v>4165</v>
      </c>
      <c r="P444" s="22">
        <v>9.5781076067985498E-5</v>
      </c>
      <c r="Q444" s="22"/>
      <c r="R444" s="23">
        <v>7.6624860854388396E-3</v>
      </c>
      <c r="S444" s="7"/>
      <c r="T444" s="23">
        <v>7.6624860854388396E-3</v>
      </c>
      <c r="U444" s="11"/>
      <c r="V444" s="28"/>
      <c r="W444" s="28"/>
      <c r="X444" s="29"/>
      <c r="Y444" s="108" t="str">
        <f t="shared" si="52"/>
        <v>NO OFERTADO</v>
      </c>
      <c r="Z444" s="108" t="str">
        <f t="shared" si="49"/>
        <v>CORRECTO</v>
      </c>
      <c r="AA444" s="29">
        <f t="shared" si="53"/>
        <v>0</v>
      </c>
      <c r="AB444" s="23">
        <v>1.9156215213597099E-3</v>
      </c>
      <c r="AC444" s="7"/>
      <c r="AD444" s="23">
        <v>1.9156215213597099E-3</v>
      </c>
      <c r="AE444" s="28"/>
      <c r="AF444" s="28"/>
      <c r="AG444" s="28"/>
      <c r="AH444" s="29"/>
      <c r="AI444" s="108" t="str">
        <f t="shared" si="54"/>
        <v>NO OFERTADO</v>
      </c>
      <c r="AJ444" s="108" t="str">
        <f t="shared" si="50"/>
        <v>CORRECTO</v>
      </c>
      <c r="AK444" s="108"/>
      <c r="AL444" s="108"/>
      <c r="AM444" s="108"/>
      <c r="AN444" s="28"/>
      <c r="AO444" s="28"/>
      <c r="AP444" s="28"/>
      <c r="AQ444" s="29"/>
      <c r="AR444" s="108" t="str">
        <f t="shared" si="55"/>
        <v>NO OFERTADO</v>
      </c>
      <c r="AS444" s="109" t="str">
        <f t="shared" si="51"/>
        <v>CORRECTO</v>
      </c>
    </row>
    <row r="445" spans="1:45" ht="24" x14ac:dyDescent="0.25">
      <c r="A445" s="134">
        <v>2650</v>
      </c>
      <c r="B445" s="135">
        <v>2042</v>
      </c>
      <c r="C445" s="10" t="s">
        <v>3442</v>
      </c>
      <c r="D445" s="136" t="s">
        <v>644</v>
      </c>
      <c r="E445" s="136" t="s">
        <v>6</v>
      </c>
      <c r="F445" s="136" t="s">
        <v>101</v>
      </c>
      <c r="G445" s="136" t="s">
        <v>8</v>
      </c>
      <c r="H445" s="136" t="s">
        <v>7</v>
      </c>
      <c r="I445" s="137" t="s">
        <v>45</v>
      </c>
      <c r="J445" s="8">
        <v>1</v>
      </c>
      <c r="K445" s="8" t="s">
        <v>3445</v>
      </c>
      <c r="L445" s="9">
        <v>14359.99</v>
      </c>
      <c r="M445" s="138">
        <v>10</v>
      </c>
      <c r="N445" s="138">
        <f t="shared" si="56"/>
        <v>143599.9</v>
      </c>
      <c r="O445" s="11" t="s">
        <v>4165</v>
      </c>
      <c r="P445" s="22">
        <v>8.5361073482413227E-5</v>
      </c>
      <c r="Q445" s="22"/>
      <c r="R445" s="23">
        <v>6.8288858785930584E-3</v>
      </c>
      <c r="S445" s="7"/>
      <c r="T445" s="23">
        <v>6.8288858785930584E-3</v>
      </c>
      <c r="U445" s="11"/>
      <c r="V445" s="28"/>
      <c r="W445" s="28"/>
      <c r="X445" s="29"/>
      <c r="Y445" s="108" t="str">
        <f t="shared" si="52"/>
        <v>NO OFERTADO</v>
      </c>
      <c r="Z445" s="108" t="str">
        <f t="shared" si="49"/>
        <v>CORRECTO</v>
      </c>
      <c r="AA445" s="29">
        <f t="shared" si="53"/>
        <v>0</v>
      </c>
      <c r="AB445" s="23">
        <v>1.7072214696482646E-3</v>
      </c>
      <c r="AC445" s="7"/>
      <c r="AD445" s="23">
        <v>1.7072214696482646E-3</v>
      </c>
      <c r="AE445" s="28"/>
      <c r="AF445" s="28"/>
      <c r="AG445" s="28"/>
      <c r="AH445" s="29"/>
      <c r="AI445" s="108" t="str">
        <f t="shared" si="54"/>
        <v>NO OFERTADO</v>
      </c>
      <c r="AJ445" s="108" t="str">
        <f t="shared" si="50"/>
        <v>CORRECTO</v>
      </c>
      <c r="AK445" s="108"/>
      <c r="AL445" s="108"/>
      <c r="AM445" s="108"/>
      <c r="AN445" s="28"/>
      <c r="AO445" s="28"/>
      <c r="AP445" s="28"/>
      <c r="AQ445" s="29"/>
      <c r="AR445" s="108" t="str">
        <f t="shared" si="55"/>
        <v>NO OFERTADO</v>
      </c>
      <c r="AS445" s="109" t="str">
        <f t="shared" si="51"/>
        <v>CORRECTO</v>
      </c>
    </row>
    <row r="446" spans="1:45" ht="24" x14ac:dyDescent="0.25">
      <c r="A446" s="134">
        <v>2651</v>
      </c>
      <c r="B446" s="135">
        <v>1985</v>
      </c>
      <c r="C446" s="10" t="s">
        <v>3442</v>
      </c>
      <c r="D446" s="136" t="s">
        <v>3443</v>
      </c>
      <c r="E446" s="136" t="s">
        <v>165</v>
      </c>
      <c r="F446" s="136" t="s">
        <v>166</v>
      </c>
      <c r="G446" s="136" t="s">
        <v>8</v>
      </c>
      <c r="H446" s="136" t="s">
        <v>81</v>
      </c>
      <c r="I446" s="137" t="s">
        <v>45</v>
      </c>
      <c r="J446" s="8">
        <v>90</v>
      </c>
      <c r="K446" s="8" t="s">
        <v>3445</v>
      </c>
      <c r="L446" s="9">
        <v>856.67</v>
      </c>
      <c r="M446" s="138">
        <v>90</v>
      </c>
      <c r="N446" s="138">
        <f t="shared" si="56"/>
        <v>77100.3</v>
      </c>
      <c r="O446" s="11" t="s">
        <v>4165</v>
      </c>
      <c r="P446" s="22">
        <v>4.5831260145836488E-5</v>
      </c>
      <c r="Q446" s="22"/>
      <c r="R446" s="23">
        <v>3.6665008116669191E-3</v>
      </c>
      <c r="S446" s="7"/>
      <c r="T446" s="23">
        <v>3.6665008116669191E-3</v>
      </c>
      <c r="U446" s="11"/>
      <c r="V446" s="28"/>
      <c r="W446" s="28"/>
      <c r="X446" s="29"/>
      <c r="Y446" s="108" t="str">
        <f t="shared" si="52"/>
        <v>NO OFERTADO</v>
      </c>
      <c r="Z446" s="108" t="str">
        <f t="shared" si="49"/>
        <v>CORRECTO</v>
      </c>
      <c r="AA446" s="29">
        <f t="shared" si="53"/>
        <v>0</v>
      </c>
      <c r="AB446" s="23">
        <v>9.1662520291672977E-4</v>
      </c>
      <c r="AC446" s="7"/>
      <c r="AD446" s="23">
        <v>9.1662520291672977E-4</v>
      </c>
      <c r="AE446" s="28"/>
      <c r="AF446" s="28"/>
      <c r="AG446" s="28"/>
      <c r="AH446" s="29"/>
      <c r="AI446" s="108" t="str">
        <f t="shared" si="54"/>
        <v>NO OFERTADO</v>
      </c>
      <c r="AJ446" s="108" t="str">
        <f t="shared" si="50"/>
        <v>CORRECTO</v>
      </c>
      <c r="AK446" s="108"/>
      <c r="AL446" s="108"/>
      <c r="AM446" s="108"/>
      <c r="AN446" s="28"/>
      <c r="AO446" s="28"/>
      <c r="AP446" s="28"/>
      <c r="AQ446" s="29"/>
      <c r="AR446" s="108" t="str">
        <f t="shared" si="55"/>
        <v>NO OFERTADO</v>
      </c>
      <c r="AS446" s="109" t="str">
        <f t="shared" si="51"/>
        <v>CORRECTO</v>
      </c>
    </row>
    <row r="447" spans="1:45" x14ac:dyDescent="0.25">
      <c r="A447" s="134">
        <v>2652</v>
      </c>
      <c r="B447" s="135">
        <v>2400</v>
      </c>
      <c r="C447" s="10" t="s">
        <v>2709</v>
      </c>
      <c r="D447" s="136" t="s">
        <v>136</v>
      </c>
      <c r="E447" s="136" t="s">
        <v>36</v>
      </c>
      <c r="F447" s="136" t="s">
        <v>15</v>
      </c>
      <c r="G447" s="136" t="s">
        <v>17</v>
      </c>
      <c r="H447" s="136" t="s">
        <v>18</v>
      </c>
      <c r="I447" s="137" t="s">
        <v>45</v>
      </c>
      <c r="J447" s="8">
        <v>1</v>
      </c>
      <c r="K447" s="8" t="s">
        <v>2710</v>
      </c>
      <c r="L447" s="9">
        <v>1773.21</v>
      </c>
      <c r="M447" s="138">
        <v>1</v>
      </c>
      <c r="N447" s="138">
        <f t="shared" si="56"/>
        <v>1773.21</v>
      </c>
      <c r="O447" s="11" t="s">
        <v>4165</v>
      </c>
      <c r="P447" s="22">
        <v>1.05406138242262E-6</v>
      </c>
      <c r="Q447" s="22"/>
      <c r="R447" s="23">
        <v>8.4324910593809599E-5</v>
      </c>
      <c r="S447" s="7"/>
      <c r="T447" s="23">
        <v>8.4324910593809599E-5</v>
      </c>
      <c r="U447" s="11"/>
      <c r="V447" s="28"/>
      <c r="W447" s="28"/>
      <c r="X447" s="29"/>
      <c r="Y447" s="108" t="str">
        <f t="shared" si="52"/>
        <v>NO OFERTADO</v>
      </c>
      <c r="Z447" s="108" t="str">
        <f t="shared" si="49"/>
        <v>CORRECTO</v>
      </c>
      <c r="AA447" s="29">
        <f t="shared" si="53"/>
        <v>0</v>
      </c>
      <c r="AB447" s="23">
        <v>2.10812276484524E-5</v>
      </c>
      <c r="AC447" s="7"/>
      <c r="AD447" s="23">
        <v>2.10812276484524E-5</v>
      </c>
      <c r="AE447" s="28"/>
      <c r="AF447" s="28"/>
      <c r="AG447" s="28"/>
      <c r="AH447" s="29"/>
      <c r="AI447" s="108" t="str">
        <f t="shared" si="54"/>
        <v>NO OFERTADO</v>
      </c>
      <c r="AJ447" s="108" t="str">
        <f t="shared" si="50"/>
        <v>CORRECTO</v>
      </c>
      <c r="AK447" s="108"/>
      <c r="AL447" s="108"/>
      <c r="AM447" s="108"/>
      <c r="AN447" s="28"/>
      <c r="AO447" s="28"/>
      <c r="AP447" s="28"/>
      <c r="AQ447" s="29"/>
      <c r="AR447" s="108" t="str">
        <f t="shared" si="55"/>
        <v>NO OFERTADO</v>
      </c>
      <c r="AS447" s="109" t="str">
        <f t="shared" si="51"/>
        <v>CORRECTO</v>
      </c>
    </row>
    <row r="448" spans="1:45" x14ac:dyDescent="0.25">
      <c r="A448" s="134">
        <v>2653</v>
      </c>
      <c r="B448" s="135">
        <v>1847</v>
      </c>
      <c r="C448" s="10" t="s">
        <v>3211</v>
      </c>
      <c r="D448" s="136" t="s">
        <v>1553</v>
      </c>
      <c r="E448" s="136" t="s">
        <v>36</v>
      </c>
      <c r="F448" s="136" t="s">
        <v>15</v>
      </c>
      <c r="G448" s="136" t="s">
        <v>17</v>
      </c>
      <c r="H448" s="136" t="s">
        <v>18</v>
      </c>
      <c r="I448" s="137">
        <v>18521351.759999998</v>
      </c>
      <c r="J448" s="8">
        <v>1</v>
      </c>
      <c r="K448" s="8" t="s">
        <v>3212</v>
      </c>
      <c r="L448" s="9">
        <v>18521351.760000002</v>
      </c>
      <c r="M448" s="138">
        <v>1</v>
      </c>
      <c r="N448" s="138">
        <f t="shared" si="56"/>
        <v>18521351.760000002</v>
      </c>
      <c r="O448" s="11" t="s">
        <v>4165</v>
      </c>
      <c r="P448" s="22">
        <v>1.1009774161256267E-2</v>
      </c>
      <c r="Q448" s="22">
        <v>1.9271883861978877E-2</v>
      </c>
      <c r="R448" s="23">
        <v>0.88078193290050133</v>
      </c>
      <c r="S448" s="24">
        <v>0.28907825792968317</v>
      </c>
      <c r="T448" s="23">
        <v>1.1698601908301844</v>
      </c>
      <c r="U448" s="11"/>
      <c r="V448" s="28"/>
      <c r="W448" s="28"/>
      <c r="X448" s="29"/>
      <c r="Y448" s="108" t="str">
        <f t="shared" si="52"/>
        <v>NO OFERTADO</v>
      </c>
      <c r="Z448" s="108" t="str">
        <f t="shared" si="49"/>
        <v>CORRECTO</v>
      </c>
      <c r="AA448" s="29">
        <f t="shared" si="53"/>
        <v>0</v>
      </c>
      <c r="AB448" s="23">
        <v>0.22019548322512533</v>
      </c>
      <c r="AC448" s="24">
        <v>9.635941930989439E-2</v>
      </c>
      <c r="AD448" s="23">
        <v>0.31655490253501972</v>
      </c>
      <c r="AE448" s="28"/>
      <c r="AF448" s="28"/>
      <c r="AG448" s="28"/>
      <c r="AH448" s="29"/>
      <c r="AI448" s="108" t="str">
        <f t="shared" si="54"/>
        <v>NO OFERTADO</v>
      </c>
      <c r="AJ448" s="108" t="str">
        <f t="shared" si="50"/>
        <v>CORRECTO</v>
      </c>
      <c r="AK448" s="108"/>
      <c r="AL448" s="108"/>
      <c r="AM448" s="108"/>
      <c r="AN448" s="28"/>
      <c r="AO448" s="28"/>
      <c r="AP448" s="28"/>
      <c r="AQ448" s="29"/>
      <c r="AR448" s="108" t="str">
        <f t="shared" si="55"/>
        <v>NO OFERTADO</v>
      </c>
      <c r="AS448" s="109" t="str">
        <f t="shared" si="51"/>
        <v>CORRECTO</v>
      </c>
    </row>
    <row r="449" spans="1:45" x14ac:dyDescent="0.25">
      <c r="A449" s="134">
        <v>2654</v>
      </c>
      <c r="B449" s="135">
        <v>1845</v>
      </c>
      <c r="C449" s="10" t="s">
        <v>3205</v>
      </c>
      <c r="D449" s="136" t="s">
        <v>3206</v>
      </c>
      <c r="E449" s="136" t="s">
        <v>201</v>
      </c>
      <c r="F449" s="136" t="s">
        <v>16</v>
      </c>
      <c r="G449" s="136" t="s">
        <v>17</v>
      </c>
      <c r="H449" s="136" t="s">
        <v>36</v>
      </c>
      <c r="I449" s="137" t="s">
        <v>45</v>
      </c>
      <c r="J449" s="8">
        <v>1</v>
      </c>
      <c r="K449" s="8" t="s">
        <v>3207</v>
      </c>
      <c r="L449" s="9">
        <v>50753978.719999999</v>
      </c>
      <c r="M449" s="138">
        <v>1</v>
      </c>
      <c r="N449" s="138">
        <f t="shared" si="56"/>
        <v>50753978.719999999</v>
      </c>
      <c r="O449" s="11" t="s">
        <v>4165</v>
      </c>
      <c r="P449" s="22">
        <v>3.0170035682773856E-2</v>
      </c>
      <c r="Q449" s="22"/>
      <c r="R449" s="23">
        <v>2.4136028546219084</v>
      </c>
      <c r="S449" s="7"/>
      <c r="T449" s="23">
        <v>2.4136028546219084</v>
      </c>
      <c r="U449" s="11"/>
      <c r="V449" s="28"/>
      <c r="W449" s="28"/>
      <c r="X449" s="29"/>
      <c r="Y449" s="108" t="str">
        <f t="shared" si="52"/>
        <v>NO OFERTADO</v>
      </c>
      <c r="Z449" s="108" t="str">
        <f t="shared" si="49"/>
        <v>CORRECTO</v>
      </c>
      <c r="AA449" s="29">
        <f t="shared" si="53"/>
        <v>0</v>
      </c>
      <c r="AB449" s="23">
        <v>0.60340071365547709</v>
      </c>
      <c r="AC449" s="7"/>
      <c r="AD449" s="23">
        <v>0.60340071365547709</v>
      </c>
      <c r="AE449" s="28"/>
      <c r="AF449" s="28"/>
      <c r="AG449" s="28"/>
      <c r="AH449" s="29"/>
      <c r="AI449" s="108" t="str">
        <f t="shared" si="54"/>
        <v>NO OFERTADO</v>
      </c>
      <c r="AJ449" s="108" t="str">
        <f t="shared" si="50"/>
        <v>CORRECTO</v>
      </c>
      <c r="AK449" s="108"/>
      <c r="AL449" s="108"/>
      <c r="AM449" s="108"/>
      <c r="AN449" s="28"/>
      <c r="AO449" s="28"/>
      <c r="AP449" s="28"/>
      <c r="AQ449" s="29"/>
      <c r="AR449" s="108" t="str">
        <f t="shared" si="55"/>
        <v>NO OFERTADO</v>
      </c>
      <c r="AS449" s="109" t="str">
        <f t="shared" si="51"/>
        <v>CORRECTO</v>
      </c>
    </row>
    <row r="450" spans="1:45" ht="24" x14ac:dyDescent="0.25">
      <c r="A450" s="134">
        <v>2655</v>
      </c>
      <c r="B450" s="135">
        <v>1773</v>
      </c>
      <c r="C450" s="10" t="s">
        <v>2713</v>
      </c>
      <c r="D450" s="136" t="s">
        <v>3089</v>
      </c>
      <c r="E450" s="136" t="s">
        <v>36</v>
      </c>
      <c r="F450" s="136" t="s">
        <v>15</v>
      </c>
      <c r="G450" s="136" t="s">
        <v>17</v>
      </c>
      <c r="H450" s="136" t="s">
        <v>18</v>
      </c>
      <c r="I450" s="137" t="s">
        <v>45</v>
      </c>
      <c r="J450" s="8">
        <v>1</v>
      </c>
      <c r="K450" s="8" t="s">
        <v>2715</v>
      </c>
      <c r="L450" s="9">
        <v>83378.149999999994</v>
      </c>
      <c r="M450" s="9">
        <v>1</v>
      </c>
      <c r="N450" s="138">
        <f t="shared" si="56"/>
        <v>83378.149999999994</v>
      </c>
      <c r="O450" s="11" t="s">
        <v>4165</v>
      </c>
      <c r="P450" s="22">
        <v>4.9563045579959823E-5</v>
      </c>
      <c r="Q450" s="22"/>
      <c r="R450" s="23">
        <v>3.9650436463967856E-3</v>
      </c>
      <c r="S450" s="7"/>
      <c r="T450" s="23">
        <v>3.9650436463967856E-3</v>
      </c>
      <c r="U450" s="11"/>
      <c r="V450" s="28"/>
      <c r="W450" s="28"/>
      <c r="X450" s="29"/>
      <c r="Y450" s="108" t="str">
        <f t="shared" si="52"/>
        <v>NO OFERTADO</v>
      </c>
      <c r="Z450" s="108" t="str">
        <f t="shared" si="49"/>
        <v>CORRECTO</v>
      </c>
      <c r="AA450" s="29">
        <f t="shared" si="53"/>
        <v>0</v>
      </c>
      <c r="AB450" s="23">
        <v>9.912609115991964E-4</v>
      </c>
      <c r="AC450" s="7"/>
      <c r="AD450" s="23">
        <v>9.912609115991964E-4</v>
      </c>
      <c r="AE450" s="28"/>
      <c r="AF450" s="28"/>
      <c r="AG450" s="28"/>
      <c r="AH450" s="29"/>
      <c r="AI450" s="108" t="str">
        <f t="shared" si="54"/>
        <v>NO OFERTADO</v>
      </c>
      <c r="AJ450" s="108" t="str">
        <f t="shared" si="50"/>
        <v>CORRECTO</v>
      </c>
      <c r="AK450" s="108"/>
      <c r="AL450" s="108"/>
      <c r="AM450" s="108"/>
      <c r="AN450" s="28"/>
      <c r="AO450" s="28"/>
      <c r="AP450" s="28"/>
      <c r="AQ450" s="29"/>
      <c r="AR450" s="108" t="str">
        <f t="shared" si="55"/>
        <v>NO OFERTADO</v>
      </c>
      <c r="AS450" s="109" t="str">
        <f t="shared" si="51"/>
        <v>CORRECTO</v>
      </c>
    </row>
    <row r="451" spans="1:45" x14ac:dyDescent="0.25">
      <c r="A451" s="134">
        <v>2657</v>
      </c>
      <c r="B451" s="135">
        <v>1993</v>
      </c>
      <c r="C451" s="10" t="s">
        <v>3462</v>
      </c>
      <c r="D451" s="136" t="s">
        <v>3463</v>
      </c>
      <c r="E451" s="136" t="s">
        <v>165</v>
      </c>
      <c r="F451" s="136" t="s">
        <v>81</v>
      </c>
      <c r="G451" s="136" t="s">
        <v>1042</v>
      </c>
      <c r="H451" s="136" t="s">
        <v>81</v>
      </c>
      <c r="I451" s="137" t="s">
        <v>45</v>
      </c>
      <c r="J451" s="8">
        <v>1</v>
      </c>
      <c r="K451" s="8" t="s">
        <v>3464</v>
      </c>
      <c r="L451" s="9">
        <v>29992.39</v>
      </c>
      <c r="M451" s="138">
        <v>1</v>
      </c>
      <c r="N451" s="138">
        <f t="shared" si="56"/>
        <v>29992.39</v>
      </c>
      <c r="O451" s="11" t="s">
        <v>4165</v>
      </c>
      <c r="P451" s="22">
        <v>1.7828582100009791E-5</v>
      </c>
      <c r="Q451" s="22"/>
      <c r="R451" s="23">
        <v>1.4262865680007833E-3</v>
      </c>
      <c r="S451" s="7"/>
      <c r="T451" s="23">
        <v>1.4262865680007833E-3</v>
      </c>
      <c r="U451" s="11"/>
      <c r="V451" s="28"/>
      <c r="W451" s="28"/>
      <c r="X451" s="29"/>
      <c r="Y451" s="108" t="str">
        <f t="shared" si="52"/>
        <v>NO OFERTADO</v>
      </c>
      <c r="Z451" s="108" t="str">
        <f t="shared" si="49"/>
        <v>CORRECTO</v>
      </c>
      <c r="AA451" s="29">
        <f t="shared" si="53"/>
        <v>0</v>
      </c>
      <c r="AB451" s="23">
        <v>3.5657164200019582E-4</v>
      </c>
      <c r="AC451" s="7"/>
      <c r="AD451" s="23">
        <v>3.5657164200019582E-4</v>
      </c>
      <c r="AE451" s="28"/>
      <c r="AF451" s="28"/>
      <c r="AG451" s="28"/>
      <c r="AH451" s="29"/>
      <c r="AI451" s="108" t="str">
        <f t="shared" si="54"/>
        <v>NO OFERTADO</v>
      </c>
      <c r="AJ451" s="108" t="str">
        <f t="shared" si="50"/>
        <v>CORRECTO</v>
      </c>
      <c r="AK451" s="108"/>
      <c r="AL451" s="108"/>
      <c r="AM451" s="108"/>
      <c r="AN451" s="28"/>
      <c r="AO451" s="28"/>
      <c r="AP451" s="28"/>
      <c r="AQ451" s="29"/>
      <c r="AR451" s="108" t="str">
        <f t="shared" si="55"/>
        <v>NO OFERTADO</v>
      </c>
      <c r="AS451" s="109" t="str">
        <f t="shared" si="51"/>
        <v>CORRECTO</v>
      </c>
    </row>
    <row r="452" spans="1:45" ht="24" x14ac:dyDescent="0.25">
      <c r="A452" s="134">
        <v>2658</v>
      </c>
      <c r="B452" s="135">
        <v>2402</v>
      </c>
      <c r="C452" s="10" t="s">
        <v>4051</v>
      </c>
      <c r="D452" s="136" t="s">
        <v>4052</v>
      </c>
      <c r="E452" s="136" t="s">
        <v>748</v>
      </c>
      <c r="F452" s="136" t="s">
        <v>166</v>
      </c>
      <c r="G452" s="136" t="s">
        <v>167</v>
      </c>
      <c r="H452" s="136" t="s">
        <v>81</v>
      </c>
      <c r="I452" s="137" t="s">
        <v>45</v>
      </c>
      <c r="J452" s="8">
        <v>15</v>
      </c>
      <c r="K452" s="8" t="s">
        <v>168</v>
      </c>
      <c r="L452" s="9">
        <v>808.22</v>
      </c>
      <c r="M452" s="138">
        <v>15</v>
      </c>
      <c r="N452" s="138">
        <f t="shared" si="56"/>
        <v>12123.300000000001</v>
      </c>
      <c r="O452" s="11" t="s">
        <v>4165</v>
      </c>
      <c r="P452" s="22">
        <v>7.2065363704942725E-6</v>
      </c>
      <c r="Q452" s="22"/>
      <c r="R452" s="23">
        <v>5.7652290963954174E-4</v>
      </c>
      <c r="S452" s="7"/>
      <c r="T452" s="23">
        <v>5.7652290963954174E-4</v>
      </c>
      <c r="U452" s="11"/>
      <c r="V452" s="28"/>
      <c r="W452" s="28"/>
      <c r="X452" s="29"/>
      <c r="Y452" s="108" t="str">
        <f t="shared" si="52"/>
        <v>NO OFERTADO</v>
      </c>
      <c r="Z452" s="108" t="str">
        <f t="shared" si="49"/>
        <v>CORRECTO</v>
      </c>
      <c r="AA452" s="29">
        <f t="shared" si="53"/>
        <v>0</v>
      </c>
      <c r="AB452" s="23">
        <v>1.4413072740988544E-4</v>
      </c>
      <c r="AC452" s="7"/>
      <c r="AD452" s="23">
        <v>1.4413072740988544E-4</v>
      </c>
      <c r="AE452" s="28"/>
      <c r="AF452" s="28"/>
      <c r="AG452" s="28"/>
      <c r="AH452" s="29"/>
      <c r="AI452" s="108" t="str">
        <f t="shared" si="54"/>
        <v>NO OFERTADO</v>
      </c>
      <c r="AJ452" s="108" t="str">
        <f t="shared" si="50"/>
        <v>CORRECTO</v>
      </c>
      <c r="AK452" s="108"/>
      <c r="AL452" s="108"/>
      <c r="AM452" s="108"/>
      <c r="AN452" s="28"/>
      <c r="AO452" s="28"/>
      <c r="AP452" s="28"/>
      <c r="AQ452" s="29"/>
      <c r="AR452" s="108" t="str">
        <f t="shared" si="55"/>
        <v>NO OFERTADO</v>
      </c>
      <c r="AS452" s="109" t="str">
        <f t="shared" si="51"/>
        <v>CORRECTO</v>
      </c>
    </row>
    <row r="453" spans="1:45" ht="24" x14ac:dyDescent="0.25">
      <c r="A453" s="134">
        <v>2659</v>
      </c>
      <c r="B453" s="135">
        <v>284</v>
      </c>
      <c r="C453" s="10" t="s">
        <v>461</v>
      </c>
      <c r="D453" s="136" t="s">
        <v>736</v>
      </c>
      <c r="E453" s="136" t="s">
        <v>6</v>
      </c>
      <c r="F453" s="136" t="s">
        <v>7</v>
      </c>
      <c r="G453" s="136" t="s">
        <v>8</v>
      </c>
      <c r="H453" s="136" t="s">
        <v>7</v>
      </c>
      <c r="I453" s="137">
        <v>1429421.5499999998</v>
      </c>
      <c r="J453" s="8">
        <v>1</v>
      </c>
      <c r="K453" s="8" t="s">
        <v>463</v>
      </c>
      <c r="L453" s="9">
        <v>1176471</v>
      </c>
      <c r="M453" s="9">
        <v>30</v>
      </c>
      <c r="N453" s="138">
        <f t="shared" si="56"/>
        <v>35294130</v>
      </c>
      <c r="O453" s="11" t="s">
        <v>4165</v>
      </c>
      <c r="P453" s="22">
        <v>2.0980131771873418E-2</v>
      </c>
      <c r="Q453" s="22">
        <v>3.6724337574461384E-2</v>
      </c>
      <c r="R453" s="23">
        <v>1.6784105417498734</v>
      </c>
      <c r="S453" s="24">
        <v>0.55086506361692078</v>
      </c>
      <c r="T453" s="23">
        <v>2.2292756053667944</v>
      </c>
      <c r="U453" s="11"/>
      <c r="V453" s="28"/>
      <c r="W453" s="28"/>
      <c r="X453" s="29"/>
      <c r="Y453" s="108" t="str">
        <f t="shared" si="52"/>
        <v>NO OFERTADO</v>
      </c>
      <c r="Z453" s="108" t="str">
        <f t="shared" si="49"/>
        <v>CORRECTO</v>
      </c>
      <c r="AA453" s="29">
        <f t="shared" si="53"/>
        <v>0</v>
      </c>
      <c r="AB453" s="23">
        <v>0.41960263543746834</v>
      </c>
      <c r="AC453" s="24">
        <v>0.18362168787230693</v>
      </c>
      <c r="AD453" s="23">
        <v>0.60322432330977527</v>
      </c>
      <c r="AE453" s="28"/>
      <c r="AF453" s="28"/>
      <c r="AG453" s="28"/>
      <c r="AH453" s="29"/>
      <c r="AI453" s="108" t="str">
        <f t="shared" si="54"/>
        <v>NO OFERTADO</v>
      </c>
      <c r="AJ453" s="108" t="str">
        <f t="shared" si="50"/>
        <v>CORRECTO</v>
      </c>
      <c r="AK453" s="108"/>
      <c r="AL453" s="108"/>
      <c r="AM453" s="108"/>
      <c r="AN453" s="28"/>
      <c r="AO453" s="28"/>
      <c r="AP453" s="28"/>
      <c r="AQ453" s="29"/>
      <c r="AR453" s="108" t="str">
        <f t="shared" si="55"/>
        <v>NO OFERTADO</v>
      </c>
      <c r="AS453" s="109" t="str">
        <f t="shared" si="51"/>
        <v>CORRECTO</v>
      </c>
    </row>
    <row r="454" spans="1:45" x14ac:dyDescent="0.25">
      <c r="A454" s="134">
        <v>2660</v>
      </c>
      <c r="B454" s="135">
        <v>2405</v>
      </c>
      <c r="C454" s="141" t="s">
        <v>4057</v>
      </c>
      <c r="D454" s="140" t="s">
        <v>336</v>
      </c>
      <c r="E454" s="140" t="s">
        <v>36</v>
      </c>
      <c r="F454" s="140" t="s">
        <v>16</v>
      </c>
      <c r="G454" s="136" t="s">
        <v>17</v>
      </c>
      <c r="H454" s="140" t="s">
        <v>16</v>
      </c>
      <c r="I454" s="137">
        <v>6700885.7999999998</v>
      </c>
      <c r="J454" s="8">
        <v>1</v>
      </c>
      <c r="K454" s="8" t="s">
        <v>4058</v>
      </c>
      <c r="L454" s="9">
        <v>6700885.7999999998</v>
      </c>
      <c r="M454" s="138">
        <v>1</v>
      </c>
      <c r="N454" s="138">
        <f t="shared" si="56"/>
        <v>6700885.7999999998</v>
      </c>
      <c r="O454" s="11" t="s">
        <v>4165</v>
      </c>
      <c r="P454" s="22">
        <v>3.9832535062424099E-3</v>
      </c>
      <c r="Q454" s="22">
        <v>6.9724226710536491E-3</v>
      </c>
      <c r="R454" s="23">
        <v>0.31866028049939277</v>
      </c>
      <c r="S454" s="24">
        <v>0.10458634006580474</v>
      </c>
      <c r="T454" s="23">
        <v>0.42324662056519752</v>
      </c>
      <c r="U454" s="11"/>
      <c r="V454" s="28"/>
      <c r="W454" s="28"/>
      <c r="X454" s="29"/>
      <c r="Y454" s="108" t="str">
        <f t="shared" si="52"/>
        <v>NO OFERTADO</v>
      </c>
      <c r="Z454" s="108" t="str">
        <f t="shared" ref="Z454:Z517" si="57">IF(X454=0,"CORRECTO",IF(X454&gt;I454,"SOBREPASA TECHO REGULADO","CORRECTO"))</f>
        <v>CORRECTO</v>
      </c>
      <c r="AA454" s="29">
        <f t="shared" si="53"/>
        <v>0</v>
      </c>
      <c r="AB454" s="23">
        <v>7.9665070124848192E-2</v>
      </c>
      <c r="AC454" s="24">
        <v>3.4862113355268246E-2</v>
      </c>
      <c r="AD454" s="23">
        <v>0.11452718348011644</v>
      </c>
      <c r="AE454" s="28"/>
      <c r="AF454" s="28"/>
      <c r="AG454" s="28"/>
      <c r="AH454" s="29"/>
      <c r="AI454" s="108" t="str">
        <f t="shared" si="54"/>
        <v>NO OFERTADO</v>
      </c>
      <c r="AJ454" s="108" t="str">
        <f t="shared" ref="AJ454:AJ517" si="58">IF(AH454=0,"CORRECTO",IF(AH454&lt;X454,"PRECIO OPCION 1 MAYOR QUE OPCION 2",IF(AH454&gt;I454,"SOBREPASA TECHO REGULADO","CORRECTO")))</f>
        <v>CORRECTO</v>
      </c>
      <c r="AK454" s="108"/>
      <c r="AL454" s="108"/>
      <c r="AM454" s="108"/>
      <c r="AN454" s="28"/>
      <c r="AO454" s="28"/>
      <c r="AP454" s="28"/>
      <c r="AQ454" s="29"/>
      <c r="AR454" s="108" t="str">
        <f t="shared" si="55"/>
        <v>NO OFERTADO</v>
      </c>
      <c r="AS454" s="109" t="str">
        <f t="shared" ref="AS454:AS517" si="59">IF(AQ454=0,"CORRECTO",IF(AQ454&lt;AH454,"PRECIO OPCION 2 MAYOR QUE OPCION 3",IF(AQ454&gt;I454,"SOBREPASA TECHO REGULADO","CORRECTO")))</f>
        <v>CORRECTO</v>
      </c>
    </row>
    <row r="455" spans="1:45" x14ac:dyDescent="0.25">
      <c r="A455" s="134">
        <v>2661</v>
      </c>
      <c r="B455" s="135">
        <v>1884</v>
      </c>
      <c r="C455" s="10" t="s">
        <v>3271</v>
      </c>
      <c r="D455" s="136" t="s">
        <v>2719</v>
      </c>
      <c r="E455" s="136" t="s">
        <v>36</v>
      </c>
      <c r="F455" s="136" t="s">
        <v>16</v>
      </c>
      <c r="G455" s="136" t="s">
        <v>17</v>
      </c>
      <c r="H455" s="136" t="s">
        <v>36</v>
      </c>
      <c r="I455" s="137" t="s">
        <v>45</v>
      </c>
      <c r="J455" s="8">
        <v>1</v>
      </c>
      <c r="K455" s="8" t="s">
        <v>3272</v>
      </c>
      <c r="L455" s="9">
        <v>630097.28</v>
      </c>
      <c r="M455" s="138">
        <v>1</v>
      </c>
      <c r="N455" s="138">
        <f t="shared" si="56"/>
        <v>630097.28</v>
      </c>
      <c r="O455" s="11" t="s">
        <v>4165</v>
      </c>
      <c r="P455" s="22">
        <v>3.7455304787223885E-4</v>
      </c>
      <c r="Q455" s="22"/>
      <c r="R455" s="23">
        <v>2.9964243829779108E-2</v>
      </c>
      <c r="S455" s="7"/>
      <c r="T455" s="23">
        <v>2.9964243829779108E-2</v>
      </c>
      <c r="U455" s="11"/>
      <c r="V455" s="28"/>
      <c r="W455" s="28"/>
      <c r="X455" s="29"/>
      <c r="Y455" s="108" t="str">
        <f t="shared" ref="Y455:Y518" si="60">IF(U455=0,"NO OFERTADO",IF(V455=0,"NO OFERTADO",IF(W455=0,"NO OFERTADO",IF(X455&gt;0,"CORRECTO","NO OFERTADO"))))</f>
        <v>NO OFERTADO</v>
      </c>
      <c r="Z455" s="108" t="str">
        <f t="shared" si="57"/>
        <v>CORRECTO</v>
      </c>
      <c r="AA455" s="29">
        <f t="shared" ref="AA455:AA518" si="61">IF(AND(Y455="CORRECTO", Z455="CORRECTO"), X455*M455, 0)</f>
        <v>0</v>
      </c>
      <c r="AB455" s="23">
        <v>7.491060957444777E-3</v>
      </c>
      <c r="AC455" s="7"/>
      <c r="AD455" s="23">
        <v>7.491060957444777E-3</v>
      </c>
      <c r="AE455" s="28"/>
      <c r="AF455" s="28"/>
      <c r="AG455" s="28"/>
      <c r="AH455" s="29"/>
      <c r="AI455" s="108" t="str">
        <f t="shared" ref="AI455:AI518" si="62">IF(AE455=0,"NO OFERTADO",IF(AF455=0,"NO OFERTADO",IF(AG455=0,"NO OFERTADO",IF(AH455&gt;0,"CORRECTO","NO OFERTADO"))))</f>
        <v>NO OFERTADO</v>
      </c>
      <c r="AJ455" s="108" t="str">
        <f t="shared" si="58"/>
        <v>CORRECTO</v>
      </c>
      <c r="AK455" s="108"/>
      <c r="AL455" s="108"/>
      <c r="AM455" s="108"/>
      <c r="AN455" s="28"/>
      <c r="AO455" s="28"/>
      <c r="AP455" s="28"/>
      <c r="AQ455" s="29"/>
      <c r="AR455" s="108" t="str">
        <f t="shared" ref="AR455:AR518" si="63">IF(AN455=0,"NO OFERTADO",IF(AO455=0,"NO OFERTADO",IF(AP455=0,"NO OFERTADO",IF(AQ455&gt;0,"CORRECTO","NO OFERTADO"))))</f>
        <v>NO OFERTADO</v>
      </c>
      <c r="AS455" s="109" t="str">
        <f t="shared" si="59"/>
        <v>CORRECTO</v>
      </c>
    </row>
    <row r="456" spans="1:45" ht="24" x14ac:dyDescent="0.25">
      <c r="A456" s="134">
        <v>2662</v>
      </c>
      <c r="B456" s="135">
        <v>1943</v>
      </c>
      <c r="C456" s="10" t="s">
        <v>2792</v>
      </c>
      <c r="D456" s="136" t="s">
        <v>3366</v>
      </c>
      <c r="E456" s="136" t="s">
        <v>240</v>
      </c>
      <c r="F456" s="136" t="s">
        <v>241</v>
      </c>
      <c r="G456" s="136" t="s">
        <v>242</v>
      </c>
      <c r="H456" s="136" t="s">
        <v>243</v>
      </c>
      <c r="I456" s="137" t="s">
        <v>45</v>
      </c>
      <c r="J456" s="8">
        <v>15</v>
      </c>
      <c r="K456" s="8" t="s">
        <v>2794</v>
      </c>
      <c r="L456" s="9">
        <v>5323.33</v>
      </c>
      <c r="M456" s="138">
        <v>15</v>
      </c>
      <c r="N456" s="138">
        <f t="shared" si="56"/>
        <v>79849.95</v>
      </c>
      <c r="O456" s="11" t="s">
        <v>4165</v>
      </c>
      <c r="P456" s="22">
        <v>4.7465753454682231E-5</v>
      </c>
      <c r="Q456" s="22"/>
      <c r="R456" s="23">
        <v>3.7972602763745784E-3</v>
      </c>
      <c r="S456" s="7"/>
      <c r="T456" s="23">
        <v>3.7972602763745784E-3</v>
      </c>
      <c r="U456" s="11"/>
      <c r="V456" s="28"/>
      <c r="W456" s="28"/>
      <c r="X456" s="29"/>
      <c r="Y456" s="108" t="str">
        <f t="shared" si="60"/>
        <v>NO OFERTADO</v>
      </c>
      <c r="Z456" s="108" t="str">
        <f t="shared" si="57"/>
        <v>CORRECTO</v>
      </c>
      <c r="AA456" s="29">
        <f t="shared" si="61"/>
        <v>0</v>
      </c>
      <c r="AB456" s="23">
        <v>9.493150690936446E-4</v>
      </c>
      <c r="AC456" s="7"/>
      <c r="AD456" s="23">
        <v>9.493150690936446E-4</v>
      </c>
      <c r="AE456" s="28"/>
      <c r="AF456" s="28"/>
      <c r="AG456" s="28"/>
      <c r="AH456" s="29"/>
      <c r="AI456" s="108" t="str">
        <f t="shared" si="62"/>
        <v>NO OFERTADO</v>
      </c>
      <c r="AJ456" s="108" t="str">
        <f t="shared" si="58"/>
        <v>CORRECTO</v>
      </c>
      <c r="AK456" s="108"/>
      <c r="AL456" s="108"/>
      <c r="AM456" s="108"/>
      <c r="AN456" s="28"/>
      <c r="AO456" s="28"/>
      <c r="AP456" s="28"/>
      <c r="AQ456" s="29"/>
      <c r="AR456" s="108" t="str">
        <f t="shared" si="63"/>
        <v>NO OFERTADO</v>
      </c>
      <c r="AS456" s="109" t="str">
        <f t="shared" si="59"/>
        <v>CORRECTO</v>
      </c>
    </row>
    <row r="457" spans="1:45" x14ac:dyDescent="0.25">
      <c r="A457" s="134">
        <v>2663</v>
      </c>
      <c r="B457" s="135">
        <v>1768</v>
      </c>
      <c r="C457" s="10" t="s">
        <v>1256</v>
      </c>
      <c r="D457" s="136" t="s">
        <v>3082</v>
      </c>
      <c r="E457" s="136" t="s">
        <v>165</v>
      </c>
      <c r="F457" s="136" t="s">
        <v>166</v>
      </c>
      <c r="G457" s="136" t="s">
        <v>8</v>
      </c>
      <c r="H457" s="136" t="s">
        <v>267</v>
      </c>
      <c r="I457" s="137" t="s">
        <v>45</v>
      </c>
      <c r="J457" s="8">
        <v>60</v>
      </c>
      <c r="K457" s="8" t="s">
        <v>1258</v>
      </c>
      <c r="L457" s="9">
        <v>1474.04</v>
      </c>
      <c r="M457" s="9">
        <v>60</v>
      </c>
      <c r="N457" s="138">
        <f t="shared" si="56"/>
        <v>88442.4</v>
      </c>
      <c r="O457" s="11" t="s">
        <v>4165</v>
      </c>
      <c r="P457" s="22">
        <v>5.2573422442223034E-5</v>
      </c>
      <c r="Q457" s="22"/>
      <c r="R457" s="23">
        <v>4.2058737953778423E-3</v>
      </c>
      <c r="S457" s="7"/>
      <c r="T457" s="23">
        <v>4.2058737953778423E-3</v>
      </c>
      <c r="U457" s="11"/>
      <c r="V457" s="28"/>
      <c r="W457" s="28"/>
      <c r="X457" s="29"/>
      <c r="Y457" s="108" t="str">
        <f t="shared" si="60"/>
        <v>NO OFERTADO</v>
      </c>
      <c r="Z457" s="108" t="str">
        <f t="shared" si="57"/>
        <v>CORRECTO</v>
      </c>
      <c r="AA457" s="29">
        <f t="shared" si="61"/>
        <v>0</v>
      </c>
      <c r="AB457" s="23">
        <v>1.0514684488444606E-3</v>
      </c>
      <c r="AC457" s="7"/>
      <c r="AD457" s="23">
        <v>1.0514684488444606E-3</v>
      </c>
      <c r="AE457" s="28"/>
      <c r="AF457" s="28"/>
      <c r="AG457" s="28"/>
      <c r="AH457" s="29"/>
      <c r="AI457" s="108" t="str">
        <f t="shared" si="62"/>
        <v>NO OFERTADO</v>
      </c>
      <c r="AJ457" s="108" t="str">
        <f t="shared" si="58"/>
        <v>CORRECTO</v>
      </c>
      <c r="AK457" s="108"/>
      <c r="AL457" s="108"/>
      <c r="AM457" s="108"/>
      <c r="AN457" s="28"/>
      <c r="AO457" s="28"/>
      <c r="AP457" s="28"/>
      <c r="AQ457" s="29"/>
      <c r="AR457" s="108" t="str">
        <f t="shared" si="63"/>
        <v>NO OFERTADO</v>
      </c>
      <c r="AS457" s="109" t="str">
        <f t="shared" si="59"/>
        <v>CORRECTO</v>
      </c>
    </row>
    <row r="458" spans="1:45" x14ac:dyDescent="0.25">
      <c r="A458" s="134">
        <v>2664</v>
      </c>
      <c r="B458" s="135">
        <v>1966</v>
      </c>
      <c r="C458" s="10" t="s">
        <v>1256</v>
      </c>
      <c r="D458" s="136" t="s">
        <v>3404</v>
      </c>
      <c r="E458" s="136" t="s">
        <v>559</v>
      </c>
      <c r="F458" s="136" t="s">
        <v>166</v>
      </c>
      <c r="G458" s="136" t="s">
        <v>167</v>
      </c>
      <c r="H458" s="136" t="s">
        <v>81</v>
      </c>
      <c r="I458" s="137" t="s">
        <v>45</v>
      </c>
      <c r="J458" s="8">
        <v>5</v>
      </c>
      <c r="K458" s="8" t="s">
        <v>2199</v>
      </c>
      <c r="L458" s="9">
        <v>10651.89</v>
      </c>
      <c r="M458" s="138">
        <v>5</v>
      </c>
      <c r="N458" s="138">
        <f t="shared" si="56"/>
        <v>53259.45</v>
      </c>
      <c r="O458" s="11" t="s">
        <v>4165</v>
      </c>
      <c r="P458" s="22">
        <v>3.165938016031288E-5</v>
      </c>
      <c r="Q458" s="22"/>
      <c r="R458" s="23">
        <v>2.5327504128250305E-3</v>
      </c>
      <c r="S458" s="7"/>
      <c r="T458" s="23">
        <v>2.5327504128250305E-3</v>
      </c>
      <c r="U458" s="11"/>
      <c r="V458" s="28"/>
      <c r="W458" s="28"/>
      <c r="X458" s="29"/>
      <c r="Y458" s="108" t="str">
        <f t="shared" si="60"/>
        <v>NO OFERTADO</v>
      </c>
      <c r="Z458" s="108" t="str">
        <f t="shared" si="57"/>
        <v>CORRECTO</v>
      </c>
      <c r="AA458" s="29">
        <f t="shared" si="61"/>
        <v>0</v>
      </c>
      <c r="AB458" s="23">
        <v>6.3318760320625763E-4</v>
      </c>
      <c r="AC458" s="7"/>
      <c r="AD458" s="23">
        <v>6.3318760320625763E-4</v>
      </c>
      <c r="AE458" s="28"/>
      <c r="AF458" s="28"/>
      <c r="AG458" s="28"/>
      <c r="AH458" s="29"/>
      <c r="AI458" s="108" t="str">
        <f t="shared" si="62"/>
        <v>NO OFERTADO</v>
      </c>
      <c r="AJ458" s="108" t="str">
        <f t="shared" si="58"/>
        <v>CORRECTO</v>
      </c>
      <c r="AK458" s="108"/>
      <c r="AL458" s="108"/>
      <c r="AM458" s="108"/>
      <c r="AN458" s="28"/>
      <c r="AO458" s="28"/>
      <c r="AP458" s="28"/>
      <c r="AQ458" s="29"/>
      <c r="AR458" s="108" t="str">
        <f t="shared" si="63"/>
        <v>NO OFERTADO</v>
      </c>
      <c r="AS458" s="109" t="str">
        <f t="shared" si="59"/>
        <v>CORRECTO</v>
      </c>
    </row>
    <row r="459" spans="1:45" ht="36" x14ac:dyDescent="0.25">
      <c r="A459" s="134">
        <v>2665</v>
      </c>
      <c r="B459" s="135">
        <v>2406</v>
      </c>
      <c r="C459" s="10" t="s">
        <v>4059</v>
      </c>
      <c r="D459" s="136" t="s">
        <v>4060</v>
      </c>
      <c r="E459" s="136" t="s">
        <v>748</v>
      </c>
      <c r="F459" s="136" t="s">
        <v>166</v>
      </c>
      <c r="G459" s="136" t="s">
        <v>167</v>
      </c>
      <c r="H459" s="136" t="s">
        <v>81</v>
      </c>
      <c r="I459" s="137" t="s">
        <v>45</v>
      </c>
      <c r="J459" s="8">
        <v>6</v>
      </c>
      <c r="K459" s="8" t="s">
        <v>4061</v>
      </c>
      <c r="L459" s="9">
        <v>22969.88</v>
      </c>
      <c r="M459" s="138">
        <v>5</v>
      </c>
      <c r="N459" s="138">
        <f t="shared" si="56"/>
        <v>114849.40000000001</v>
      </c>
      <c r="O459" s="11" t="s">
        <v>4165</v>
      </c>
      <c r="P459" s="22">
        <v>6.82707165729995E-5</v>
      </c>
      <c r="Q459" s="22"/>
      <c r="R459" s="23">
        <v>5.46165732583996E-3</v>
      </c>
      <c r="S459" s="7"/>
      <c r="T459" s="23">
        <v>5.46165732583996E-3</v>
      </c>
      <c r="U459" s="11"/>
      <c r="V459" s="28"/>
      <c r="W459" s="28"/>
      <c r="X459" s="29"/>
      <c r="Y459" s="108" t="str">
        <f t="shared" si="60"/>
        <v>NO OFERTADO</v>
      </c>
      <c r="Z459" s="108" t="str">
        <f t="shared" si="57"/>
        <v>CORRECTO</v>
      </c>
      <c r="AA459" s="29">
        <f t="shared" si="61"/>
        <v>0</v>
      </c>
      <c r="AB459" s="23">
        <v>1.36541433145999E-3</v>
      </c>
      <c r="AC459" s="7"/>
      <c r="AD459" s="23">
        <v>1.36541433145999E-3</v>
      </c>
      <c r="AE459" s="28"/>
      <c r="AF459" s="28"/>
      <c r="AG459" s="28"/>
      <c r="AH459" s="29"/>
      <c r="AI459" s="108" t="str">
        <f t="shared" si="62"/>
        <v>NO OFERTADO</v>
      </c>
      <c r="AJ459" s="108" t="str">
        <f t="shared" si="58"/>
        <v>CORRECTO</v>
      </c>
      <c r="AK459" s="108"/>
      <c r="AL459" s="108"/>
      <c r="AM459" s="108"/>
      <c r="AN459" s="28"/>
      <c r="AO459" s="28"/>
      <c r="AP459" s="28"/>
      <c r="AQ459" s="29"/>
      <c r="AR459" s="108" t="str">
        <f t="shared" si="63"/>
        <v>NO OFERTADO</v>
      </c>
      <c r="AS459" s="109" t="str">
        <f t="shared" si="59"/>
        <v>CORRECTO</v>
      </c>
    </row>
    <row r="460" spans="1:45" ht="24" x14ac:dyDescent="0.25">
      <c r="A460" s="134">
        <v>2666</v>
      </c>
      <c r="B460" s="135">
        <v>2407</v>
      </c>
      <c r="C460" s="141" t="s">
        <v>4062</v>
      </c>
      <c r="D460" s="147">
        <v>0.01</v>
      </c>
      <c r="E460" s="136" t="s">
        <v>240</v>
      </c>
      <c r="F460" s="140" t="s">
        <v>241</v>
      </c>
      <c r="G460" s="136" t="s">
        <v>242</v>
      </c>
      <c r="H460" s="140" t="s">
        <v>243</v>
      </c>
      <c r="I460" s="137" t="s">
        <v>45</v>
      </c>
      <c r="J460" s="8">
        <v>80</v>
      </c>
      <c r="K460" s="8" t="s">
        <v>1396</v>
      </c>
      <c r="L460" s="9">
        <v>850.16</v>
      </c>
      <c r="M460" s="138">
        <v>80</v>
      </c>
      <c r="N460" s="138">
        <f t="shared" si="56"/>
        <v>68012.800000000003</v>
      </c>
      <c r="O460" s="11" t="s">
        <v>4165</v>
      </c>
      <c r="P460" s="22">
        <v>4.0429315191338404E-5</v>
      </c>
      <c r="Q460" s="22"/>
      <c r="R460" s="23">
        <v>3.2343452153070721E-3</v>
      </c>
      <c r="S460" s="7"/>
      <c r="T460" s="23">
        <v>3.2343452153070721E-3</v>
      </c>
      <c r="U460" s="11"/>
      <c r="V460" s="28"/>
      <c r="W460" s="28"/>
      <c r="X460" s="29"/>
      <c r="Y460" s="108" t="str">
        <f t="shared" si="60"/>
        <v>NO OFERTADO</v>
      </c>
      <c r="Z460" s="108" t="str">
        <f t="shared" si="57"/>
        <v>CORRECTO</v>
      </c>
      <c r="AA460" s="29">
        <f t="shared" si="61"/>
        <v>0</v>
      </c>
      <c r="AB460" s="23">
        <v>8.0858630382676802E-4</v>
      </c>
      <c r="AC460" s="7"/>
      <c r="AD460" s="23">
        <v>8.0858630382676802E-4</v>
      </c>
      <c r="AE460" s="28"/>
      <c r="AF460" s="28"/>
      <c r="AG460" s="28"/>
      <c r="AH460" s="29"/>
      <c r="AI460" s="108" t="str">
        <f t="shared" si="62"/>
        <v>NO OFERTADO</v>
      </c>
      <c r="AJ460" s="108" t="str">
        <f t="shared" si="58"/>
        <v>CORRECTO</v>
      </c>
      <c r="AK460" s="108"/>
      <c r="AL460" s="108"/>
      <c r="AM460" s="108"/>
      <c r="AN460" s="28"/>
      <c r="AO460" s="28"/>
      <c r="AP460" s="28"/>
      <c r="AQ460" s="29"/>
      <c r="AR460" s="108" t="str">
        <f t="shared" si="63"/>
        <v>NO OFERTADO</v>
      </c>
      <c r="AS460" s="109" t="str">
        <f t="shared" si="59"/>
        <v>CORRECTO</v>
      </c>
    </row>
    <row r="461" spans="1:45" ht="24" x14ac:dyDescent="0.25">
      <c r="A461" s="134">
        <v>2667</v>
      </c>
      <c r="B461" s="135">
        <v>2105</v>
      </c>
      <c r="C461" s="10" t="s">
        <v>3461</v>
      </c>
      <c r="D461" s="136" t="s">
        <v>5</v>
      </c>
      <c r="E461" s="136" t="s">
        <v>6</v>
      </c>
      <c r="F461" s="136" t="s">
        <v>101</v>
      </c>
      <c r="G461" s="136" t="s">
        <v>8</v>
      </c>
      <c r="H461" s="136" t="s">
        <v>7</v>
      </c>
      <c r="I461" s="137" t="s">
        <v>45</v>
      </c>
      <c r="J461" s="8">
        <v>1</v>
      </c>
      <c r="K461" s="8" t="s">
        <v>2559</v>
      </c>
      <c r="L461" s="9">
        <v>2153.52</v>
      </c>
      <c r="M461" s="138">
        <v>95</v>
      </c>
      <c r="N461" s="138">
        <f t="shared" si="56"/>
        <v>204584.4</v>
      </c>
      <c r="O461" s="11" t="s">
        <v>4165</v>
      </c>
      <c r="P461" s="22">
        <v>1.216125080989292E-4</v>
      </c>
      <c r="Q461" s="22"/>
      <c r="R461" s="23">
        <v>9.7290006479143348E-3</v>
      </c>
      <c r="S461" s="7"/>
      <c r="T461" s="23">
        <v>9.7290006479143348E-3</v>
      </c>
      <c r="U461" s="11"/>
      <c r="V461" s="28"/>
      <c r="W461" s="28"/>
      <c r="X461" s="29"/>
      <c r="Y461" s="108" t="str">
        <f t="shared" si="60"/>
        <v>NO OFERTADO</v>
      </c>
      <c r="Z461" s="108" t="str">
        <f t="shared" si="57"/>
        <v>CORRECTO</v>
      </c>
      <c r="AA461" s="29">
        <f t="shared" si="61"/>
        <v>0</v>
      </c>
      <c r="AB461" s="23">
        <v>2.4322501619785837E-3</v>
      </c>
      <c r="AC461" s="7"/>
      <c r="AD461" s="23">
        <v>2.4322501619785837E-3</v>
      </c>
      <c r="AE461" s="28"/>
      <c r="AF461" s="28"/>
      <c r="AG461" s="28"/>
      <c r="AH461" s="29"/>
      <c r="AI461" s="108" t="str">
        <f t="shared" si="62"/>
        <v>NO OFERTADO</v>
      </c>
      <c r="AJ461" s="108" t="str">
        <f t="shared" si="58"/>
        <v>CORRECTO</v>
      </c>
      <c r="AK461" s="108"/>
      <c r="AL461" s="108"/>
      <c r="AM461" s="108"/>
      <c r="AN461" s="28"/>
      <c r="AO461" s="28"/>
      <c r="AP461" s="28"/>
      <c r="AQ461" s="29"/>
      <c r="AR461" s="108" t="str">
        <f t="shared" si="63"/>
        <v>NO OFERTADO</v>
      </c>
      <c r="AS461" s="109" t="str">
        <f t="shared" si="59"/>
        <v>CORRECTO</v>
      </c>
    </row>
    <row r="462" spans="1:45" x14ac:dyDescent="0.25">
      <c r="A462" s="134">
        <v>2668</v>
      </c>
      <c r="B462" s="135">
        <v>1992</v>
      </c>
      <c r="C462" s="10" t="s">
        <v>3461</v>
      </c>
      <c r="D462" s="136" t="s">
        <v>2725</v>
      </c>
      <c r="E462" s="136" t="s">
        <v>165</v>
      </c>
      <c r="F462" s="136" t="s">
        <v>166</v>
      </c>
      <c r="G462" s="136" t="s">
        <v>8</v>
      </c>
      <c r="H462" s="136" t="s">
        <v>81</v>
      </c>
      <c r="I462" s="137" t="s">
        <v>45</v>
      </c>
      <c r="J462" s="8">
        <v>20</v>
      </c>
      <c r="K462" s="8" t="s">
        <v>2559</v>
      </c>
      <c r="L462" s="9">
        <v>1493.47</v>
      </c>
      <c r="M462" s="138">
        <v>20</v>
      </c>
      <c r="N462" s="138">
        <f t="shared" si="56"/>
        <v>29869.4</v>
      </c>
      <c r="O462" s="11" t="s">
        <v>4165</v>
      </c>
      <c r="P462" s="22">
        <v>1.7755472310743906E-5</v>
      </c>
      <c r="Q462" s="22"/>
      <c r="R462" s="23">
        <v>1.4204377848595125E-3</v>
      </c>
      <c r="S462" s="7"/>
      <c r="T462" s="23">
        <v>1.4204377848595125E-3</v>
      </c>
      <c r="U462" s="11"/>
      <c r="V462" s="28"/>
      <c r="W462" s="28"/>
      <c r="X462" s="29"/>
      <c r="Y462" s="108" t="str">
        <f t="shared" si="60"/>
        <v>NO OFERTADO</v>
      </c>
      <c r="Z462" s="108" t="str">
        <f t="shared" si="57"/>
        <v>CORRECTO</v>
      </c>
      <c r="AA462" s="29">
        <f t="shared" si="61"/>
        <v>0</v>
      </c>
      <c r="AB462" s="23">
        <v>3.5510944621487813E-4</v>
      </c>
      <c r="AC462" s="7"/>
      <c r="AD462" s="23">
        <v>3.5510944621487813E-4</v>
      </c>
      <c r="AE462" s="28"/>
      <c r="AF462" s="28"/>
      <c r="AG462" s="28"/>
      <c r="AH462" s="29"/>
      <c r="AI462" s="108" t="str">
        <f t="shared" si="62"/>
        <v>NO OFERTADO</v>
      </c>
      <c r="AJ462" s="108" t="str">
        <f t="shared" si="58"/>
        <v>CORRECTO</v>
      </c>
      <c r="AK462" s="108"/>
      <c r="AL462" s="108"/>
      <c r="AM462" s="108"/>
      <c r="AN462" s="28"/>
      <c r="AO462" s="28"/>
      <c r="AP462" s="28"/>
      <c r="AQ462" s="29"/>
      <c r="AR462" s="108" t="str">
        <f t="shared" si="63"/>
        <v>NO OFERTADO</v>
      </c>
      <c r="AS462" s="109" t="str">
        <f t="shared" si="59"/>
        <v>CORRECTO</v>
      </c>
    </row>
    <row r="463" spans="1:45" x14ac:dyDescent="0.25">
      <c r="A463" s="134">
        <v>2669</v>
      </c>
      <c r="B463" s="135">
        <v>2408</v>
      </c>
      <c r="C463" s="10" t="s">
        <v>4063</v>
      </c>
      <c r="D463" s="136" t="s">
        <v>573</v>
      </c>
      <c r="E463" s="136" t="s">
        <v>165</v>
      </c>
      <c r="F463" s="136" t="s">
        <v>166</v>
      </c>
      <c r="G463" s="136" t="s">
        <v>8</v>
      </c>
      <c r="H463" s="136" t="s">
        <v>267</v>
      </c>
      <c r="I463" s="137" t="s">
        <v>45</v>
      </c>
      <c r="J463" s="8">
        <v>30</v>
      </c>
      <c r="K463" s="8" t="s">
        <v>562</v>
      </c>
      <c r="L463" s="9">
        <v>4397.38</v>
      </c>
      <c r="M463" s="138">
        <v>30</v>
      </c>
      <c r="N463" s="138">
        <f t="shared" si="56"/>
        <v>131921.4</v>
      </c>
      <c r="O463" s="11" t="s">
        <v>4165</v>
      </c>
      <c r="P463" s="22">
        <v>7.8418942626720691E-5</v>
      </c>
      <c r="Q463" s="22"/>
      <c r="R463" s="23">
        <v>6.2735154101376551E-3</v>
      </c>
      <c r="S463" s="7"/>
      <c r="T463" s="23">
        <v>6.2735154101376551E-3</v>
      </c>
      <c r="U463" s="11"/>
      <c r="V463" s="28"/>
      <c r="W463" s="28"/>
      <c r="X463" s="29"/>
      <c r="Y463" s="108" t="str">
        <f t="shared" si="60"/>
        <v>NO OFERTADO</v>
      </c>
      <c r="Z463" s="108" t="str">
        <f t="shared" si="57"/>
        <v>CORRECTO</v>
      </c>
      <c r="AA463" s="29">
        <f t="shared" si="61"/>
        <v>0</v>
      </c>
      <c r="AB463" s="23">
        <v>1.5683788525344138E-3</v>
      </c>
      <c r="AC463" s="7"/>
      <c r="AD463" s="23">
        <v>1.5683788525344138E-3</v>
      </c>
      <c r="AE463" s="28"/>
      <c r="AF463" s="28"/>
      <c r="AG463" s="28"/>
      <c r="AH463" s="29"/>
      <c r="AI463" s="108" t="str">
        <f t="shared" si="62"/>
        <v>NO OFERTADO</v>
      </c>
      <c r="AJ463" s="108" t="str">
        <f t="shared" si="58"/>
        <v>CORRECTO</v>
      </c>
      <c r="AK463" s="108"/>
      <c r="AL463" s="108"/>
      <c r="AM463" s="108"/>
      <c r="AN463" s="28"/>
      <c r="AO463" s="28"/>
      <c r="AP463" s="28"/>
      <c r="AQ463" s="29"/>
      <c r="AR463" s="108" t="str">
        <f t="shared" si="63"/>
        <v>NO OFERTADO</v>
      </c>
      <c r="AS463" s="109" t="str">
        <f t="shared" si="59"/>
        <v>CORRECTO</v>
      </c>
    </row>
    <row r="464" spans="1:45" x14ac:dyDescent="0.25">
      <c r="A464" s="134">
        <v>2670</v>
      </c>
      <c r="B464" s="135">
        <v>1984</v>
      </c>
      <c r="C464" s="10" t="s">
        <v>3439</v>
      </c>
      <c r="D464" s="136" t="s">
        <v>3440</v>
      </c>
      <c r="E464" s="136" t="s">
        <v>36</v>
      </c>
      <c r="F464" s="136" t="s">
        <v>16</v>
      </c>
      <c r="G464" s="136" t="s">
        <v>17</v>
      </c>
      <c r="H464" s="136" t="s">
        <v>36</v>
      </c>
      <c r="I464" s="137" t="s">
        <v>45</v>
      </c>
      <c r="J464" s="8">
        <v>1</v>
      </c>
      <c r="K464" s="8" t="s">
        <v>3441</v>
      </c>
      <c r="L464" s="9">
        <v>35164.36</v>
      </c>
      <c r="M464" s="138">
        <v>1</v>
      </c>
      <c r="N464" s="138">
        <f t="shared" si="56"/>
        <v>35164.36</v>
      </c>
      <c r="O464" s="11" t="s">
        <v>4165</v>
      </c>
      <c r="P464" s="22">
        <v>2.0902991700704755E-5</v>
      </c>
      <c r="Q464" s="22"/>
      <c r="R464" s="23">
        <v>1.6722393360563805E-3</v>
      </c>
      <c r="S464" s="7"/>
      <c r="T464" s="23">
        <v>1.6722393360563805E-3</v>
      </c>
      <c r="U464" s="11"/>
      <c r="V464" s="28"/>
      <c r="W464" s="28"/>
      <c r="X464" s="29"/>
      <c r="Y464" s="108" t="str">
        <f t="shared" si="60"/>
        <v>NO OFERTADO</v>
      </c>
      <c r="Z464" s="108" t="str">
        <f t="shared" si="57"/>
        <v>CORRECTO</v>
      </c>
      <c r="AA464" s="29">
        <f t="shared" si="61"/>
        <v>0</v>
      </c>
      <c r="AB464" s="23">
        <v>4.1805983401409512E-4</v>
      </c>
      <c r="AC464" s="7"/>
      <c r="AD464" s="23">
        <v>4.1805983401409512E-4</v>
      </c>
      <c r="AE464" s="28"/>
      <c r="AF464" s="28"/>
      <c r="AG464" s="28"/>
      <c r="AH464" s="29"/>
      <c r="AI464" s="108" t="str">
        <f t="shared" si="62"/>
        <v>NO OFERTADO</v>
      </c>
      <c r="AJ464" s="108" t="str">
        <f t="shared" si="58"/>
        <v>CORRECTO</v>
      </c>
      <c r="AK464" s="108"/>
      <c r="AL464" s="108"/>
      <c r="AM464" s="108"/>
      <c r="AN464" s="28"/>
      <c r="AO464" s="28"/>
      <c r="AP464" s="28"/>
      <c r="AQ464" s="29"/>
      <c r="AR464" s="108" t="str">
        <f t="shared" si="63"/>
        <v>NO OFERTADO</v>
      </c>
      <c r="AS464" s="109" t="str">
        <f t="shared" si="59"/>
        <v>CORRECTO</v>
      </c>
    </row>
    <row r="465" spans="1:45" ht="24" x14ac:dyDescent="0.25">
      <c r="A465" s="134">
        <v>2671</v>
      </c>
      <c r="B465" s="135">
        <v>2409</v>
      </c>
      <c r="C465" s="10" t="s">
        <v>4064</v>
      </c>
      <c r="D465" s="136" t="s">
        <v>3487</v>
      </c>
      <c r="E465" s="136" t="s">
        <v>1496</v>
      </c>
      <c r="F465" s="136" t="s">
        <v>3536</v>
      </c>
      <c r="G465" s="136" t="s">
        <v>8</v>
      </c>
      <c r="H465" s="136" t="s">
        <v>4065</v>
      </c>
      <c r="I465" s="137" t="s">
        <v>45</v>
      </c>
      <c r="J465" s="8">
        <v>1</v>
      </c>
      <c r="K465" s="8" t="s">
        <v>562</v>
      </c>
      <c r="L465" s="9">
        <v>91130.01</v>
      </c>
      <c r="M465" s="138">
        <v>1</v>
      </c>
      <c r="N465" s="138">
        <f t="shared" si="56"/>
        <v>91130.01</v>
      </c>
      <c r="O465" s="11" t="s">
        <v>4165</v>
      </c>
      <c r="P465" s="22">
        <v>5.4171036888347784E-5</v>
      </c>
      <c r="Q465" s="22"/>
      <c r="R465" s="23">
        <v>4.3336829510678227E-3</v>
      </c>
      <c r="S465" s="7"/>
      <c r="T465" s="23">
        <v>4.3336829510678227E-3</v>
      </c>
      <c r="U465" s="11"/>
      <c r="V465" s="28"/>
      <c r="W465" s="28"/>
      <c r="X465" s="29"/>
      <c r="Y465" s="108" t="str">
        <f t="shared" si="60"/>
        <v>NO OFERTADO</v>
      </c>
      <c r="Z465" s="108" t="str">
        <f t="shared" si="57"/>
        <v>CORRECTO</v>
      </c>
      <c r="AA465" s="29">
        <f t="shared" si="61"/>
        <v>0</v>
      </c>
      <c r="AB465" s="23">
        <v>1.0834207377669557E-3</v>
      </c>
      <c r="AC465" s="7"/>
      <c r="AD465" s="23">
        <v>1.0834207377669557E-3</v>
      </c>
      <c r="AE465" s="28"/>
      <c r="AF465" s="28"/>
      <c r="AG465" s="28"/>
      <c r="AH465" s="29"/>
      <c r="AI465" s="108" t="str">
        <f t="shared" si="62"/>
        <v>NO OFERTADO</v>
      </c>
      <c r="AJ465" s="108" t="str">
        <f t="shared" si="58"/>
        <v>CORRECTO</v>
      </c>
      <c r="AK465" s="108"/>
      <c r="AL465" s="108"/>
      <c r="AM465" s="108"/>
      <c r="AN465" s="28"/>
      <c r="AO465" s="28"/>
      <c r="AP465" s="28"/>
      <c r="AQ465" s="29"/>
      <c r="AR465" s="108" t="str">
        <f t="shared" si="63"/>
        <v>NO OFERTADO</v>
      </c>
      <c r="AS465" s="109" t="str">
        <f t="shared" si="59"/>
        <v>CORRECTO</v>
      </c>
    </row>
    <row r="466" spans="1:45" x14ac:dyDescent="0.25">
      <c r="A466" s="134">
        <v>2672</v>
      </c>
      <c r="B466" s="135">
        <v>2410</v>
      </c>
      <c r="C466" s="10" t="s">
        <v>4066</v>
      </c>
      <c r="D466" s="136" t="s">
        <v>4067</v>
      </c>
      <c r="E466" s="136" t="s">
        <v>16</v>
      </c>
      <c r="F466" s="136" t="s">
        <v>16</v>
      </c>
      <c r="G466" s="136" t="s">
        <v>4068</v>
      </c>
      <c r="H466" s="136" t="s">
        <v>16</v>
      </c>
      <c r="I466" s="137" t="s">
        <v>45</v>
      </c>
      <c r="J466" s="8">
        <v>1</v>
      </c>
      <c r="K466" s="8" t="s">
        <v>4069</v>
      </c>
      <c r="L466" s="9">
        <v>710971</v>
      </c>
      <c r="M466" s="138">
        <v>1</v>
      </c>
      <c r="N466" s="138">
        <f t="shared" si="56"/>
        <v>710971</v>
      </c>
      <c r="O466" s="11" t="s">
        <v>4165</v>
      </c>
      <c r="P466" s="22">
        <v>4.2262736794987198E-4</v>
      </c>
      <c r="Q466" s="22"/>
      <c r="R466" s="23">
        <v>3.3810189435989756E-2</v>
      </c>
      <c r="S466" s="7"/>
      <c r="T466" s="23">
        <v>3.3810189435989756E-2</v>
      </c>
      <c r="U466" s="11"/>
      <c r="V466" s="28"/>
      <c r="W466" s="28"/>
      <c r="X466" s="29"/>
      <c r="Y466" s="108" t="str">
        <f t="shared" si="60"/>
        <v>NO OFERTADO</v>
      </c>
      <c r="Z466" s="108" t="str">
        <f t="shared" si="57"/>
        <v>CORRECTO</v>
      </c>
      <c r="AA466" s="29">
        <f t="shared" si="61"/>
        <v>0</v>
      </c>
      <c r="AB466" s="23">
        <v>8.4525473589974389E-3</v>
      </c>
      <c r="AC466" s="7"/>
      <c r="AD466" s="23">
        <v>8.4525473589974389E-3</v>
      </c>
      <c r="AE466" s="28"/>
      <c r="AF466" s="28"/>
      <c r="AG466" s="28"/>
      <c r="AH466" s="29"/>
      <c r="AI466" s="108" t="str">
        <f t="shared" si="62"/>
        <v>NO OFERTADO</v>
      </c>
      <c r="AJ466" s="108" t="str">
        <f t="shared" si="58"/>
        <v>CORRECTO</v>
      </c>
      <c r="AK466" s="108"/>
      <c r="AL466" s="108"/>
      <c r="AM466" s="108"/>
      <c r="AN466" s="28"/>
      <c r="AO466" s="28"/>
      <c r="AP466" s="28"/>
      <c r="AQ466" s="29"/>
      <c r="AR466" s="108" t="str">
        <f t="shared" si="63"/>
        <v>NO OFERTADO</v>
      </c>
      <c r="AS466" s="109" t="str">
        <f t="shared" si="59"/>
        <v>CORRECTO</v>
      </c>
    </row>
    <row r="467" spans="1:45" ht="24" x14ac:dyDescent="0.25">
      <c r="A467" s="134">
        <v>2673</v>
      </c>
      <c r="B467" s="135">
        <v>2411</v>
      </c>
      <c r="C467" s="10" t="s">
        <v>2033</v>
      </c>
      <c r="D467" s="136" t="s">
        <v>1137</v>
      </c>
      <c r="E467" s="136" t="s">
        <v>6</v>
      </c>
      <c r="F467" s="136" t="s">
        <v>101</v>
      </c>
      <c r="G467" s="136" t="s">
        <v>8</v>
      </c>
      <c r="H467" s="136" t="s">
        <v>7</v>
      </c>
      <c r="I467" s="137" t="s">
        <v>45</v>
      </c>
      <c r="J467" s="8">
        <v>1</v>
      </c>
      <c r="K467" s="8" t="s">
        <v>2034</v>
      </c>
      <c r="L467" s="9">
        <v>4010.62</v>
      </c>
      <c r="M467" s="138">
        <v>60</v>
      </c>
      <c r="N467" s="138">
        <f t="shared" si="56"/>
        <v>240637.19999999998</v>
      </c>
      <c r="O467" s="11" t="s">
        <v>4165</v>
      </c>
      <c r="P467" s="22">
        <v>1.4304362128248117E-4</v>
      </c>
      <c r="Q467" s="22"/>
      <c r="R467" s="23">
        <v>1.1443489702598494E-2</v>
      </c>
      <c r="S467" s="7"/>
      <c r="T467" s="23">
        <v>1.1443489702598494E-2</v>
      </c>
      <c r="U467" s="11"/>
      <c r="V467" s="28"/>
      <c r="W467" s="28"/>
      <c r="X467" s="29"/>
      <c r="Y467" s="108" t="str">
        <f t="shared" si="60"/>
        <v>NO OFERTADO</v>
      </c>
      <c r="Z467" s="108" t="str">
        <f t="shared" si="57"/>
        <v>CORRECTO</v>
      </c>
      <c r="AA467" s="29">
        <f t="shared" si="61"/>
        <v>0</v>
      </c>
      <c r="AB467" s="23">
        <v>2.8608724256496236E-3</v>
      </c>
      <c r="AC467" s="7"/>
      <c r="AD467" s="23">
        <v>2.8608724256496236E-3</v>
      </c>
      <c r="AE467" s="28"/>
      <c r="AF467" s="28"/>
      <c r="AG467" s="28"/>
      <c r="AH467" s="29"/>
      <c r="AI467" s="108" t="str">
        <f t="shared" si="62"/>
        <v>NO OFERTADO</v>
      </c>
      <c r="AJ467" s="108" t="str">
        <f t="shared" si="58"/>
        <v>CORRECTO</v>
      </c>
      <c r="AK467" s="108"/>
      <c r="AL467" s="108"/>
      <c r="AM467" s="108"/>
      <c r="AN467" s="28"/>
      <c r="AO467" s="28"/>
      <c r="AP467" s="28"/>
      <c r="AQ467" s="29"/>
      <c r="AR467" s="108" t="str">
        <f t="shared" si="63"/>
        <v>NO OFERTADO</v>
      </c>
      <c r="AS467" s="109" t="str">
        <f t="shared" si="59"/>
        <v>CORRECTO</v>
      </c>
    </row>
    <row r="468" spans="1:45" ht="24" x14ac:dyDescent="0.25">
      <c r="A468" s="134">
        <v>2674</v>
      </c>
      <c r="B468" s="135">
        <v>1616</v>
      </c>
      <c r="C468" s="10" t="s">
        <v>2846</v>
      </c>
      <c r="D468" s="136" t="s">
        <v>32</v>
      </c>
      <c r="E468" s="140" t="s">
        <v>7</v>
      </c>
      <c r="F468" s="136" t="s">
        <v>7</v>
      </c>
      <c r="G468" s="136" t="s">
        <v>8</v>
      </c>
      <c r="H468" s="136" t="s">
        <v>7</v>
      </c>
      <c r="I468" s="137" t="s">
        <v>45</v>
      </c>
      <c r="J468" s="8">
        <v>1</v>
      </c>
      <c r="K468" s="8" t="s">
        <v>2847</v>
      </c>
      <c r="L468" s="9">
        <v>5567.58</v>
      </c>
      <c r="M468" s="9">
        <v>60</v>
      </c>
      <c r="N468" s="138">
        <f t="shared" si="56"/>
        <v>334054.8</v>
      </c>
      <c r="O468" s="11" t="s">
        <v>4165</v>
      </c>
      <c r="P468" s="22">
        <v>1.985744859846898E-4</v>
      </c>
      <c r="Q468" s="22"/>
      <c r="R468" s="23">
        <v>1.5885958878775183E-2</v>
      </c>
      <c r="S468" s="7"/>
      <c r="T468" s="23">
        <v>1.5885958878775183E-2</v>
      </c>
      <c r="U468" s="11"/>
      <c r="V468" s="28"/>
      <c r="W468" s="28"/>
      <c r="X468" s="29"/>
      <c r="Y468" s="108" t="str">
        <f t="shared" si="60"/>
        <v>NO OFERTADO</v>
      </c>
      <c r="Z468" s="108" t="str">
        <f t="shared" si="57"/>
        <v>CORRECTO</v>
      </c>
      <c r="AA468" s="29">
        <f t="shared" si="61"/>
        <v>0</v>
      </c>
      <c r="AB468" s="23">
        <v>3.9714897196937958E-3</v>
      </c>
      <c r="AC468" s="7"/>
      <c r="AD468" s="23">
        <v>3.9714897196937958E-3</v>
      </c>
      <c r="AE468" s="28"/>
      <c r="AF468" s="28"/>
      <c r="AG468" s="28"/>
      <c r="AH468" s="29"/>
      <c r="AI468" s="108" t="str">
        <f t="shared" si="62"/>
        <v>NO OFERTADO</v>
      </c>
      <c r="AJ468" s="108" t="str">
        <f t="shared" si="58"/>
        <v>CORRECTO</v>
      </c>
      <c r="AK468" s="108"/>
      <c r="AL468" s="108"/>
      <c r="AM468" s="108"/>
      <c r="AN468" s="28"/>
      <c r="AO468" s="28"/>
      <c r="AP468" s="28"/>
      <c r="AQ468" s="29"/>
      <c r="AR468" s="108" t="str">
        <f t="shared" si="63"/>
        <v>NO OFERTADO</v>
      </c>
      <c r="AS468" s="109" t="str">
        <f t="shared" si="59"/>
        <v>CORRECTO</v>
      </c>
    </row>
    <row r="469" spans="1:45" x14ac:dyDescent="0.25">
      <c r="A469" s="134">
        <v>2675</v>
      </c>
      <c r="B469" s="135">
        <v>2412</v>
      </c>
      <c r="C469" s="10" t="s">
        <v>4070</v>
      </c>
      <c r="D469" s="136" t="s">
        <v>4071</v>
      </c>
      <c r="E469" s="136" t="s">
        <v>1496</v>
      </c>
      <c r="F469" s="136" t="s">
        <v>230</v>
      </c>
      <c r="G469" s="136" t="s">
        <v>8</v>
      </c>
      <c r="H469" s="136" t="s">
        <v>231</v>
      </c>
      <c r="I469" s="137" t="s">
        <v>45</v>
      </c>
      <c r="J469" s="8">
        <v>1</v>
      </c>
      <c r="K469" s="8" t="s">
        <v>4072</v>
      </c>
      <c r="L469" s="9">
        <v>8979.4699999999993</v>
      </c>
      <c r="M469" s="138">
        <v>1</v>
      </c>
      <c r="N469" s="138">
        <f t="shared" si="56"/>
        <v>8979.4699999999993</v>
      </c>
      <c r="O469" s="11" t="s">
        <v>4165</v>
      </c>
      <c r="P469" s="22">
        <v>5.3377279406401061E-6</v>
      </c>
      <c r="Q469" s="22"/>
      <c r="R469" s="23">
        <v>4.2701823525120847E-4</v>
      </c>
      <c r="S469" s="7"/>
      <c r="T469" s="23">
        <v>4.2701823525120847E-4</v>
      </c>
      <c r="U469" s="11"/>
      <c r="V469" s="28"/>
      <c r="W469" s="28"/>
      <c r="X469" s="29"/>
      <c r="Y469" s="108" t="str">
        <f t="shared" si="60"/>
        <v>NO OFERTADO</v>
      </c>
      <c r="Z469" s="108" t="str">
        <f t="shared" si="57"/>
        <v>CORRECTO</v>
      </c>
      <c r="AA469" s="29">
        <f t="shared" si="61"/>
        <v>0</v>
      </c>
      <c r="AB469" s="23">
        <v>1.0675455881280212E-4</v>
      </c>
      <c r="AC469" s="7"/>
      <c r="AD469" s="23">
        <v>1.0675455881280212E-4</v>
      </c>
      <c r="AE469" s="28"/>
      <c r="AF469" s="28"/>
      <c r="AG469" s="28"/>
      <c r="AH469" s="29"/>
      <c r="AI469" s="108" t="str">
        <f t="shared" si="62"/>
        <v>NO OFERTADO</v>
      </c>
      <c r="AJ469" s="108" t="str">
        <f t="shared" si="58"/>
        <v>CORRECTO</v>
      </c>
      <c r="AK469" s="108"/>
      <c r="AL469" s="108"/>
      <c r="AM469" s="108"/>
      <c r="AN469" s="28"/>
      <c r="AO469" s="28"/>
      <c r="AP469" s="28"/>
      <c r="AQ469" s="29"/>
      <c r="AR469" s="108" t="str">
        <f t="shared" si="63"/>
        <v>NO OFERTADO</v>
      </c>
      <c r="AS469" s="109" t="str">
        <f t="shared" si="59"/>
        <v>CORRECTO</v>
      </c>
    </row>
    <row r="470" spans="1:45" ht="24" x14ac:dyDescent="0.25">
      <c r="A470" s="134">
        <v>2676</v>
      </c>
      <c r="B470" s="135">
        <v>1052</v>
      </c>
      <c r="C470" s="10" t="s">
        <v>1784</v>
      </c>
      <c r="D470" s="136" t="s">
        <v>1126</v>
      </c>
      <c r="E470" s="136" t="s">
        <v>6</v>
      </c>
      <c r="F470" s="136" t="s">
        <v>7</v>
      </c>
      <c r="G470" s="136" t="s">
        <v>8</v>
      </c>
      <c r="H470" s="136" t="s">
        <v>474</v>
      </c>
      <c r="I470" s="137">
        <v>6224</v>
      </c>
      <c r="J470" s="8">
        <v>1</v>
      </c>
      <c r="K470" s="8" t="s">
        <v>806</v>
      </c>
      <c r="L470" s="9">
        <v>6224</v>
      </c>
      <c r="M470" s="9">
        <v>60</v>
      </c>
      <c r="N470" s="138">
        <f t="shared" si="56"/>
        <v>373440</v>
      </c>
      <c r="O470" s="11" t="s">
        <v>4165</v>
      </c>
      <c r="P470" s="22">
        <v>2.2198650055656305E-4</v>
      </c>
      <c r="Q470" s="22">
        <v>3.885727350074038E-4</v>
      </c>
      <c r="R470" s="23">
        <v>1.7758920044525044E-2</v>
      </c>
      <c r="S470" s="24">
        <v>5.8285910251110566E-3</v>
      </c>
      <c r="T470" s="23">
        <v>2.3587511069636101E-2</v>
      </c>
      <c r="U470" s="11"/>
      <c r="V470" s="28"/>
      <c r="W470" s="28"/>
      <c r="X470" s="29"/>
      <c r="Y470" s="108" t="str">
        <f t="shared" si="60"/>
        <v>NO OFERTADO</v>
      </c>
      <c r="Z470" s="108" t="str">
        <f t="shared" si="57"/>
        <v>CORRECTO</v>
      </c>
      <c r="AA470" s="29">
        <f t="shared" si="61"/>
        <v>0</v>
      </c>
      <c r="AB470" s="23">
        <v>4.4397300111312611E-3</v>
      </c>
      <c r="AC470" s="24">
        <v>1.9428636750370189E-3</v>
      </c>
      <c r="AD470" s="23">
        <v>6.38259368616828E-3</v>
      </c>
      <c r="AE470" s="28"/>
      <c r="AF470" s="28"/>
      <c r="AG470" s="28"/>
      <c r="AH470" s="29"/>
      <c r="AI470" s="108" t="str">
        <f t="shared" si="62"/>
        <v>NO OFERTADO</v>
      </c>
      <c r="AJ470" s="108" t="str">
        <f t="shared" si="58"/>
        <v>CORRECTO</v>
      </c>
      <c r="AK470" s="108"/>
      <c r="AL470" s="108"/>
      <c r="AM470" s="108"/>
      <c r="AN470" s="28"/>
      <c r="AO470" s="28"/>
      <c r="AP470" s="28"/>
      <c r="AQ470" s="29"/>
      <c r="AR470" s="108" t="str">
        <f t="shared" si="63"/>
        <v>NO OFERTADO</v>
      </c>
      <c r="AS470" s="109" t="str">
        <f t="shared" si="59"/>
        <v>CORRECTO</v>
      </c>
    </row>
    <row r="471" spans="1:45" ht="24" x14ac:dyDescent="0.25">
      <c r="A471" s="134">
        <v>2677</v>
      </c>
      <c r="B471" s="135">
        <v>2413</v>
      </c>
      <c r="C471" s="10" t="s">
        <v>4073</v>
      </c>
      <c r="D471" s="136" t="s">
        <v>5</v>
      </c>
      <c r="E471" s="136" t="s">
        <v>1086</v>
      </c>
      <c r="F471" s="136" t="s">
        <v>230</v>
      </c>
      <c r="G471" s="136" t="s">
        <v>8</v>
      </c>
      <c r="H471" s="136" t="s">
        <v>231</v>
      </c>
      <c r="I471" s="137" t="s">
        <v>45</v>
      </c>
      <c r="J471" s="8">
        <v>1</v>
      </c>
      <c r="K471" s="8" t="s">
        <v>4074</v>
      </c>
      <c r="L471" s="9">
        <v>6805.23</v>
      </c>
      <c r="M471" s="138">
        <v>1</v>
      </c>
      <c r="N471" s="138">
        <f t="shared" si="56"/>
        <v>6805.23</v>
      </c>
      <c r="O471" s="11" t="s">
        <v>4165</v>
      </c>
      <c r="P471" s="22">
        <v>4.045279544726166E-6</v>
      </c>
      <c r="Q471" s="22"/>
      <c r="R471" s="23">
        <v>3.2362236357809328E-4</v>
      </c>
      <c r="S471" s="7"/>
      <c r="T471" s="23">
        <v>3.2362236357809328E-4</v>
      </c>
      <c r="U471" s="11"/>
      <c r="V471" s="28"/>
      <c r="W471" s="28"/>
      <c r="X471" s="29"/>
      <c r="Y471" s="108" t="str">
        <f t="shared" si="60"/>
        <v>NO OFERTADO</v>
      </c>
      <c r="Z471" s="108" t="str">
        <f t="shared" si="57"/>
        <v>CORRECTO</v>
      </c>
      <c r="AA471" s="29">
        <f t="shared" si="61"/>
        <v>0</v>
      </c>
      <c r="AB471" s="23">
        <v>8.0905590894523319E-5</v>
      </c>
      <c r="AC471" s="7"/>
      <c r="AD471" s="23">
        <v>8.0905590894523319E-5</v>
      </c>
      <c r="AE471" s="28"/>
      <c r="AF471" s="28"/>
      <c r="AG471" s="28"/>
      <c r="AH471" s="29"/>
      <c r="AI471" s="108" t="str">
        <f t="shared" si="62"/>
        <v>NO OFERTADO</v>
      </c>
      <c r="AJ471" s="108" t="str">
        <f t="shared" si="58"/>
        <v>CORRECTO</v>
      </c>
      <c r="AK471" s="108"/>
      <c r="AL471" s="108"/>
      <c r="AM471" s="108"/>
      <c r="AN471" s="28"/>
      <c r="AO471" s="28"/>
      <c r="AP471" s="28"/>
      <c r="AQ471" s="29"/>
      <c r="AR471" s="108" t="str">
        <f t="shared" si="63"/>
        <v>NO OFERTADO</v>
      </c>
      <c r="AS471" s="109" t="str">
        <f t="shared" si="59"/>
        <v>CORRECTO</v>
      </c>
    </row>
    <row r="472" spans="1:45" ht="24" x14ac:dyDescent="0.25">
      <c r="A472" s="134">
        <v>2678</v>
      </c>
      <c r="B472" s="135">
        <v>2414</v>
      </c>
      <c r="C472" s="10" t="s">
        <v>4073</v>
      </c>
      <c r="D472" s="136" t="s">
        <v>411</v>
      </c>
      <c r="E472" s="136" t="s">
        <v>1086</v>
      </c>
      <c r="F472" s="136" t="s">
        <v>230</v>
      </c>
      <c r="G472" s="136" t="s">
        <v>8</v>
      </c>
      <c r="H472" s="136" t="s">
        <v>231</v>
      </c>
      <c r="I472" s="137" t="s">
        <v>45</v>
      </c>
      <c r="J472" s="8">
        <v>1</v>
      </c>
      <c r="K472" s="8" t="s">
        <v>4074</v>
      </c>
      <c r="L472" s="9">
        <v>3567.09</v>
      </c>
      <c r="M472" s="138">
        <v>1</v>
      </c>
      <c r="N472" s="138">
        <f t="shared" si="56"/>
        <v>3567.09</v>
      </c>
      <c r="O472" s="11" t="s">
        <v>4165</v>
      </c>
      <c r="P472" s="22">
        <v>2.1204097747169839E-6</v>
      </c>
      <c r="Q472" s="22"/>
      <c r="R472" s="23">
        <v>1.696327819773587E-4</v>
      </c>
      <c r="S472" s="7"/>
      <c r="T472" s="23">
        <v>1.696327819773587E-4</v>
      </c>
      <c r="U472" s="11"/>
      <c r="V472" s="28"/>
      <c r="W472" s="28"/>
      <c r="X472" s="29"/>
      <c r="Y472" s="108" t="str">
        <f t="shared" si="60"/>
        <v>NO OFERTADO</v>
      </c>
      <c r="Z472" s="108" t="str">
        <f t="shared" si="57"/>
        <v>CORRECTO</v>
      </c>
      <c r="AA472" s="29">
        <f t="shared" si="61"/>
        <v>0</v>
      </c>
      <c r="AB472" s="23">
        <v>4.2408195494339675E-5</v>
      </c>
      <c r="AC472" s="7"/>
      <c r="AD472" s="23">
        <v>4.2408195494339675E-5</v>
      </c>
      <c r="AE472" s="28"/>
      <c r="AF472" s="28"/>
      <c r="AG472" s="28"/>
      <c r="AH472" s="29"/>
      <c r="AI472" s="108" t="str">
        <f t="shared" si="62"/>
        <v>NO OFERTADO</v>
      </c>
      <c r="AJ472" s="108" t="str">
        <f t="shared" si="58"/>
        <v>CORRECTO</v>
      </c>
      <c r="AK472" s="108"/>
      <c r="AL472" s="108"/>
      <c r="AM472" s="108"/>
      <c r="AN472" s="28"/>
      <c r="AO472" s="28"/>
      <c r="AP472" s="28"/>
      <c r="AQ472" s="29"/>
      <c r="AR472" s="108" t="str">
        <f t="shared" si="63"/>
        <v>NO OFERTADO</v>
      </c>
      <c r="AS472" s="109" t="str">
        <f t="shared" si="59"/>
        <v>CORRECTO</v>
      </c>
    </row>
    <row r="473" spans="1:45" ht="24" x14ac:dyDescent="0.25">
      <c r="A473" s="134">
        <v>2679</v>
      </c>
      <c r="B473" s="135">
        <v>2113</v>
      </c>
      <c r="C473" s="10" t="s">
        <v>2039</v>
      </c>
      <c r="D473" s="136" t="s">
        <v>148</v>
      </c>
      <c r="E473" s="136" t="s">
        <v>6</v>
      </c>
      <c r="F473" s="136" t="s">
        <v>7</v>
      </c>
      <c r="G473" s="136" t="s">
        <v>8</v>
      </c>
      <c r="H473" s="136" t="s">
        <v>7</v>
      </c>
      <c r="I473" s="137">
        <v>1835.0000000000002</v>
      </c>
      <c r="J473" s="8">
        <v>1</v>
      </c>
      <c r="K473" s="8" t="s">
        <v>2040</v>
      </c>
      <c r="L473" s="9">
        <v>1769</v>
      </c>
      <c r="M473" s="138">
        <v>60</v>
      </c>
      <c r="N473" s="138">
        <f t="shared" si="56"/>
        <v>106140</v>
      </c>
      <c r="O473" s="11" t="s">
        <v>4165</v>
      </c>
      <c r="P473" s="22">
        <v>6.3093528194820063E-5</v>
      </c>
      <c r="Q473" s="22">
        <v>1.1044106173330612E-4</v>
      </c>
      <c r="R473" s="23">
        <v>5.0474822555856055E-3</v>
      </c>
      <c r="S473" s="24">
        <v>1.6566159259995918E-3</v>
      </c>
      <c r="T473" s="23">
        <v>6.7040981815851969E-3</v>
      </c>
      <c r="U473" s="11"/>
      <c r="V473" s="28"/>
      <c r="W473" s="28"/>
      <c r="X473" s="29"/>
      <c r="Y473" s="108" t="str">
        <f t="shared" si="60"/>
        <v>NO OFERTADO</v>
      </c>
      <c r="Z473" s="108" t="str">
        <f t="shared" si="57"/>
        <v>CORRECTO</v>
      </c>
      <c r="AA473" s="29">
        <f t="shared" si="61"/>
        <v>0</v>
      </c>
      <c r="AB473" s="23">
        <v>1.2618705638964014E-3</v>
      </c>
      <c r="AC473" s="24">
        <v>5.5220530866653065E-4</v>
      </c>
      <c r="AD473" s="23">
        <v>1.8140758725629321E-3</v>
      </c>
      <c r="AE473" s="28"/>
      <c r="AF473" s="28"/>
      <c r="AG473" s="28"/>
      <c r="AH473" s="29"/>
      <c r="AI473" s="108" t="str">
        <f t="shared" si="62"/>
        <v>NO OFERTADO</v>
      </c>
      <c r="AJ473" s="108" t="str">
        <f t="shared" si="58"/>
        <v>CORRECTO</v>
      </c>
      <c r="AK473" s="108"/>
      <c r="AL473" s="108"/>
      <c r="AM473" s="108"/>
      <c r="AN473" s="28"/>
      <c r="AO473" s="28"/>
      <c r="AP473" s="28"/>
      <c r="AQ473" s="29"/>
      <c r="AR473" s="108" t="str">
        <f t="shared" si="63"/>
        <v>NO OFERTADO</v>
      </c>
      <c r="AS473" s="109" t="str">
        <f t="shared" si="59"/>
        <v>CORRECTO</v>
      </c>
    </row>
    <row r="474" spans="1:45" ht="24" x14ac:dyDescent="0.25">
      <c r="A474" s="134">
        <v>2680</v>
      </c>
      <c r="B474" s="135">
        <v>2416</v>
      </c>
      <c r="C474" s="10" t="s">
        <v>4075</v>
      </c>
      <c r="D474" s="136" t="s">
        <v>108</v>
      </c>
      <c r="E474" s="136" t="s">
        <v>6</v>
      </c>
      <c r="F474" s="136" t="s">
        <v>6</v>
      </c>
      <c r="G474" s="136" t="s">
        <v>8</v>
      </c>
      <c r="H474" s="136" t="s">
        <v>7</v>
      </c>
      <c r="I474" s="137" t="s">
        <v>45</v>
      </c>
      <c r="J474" s="8">
        <v>1</v>
      </c>
      <c r="K474" s="8" t="s">
        <v>4078</v>
      </c>
      <c r="L474" s="9">
        <v>423.55</v>
      </c>
      <c r="M474" s="138">
        <v>60</v>
      </c>
      <c r="N474" s="138">
        <f t="shared" si="56"/>
        <v>25413</v>
      </c>
      <c r="O474" s="11" t="s">
        <v>4165</v>
      </c>
      <c r="P474" s="22">
        <v>1.5106423893112513E-5</v>
      </c>
      <c r="Q474" s="22"/>
      <c r="R474" s="23">
        <v>1.2085139114490009E-3</v>
      </c>
      <c r="S474" s="7"/>
      <c r="T474" s="23">
        <v>1.2085139114490009E-3</v>
      </c>
      <c r="U474" s="11"/>
      <c r="V474" s="28"/>
      <c r="W474" s="28"/>
      <c r="X474" s="29"/>
      <c r="Y474" s="108" t="str">
        <f t="shared" si="60"/>
        <v>NO OFERTADO</v>
      </c>
      <c r="Z474" s="108" t="str">
        <f t="shared" si="57"/>
        <v>CORRECTO</v>
      </c>
      <c r="AA474" s="29">
        <f t="shared" si="61"/>
        <v>0</v>
      </c>
      <c r="AB474" s="23">
        <v>3.0212847786225024E-4</v>
      </c>
      <c r="AC474" s="7"/>
      <c r="AD474" s="23">
        <v>3.0212847786225024E-4</v>
      </c>
      <c r="AE474" s="28"/>
      <c r="AF474" s="28"/>
      <c r="AG474" s="28"/>
      <c r="AH474" s="29"/>
      <c r="AI474" s="108" t="str">
        <f t="shared" si="62"/>
        <v>NO OFERTADO</v>
      </c>
      <c r="AJ474" s="108" t="str">
        <f t="shared" si="58"/>
        <v>CORRECTO</v>
      </c>
      <c r="AK474" s="108"/>
      <c r="AL474" s="108"/>
      <c r="AM474" s="108"/>
      <c r="AN474" s="28"/>
      <c r="AO474" s="28"/>
      <c r="AP474" s="28"/>
      <c r="AQ474" s="29"/>
      <c r="AR474" s="108" t="str">
        <f t="shared" si="63"/>
        <v>NO OFERTADO</v>
      </c>
      <c r="AS474" s="109" t="str">
        <f t="shared" si="59"/>
        <v>CORRECTO</v>
      </c>
    </row>
    <row r="475" spans="1:45" ht="24" x14ac:dyDescent="0.25">
      <c r="A475" s="134">
        <v>2681</v>
      </c>
      <c r="B475" s="135">
        <v>2417</v>
      </c>
      <c r="C475" s="10" t="s">
        <v>4075</v>
      </c>
      <c r="D475" s="136" t="s">
        <v>24</v>
      </c>
      <c r="E475" s="136" t="s">
        <v>6</v>
      </c>
      <c r="F475" s="136" t="s">
        <v>6</v>
      </c>
      <c r="G475" s="136" t="s">
        <v>8</v>
      </c>
      <c r="H475" s="136" t="s">
        <v>7</v>
      </c>
      <c r="I475" s="137" t="s">
        <v>45</v>
      </c>
      <c r="J475" s="8">
        <v>1</v>
      </c>
      <c r="K475" s="8" t="s">
        <v>4079</v>
      </c>
      <c r="L475" s="9">
        <v>261.42</v>
      </c>
      <c r="M475" s="138">
        <v>60</v>
      </c>
      <c r="N475" s="138">
        <f t="shared" si="56"/>
        <v>15685.2</v>
      </c>
      <c r="O475" s="11" t="s">
        <v>4165</v>
      </c>
      <c r="P475" s="22">
        <v>9.323861017913997E-6</v>
      </c>
      <c r="Q475" s="22"/>
      <c r="R475" s="23">
        <v>7.4590888143311973E-4</v>
      </c>
      <c r="S475" s="7"/>
      <c r="T475" s="23">
        <v>7.4590888143311973E-4</v>
      </c>
      <c r="U475" s="11"/>
      <c r="V475" s="28"/>
      <c r="W475" s="28"/>
      <c r="X475" s="29"/>
      <c r="Y475" s="108" t="str">
        <f t="shared" si="60"/>
        <v>NO OFERTADO</v>
      </c>
      <c r="Z475" s="108" t="str">
        <f t="shared" si="57"/>
        <v>CORRECTO</v>
      </c>
      <c r="AA475" s="29">
        <f t="shared" si="61"/>
        <v>0</v>
      </c>
      <c r="AB475" s="23">
        <v>1.8647722035827993E-4</v>
      </c>
      <c r="AC475" s="7"/>
      <c r="AD475" s="23">
        <v>1.8647722035827993E-4</v>
      </c>
      <c r="AE475" s="28"/>
      <c r="AF475" s="28"/>
      <c r="AG475" s="28"/>
      <c r="AH475" s="29"/>
      <c r="AI475" s="108" t="str">
        <f t="shared" si="62"/>
        <v>NO OFERTADO</v>
      </c>
      <c r="AJ475" s="108" t="str">
        <f t="shared" si="58"/>
        <v>CORRECTO</v>
      </c>
      <c r="AK475" s="108"/>
      <c r="AL475" s="108"/>
      <c r="AM475" s="108"/>
      <c r="AN475" s="28"/>
      <c r="AO475" s="28"/>
      <c r="AP475" s="28"/>
      <c r="AQ475" s="29"/>
      <c r="AR475" s="108" t="str">
        <f t="shared" si="63"/>
        <v>NO OFERTADO</v>
      </c>
      <c r="AS475" s="109" t="str">
        <f t="shared" si="59"/>
        <v>CORRECTO</v>
      </c>
    </row>
    <row r="476" spans="1:45" x14ac:dyDescent="0.25">
      <c r="A476" s="134">
        <v>2682</v>
      </c>
      <c r="B476" s="135">
        <v>2415</v>
      </c>
      <c r="C476" s="10" t="s">
        <v>4075</v>
      </c>
      <c r="D476" s="136" t="s">
        <v>4076</v>
      </c>
      <c r="E476" s="136" t="s">
        <v>36</v>
      </c>
      <c r="F476" s="136" t="s">
        <v>36</v>
      </c>
      <c r="G476" s="136" t="s">
        <v>17</v>
      </c>
      <c r="H476" s="136" t="s">
        <v>36</v>
      </c>
      <c r="I476" s="137" t="s">
        <v>45</v>
      </c>
      <c r="J476" s="8">
        <v>1</v>
      </c>
      <c r="K476" s="8" t="s">
        <v>4077</v>
      </c>
      <c r="L476" s="9">
        <v>546.52</v>
      </c>
      <c r="M476" s="138">
        <v>1</v>
      </c>
      <c r="N476" s="138">
        <f t="shared" si="56"/>
        <v>546.52</v>
      </c>
      <c r="O476" s="11" t="s">
        <v>4165</v>
      </c>
      <c r="P476" s="22">
        <v>3.2487163208058281E-7</v>
      </c>
      <c r="Q476" s="22"/>
      <c r="R476" s="23">
        <v>2.5989730566446624E-5</v>
      </c>
      <c r="S476" s="7"/>
      <c r="T476" s="23">
        <v>2.5989730566446624E-5</v>
      </c>
      <c r="U476" s="11"/>
      <c r="V476" s="28"/>
      <c r="W476" s="28"/>
      <c r="X476" s="29"/>
      <c r="Y476" s="108" t="str">
        <f t="shared" si="60"/>
        <v>NO OFERTADO</v>
      </c>
      <c r="Z476" s="108" t="str">
        <f t="shared" si="57"/>
        <v>CORRECTO</v>
      </c>
      <c r="AA476" s="29">
        <f t="shared" si="61"/>
        <v>0</v>
      </c>
      <c r="AB476" s="23">
        <v>6.497432641611656E-6</v>
      </c>
      <c r="AC476" s="7"/>
      <c r="AD476" s="23">
        <v>6.497432641611656E-6</v>
      </c>
      <c r="AE476" s="28"/>
      <c r="AF476" s="28"/>
      <c r="AG476" s="28"/>
      <c r="AH476" s="29"/>
      <c r="AI476" s="108" t="str">
        <f t="shared" si="62"/>
        <v>NO OFERTADO</v>
      </c>
      <c r="AJ476" s="108" t="str">
        <f t="shared" si="58"/>
        <v>CORRECTO</v>
      </c>
      <c r="AK476" s="108"/>
      <c r="AL476" s="108"/>
      <c r="AM476" s="108"/>
      <c r="AN476" s="28"/>
      <c r="AO476" s="28"/>
      <c r="AP476" s="28"/>
      <c r="AQ476" s="29"/>
      <c r="AR476" s="108" t="str">
        <f t="shared" si="63"/>
        <v>NO OFERTADO</v>
      </c>
      <c r="AS476" s="109" t="str">
        <f t="shared" si="59"/>
        <v>CORRECTO</v>
      </c>
    </row>
    <row r="477" spans="1:45" x14ac:dyDescent="0.25">
      <c r="A477" s="134">
        <v>2683</v>
      </c>
      <c r="B477" s="135">
        <v>2159</v>
      </c>
      <c r="C477" s="10" t="s">
        <v>3716</v>
      </c>
      <c r="D477" s="136" t="s">
        <v>562</v>
      </c>
      <c r="E477" s="136" t="s">
        <v>3715</v>
      </c>
      <c r="F477" s="136" t="s">
        <v>3715</v>
      </c>
      <c r="G477" s="136" t="s">
        <v>562</v>
      </c>
      <c r="H477" s="136" t="s">
        <v>3715</v>
      </c>
      <c r="I477" s="137" t="s">
        <v>45</v>
      </c>
      <c r="J477" s="8">
        <v>1</v>
      </c>
      <c r="K477" s="8" t="s">
        <v>562</v>
      </c>
      <c r="L477" s="9">
        <v>158.1</v>
      </c>
      <c r="M477" s="138">
        <v>1</v>
      </c>
      <c r="N477" s="138">
        <f t="shared" si="56"/>
        <v>158.1</v>
      </c>
      <c r="O477" s="11" t="s">
        <v>4165</v>
      </c>
      <c r="P477" s="22">
        <v>9.3980467378943388E-8</v>
      </c>
      <c r="Q477" s="22"/>
      <c r="R477" s="23">
        <v>7.5184373903154708E-6</v>
      </c>
      <c r="S477" s="7"/>
      <c r="T477" s="23">
        <v>7.5184373903154708E-6</v>
      </c>
      <c r="U477" s="11"/>
      <c r="V477" s="28"/>
      <c r="W477" s="28"/>
      <c r="X477" s="29"/>
      <c r="Y477" s="108" t="str">
        <f t="shared" si="60"/>
        <v>NO OFERTADO</v>
      </c>
      <c r="Z477" s="108" t="str">
        <f t="shared" si="57"/>
        <v>CORRECTO</v>
      </c>
      <c r="AA477" s="29">
        <f t="shared" si="61"/>
        <v>0</v>
      </c>
      <c r="AB477" s="23">
        <v>1.8796093475788677E-6</v>
      </c>
      <c r="AC477" s="7"/>
      <c r="AD477" s="23">
        <v>1.8796093475788677E-6</v>
      </c>
      <c r="AE477" s="28"/>
      <c r="AF477" s="28"/>
      <c r="AG477" s="28"/>
      <c r="AH477" s="29"/>
      <c r="AI477" s="108" t="str">
        <f t="shared" si="62"/>
        <v>NO OFERTADO</v>
      </c>
      <c r="AJ477" s="108" t="str">
        <f t="shared" si="58"/>
        <v>CORRECTO</v>
      </c>
      <c r="AK477" s="108"/>
      <c r="AL477" s="108"/>
      <c r="AM477" s="108"/>
      <c r="AN477" s="28"/>
      <c r="AO477" s="28"/>
      <c r="AP477" s="28"/>
      <c r="AQ477" s="29"/>
      <c r="AR477" s="108" t="str">
        <f t="shared" si="63"/>
        <v>NO OFERTADO</v>
      </c>
      <c r="AS477" s="109" t="str">
        <f t="shared" si="59"/>
        <v>CORRECTO</v>
      </c>
    </row>
    <row r="478" spans="1:45" x14ac:dyDescent="0.25">
      <c r="A478" s="134">
        <v>2684</v>
      </c>
      <c r="B478" s="135">
        <v>2079</v>
      </c>
      <c r="C478" s="10" t="s">
        <v>3610</v>
      </c>
      <c r="D478" s="136" t="s">
        <v>562</v>
      </c>
      <c r="E478" s="136" t="s">
        <v>787</v>
      </c>
      <c r="F478" s="136" t="s">
        <v>81</v>
      </c>
      <c r="G478" s="136" t="s">
        <v>17</v>
      </c>
      <c r="H478" s="136" t="s">
        <v>81</v>
      </c>
      <c r="I478" s="137" t="s">
        <v>45</v>
      </c>
      <c r="J478" s="8">
        <v>1</v>
      </c>
      <c r="K478" s="8" t="s">
        <v>562</v>
      </c>
      <c r="L478" s="9">
        <v>5675.4</v>
      </c>
      <c r="M478" s="138">
        <v>1</v>
      </c>
      <c r="N478" s="138">
        <f t="shared" si="56"/>
        <v>5675.4</v>
      </c>
      <c r="O478" s="11" t="s">
        <v>4165</v>
      </c>
      <c r="P478" s="22">
        <v>3.3736669485291287E-6</v>
      </c>
      <c r="Q478" s="22"/>
      <c r="R478" s="23">
        <v>2.6989335588233028E-4</v>
      </c>
      <c r="S478" s="7"/>
      <c r="T478" s="23">
        <v>2.6989335588233028E-4</v>
      </c>
      <c r="U478" s="11"/>
      <c r="V478" s="28"/>
      <c r="W478" s="28"/>
      <c r="X478" s="29"/>
      <c r="Y478" s="108" t="str">
        <f t="shared" si="60"/>
        <v>NO OFERTADO</v>
      </c>
      <c r="Z478" s="108" t="str">
        <f t="shared" si="57"/>
        <v>CORRECTO</v>
      </c>
      <c r="AA478" s="29">
        <f t="shared" si="61"/>
        <v>0</v>
      </c>
      <c r="AB478" s="23">
        <v>6.7473338970582569E-5</v>
      </c>
      <c r="AC478" s="7"/>
      <c r="AD478" s="23">
        <v>6.7473338970582569E-5</v>
      </c>
      <c r="AE478" s="28"/>
      <c r="AF478" s="28"/>
      <c r="AG478" s="28"/>
      <c r="AH478" s="29"/>
      <c r="AI478" s="108" t="str">
        <f t="shared" si="62"/>
        <v>NO OFERTADO</v>
      </c>
      <c r="AJ478" s="108" t="str">
        <f t="shared" si="58"/>
        <v>CORRECTO</v>
      </c>
      <c r="AK478" s="108"/>
      <c r="AL478" s="108"/>
      <c r="AM478" s="108"/>
      <c r="AN478" s="28"/>
      <c r="AO478" s="28"/>
      <c r="AP478" s="28"/>
      <c r="AQ478" s="29"/>
      <c r="AR478" s="108" t="str">
        <f t="shared" si="63"/>
        <v>NO OFERTADO</v>
      </c>
      <c r="AS478" s="109" t="str">
        <f t="shared" si="59"/>
        <v>CORRECTO</v>
      </c>
    </row>
    <row r="479" spans="1:45" x14ac:dyDescent="0.25">
      <c r="A479" s="134">
        <v>2685</v>
      </c>
      <c r="B479" s="135">
        <v>2158</v>
      </c>
      <c r="C479" s="10" t="s">
        <v>3714</v>
      </c>
      <c r="D479" s="136" t="s">
        <v>562</v>
      </c>
      <c r="E479" s="136" t="s">
        <v>3715</v>
      </c>
      <c r="F479" s="136" t="s">
        <v>3715</v>
      </c>
      <c r="G479" s="136" t="s">
        <v>562</v>
      </c>
      <c r="H479" s="136" t="s">
        <v>3715</v>
      </c>
      <c r="I479" s="137" t="s">
        <v>45</v>
      </c>
      <c r="J479" s="8">
        <v>1</v>
      </c>
      <c r="K479" s="8" t="s">
        <v>562</v>
      </c>
      <c r="L479" s="9">
        <v>159.86000000000001</v>
      </c>
      <c r="M479" s="138">
        <v>1</v>
      </c>
      <c r="N479" s="138">
        <f t="shared" si="56"/>
        <v>159.86000000000001</v>
      </c>
      <c r="O479" s="11" t="s">
        <v>4165</v>
      </c>
      <c r="P479" s="22">
        <v>9.5026676250461049E-8</v>
      </c>
      <c r="Q479" s="22"/>
      <c r="R479" s="23">
        <v>7.6021341000368841E-6</v>
      </c>
      <c r="S479" s="7"/>
      <c r="T479" s="23">
        <v>7.6021341000368841E-6</v>
      </c>
      <c r="U479" s="11"/>
      <c r="V479" s="28"/>
      <c r="W479" s="28"/>
      <c r="X479" s="29"/>
      <c r="Y479" s="108" t="str">
        <f t="shared" si="60"/>
        <v>NO OFERTADO</v>
      </c>
      <c r="Z479" s="108" t="str">
        <f t="shared" si="57"/>
        <v>CORRECTO</v>
      </c>
      <c r="AA479" s="29">
        <f t="shared" si="61"/>
        <v>0</v>
      </c>
      <c r="AB479" s="23">
        <v>1.900533525009221E-6</v>
      </c>
      <c r="AC479" s="7"/>
      <c r="AD479" s="23">
        <v>1.900533525009221E-6</v>
      </c>
      <c r="AE479" s="28"/>
      <c r="AF479" s="28"/>
      <c r="AG479" s="28"/>
      <c r="AH479" s="29"/>
      <c r="AI479" s="108" t="str">
        <f t="shared" si="62"/>
        <v>NO OFERTADO</v>
      </c>
      <c r="AJ479" s="108" t="str">
        <f t="shared" si="58"/>
        <v>CORRECTO</v>
      </c>
      <c r="AK479" s="108"/>
      <c r="AL479" s="108"/>
      <c r="AM479" s="108"/>
      <c r="AN479" s="28"/>
      <c r="AO479" s="28"/>
      <c r="AP479" s="28"/>
      <c r="AQ479" s="29"/>
      <c r="AR479" s="108" t="str">
        <f t="shared" si="63"/>
        <v>NO OFERTADO</v>
      </c>
      <c r="AS479" s="109" t="str">
        <f t="shared" si="59"/>
        <v>CORRECTO</v>
      </c>
    </row>
    <row r="480" spans="1:45" x14ac:dyDescent="0.25">
      <c r="A480" s="134">
        <v>2686</v>
      </c>
      <c r="B480" s="135">
        <v>1980</v>
      </c>
      <c r="C480" s="10" t="s">
        <v>3053</v>
      </c>
      <c r="D480" s="136" t="s">
        <v>3054</v>
      </c>
      <c r="E480" s="136" t="s">
        <v>3342</v>
      </c>
      <c r="F480" s="136" t="s">
        <v>241</v>
      </c>
      <c r="G480" s="136" t="s">
        <v>242</v>
      </c>
      <c r="H480" s="136" t="s">
        <v>243</v>
      </c>
      <c r="I480" s="137" t="s">
        <v>45</v>
      </c>
      <c r="J480" s="8">
        <v>40</v>
      </c>
      <c r="K480" s="8" t="s">
        <v>924</v>
      </c>
      <c r="L480" s="9">
        <v>920.68</v>
      </c>
      <c r="M480" s="138">
        <v>40</v>
      </c>
      <c r="N480" s="138">
        <f t="shared" si="56"/>
        <v>36827.199999999997</v>
      </c>
      <c r="O480" s="11" t="s">
        <v>4165</v>
      </c>
      <c r="P480" s="22">
        <v>2.1891445087019759E-5</v>
      </c>
      <c r="Q480" s="22"/>
      <c r="R480" s="23">
        <v>1.7513156069615806E-3</v>
      </c>
      <c r="S480" s="7"/>
      <c r="T480" s="23">
        <v>1.7513156069615806E-3</v>
      </c>
      <c r="U480" s="11"/>
      <c r="V480" s="28"/>
      <c r="W480" s="28"/>
      <c r="X480" s="29"/>
      <c r="Y480" s="108" t="str">
        <f t="shared" si="60"/>
        <v>NO OFERTADO</v>
      </c>
      <c r="Z480" s="108" t="str">
        <f t="shared" si="57"/>
        <v>CORRECTO</v>
      </c>
      <c r="AA480" s="29">
        <f t="shared" si="61"/>
        <v>0</v>
      </c>
      <c r="AB480" s="23">
        <v>4.3782890174039516E-4</v>
      </c>
      <c r="AC480" s="7"/>
      <c r="AD480" s="23">
        <v>4.3782890174039516E-4</v>
      </c>
      <c r="AE480" s="28"/>
      <c r="AF480" s="28"/>
      <c r="AG480" s="28"/>
      <c r="AH480" s="29"/>
      <c r="AI480" s="108" t="str">
        <f t="shared" si="62"/>
        <v>NO OFERTADO</v>
      </c>
      <c r="AJ480" s="108" t="str">
        <f t="shared" si="58"/>
        <v>CORRECTO</v>
      </c>
      <c r="AK480" s="108"/>
      <c r="AL480" s="108"/>
      <c r="AM480" s="108"/>
      <c r="AN480" s="28"/>
      <c r="AO480" s="28"/>
      <c r="AP480" s="28"/>
      <c r="AQ480" s="29"/>
      <c r="AR480" s="108" t="str">
        <f t="shared" si="63"/>
        <v>NO OFERTADO</v>
      </c>
      <c r="AS480" s="109" t="str">
        <f t="shared" si="59"/>
        <v>CORRECTO</v>
      </c>
    </row>
    <row r="481" spans="1:45" x14ac:dyDescent="0.25">
      <c r="A481" s="134">
        <v>2687</v>
      </c>
      <c r="B481" s="135">
        <v>1745</v>
      </c>
      <c r="C481" s="10" t="s">
        <v>3053</v>
      </c>
      <c r="D481" s="136" t="s">
        <v>3054</v>
      </c>
      <c r="E481" s="136" t="s">
        <v>820</v>
      </c>
      <c r="F481" s="136" t="s">
        <v>241</v>
      </c>
      <c r="G481" s="136" t="s">
        <v>242</v>
      </c>
      <c r="H481" s="136" t="s">
        <v>267</v>
      </c>
      <c r="I481" s="137" t="s">
        <v>45</v>
      </c>
      <c r="J481" s="8">
        <v>40</v>
      </c>
      <c r="K481" s="8" t="s">
        <v>3055</v>
      </c>
      <c r="L481" s="9">
        <v>833.44</v>
      </c>
      <c r="M481" s="9">
        <v>40</v>
      </c>
      <c r="N481" s="138">
        <f t="shared" si="56"/>
        <v>33337.600000000006</v>
      </c>
      <c r="O481" s="11" t="s">
        <v>4165</v>
      </c>
      <c r="P481" s="22">
        <v>1.9817098224492498E-5</v>
      </c>
      <c r="Q481" s="22"/>
      <c r="R481" s="23">
        <v>1.5853678579593998E-3</v>
      </c>
      <c r="S481" s="7"/>
      <c r="T481" s="23">
        <v>1.5853678579593998E-3</v>
      </c>
      <c r="U481" s="11"/>
      <c r="V481" s="28"/>
      <c r="W481" s="28"/>
      <c r="X481" s="29"/>
      <c r="Y481" s="108" t="str">
        <f t="shared" si="60"/>
        <v>NO OFERTADO</v>
      </c>
      <c r="Z481" s="108" t="str">
        <f t="shared" si="57"/>
        <v>CORRECTO</v>
      </c>
      <c r="AA481" s="29">
        <f t="shared" si="61"/>
        <v>0</v>
      </c>
      <c r="AB481" s="23">
        <v>3.9634196448984994E-4</v>
      </c>
      <c r="AC481" s="7"/>
      <c r="AD481" s="23">
        <v>3.9634196448984994E-4</v>
      </c>
      <c r="AE481" s="28"/>
      <c r="AF481" s="28"/>
      <c r="AG481" s="28"/>
      <c r="AH481" s="29"/>
      <c r="AI481" s="108" t="str">
        <f t="shared" si="62"/>
        <v>NO OFERTADO</v>
      </c>
      <c r="AJ481" s="108" t="str">
        <f t="shared" si="58"/>
        <v>CORRECTO</v>
      </c>
      <c r="AK481" s="108"/>
      <c r="AL481" s="108"/>
      <c r="AM481" s="108"/>
      <c r="AN481" s="28"/>
      <c r="AO481" s="28"/>
      <c r="AP481" s="28"/>
      <c r="AQ481" s="29"/>
      <c r="AR481" s="108" t="str">
        <f t="shared" si="63"/>
        <v>NO OFERTADO</v>
      </c>
      <c r="AS481" s="109" t="str">
        <f t="shared" si="59"/>
        <v>CORRECTO</v>
      </c>
    </row>
    <row r="482" spans="1:45" ht="24" x14ac:dyDescent="0.25">
      <c r="A482" s="134">
        <v>2688</v>
      </c>
      <c r="B482" s="135">
        <v>2418</v>
      </c>
      <c r="C482" s="10" t="s">
        <v>4080</v>
      </c>
      <c r="D482" s="136" t="s">
        <v>1472</v>
      </c>
      <c r="E482" s="136" t="s">
        <v>7</v>
      </c>
      <c r="F482" s="136" t="s">
        <v>7</v>
      </c>
      <c r="G482" s="136" t="s">
        <v>8</v>
      </c>
      <c r="H482" s="136" t="s">
        <v>7</v>
      </c>
      <c r="I482" s="137" t="s">
        <v>45</v>
      </c>
      <c r="J482" s="8">
        <v>1</v>
      </c>
      <c r="K482" s="8" t="s">
        <v>562</v>
      </c>
      <c r="L482" s="9">
        <v>4566.6000000000004</v>
      </c>
      <c r="M482" s="138">
        <v>30</v>
      </c>
      <c r="N482" s="138">
        <f t="shared" si="56"/>
        <v>136998</v>
      </c>
      <c r="O482" s="11" t="s">
        <v>4165</v>
      </c>
      <c r="P482" s="22">
        <v>8.1436660784190302E-5</v>
      </c>
      <c r="Q482" s="22"/>
      <c r="R482" s="23">
        <v>6.5149328627352246E-3</v>
      </c>
      <c r="S482" s="7"/>
      <c r="T482" s="23">
        <v>6.5149328627352246E-3</v>
      </c>
      <c r="U482" s="11"/>
      <c r="V482" s="28"/>
      <c r="W482" s="28"/>
      <c r="X482" s="29"/>
      <c r="Y482" s="108" t="str">
        <f t="shared" si="60"/>
        <v>NO OFERTADO</v>
      </c>
      <c r="Z482" s="108" t="str">
        <f t="shared" si="57"/>
        <v>CORRECTO</v>
      </c>
      <c r="AA482" s="29">
        <f t="shared" si="61"/>
        <v>0</v>
      </c>
      <c r="AB482" s="23">
        <v>1.6287332156838061E-3</v>
      </c>
      <c r="AC482" s="7"/>
      <c r="AD482" s="23">
        <v>1.6287332156838061E-3</v>
      </c>
      <c r="AE482" s="28"/>
      <c r="AF482" s="28"/>
      <c r="AG482" s="28"/>
      <c r="AH482" s="29"/>
      <c r="AI482" s="108" t="str">
        <f t="shared" si="62"/>
        <v>NO OFERTADO</v>
      </c>
      <c r="AJ482" s="108" t="str">
        <f t="shared" si="58"/>
        <v>CORRECTO</v>
      </c>
      <c r="AK482" s="108"/>
      <c r="AL482" s="108"/>
      <c r="AM482" s="108"/>
      <c r="AN482" s="28"/>
      <c r="AO482" s="28"/>
      <c r="AP482" s="28"/>
      <c r="AQ482" s="29"/>
      <c r="AR482" s="108" t="str">
        <f t="shared" si="63"/>
        <v>NO OFERTADO</v>
      </c>
      <c r="AS482" s="109" t="str">
        <f t="shared" si="59"/>
        <v>CORRECTO</v>
      </c>
    </row>
    <row r="483" spans="1:45" ht="24" x14ac:dyDescent="0.25">
      <c r="A483" s="134">
        <v>2689</v>
      </c>
      <c r="B483" s="135">
        <v>2419</v>
      </c>
      <c r="C483" s="10" t="s">
        <v>4081</v>
      </c>
      <c r="D483" s="136" t="s">
        <v>688</v>
      </c>
      <c r="E483" s="136" t="s">
        <v>6</v>
      </c>
      <c r="F483" s="136" t="s">
        <v>101</v>
      </c>
      <c r="G483" s="136" t="s">
        <v>8</v>
      </c>
      <c r="H483" s="136" t="s">
        <v>7</v>
      </c>
      <c r="I483" s="137">
        <v>12910.1</v>
      </c>
      <c r="J483" s="8">
        <v>1</v>
      </c>
      <c r="K483" s="8" t="s">
        <v>4082</v>
      </c>
      <c r="L483" s="9">
        <v>12910.1</v>
      </c>
      <c r="M483" s="138">
        <v>4</v>
      </c>
      <c r="N483" s="138">
        <f t="shared" si="56"/>
        <v>51640.4</v>
      </c>
      <c r="O483" s="11" t="s">
        <v>4165</v>
      </c>
      <c r="P483" s="22">
        <v>3.0696957164045464E-5</v>
      </c>
      <c r="Q483" s="22">
        <v>5.3732999852389502E-5</v>
      </c>
      <c r="R483" s="23">
        <v>2.455756573123637E-3</v>
      </c>
      <c r="S483" s="24">
        <v>8.0599499778584254E-4</v>
      </c>
      <c r="T483" s="23">
        <v>3.2617515709094796E-3</v>
      </c>
      <c r="U483" s="11"/>
      <c r="V483" s="28"/>
      <c r="W483" s="28"/>
      <c r="X483" s="29"/>
      <c r="Y483" s="108" t="str">
        <f t="shared" si="60"/>
        <v>NO OFERTADO</v>
      </c>
      <c r="Z483" s="108" t="str">
        <f t="shared" si="57"/>
        <v>CORRECTO</v>
      </c>
      <c r="AA483" s="29">
        <f t="shared" si="61"/>
        <v>0</v>
      </c>
      <c r="AB483" s="23">
        <v>6.1393914328090925E-4</v>
      </c>
      <c r="AC483" s="24">
        <v>2.6866499926194749E-4</v>
      </c>
      <c r="AD483" s="23">
        <v>8.826041425428568E-4</v>
      </c>
      <c r="AE483" s="28"/>
      <c r="AF483" s="28"/>
      <c r="AG483" s="28"/>
      <c r="AH483" s="29"/>
      <c r="AI483" s="108" t="str">
        <f t="shared" si="62"/>
        <v>NO OFERTADO</v>
      </c>
      <c r="AJ483" s="108" t="str">
        <f t="shared" si="58"/>
        <v>CORRECTO</v>
      </c>
      <c r="AK483" s="108"/>
      <c r="AL483" s="108"/>
      <c r="AM483" s="108"/>
      <c r="AN483" s="28"/>
      <c r="AO483" s="28"/>
      <c r="AP483" s="28"/>
      <c r="AQ483" s="29"/>
      <c r="AR483" s="108" t="str">
        <f t="shared" si="63"/>
        <v>NO OFERTADO</v>
      </c>
      <c r="AS483" s="109" t="str">
        <f t="shared" si="59"/>
        <v>CORRECTO</v>
      </c>
    </row>
    <row r="484" spans="1:45" ht="24" x14ac:dyDescent="0.25">
      <c r="A484" s="134">
        <v>2690</v>
      </c>
      <c r="B484" s="135">
        <v>2420</v>
      </c>
      <c r="C484" s="10" t="s">
        <v>769</v>
      </c>
      <c r="D484" s="136" t="s">
        <v>744</v>
      </c>
      <c r="E484" s="136" t="s">
        <v>6</v>
      </c>
      <c r="F484" s="136" t="s">
        <v>101</v>
      </c>
      <c r="G484" s="136" t="s">
        <v>8</v>
      </c>
      <c r="H484" s="136" t="s">
        <v>7</v>
      </c>
      <c r="I484" s="137">
        <v>209.32</v>
      </c>
      <c r="J484" s="8">
        <v>1</v>
      </c>
      <c r="K484" s="8" t="s">
        <v>771</v>
      </c>
      <c r="L484" s="9">
        <v>209.32</v>
      </c>
      <c r="M484" s="138">
        <v>60</v>
      </c>
      <c r="N484" s="138">
        <f t="shared" si="56"/>
        <v>12559.199999999999</v>
      </c>
      <c r="O484" s="11" t="s">
        <v>4165</v>
      </c>
      <c r="P484" s="22">
        <v>7.4656513972525345E-6</v>
      </c>
      <c r="Q484" s="22">
        <v>1.3068130606000925E-5</v>
      </c>
      <c r="R484" s="23">
        <v>5.9725211178020276E-4</v>
      </c>
      <c r="S484" s="24">
        <v>1.9602195909001387E-4</v>
      </c>
      <c r="T484" s="23">
        <v>7.9327407087021666E-4</v>
      </c>
      <c r="U484" s="11"/>
      <c r="V484" s="28"/>
      <c r="W484" s="28"/>
      <c r="X484" s="29"/>
      <c r="Y484" s="108" t="str">
        <f t="shared" si="60"/>
        <v>NO OFERTADO</v>
      </c>
      <c r="Z484" s="108" t="str">
        <f t="shared" si="57"/>
        <v>CORRECTO</v>
      </c>
      <c r="AA484" s="29">
        <f t="shared" si="61"/>
        <v>0</v>
      </c>
      <c r="AB484" s="23">
        <v>1.4931302794505069E-4</v>
      </c>
      <c r="AC484" s="24">
        <v>6.5340653030004618E-5</v>
      </c>
      <c r="AD484" s="23">
        <v>2.146536809750553E-4</v>
      </c>
      <c r="AE484" s="28"/>
      <c r="AF484" s="28"/>
      <c r="AG484" s="28"/>
      <c r="AH484" s="29"/>
      <c r="AI484" s="108" t="str">
        <f t="shared" si="62"/>
        <v>NO OFERTADO</v>
      </c>
      <c r="AJ484" s="108" t="str">
        <f t="shared" si="58"/>
        <v>CORRECTO</v>
      </c>
      <c r="AK484" s="108"/>
      <c r="AL484" s="108"/>
      <c r="AM484" s="108"/>
      <c r="AN484" s="28"/>
      <c r="AO484" s="28"/>
      <c r="AP484" s="28"/>
      <c r="AQ484" s="29"/>
      <c r="AR484" s="108" t="str">
        <f t="shared" si="63"/>
        <v>NO OFERTADO</v>
      </c>
      <c r="AS484" s="109" t="str">
        <f t="shared" si="59"/>
        <v>CORRECTO</v>
      </c>
    </row>
    <row r="485" spans="1:45" ht="24" x14ac:dyDescent="0.25">
      <c r="A485" s="134">
        <v>2691</v>
      </c>
      <c r="B485" s="135">
        <v>2421</v>
      </c>
      <c r="C485" s="10" t="s">
        <v>4083</v>
      </c>
      <c r="D485" s="136" t="s">
        <v>69</v>
      </c>
      <c r="E485" s="136" t="s">
        <v>6</v>
      </c>
      <c r="F485" s="136" t="s">
        <v>7</v>
      </c>
      <c r="G485" s="136" t="s">
        <v>8</v>
      </c>
      <c r="H485" s="136" t="s">
        <v>7</v>
      </c>
      <c r="I485" s="137">
        <v>2103</v>
      </c>
      <c r="J485" s="8">
        <v>1</v>
      </c>
      <c r="K485" s="8" t="s">
        <v>4084</v>
      </c>
      <c r="L485" s="9">
        <v>1437.14</v>
      </c>
      <c r="M485" s="138">
        <v>30</v>
      </c>
      <c r="N485" s="138">
        <f t="shared" ref="N485:N548" si="64">M485*L485</f>
        <v>43114.200000000004</v>
      </c>
      <c r="O485" s="11" t="s">
        <v>4165</v>
      </c>
      <c r="P485" s="22">
        <v>2.5628669618401275E-5</v>
      </c>
      <c r="Q485" s="22">
        <v>4.4861296625043406E-5</v>
      </c>
      <c r="R485" s="23">
        <v>2.0502935694721022E-3</v>
      </c>
      <c r="S485" s="24">
        <v>6.7291944937565107E-4</v>
      </c>
      <c r="T485" s="23">
        <v>2.7232130188477532E-3</v>
      </c>
      <c r="U485" s="11"/>
      <c r="V485" s="28"/>
      <c r="W485" s="28"/>
      <c r="X485" s="29"/>
      <c r="Y485" s="108" t="str">
        <f t="shared" si="60"/>
        <v>NO OFERTADO</v>
      </c>
      <c r="Z485" s="108" t="str">
        <f t="shared" si="57"/>
        <v>CORRECTO</v>
      </c>
      <c r="AA485" s="29">
        <f t="shared" si="61"/>
        <v>0</v>
      </c>
      <c r="AB485" s="23">
        <v>5.1257339236802555E-4</v>
      </c>
      <c r="AC485" s="24">
        <v>2.2430648312521704E-4</v>
      </c>
      <c r="AD485" s="23">
        <v>7.3687987549324254E-4</v>
      </c>
      <c r="AE485" s="28"/>
      <c r="AF485" s="28"/>
      <c r="AG485" s="28"/>
      <c r="AH485" s="29"/>
      <c r="AI485" s="108" t="str">
        <f t="shared" si="62"/>
        <v>NO OFERTADO</v>
      </c>
      <c r="AJ485" s="108" t="str">
        <f t="shared" si="58"/>
        <v>CORRECTO</v>
      </c>
      <c r="AK485" s="108"/>
      <c r="AL485" s="108"/>
      <c r="AM485" s="108"/>
      <c r="AN485" s="28"/>
      <c r="AO485" s="28"/>
      <c r="AP485" s="28"/>
      <c r="AQ485" s="29"/>
      <c r="AR485" s="108" t="str">
        <f t="shared" si="63"/>
        <v>NO OFERTADO</v>
      </c>
      <c r="AS485" s="109" t="str">
        <f t="shared" si="59"/>
        <v>CORRECTO</v>
      </c>
    </row>
    <row r="486" spans="1:45" ht="24" x14ac:dyDescent="0.25">
      <c r="A486" s="134">
        <v>2692</v>
      </c>
      <c r="B486" s="135">
        <v>2422</v>
      </c>
      <c r="C486" s="10" t="s">
        <v>2751</v>
      </c>
      <c r="D486" s="136" t="s">
        <v>4085</v>
      </c>
      <c r="E486" s="136" t="s">
        <v>6</v>
      </c>
      <c r="F486" s="136" t="s">
        <v>101</v>
      </c>
      <c r="G486" s="136" t="s">
        <v>8</v>
      </c>
      <c r="H486" s="136" t="s">
        <v>7</v>
      </c>
      <c r="I486" s="137">
        <v>4284</v>
      </c>
      <c r="J486" s="8">
        <v>1</v>
      </c>
      <c r="K486" s="8" t="s">
        <v>2753</v>
      </c>
      <c r="L486" s="9">
        <v>4284</v>
      </c>
      <c r="M486" s="138">
        <v>60</v>
      </c>
      <c r="N486" s="138">
        <f t="shared" si="64"/>
        <v>257040</v>
      </c>
      <c r="O486" s="11" t="s">
        <v>4165</v>
      </c>
      <c r="P486" s="22">
        <v>1.5279405019028215E-4</v>
      </c>
      <c r="Q486" s="22">
        <v>2.6745591207771814E-4</v>
      </c>
      <c r="R486" s="23">
        <v>1.2223524015222573E-2</v>
      </c>
      <c r="S486" s="24">
        <v>4.0118386811657724E-3</v>
      </c>
      <c r="T486" s="23">
        <v>1.6235362696388346E-2</v>
      </c>
      <c r="U486" s="11"/>
      <c r="V486" s="28"/>
      <c r="W486" s="28"/>
      <c r="X486" s="29"/>
      <c r="Y486" s="108" t="str">
        <f t="shared" si="60"/>
        <v>NO OFERTADO</v>
      </c>
      <c r="Z486" s="108" t="str">
        <f t="shared" si="57"/>
        <v>CORRECTO</v>
      </c>
      <c r="AA486" s="29">
        <f t="shared" si="61"/>
        <v>0</v>
      </c>
      <c r="AB486" s="23">
        <v>3.0558810038056432E-3</v>
      </c>
      <c r="AC486" s="24">
        <v>1.3372795603885908E-3</v>
      </c>
      <c r="AD486" s="23">
        <v>4.393160564194234E-3</v>
      </c>
      <c r="AE486" s="28"/>
      <c r="AF486" s="28"/>
      <c r="AG486" s="28"/>
      <c r="AH486" s="29"/>
      <c r="AI486" s="108" t="str">
        <f t="shared" si="62"/>
        <v>NO OFERTADO</v>
      </c>
      <c r="AJ486" s="108" t="str">
        <f t="shared" si="58"/>
        <v>CORRECTO</v>
      </c>
      <c r="AK486" s="108"/>
      <c r="AL486" s="108"/>
      <c r="AM486" s="108"/>
      <c r="AN486" s="28"/>
      <c r="AO486" s="28"/>
      <c r="AP486" s="28"/>
      <c r="AQ486" s="29"/>
      <c r="AR486" s="108" t="str">
        <f t="shared" si="63"/>
        <v>NO OFERTADO</v>
      </c>
      <c r="AS486" s="109" t="str">
        <f t="shared" si="59"/>
        <v>CORRECTO</v>
      </c>
    </row>
    <row r="487" spans="1:45" x14ac:dyDescent="0.25">
      <c r="A487" s="134">
        <v>2693</v>
      </c>
      <c r="B487" s="135">
        <v>2068</v>
      </c>
      <c r="C487" s="10" t="s">
        <v>3591</v>
      </c>
      <c r="D487" s="136" t="s">
        <v>3592</v>
      </c>
      <c r="E487" s="136" t="s">
        <v>36</v>
      </c>
      <c r="F487" s="136" t="s">
        <v>15</v>
      </c>
      <c r="G487" s="136" t="s">
        <v>17</v>
      </c>
      <c r="H487" s="136" t="s">
        <v>18</v>
      </c>
      <c r="I487" s="137" t="s">
        <v>45</v>
      </c>
      <c r="J487" s="8">
        <v>1</v>
      </c>
      <c r="K487" s="8" t="s">
        <v>3593</v>
      </c>
      <c r="L487" s="9">
        <v>8088.65</v>
      </c>
      <c r="M487" s="138">
        <v>28</v>
      </c>
      <c r="N487" s="138">
        <f t="shared" si="64"/>
        <v>226482.19999999998</v>
      </c>
      <c r="O487" s="11" t="s">
        <v>4165</v>
      </c>
      <c r="P487" s="22">
        <v>1.3462936754592871E-4</v>
      </c>
      <c r="Q487" s="22"/>
      <c r="R487" s="23">
        <v>1.0770349403674297E-2</v>
      </c>
      <c r="S487" s="7"/>
      <c r="T487" s="23">
        <v>1.0770349403674297E-2</v>
      </c>
      <c r="U487" s="11"/>
      <c r="V487" s="28"/>
      <c r="W487" s="28"/>
      <c r="X487" s="29"/>
      <c r="Y487" s="108" t="str">
        <f t="shared" si="60"/>
        <v>NO OFERTADO</v>
      </c>
      <c r="Z487" s="108" t="str">
        <f t="shared" si="57"/>
        <v>CORRECTO</v>
      </c>
      <c r="AA487" s="29">
        <f t="shared" si="61"/>
        <v>0</v>
      </c>
      <c r="AB487" s="23">
        <v>2.6925873509185743E-3</v>
      </c>
      <c r="AC487" s="7"/>
      <c r="AD487" s="23">
        <v>2.6925873509185743E-3</v>
      </c>
      <c r="AE487" s="28"/>
      <c r="AF487" s="28"/>
      <c r="AG487" s="28"/>
      <c r="AH487" s="29"/>
      <c r="AI487" s="108" t="str">
        <f t="shared" si="62"/>
        <v>NO OFERTADO</v>
      </c>
      <c r="AJ487" s="108" t="str">
        <f t="shared" si="58"/>
        <v>CORRECTO</v>
      </c>
      <c r="AK487" s="108"/>
      <c r="AL487" s="108"/>
      <c r="AM487" s="108"/>
      <c r="AN487" s="28"/>
      <c r="AO487" s="28"/>
      <c r="AP487" s="28"/>
      <c r="AQ487" s="29"/>
      <c r="AR487" s="108" t="str">
        <f t="shared" si="63"/>
        <v>NO OFERTADO</v>
      </c>
      <c r="AS487" s="109" t="str">
        <f t="shared" si="59"/>
        <v>CORRECTO</v>
      </c>
    </row>
    <row r="488" spans="1:45" ht="24" x14ac:dyDescent="0.25">
      <c r="A488" s="134">
        <v>2694</v>
      </c>
      <c r="B488" s="135">
        <v>2103</v>
      </c>
      <c r="C488" s="10" t="s">
        <v>3591</v>
      </c>
      <c r="D488" s="136" t="s">
        <v>5</v>
      </c>
      <c r="E488" s="136" t="s">
        <v>6</v>
      </c>
      <c r="F488" s="136" t="s">
        <v>101</v>
      </c>
      <c r="G488" s="136" t="s">
        <v>8</v>
      </c>
      <c r="H488" s="136" t="s">
        <v>7</v>
      </c>
      <c r="I488" s="137" t="s">
        <v>45</v>
      </c>
      <c r="J488" s="8">
        <v>1</v>
      </c>
      <c r="K488" s="8" t="s">
        <v>3593</v>
      </c>
      <c r="L488" s="9">
        <v>2518.44</v>
      </c>
      <c r="M488" s="138">
        <v>6</v>
      </c>
      <c r="N488" s="138">
        <f t="shared" si="64"/>
        <v>15110.64</v>
      </c>
      <c r="O488" s="11" t="s">
        <v>4165</v>
      </c>
      <c r="P488" s="22">
        <v>8.9823213763121892E-6</v>
      </c>
      <c r="Q488" s="22"/>
      <c r="R488" s="23">
        <v>7.1858571010497514E-4</v>
      </c>
      <c r="S488" s="7"/>
      <c r="T488" s="23">
        <v>7.1858571010497514E-4</v>
      </c>
      <c r="U488" s="11"/>
      <c r="V488" s="28"/>
      <c r="W488" s="28"/>
      <c r="X488" s="29"/>
      <c r="Y488" s="108" t="str">
        <f t="shared" si="60"/>
        <v>NO OFERTADO</v>
      </c>
      <c r="Z488" s="108" t="str">
        <f t="shared" si="57"/>
        <v>CORRECTO</v>
      </c>
      <c r="AA488" s="29">
        <f t="shared" si="61"/>
        <v>0</v>
      </c>
      <c r="AB488" s="23">
        <v>1.7964642752624378E-4</v>
      </c>
      <c r="AC488" s="7"/>
      <c r="AD488" s="23">
        <v>1.7964642752624378E-4</v>
      </c>
      <c r="AE488" s="28"/>
      <c r="AF488" s="28"/>
      <c r="AG488" s="28"/>
      <c r="AH488" s="29"/>
      <c r="AI488" s="108" t="str">
        <f t="shared" si="62"/>
        <v>NO OFERTADO</v>
      </c>
      <c r="AJ488" s="108" t="str">
        <f t="shared" si="58"/>
        <v>CORRECTO</v>
      </c>
      <c r="AK488" s="108"/>
      <c r="AL488" s="108"/>
      <c r="AM488" s="108"/>
      <c r="AN488" s="28"/>
      <c r="AO488" s="28"/>
      <c r="AP488" s="28"/>
      <c r="AQ488" s="29"/>
      <c r="AR488" s="108" t="str">
        <f t="shared" si="63"/>
        <v>NO OFERTADO</v>
      </c>
      <c r="AS488" s="109" t="str">
        <f t="shared" si="59"/>
        <v>CORRECTO</v>
      </c>
    </row>
    <row r="489" spans="1:45" ht="24" x14ac:dyDescent="0.25">
      <c r="A489" s="134">
        <v>2695</v>
      </c>
      <c r="B489" s="135">
        <v>2423</v>
      </c>
      <c r="C489" s="10" t="s">
        <v>539</v>
      </c>
      <c r="D489" s="136" t="s">
        <v>504</v>
      </c>
      <c r="E489" s="136" t="s">
        <v>6</v>
      </c>
      <c r="F489" s="136" t="s">
        <v>101</v>
      </c>
      <c r="G489" s="136" t="s">
        <v>8</v>
      </c>
      <c r="H489" s="136" t="s">
        <v>7</v>
      </c>
      <c r="I489" s="137" t="s">
        <v>45</v>
      </c>
      <c r="J489" s="8">
        <v>1</v>
      </c>
      <c r="K489" s="8" t="s">
        <v>541</v>
      </c>
      <c r="L489" s="9">
        <v>7302.74</v>
      </c>
      <c r="M489" s="138">
        <v>30</v>
      </c>
      <c r="N489" s="138">
        <f t="shared" si="64"/>
        <v>219082.19999999998</v>
      </c>
      <c r="O489" s="11" t="s">
        <v>4165</v>
      </c>
      <c r="P489" s="22">
        <v>1.3023053479068405E-4</v>
      </c>
      <c r="Q489" s="22"/>
      <c r="R489" s="23">
        <v>1.0418442783254723E-2</v>
      </c>
      <c r="S489" s="7"/>
      <c r="T489" s="23">
        <v>1.0418442783254723E-2</v>
      </c>
      <c r="U489" s="11"/>
      <c r="V489" s="28"/>
      <c r="W489" s="28"/>
      <c r="X489" s="29"/>
      <c r="Y489" s="108" t="str">
        <f t="shared" si="60"/>
        <v>NO OFERTADO</v>
      </c>
      <c r="Z489" s="108" t="str">
        <f t="shared" si="57"/>
        <v>CORRECTO</v>
      </c>
      <c r="AA489" s="29">
        <f t="shared" si="61"/>
        <v>0</v>
      </c>
      <c r="AB489" s="23">
        <v>2.6046106958136808E-3</v>
      </c>
      <c r="AC489" s="7"/>
      <c r="AD489" s="23">
        <v>2.6046106958136808E-3</v>
      </c>
      <c r="AE489" s="28"/>
      <c r="AF489" s="28"/>
      <c r="AG489" s="28"/>
      <c r="AH489" s="29"/>
      <c r="AI489" s="108" t="str">
        <f t="shared" si="62"/>
        <v>NO OFERTADO</v>
      </c>
      <c r="AJ489" s="108" t="str">
        <f t="shared" si="58"/>
        <v>CORRECTO</v>
      </c>
      <c r="AK489" s="108"/>
      <c r="AL489" s="108"/>
      <c r="AM489" s="108"/>
      <c r="AN489" s="28"/>
      <c r="AO489" s="28"/>
      <c r="AP489" s="28"/>
      <c r="AQ489" s="29"/>
      <c r="AR489" s="108" t="str">
        <f t="shared" si="63"/>
        <v>NO OFERTADO</v>
      </c>
      <c r="AS489" s="109" t="str">
        <f t="shared" si="59"/>
        <v>CORRECTO</v>
      </c>
    </row>
    <row r="490" spans="1:45" x14ac:dyDescent="0.25">
      <c r="A490" s="134">
        <v>2696</v>
      </c>
      <c r="B490" s="135">
        <v>1938</v>
      </c>
      <c r="C490" s="10" t="s">
        <v>2730</v>
      </c>
      <c r="D490" s="136" t="s">
        <v>2545</v>
      </c>
      <c r="E490" s="136" t="s">
        <v>165</v>
      </c>
      <c r="F490" s="136" t="s">
        <v>166</v>
      </c>
      <c r="G490" s="136" t="s">
        <v>8</v>
      </c>
      <c r="H490" s="136" t="s">
        <v>81</v>
      </c>
      <c r="I490" s="137" t="s">
        <v>45</v>
      </c>
      <c r="J490" s="8">
        <v>120</v>
      </c>
      <c r="K490" s="8" t="s">
        <v>2731</v>
      </c>
      <c r="L490" s="9">
        <v>681.05</v>
      </c>
      <c r="M490" s="138">
        <v>120</v>
      </c>
      <c r="N490" s="138">
        <f t="shared" si="64"/>
        <v>81726</v>
      </c>
      <c r="O490" s="11" t="s">
        <v>4165</v>
      </c>
      <c r="P490" s="22">
        <v>4.8580946723665573E-5</v>
      </c>
      <c r="Q490" s="22"/>
      <c r="R490" s="23">
        <v>3.886475737893246E-3</v>
      </c>
      <c r="S490" s="7"/>
      <c r="T490" s="23">
        <v>3.886475737893246E-3</v>
      </c>
      <c r="U490" s="11"/>
      <c r="V490" s="28"/>
      <c r="W490" s="28"/>
      <c r="X490" s="29"/>
      <c r="Y490" s="108" t="str">
        <f t="shared" si="60"/>
        <v>NO OFERTADO</v>
      </c>
      <c r="Z490" s="108" t="str">
        <f t="shared" si="57"/>
        <v>CORRECTO</v>
      </c>
      <c r="AA490" s="29">
        <f t="shared" si="61"/>
        <v>0</v>
      </c>
      <c r="AB490" s="23">
        <v>9.716189344733115E-4</v>
      </c>
      <c r="AC490" s="7"/>
      <c r="AD490" s="23">
        <v>9.716189344733115E-4</v>
      </c>
      <c r="AE490" s="28"/>
      <c r="AF490" s="28"/>
      <c r="AG490" s="28"/>
      <c r="AH490" s="29"/>
      <c r="AI490" s="108" t="str">
        <f t="shared" si="62"/>
        <v>NO OFERTADO</v>
      </c>
      <c r="AJ490" s="108" t="str">
        <f t="shared" si="58"/>
        <v>CORRECTO</v>
      </c>
      <c r="AK490" s="108"/>
      <c r="AL490" s="108"/>
      <c r="AM490" s="108"/>
      <c r="AN490" s="28"/>
      <c r="AO490" s="28"/>
      <c r="AP490" s="28"/>
      <c r="AQ490" s="29"/>
      <c r="AR490" s="108" t="str">
        <f t="shared" si="63"/>
        <v>NO OFERTADO</v>
      </c>
      <c r="AS490" s="109" t="str">
        <f t="shared" si="59"/>
        <v>CORRECTO</v>
      </c>
    </row>
    <row r="491" spans="1:45" x14ac:dyDescent="0.25">
      <c r="A491" s="134">
        <v>2697</v>
      </c>
      <c r="B491" s="135">
        <v>2424</v>
      </c>
      <c r="C491" s="10" t="s">
        <v>3671</v>
      </c>
      <c r="D491" s="136" t="s">
        <v>4086</v>
      </c>
      <c r="E491" s="136" t="s">
        <v>349</v>
      </c>
      <c r="F491" s="136" t="s">
        <v>155</v>
      </c>
      <c r="G491" s="136" t="s">
        <v>156</v>
      </c>
      <c r="H491" s="136" t="s">
        <v>349</v>
      </c>
      <c r="I491" s="137" t="s">
        <v>45</v>
      </c>
      <c r="J491" s="8">
        <v>1</v>
      </c>
      <c r="K491" s="8" t="s">
        <v>4087</v>
      </c>
      <c r="L491" s="9">
        <v>11160.57</v>
      </c>
      <c r="M491" s="138">
        <v>10</v>
      </c>
      <c r="N491" s="138">
        <f t="shared" si="64"/>
        <v>111605.7</v>
      </c>
      <c r="O491" s="11" t="s">
        <v>4165</v>
      </c>
      <c r="P491" s="22">
        <v>6.6342541734055289E-5</v>
      </c>
      <c r="Q491" s="22"/>
      <c r="R491" s="23">
        <v>5.3074033387244231E-3</v>
      </c>
      <c r="S491" s="7"/>
      <c r="T491" s="23">
        <v>5.3074033387244231E-3</v>
      </c>
      <c r="U491" s="11"/>
      <c r="V491" s="28"/>
      <c r="W491" s="28"/>
      <c r="X491" s="29"/>
      <c r="Y491" s="108" t="str">
        <f t="shared" si="60"/>
        <v>NO OFERTADO</v>
      </c>
      <c r="Z491" s="108" t="str">
        <f t="shared" si="57"/>
        <v>CORRECTO</v>
      </c>
      <c r="AA491" s="29">
        <f t="shared" si="61"/>
        <v>0</v>
      </c>
      <c r="AB491" s="23">
        <v>1.3268508346811058E-3</v>
      </c>
      <c r="AC491" s="7"/>
      <c r="AD491" s="23">
        <v>1.3268508346811058E-3</v>
      </c>
      <c r="AE491" s="28"/>
      <c r="AF491" s="28"/>
      <c r="AG491" s="28"/>
      <c r="AH491" s="29"/>
      <c r="AI491" s="108" t="str">
        <f t="shared" si="62"/>
        <v>NO OFERTADO</v>
      </c>
      <c r="AJ491" s="108" t="str">
        <f t="shared" si="58"/>
        <v>CORRECTO</v>
      </c>
      <c r="AK491" s="108"/>
      <c r="AL491" s="108"/>
      <c r="AM491" s="108"/>
      <c r="AN491" s="28"/>
      <c r="AO491" s="28"/>
      <c r="AP491" s="28"/>
      <c r="AQ491" s="29"/>
      <c r="AR491" s="108" t="str">
        <f t="shared" si="63"/>
        <v>NO OFERTADO</v>
      </c>
      <c r="AS491" s="109" t="str">
        <f t="shared" si="59"/>
        <v>CORRECTO</v>
      </c>
    </row>
    <row r="492" spans="1:45" x14ac:dyDescent="0.25">
      <c r="A492" s="134">
        <v>2698</v>
      </c>
      <c r="B492" s="135">
        <v>2125</v>
      </c>
      <c r="C492" s="10" t="s">
        <v>3671</v>
      </c>
      <c r="D492" s="136" t="s">
        <v>3672</v>
      </c>
      <c r="E492" s="136" t="s">
        <v>3342</v>
      </c>
      <c r="F492" s="136" t="s">
        <v>241</v>
      </c>
      <c r="G492" s="136" t="s">
        <v>242</v>
      </c>
      <c r="H492" s="136" t="s">
        <v>243</v>
      </c>
      <c r="I492" s="137" t="s">
        <v>45</v>
      </c>
      <c r="J492" s="8">
        <v>6</v>
      </c>
      <c r="K492" s="8" t="s">
        <v>2382</v>
      </c>
      <c r="L492" s="9">
        <v>580.25</v>
      </c>
      <c r="M492" s="138">
        <v>6</v>
      </c>
      <c r="N492" s="138">
        <f t="shared" si="64"/>
        <v>3481.5</v>
      </c>
      <c r="O492" s="11" t="s">
        <v>4165</v>
      </c>
      <c r="P492" s="22">
        <v>2.0695319239708502E-6</v>
      </c>
      <c r="Q492" s="22"/>
      <c r="R492" s="23">
        <v>1.6556255391766801E-4</v>
      </c>
      <c r="S492" s="7"/>
      <c r="T492" s="23">
        <v>1.6556255391766801E-4</v>
      </c>
      <c r="U492" s="11"/>
      <c r="V492" s="28"/>
      <c r="W492" s="28"/>
      <c r="X492" s="29"/>
      <c r="Y492" s="108" t="str">
        <f t="shared" si="60"/>
        <v>NO OFERTADO</v>
      </c>
      <c r="Z492" s="108" t="str">
        <f t="shared" si="57"/>
        <v>CORRECTO</v>
      </c>
      <c r="AA492" s="29">
        <f t="shared" si="61"/>
        <v>0</v>
      </c>
      <c r="AB492" s="23">
        <v>4.1390638479417003E-5</v>
      </c>
      <c r="AC492" s="7"/>
      <c r="AD492" s="23">
        <v>4.1390638479417003E-5</v>
      </c>
      <c r="AE492" s="28"/>
      <c r="AF492" s="28"/>
      <c r="AG492" s="28"/>
      <c r="AH492" s="29"/>
      <c r="AI492" s="108" t="str">
        <f t="shared" si="62"/>
        <v>NO OFERTADO</v>
      </c>
      <c r="AJ492" s="108" t="str">
        <f t="shared" si="58"/>
        <v>CORRECTO</v>
      </c>
      <c r="AK492" s="108"/>
      <c r="AL492" s="108"/>
      <c r="AM492" s="108"/>
      <c r="AN492" s="28"/>
      <c r="AO492" s="28"/>
      <c r="AP492" s="28"/>
      <c r="AQ492" s="29"/>
      <c r="AR492" s="108" t="str">
        <f t="shared" si="63"/>
        <v>NO OFERTADO</v>
      </c>
      <c r="AS492" s="109" t="str">
        <f t="shared" si="59"/>
        <v>CORRECTO</v>
      </c>
    </row>
    <row r="493" spans="1:45" x14ac:dyDescent="0.25">
      <c r="A493" s="134">
        <v>2699</v>
      </c>
      <c r="B493" s="135">
        <v>2425</v>
      </c>
      <c r="C493" s="10" t="s">
        <v>4088</v>
      </c>
      <c r="D493" s="136" t="s">
        <v>4089</v>
      </c>
      <c r="E493" s="136" t="s">
        <v>748</v>
      </c>
      <c r="F493" s="136" t="s">
        <v>166</v>
      </c>
      <c r="G493" s="136" t="s">
        <v>242</v>
      </c>
      <c r="H493" s="136" t="s">
        <v>81</v>
      </c>
      <c r="I493" s="137" t="s">
        <v>45</v>
      </c>
      <c r="J493" s="8">
        <v>10</v>
      </c>
      <c r="K493" s="8" t="s">
        <v>2382</v>
      </c>
      <c r="L493" s="9">
        <v>3202.4</v>
      </c>
      <c r="M493" s="138">
        <v>10</v>
      </c>
      <c r="N493" s="138">
        <f t="shared" si="64"/>
        <v>32024</v>
      </c>
      <c r="O493" s="11" t="s">
        <v>4165</v>
      </c>
      <c r="P493" s="22">
        <v>1.9036245966750682E-5</v>
      </c>
      <c r="Q493" s="22"/>
      <c r="R493" s="23">
        <v>1.5228996773400546E-3</v>
      </c>
      <c r="S493" s="7"/>
      <c r="T493" s="23">
        <v>1.5228996773400546E-3</v>
      </c>
      <c r="U493" s="11"/>
      <c r="V493" s="28"/>
      <c r="W493" s="28"/>
      <c r="X493" s="29"/>
      <c r="Y493" s="108" t="str">
        <f t="shared" si="60"/>
        <v>NO OFERTADO</v>
      </c>
      <c r="Z493" s="108" t="str">
        <f t="shared" si="57"/>
        <v>CORRECTO</v>
      </c>
      <c r="AA493" s="29">
        <f t="shared" si="61"/>
        <v>0</v>
      </c>
      <c r="AB493" s="23">
        <v>3.8072491933501364E-4</v>
      </c>
      <c r="AC493" s="7"/>
      <c r="AD493" s="23">
        <v>3.8072491933501364E-4</v>
      </c>
      <c r="AE493" s="28"/>
      <c r="AF493" s="28"/>
      <c r="AG493" s="28"/>
      <c r="AH493" s="29"/>
      <c r="AI493" s="108" t="str">
        <f t="shared" si="62"/>
        <v>NO OFERTADO</v>
      </c>
      <c r="AJ493" s="108" t="str">
        <f t="shared" si="58"/>
        <v>CORRECTO</v>
      </c>
      <c r="AK493" s="108"/>
      <c r="AL493" s="108"/>
      <c r="AM493" s="108"/>
      <c r="AN493" s="28"/>
      <c r="AO493" s="28"/>
      <c r="AP493" s="28"/>
      <c r="AQ493" s="29"/>
      <c r="AR493" s="108" t="str">
        <f t="shared" si="63"/>
        <v>NO OFERTADO</v>
      </c>
      <c r="AS493" s="109" t="str">
        <f t="shared" si="59"/>
        <v>CORRECTO</v>
      </c>
    </row>
    <row r="494" spans="1:45" ht="24" x14ac:dyDescent="0.25">
      <c r="A494" s="134">
        <v>2700</v>
      </c>
      <c r="B494" s="135">
        <v>2426</v>
      </c>
      <c r="C494" s="10" t="s">
        <v>4090</v>
      </c>
      <c r="D494" s="136" t="s">
        <v>170</v>
      </c>
      <c r="E494" s="136" t="s">
        <v>6</v>
      </c>
      <c r="F494" s="136" t="s">
        <v>7</v>
      </c>
      <c r="G494" s="136" t="s">
        <v>8</v>
      </c>
      <c r="H494" s="136" t="s">
        <v>7</v>
      </c>
      <c r="I494" s="137">
        <v>4539.1000000000004</v>
      </c>
      <c r="J494" s="8">
        <v>1</v>
      </c>
      <c r="K494" s="8" t="s">
        <v>4091</v>
      </c>
      <c r="L494" s="9">
        <v>4539.1000000000004</v>
      </c>
      <c r="M494" s="138">
        <v>30</v>
      </c>
      <c r="N494" s="138">
        <f t="shared" si="64"/>
        <v>136173</v>
      </c>
      <c r="O494" s="11" t="s">
        <v>4165</v>
      </c>
      <c r="P494" s="22">
        <v>8.0946250375666401E-5</v>
      </c>
      <c r="Q494" s="22">
        <v>1.4169107498972577E-4</v>
      </c>
      <c r="R494" s="23">
        <v>6.4757000300533123E-3</v>
      </c>
      <c r="S494" s="24">
        <v>2.1253661248458867E-3</v>
      </c>
      <c r="T494" s="23">
        <v>8.6010661548991986E-3</v>
      </c>
      <c r="U494" s="11"/>
      <c r="V494" s="28"/>
      <c r="W494" s="28"/>
      <c r="X494" s="29"/>
      <c r="Y494" s="108" t="str">
        <f t="shared" si="60"/>
        <v>NO OFERTADO</v>
      </c>
      <c r="Z494" s="108" t="str">
        <f t="shared" si="57"/>
        <v>CORRECTO</v>
      </c>
      <c r="AA494" s="29">
        <f t="shared" si="61"/>
        <v>0</v>
      </c>
      <c r="AB494" s="23">
        <v>1.6189250075133281E-3</v>
      </c>
      <c r="AC494" s="24">
        <v>7.0845537494862887E-4</v>
      </c>
      <c r="AD494" s="23">
        <v>2.3273803824619571E-3</v>
      </c>
      <c r="AE494" s="28"/>
      <c r="AF494" s="28"/>
      <c r="AG494" s="28"/>
      <c r="AH494" s="29"/>
      <c r="AI494" s="108" t="str">
        <f t="shared" si="62"/>
        <v>NO OFERTADO</v>
      </c>
      <c r="AJ494" s="108" t="str">
        <f t="shared" si="58"/>
        <v>CORRECTO</v>
      </c>
      <c r="AK494" s="108"/>
      <c r="AL494" s="108"/>
      <c r="AM494" s="108"/>
      <c r="AN494" s="28"/>
      <c r="AO494" s="28"/>
      <c r="AP494" s="28"/>
      <c r="AQ494" s="29"/>
      <c r="AR494" s="108" t="str">
        <f t="shared" si="63"/>
        <v>NO OFERTADO</v>
      </c>
      <c r="AS494" s="109" t="str">
        <f t="shared" si="59"/>
        <v>CORRECTO</v>
      </c>
    </row>
    <row r="495" spans="1:45" ht="24" x14ac:dyDescent="0.25">
      <c r="A495" s="134">
        <v>2701</v>
      </c>
      <c r="B495" s="135">
        <v>2427</v>
      </c>
      <c r="C495" s="10" t="s">
        <v>4092</v>
      </c>
      <c r="D495" s="136" t="s">
        <v>4093</v>
      </c>
      <c r="E495" s="136" t="s">
        <v>820</v>
      </c>
      <c r="F495" s="136" t="s">
        <v>241</v>
      </c>
      <c r="G495" s="136" t="s">
        <v>242</v>
      </c>
      <c r="H495" s="136" t="s">
        <v>267</v>
      </c>
      <c r="I495" s="137" t="s">
        <v>45</v>
      </c>
      <c r="J495" s="8">
        <v>30</v>
      </c>
      <c r="K495" s="8" t="s">
        <v>562</v>
      </c>
      <c r="L495" s="9">
        <v>2121.9699999999998</v>
      </c>
      <c r="M495" s="138">
        <v>30</v>
      </c>
      <c r="N495" s="138">
        <f t="shared" si="64"/>
        <v>63659.099999999991</v>
      </c>
      <c r="O495" s="11" t="s">
        <v>4165</v>
      </c>
      <c r="P495" s="22">
        <v>3.7841315439107491E-5</v>
      </c>
      <c r="Q495" s="22"/>
      <c r="R495" s="23">
        <v>3.0273052351285994E-3</v>
      </c>
      <c r="S495" s="7"/>
      <c r="T495" s="23">
        <v>3.0273052351285994E-3</v>
      </c>
      <c r="U495" s="11"/>
      <c r="V495" s="28"/>
      <c r="W495" s="28"/>
      <c r="X495" s="29"/>
      <c r="Y495" s="108" t="str">
        <f t="shared" si="60"/>
        <v>NO OFERTADO</v>
      </c>
      <c r="Z495" s="108" t="str">
        <f t="shared" si="57"/>
        <v>CORRECTO</v>
      </c>
      <c r="AA495" s="29">
        <f t="shared" si="61"/>
        <v>0</v>
      </c>
      <c r="AB495" s="23">
        <v>7.5682630878214985E-4</v>
      </c>
      <c r="AC495" s="7"/>
      <c r="AD495" s="23">
        <v>7.5682630878214985E-4</v>
      </c>
      <c r="AE495" s="28"/>
      <c r="AF495" s="28"/>
      <c r="AG495" s="28"/>
      <c r="AH495" s="29"/>
      <c r="AI495" s="108" t="str">
        <f t="shared" si="62"/>
        <v>NO OFERTADO</v>
      </c>
      <c r="AJ495" s="108" t="str">
        <f t="shared" si="58"/>
        <v>CORRECTO</v>
      </c>
      <c r="AK495" s="108"/>
      <c r="AL495" s="108"/>
      <c r="AM495" s="108"/>
      <c r="AN495" s="28"/>
      <c r="AO495" s="28"/>
      <c r="AP495" s="28"/>
      <c r="AQ495" s="29"/>
      <c r="AR495" s="108" t="str">
        <f t="shared" si="63"/>
        <v>NO OFERTADO</v>
      </c>
      <c r="AS495" s="109" t="str">
        <f t="shared" si="59"/>
        <v>CORRECTO</v>
      </c>
    </row>
    <row r="496" spans="1:45" x14ac:dyDescent="0.25">
      <c r="A496" s="134">
        <v>2702</v>
      </c>
      <c r="B496" s="135">
        <v>2428</v>
      </c>
      <c r="C496" s="10" t="s">
        <v>2668</v>
      </c>
      <c r="D496" s="136" t="s">
        <v>4094</v>
      </c>
      <c r="E496" s="136" t="s">
        <v>559</v>
      </c>
      <c r="F496" s="136" t="s">
        <v>166</v>
      </c>
      <c r="G496" s="136" t="s">
        <v>8</v>
      </c>
      <c r="H496" s="136" t="s">
        <v>81</v>
      </c>
      <c r="I496" s="137" t="s">
        <v>45</v>
      </c>
      <c r="J496" s="8">
        <v>30</v>
      </c>
      <c r="K496" s="8" t="s">
        <v>2669</v>
      </c>
      <c r="L496" s="9">
        <v>288.45</v>
      </c>
      <c r="M496" s="138">
        <v>30</v>
      </c>
      <c r="N496" s="138">
        <f t="shared" si="64"/>
        <v>8653.5</v>
      </c>
      <c r="O496" s="11" t="s">
        <v>4165</v>
      </c>
      <c r="P496" s="22">
        <v>5.1439593577715785E-6</v>
      </c>
      <c r="Q496" s="22"/>
      <c r="R496" s="23">
        <v>4.1151674862172625E-4</v>
      </c>
      <c r="S496" s="7"/>
      <c r="T496" s="23">
        <v>4.1151674862172625E-4</v>
      </c>
      <c r="U496" s="11"/>
      <c r="V496" s="28"/>
      <c r="W496" s="28"/>
      <c r="X496" s="29"/>
      <c r="Y496" s="108" t="str">
        <f t="shared" si="60"/>
        <v>NO OFERTADO</v>
      </c>
      <c r="Z496" s="108" t="str">
        <f t="shared" si="57"/>
        <v>CORRECTO</v>
      </c>
      <c r="AA496" s="29">
        <f t="shared" si="61"/>
        <v>0</v>
      </c>
      <c r="AB496" s="23">
        <v>1.0287918715543156E-4</v>
      </c>
      <c r="AC496" s="7"/>
      <c r="AD496" s="23">
        <v>1.0287918715543156E-4</v>
      </c>
      <c r="AE496" s="28"/>
      <c r="AF496" s="28"/>
      <c r="AG496" s="28"/>
      <c r="AH496" s="29"/>
      <c r="AI496" s="108" t="str">
        <f t="shared" si="62"/>
        <v>NO OFERTADO</v>
      </c>
      <c r="AJ496" s="108" t="str">
        <f t="shared" si="58"/>
        <v>CORRECTO</v>
      </c>
      <c r="AK496" s="108"/>
      <c r="AL496" s="108"/>
      <c r="AM496" s="108"/>
      <c r="AN496" s="28"/>
      <c r="AO496" s="28"/>
      <c r="AP496" s="28"/>
      <c r="AQ496" s="29"/>
      <c r="AR496" s="108" t="str">
        <f t="shared" si="63"/>
        <v>NO OFERTADO</v>
      </c>
      <c r="AS496" s="109" t="str">
        <f t="shared" si="59"/>
        <v>CORRECTO</v>
      </c>
    </row>
    <row r="497" spans="1:45" ht="24" x14ac:dyDescent="0.25">
      <c r="A497" s="134">
        <v>2703</v>
      </c>
      <c r="B497" s="135">
        <v>2057</v>
      </c>
      <c r="C497" s="10" t="s">
        <v>3576</v>
      </c>
      <c r="D497" s="136" t="s">
        <v>3577</v>
      </c>
      <c r="E497" s="136" t="s">
        <v>6</v>
      </c>
      <c r="F497" s="136" t="s">
        <v>101</v>
      </c>
      <c r="G497" s="136" t="s">
        <v>8</v>
      </c>
      <c r="H497" s="136" t="s">
        <v>7</v>
      </c>
      <c r="I497" s="137" t="s">
        <v>45</v>
      </c>
      <c r="J497" s="8">
        <v>1</v>
      </c>
      <c r="K497" s="8" t="s">
        <v>2669</v>
      </c>
      <c r="L497" s="9">
        <v>12260.97</v>
      </c>
      <c r="M497" s="138">
        <v>2</v>
      </c>
      <c r="N497" s="138">
        <f t="shared" si="64"/>
        <v>24521.94</v>
      </c>
      <c r="O497" s="11" t="s">
        <v>4165</v>
      </c>
      <c r="P497" s="22">
        <v>1.4576744985695174E-5</v>
      </c>
      <c r="Q497" s="22"/>
      <c r="R497" s="23">
        <v>1.166139598855614E-3</v>
      </c>
      <c r="S497" s="7"/>
      <c r="T497" s="23">
        <v>1.166139598855614E-3</v>
      </c>
      <c r="U497" s="11"/>
      <c r="V497" s="28"/>
      <c r="W497" s="28"/>
      <c r="X497" s="29"/>
      <c r="Y497" s="108" t="str">
        <f t="shared" si="60"/>
        <v>NO OFERTADO</v>
      </c>
      <c r="Z497" s="108" t="str">
        <f t="shared" si="57"/>
        <v>CORRECTO</v>
      </c>
      <c r="AA497" s="29">
        <f t="shared" si="61"/>
        <v>0</v>
      </c>
      <c r="AB497" s="23">
        <v>2.9153489971390351E-4</v>
      </c>
      <c r="AC497" s="7"/>
      <c r="AD497" s="23">
        <v>2.9153489971390351E-4</v>
      </c>
      <c r="AE497" s="28"/>
      <c r="AF497" s="28"/>
      <c r="AG497" s="28"/>
      <c r="AH497" s="29"/>
      <c r="AI497" s="108" t="str">
        <f t="shared" si="62"/>
        <v>NO OFERTADO</v>
      </c>
      <c r="AJ497" s="108" t="str">
        <f t="shared" si="58"/>
        <v>CORRECTO</v>
      </c>
      <c r="AK497" s="108"/>
      <c r="AL497" s="108"/>
      <c r="AM497" s="108"/>
      <c r="AN497" s="28"/>
      <c r="AO497" s="28"/>
      <c r="AP497" s="28"/>
      <c r="AQ497" s="29"/>
      <c r="AR497" s="108" t="str">
        <f t="shared" si="63"/>
        <v>NO OFERTADO</v>
      </c>
      <c r="AS497" s="109" t="str">
        <f t="shared" si="59"/>
        <v>CORRECTO</v>
      </c>
    </row>
    <row r="498" spans="1:45" ht="24" x14ac:dyDescent="0.25">
      <c r="A498" s="134">
        <v>2704</v>
      </c>
      <c r="B498" s="135">
        <v>1930</v>
      </c>
      <c r="C498" s="10" t="s">
        <v>880</v>
      </c>
      <c r="D498" s="136" t="s">
        <v>3347</v>
      </c>
      <c r="E498" s="136" t="s">
        <v>7</v>
      </c>
      <c r="F498" s="136" t="s">
        <v>7</v>
      </c>
      <c r="G498" s="136" t="s">
        <v>8</v>
      </c>
      <c r="H498" s="136" t="s">
        <v>7</v>
      </c>
      <c r="I498" s="137" t="s">
        <v>45</v>
      </c>
      <c r="J498" s="8">
        <v>1</v>
      </c>
      <c r="K498" s="8" t="s">
        <v>882</v>
      </c>
      <c r="L498" s="9">
        <v>152146.4</v>
      </c>
      <c r="M498" s="138">
        <v>60</v>
      </c>
      <c r="N498" s="138">
        <f t="shared" si="64"/>
        <v>9128784</v>
      </c>
      <c r="O498" s="11" t="s">
        <v>4165</v>
      </c>
      <c r="P498" s="22">
        <v>5.4264856857774851E-3</v>
      </c>
      <c r="Q498" s="22"/>
      <c r="R498" s="23">
        <v>0.43411885486219881</v>
      </c>
      <c r="S498" s="7"/>
      <c r="T498" s="23">
        <v>0.43411885486219881</v>
      </c>
      <c r="U498" s="11"/>
      <c r="V498" s="28"/>
      <c r="W498" s="28"/>
      <c r="X498" s="29"/>
      <c r="Y498" s="108" t="str">
        <f t="shared" si="60"/>
        <v>NO OFERTADO</v>
      </c>
      <c r="Z498" s="108" t="str">
        <f t="shared" si="57"/>
        <v>CORRECTO</v>
      </c>
      <c r="AA498" s="29">
        <f t="shared" si="61"/>
        <v>0</v>
      </c>
      <c r="AB498" s="23">
        <v>0.1085297137155497</v>
      </c>
      <c r="AC498" s="7"/>
      <c r="AD498" s="23">
        <v>0.1085297137155497</v>
      </c>
      <c r="AE498" s="28"/>
      <c r="AF498" s="28"/>
      <c r="AG498" s="28"/>
      <c r="AH498" s="29"/>
      <c r="AI498" s="108" t="str">
        <f t="shared" si="62"/>
        <v>NO OFERTADO</v>
      </c>
      <c r="AJ498" s="108" t="str">
        <f t="shared" si="58"/>
        <v>CORRECTO</v>
      </c>
      <c r="AK498" s="108"/>
      <c r="AL498" s="108"/>
      <c r="AM498" s="108"/>
      <c r="AN498" s="28"/>
      <c r="AO498" s="28"/>
      <c r="AP498" s="28"/>
      <c r="AQ498" s="29"/>
      <c r="AR498" s="108" t="str">
        <f t="shared" si="63"/>
        <v>NO OFERTADO</v>
      </c>
      <c r="AS498" s="109" t="str">
        <f t="shared" si="59"/>
        <v>CORRECTO</v>
      </c>
    </row>
    <row r="499" spans="1:45" ht="24" x14ac:dyDescent="0.25">
      <c r="A499" s="134">
        <v>2705</v>
      </c>
      <c r="B499" s="135">
        <v>2429</v>
      </c>
      <c r="C499" s="141" t="s">
        <v>4095</v>
      </c>
      <c r="D499" s="145" t="s">
        <v>4598</v>
      </c>
      <c r="E499" s="136" t="s">
        <v>6</v>
      </c>
      <c r="F499" s="140" t="s">
        <v>7</v>
      </c>
      <c r="G499" s="136" t="s">
        <v>8</v>
      </c>
      <c r="H499" s="140" t="s">
        <v>7</v>
      </c>
      <c r="I499" s="137" t="s">
        <v>45</v>
      </c>
      <c r="J499" s="8">
        <v>1</v>
      </c>
      <c r="K499" s="8" t="s">
        <v>4096</v>
      </c>
      <c r="L499" s="9">
        <v>281477.77</v>
      </c>
      <c r="M499" s="138">
        <v>60</v>
      </c>
      <c r="N499" s="138">
        <f t="shared" si="64"/>
        <v>16888666.200000003</v>
      </c>
      <c r="O499" s="11" t="s">
        <v>4165</v>
      </c>
      <c r="P499" s="22">
        <v>1.0039245685534244E-2</v>
      </c>
      <c r="Q499" s="22"/>
      <c r="R499" s="23">
        <v>0.80313965484273953</v>
      </c>
      <c r="S499" s="7"/>
      <c r="T499" s="23">
        <v>0.80313965484273953</v>
      </c>
      <c r="U499" s="11"/>
      <c r="V499" s="28"/>
      <c r="W499" s="28"/>
      <c r="X499" s="29"/>
      <c r="Y499" s="108" t="str">
        <f t="shared" si="60"/>
        <v>NO OFERTADO</v>
      </c>
      <c r="Z499" s="108" t="str">
        <f t="shared" si="57"/>
        <v>CORRECTO</v>
      </c>
      <c r="AA499" s="29">
        <f t="shared" si="61"/>
        <v>0</v>
      </c>
      <c r="AB499" s="23">
        <v>0.20078491371068488</v>
      </c>
      <c r="AC499" s="7"/>
      <c r="AD499" s="23">
        <v>0.20078491371068488</v>
      </c>
      <c r="AE499" s="28"/>
      <c r="AF499" s="28"/>
      <c r="AG499" s="28"/>
      <c r="AH499" s="29"/>
      <c r="AI499" s="108" t="str">
        <f t="shared" si="62"/>
        <v>NO OFERTADO</v>
      </c>
      <c r="AJ499" s="108" t="str">
        <f t="shared" si="58"/>
        <v>CORRECTO</v>
      </c>
      <c r="AK499" s="108"/>
      <c r="AL499" s="108"/>
      <c r="AM499" s="108"/>
      <c r="AN499" s="28"/>
      <c r="AO499" s="28"/>
      <c r="AP499" s="28"/>
      <c r="AQ499" s="29"/>
      <c r="AR499" s="108" t="str">
        <f t="shared" si="63"/>
        <v>NO OFERTADO</v>
      </c>
      <c r="AS499" s="109" t="str">
        <f t="shared" si="59"/>
        <v>CORRECTO</v>
      </c>
    </row>
    <row r="500" spans="1:45" x14ac:dyDescent="0.25">
      <c r="A500" s="134">
        <v>2706</v>
      </c>
      <c r="B500" s="135">
        <v>2430</v>
      </c>
      <c r="C500" s="10" t="s">
        <v>1101</v>
      </c>
      <c r="D500" s="136" t="s">
        <v>4097</v>
      </c>
      <c r="E500" s="136" t="s">
        <v>1496</v>
      </c>
      <c r="F500" s="136" t="s">
        <v>230</v>
      </c>
      <c r="G500" s="136" t="s">
        <v>8</v>
      </c>
      <c r="H500" s="136" t="s">
        <v>231</v>
      </c>
      <c r="I500" s="137" t="s">
        <v>45</v>
      </c>
      <c r="J500" s="8">
        <v>1</v>
      </c>
      <c r="K500" s="8" t="s">
        <v>1103</v>
      </c>
      <c r="L500" s="9">
        <v>23375.57</v>
      </c>
      <c r="M500" s="138">
        <v>1</v>
      </c>
      <c r="N500" s="138">
        <f t="shared" si="64"/>
        <v>23375.57</v>
      </c>
      <c r="O500" s="11" t="s">
        <v>4165</v>
      </c>
      <c r="P500" s="22">
        <v>1.3895300403853306E-5</v>
      </c>
      <c r="Q500" s="22"/>
      <c r="R500" s="23">
        <v>1.1116240323082644E-3</v>
      </c>
      <c r="S500" s="7"/>
      <c r="T500" s="23">
        <v>1.1116240323082644E-3</v>
      </c>
      <c r="U500" s="11"/>
      <c r="V500" s="28"/>
      <c r="W500" s="28"/>
      <c r="X500" s="29"/>
      <c r="Y500" s="108" t="str">
        <f t="shared" si="60"/>
        <v>NO OFERTADO</v>
      </c>
      <c r="Z500" s="108" t="str">
        <f t="shared" si="57"/>
        <v>CORRECTO</v>
      </c>
      <c r="AA500" s="29">
        <f t="shared" si="61"/>
        <v>0</v>
      </c>
      <c r="AB500" s="23">
        <v>2.7790600807706611E-4</v>
      </c>
      <c r="AC500" s="7"/>
      <c r="AD500" s="23">
        <v>2.7790600807706611E-4</v>
      </c>
      <c r="AE500" s="28"/>
      <c r="AF500" s="28"/>
      <c r="AG500" s="28"/>
      <c r="AH500" s="29"/>
      <c r="AI500" s="108" t="str">
        <f t="shared" si="62"/>
        <v>NO OFERTADO</v>
      </c>
      <c r="AJ500" s="108" t="str">
        <f t="shared" si="58"/>
        <v>CORRECTO</v>
      </c>
      <c r="AK500" s="108"/>
      <c r="AL500" s="108"/>
      <c r="AM500" s="108"/>
      <c r="AN500" s="28"/>
      <c r="AO500" s="28"/>
      <c r="AP500" s="28"/>
      <c r="AQ500" s="29"/>
      <c r="AR500" s="108" t="str">
        <f t="shared" si="63"/>
        <v>NO OFERTADO</v>
      </c>
      <c r="AS500" s="109" t="str">
        <f t="shared" si="59"/>
        <v>CORRECTO</v>
      </c>
    </row>
    <row r="501" spans="1:45" ht="24" x14ac:dyDescent="0.25">
      <c r="A501" s="134">
        <v>2707</v>
      </c>
      <c r="B501" s="135">
        <v>2095</v>
      </c>
      <c r="C501" s="10" t="s">
        <v>3626</v>
      </c>
      <c r="D501" s="136" t="s">
        <v>751</v>
      </c>
      <c r="E501" s="136" t="s">
        <v>7</v>
      </c>
      <c r="F501" s="136" t="s">
        <v>7</v>
      </c>
      <c r="G501" s="136" t="s">
        <v>8</v>
      </c>
      <c r="H501" s="136" t="s">
        <v>7</v>
      </c>
      <c r="I501" s="137" t="s">
        <v>45</v>
      </c>
      <c r="J501" s="8">
        <v>1</v>
      </c>
      <c r="K501" s="8" t="s">
        <v>1387</v>
      </c>
      <c r="L501" s="9">
        <v>3485.12</v>
      </c>
      <c r="M501" s="138">
        <v>1</v>
      </c>
      <c r="N501" s="138">
        <f t="shared" si="64"/>
        <v>3485.12</v>
      </c>
      <c r="O501" s="11" t="s">
        <v>4165</v>
      </c>
      <c r="P501" s="22">
        <v>2.0716837853997669E-6</v>
      </c>
      <c r="Q501" s="22"/>
      <c r="R501" s="23">
        <v>1.6573470283198134E-4</v>
      </c>
      <c r="S501" s="7"/>
      <c r="T501" s="23">
        <v>1.6573470283198134E-4</v>
      </c>
      <c r="U501" s="11"/>
      <c r="V501" s="28"/>
      <c r="W501" s="28"/>
      <c r="X501" s="29"/>
      <c r="Y501" s="108" t="str">
        <f t="shared" si="60"/>
        <v>NO OFERTADO</v>
      </c>
      <c r="Z501" s="108" t="str">
        <f t="shared" si="57"/>
        <v>CORRECTO</v>
      </c>
      <c r="AA501" s="29">
        <f t="shared" si="61"/>
        <v>0</v>
      </c>
      <c r="AB501" s="23">
        <v>4.1433675707995336E-5</v>
      </c>
      <c r="AC501" s="7"/>
      <c r="AD501" s="23">
        <v>4.1433675707995336E-5</v>
      </c>
      <c r="AE501" s="28"/>
      <c r="AF501" s="28"/>
      <c r="AG501" s="28"/>
      <c r="AH501" s="29"/>
      <c r="AI501" s="108" t="str">
        <f t="shared" si="62"/>
        <v>NO OFERTADO</v>
      </c>
      <c r="AJ501" s="108" t="str">
        <f t="shared" si="58"/>
        <v>CORRECTO</v>
      </c>
      <c r="AK501" s="108"/>
      <c r="AL501" s="108"/>
      <c r="AM501" s="108"/>
      <c r="AN501" s="28"/>
      <c r="AO501" s="28"/>
      <c r="AP501" s="28"/>
      <c r="AQ501" s="29"/>
      <c r="AR501" s="108" t="str">
        <f t="shared" si="63"/>
        <v>NO OFERTADO</v>
      </c>
      <c r="AS501" s="109" t="str">
        <f t="shared" si="59"/>
        <v>CORRECTO</v>
      </c>
    </row>
    <row r="502" spans="1:45" ht="24" x14ac:dyDescent="0.25">
      <c r="A502" s="134">
        <v>2708</v>
      </c>
      <c r="B502" s="135">
        <v>2431</v>
      </c>
      <c r="C502" s="10" t="s">
        <v>1750</v>
      </c>
      <c r="D502" s="136" t="s">
        <v>1244</v>
      </c>
      <c r="E502" s="136" t="s">
        <v>6</v>
      </c>
      <c r="F502" s="136" t="s">
        <v>7</v>
      </c>
      <c r="G502" s="136" t="s">
        <v>8</v>
      </c>
      <c r="H502" s="136" t="s">
        <v>7</v>
      </c>
      <c r="I502" s="137">
        <v>11308</v>
      </c>
      <c r="J502" s="8">
        <v>1</v>
      </c>
      <c r="K502" s="8" t="s">
        <v>1752</v>
      </c>
      <c r="L502" s="9">
        <v>11308</v>
      </c>
      <c r="M502" s="138">
        <v>30</v>
      </c>
      <c r="N502" s="138">
        <f t="shared" si="64"/>
        <v>339240</v>
      </c>
      <c r="O502" s="11" t="s">
        <v>4165</v>
      </c>
      <c r="P502" s="22">
        <v>2.016567599850269E-4</v>
      </c>
      <c r="Q502" s="22">
        <v>3.5298686435280543E-4</v>
      </c>
      <c r="R502" s="23">
        <v>1.6132540798802154E-2</v>
      </c>
      <c r="S502" s="24">
        <v>5.2948029652920819E-3</v>
      </c>
      <c r="T502" s="23">
        <v>2.1427343764094234E-2</v>
      </c>
      <c r="U502" s="11"/>
      <c r="V502" s="28"/>
      <c r="W502" s="28"/>
      <c r="X502" s="29"/>
      <c r="Y502" s="108" t="str">
        <f t="shared" si="60"/>
        <v>NO OFERTADO</v>
      </c>
      <c r="Z502" s="108" t="str">
        <f t="shared" si="57"/>
        <v>CORRECTO</v>
      </c>
      <c r="AA502" s="29">
        <f t="shared" si="61"/>
        <v>0</v>
      </c>
      <c r="AB502" s="23">
        <v>4.0331351997005384E-3</v>
      </c>
      <c r="AC502" s="24">
        <v>1.7649343217640272E-3</v>
      </c>
      <c r="AD502" s="23">
        <v>5.7980695214645654E-3</v>
      </c>
      <c r="AE502" s="28"/>
      <c r="AF502" s="28"/>
      <c r="AG502" s="28"/>
      <c r="AH502" s="29"/>
      <c r="AI502" s="108" t="str">
        <f t="shared" si="62"/>
        <v>NO OFERTADO</v>
      </c>
      <c r="AJ502" s="108" t="str">
        <f t="shared" si="58"/>
        <v>CORRECTO</v>
      </c>
      <c r="AK502" s="108"/>
      <c r="AL502" s="108"/>
      <c r="AM502" s="108"/>
      <c r="AN502" s="28"/>
      <c r="AO502" s="28"/>
      <c r="AP502" s="28"/>
      <c r="AQ502" s="29"/>
      <c r="AR502" s="108" t="str">
        <f t="shared" si="63"/>
        <v>NO OFERTADO</v>
      </c>
      <c r="AS502" s="109" t="str">
        <f t="shared" si="59"/>
        <v>CORRECTO</v>
      </c>
    </row>
    <row r="503" spans="1:45" x14ac:dyDescent="0.25">
      <c r="A503" s="134">
        <v>2709</v>
      </c>
      <c r="B503" s="135">
        <v>1977</v>
      </c>
      <c r="C503" s="10" t="s">
        <v>3426</v>
      </c>
      <c r="D503" s="136" t="s">
        <v>3427</v>
      </c>
      <c r="E503" s="136" t="s">
        <v>165</v>
      </c>
      <c r="F503" s="136" t="s">
        <v>166</v>
      </c>
      <c r="G503" s="136" t="s">
        <v>8</v>
      </c>
      <c r="H503" s="136" t="s">
        <v>81</v>
      </c>
      <c r="I503" s="137" t="s">
        <v>45</v>
      </c>
      <c r="J503" s="8">
        <v>310</v>
      </c>
      <c r="K503" s="8" t="s">
        <v>3428</v>
      </c>
      <c r="L503" s="9">
        <v>127.17</v>
      </c>
      <c r="M503" s="138">
        <v>310</v>
      </c>
      <c r="N503" s="138">
        <f t="shared" si="64"/>
        <v>39422.699999999997</v>
      </c>
      <c r="O503" s="11" t="s">
        <v>4165</v>
      </c>
      <c r="P503" s="22">
        <v>2.3434305954078881E-5</v>
      </c>
      <c r="Q503" s="22"/>
      <c r="R503" s="23">
        <v>1.8747444763263104E-3</v>
      </c>
      <c r="S503" s="7"/>
      <c r="T503" s="23">
        <v>1.8747444763263104E-3</v>
      </c>
      <c r="U503" s="11"/>
      <c r="V503" s="28"/>
      <c r="W503" s="28"/>
      <c r="X503" s="29"/>
      <c r="Y503" s="108" t="str">
        <f t="shared" si="60"/>
        <v>NO OFERTADO</v>
      </c>
      <c r="Z503" s="108" t="str">
        <f t="shared" si="57"/>
        <v>CORRECTO</v>
      </c>
      <c r="AA503" s="29">
        <f t="shared" si="61"/>
        <v>0</v>
      </c>
      <c r="AB503" s="23">
        <v>4.6868611908157761E-4</v>
      </c>
      <c r="AC503" s="7"/>
      <c r="AD503" s="23">
        <v>4.6868611908157761E-4</v>
      </c>
      <c r="AE503" s="28"/>
      <c r="AF503" s="28"/>
      <c r="AG503" s="28"/>
      <c r="AH503" s="29"/>
      <c r="AI503" s="108" t="str">
        <f t="shared" si="62"/>
        <v>NO OFERTADO</v>
      </c>
      <c r="AJ503" s="108" t="str">
        <f t="shared" si="58"/>
        <v>CORRECTO</v>
      </c>
      <c r="AK503" s="108"/>
      <c r="AL503" s="108"/>
      <c r="AM503" s="108"/>
      <c r="AN503" s="28"/>
      <c r="AO503" s="28"/>
      <c r="AP503" s="28"/>
      <c r="AQ503" s="29"/>
      <c r="AR503" s="108" t="str">
        <f t="shared" si="63"/>
        <v>NO OFERTADO</v>
      </c>
      <c r="AS503" s="109" t="str">
        <f t="shared" si="59"/>
        <v>CORRECTO</v>
      </c>
    </row>
    <row r="504" spans="1:45" ht="15" x14ac:dyDescent="0.25">
      <c r="A504" s="134">
        <v>2710</v>
      </c>
      <c r="B504" s="135">
        <v>2432</v>
      </c>
      <c r="C504" s="148" t="s">
        <v>4663</v>
      </c>
      <c r="D504" s="136" t="s">
        <v>4098</v>
      </c>
      <c r="E504" s="136" t="s">
        <v>165</v>
      </c>
      <c r="F504" s="136" t="s">
        <v>166</v>
      </c>
      <c r="G504" s="136" t="s">
        <v>1042</v>
      </c>
      <c r="H504" s="136" t="s">
        <v>81</v>
      </c>
      <c r="I504" s="137" t="s">
        <v>45</v>
      </c>
      <c r="J504" s="8">
        <v>10</v>
      </c>
      <c r="K504" s="8" t="s">
        <v>3097</v>
      </c>
      <c r="L504" s="9">
        <v>474</v>
      </c>
      <c r="M504" s="138">
        <v>10</v>
      </c>
      <c r="N504" s="138">
        <f t="shared" si="64"/>
        <v>4740</v>
      </c>
      <c r="O504" s="11" t="s">
        <v>4165</v>
      </c>
      <c r="P504" s="22">
        <v>2.817630710791851E-6</v>
      </c>
      <c r="Q504" s="22"/>
      <c r="R504" s="23">
        <v>2.254104568633481E-4</v>
      </c>
      <c r="S504" s="7"/>
      <c r="T504" s="23">
        <v>2.254104568633481E-4</v>
      </c>
      <c r="U504" s="11"/>
      <c r="V504" s="28"/>
      <c r="W504" s="28"/>
      <c r="X504" s="29"/>
      <c r="Y504" s="108" t="str">
        <f t="shared" si="60"/>
        <v>NO OFERTADO</v>
      </c>
      <c r="Z504" s="108" t="str">
        <f t="shared" si="57"/>
        <v>CORRECTO</v>
      </c>
      <c r="AA504" s="29">
        <f t="shared" si="61"/>
        <v>0</v>
      </c>
      <c r="AB504" s="23">
        <v>5.6352614215837024E-5</v>
      </c>
      <c r="AC504" s="7"/>
      <c r="AD504" s="23">
        <v>5.6352614215837024E-5</v>
      </c>
      <c r="AE504" s="28"/>
      <c r="AF504" s="28"/>
      <c r="AG504" s="28"/>
      <c r="AH504" s="29"/>
      <c r="AI504" s="108" t="str">
        <f t="shared" si="62"/>
        <v>NO OFERTADO</v>
      </c>
      <c r="AJ504" s="108" t="str">
        <f t="shared" si="58"/>
        <v>CORRECTO</v>
      </c>
      <c r="AK504" s="108"/>
      <c r="AL504" s="108"/>
      <c r="AM504" s="108"/>
      <c r="AN504" s="28"/>
      <c r="AO504" s="28"/>
      <c r="AP504" s="28"/>
      <c r="AQ504" s="29"/>
      <c r="AR504" s="108" t="str">
        <f t="shared" si="63"/>
        <v>NO OFERTADO</v>
      </c>
      <c r="AS504" s="109" t="str">
        <f t="shared" si="59"/>
        <v>CORRECTO</v>
      </c>
    </row>
    <row r="505" spans="1:45" x14ac:dyDescent="0.25">
      <c r="A505" s="134">
        <v>2711</v>
      </c>
      <c r="B505" s="135">
        <v>2067</v>
      </c>
      <c r="C505" s="10" t="s">
        <v>3588</v>
      </c>
      <c r="D505" s="136" t="s">
        <v>3589</v>
      </c>
      <c r="E505" s="136" t="s">
        <v>524</v>
      </c>
      <c r="F505" s="136" t="s">
        <v>267</v>
      </c>
      <c r="G505" s="136" t="s">
        <v>17</v>
      </c>
      <c r="H505" s="136" t="s">
        <v>267</v>
      </c>
      <c r="I505" s="137" t="s">
        <v>45</v>
      </c>
      <c r="J505" s="8">
        <v>1</v>
      </c>
      <c r="K505" s="8" t="s">
        <v>3590</v>
      </c>
      <c r="L505" s="9">
        <v>8492.08</v>
      </c>
      <c r="M505" s="138">
        <v>1</v>
      </c>
      <c r="N505" s="138">
        <f t="shared" si="64"/>
        <v>8492.08</v>
      </c>
      <c r="O505" s="11" t="s">
        <v>4165</v>
      </c>
      <c r="P505" s="22">
        <v>5.0480053600213636E-6</v>
      </c>
      <c r="Q505" s="22"/>
      <c r="R505" s="23">
        <v>4.0384042880170907E-4</v>
      </c>
      <c r="S505" s="7"/>
      <c r="T505" s="23">
        <v>4.0384042880170907E-4</v>
      </c>
      <c r="U505" s="11"/>
      <c r="V505" s="28"/>
      <c r="W505" s="28"/>
      <c r="X505" s="29"/>
      <c r="Y505" s="108" t="str">
        <f t="shared" si="60"/>
        <v>NO OFERTADO</v>
      </c>
      <c r="Z505" s="108" t="str">
        <f t="shared" si="57"/>
        <v>CORRECTO</v>
      </c>
      <c r="AA505" s="29">
        <f t="shared" si="61"/>
        <v>0</v>
      </c>
      <c r="AB505" s="23">
        <v>1.0096010720042727E-4</v>
      </c>
      <c r="AC505" s="7"/>
      <c r="AD505" s="23">
        <v>1.0096010720042727E-4</v>
      </c>
      <c r="AE505" s="28"/>
      <c r="AF505" s="28"/>
      <c r="AG505" s="28"/>
      <c r="AH505" s="29"/>
      <c r="AI505" s="108" t="str">
        <f t="shared" si="62"/>
        <v>NO OFERTADO</v>
      </c>
      <c r="AJ505" s="108" t="str">
        <f t="shared" si="58"/>
        <v>CORRECTO</v>
      </c>
      <c r="AK505" s="108"/>
      <c r="AL505" s="108"/>
      <c r="AM505" s="108"/>
      <c r="AN505" s="28"/>
      <c r="AO505" s="28"/>
      <c r="AP505" s="28"/>
      <c r="AQ505" s="29"/>
      <c r="AR505" s="108" t="str">
        <f t="shared" si="63"/>
        <v>NO OFERTADO</v>
      </c>
      <c r="AS505" s="109" t="str">
        <f t="shared" si="59"/>
        <v>CORRECTO</v>
      </c>
    </row>
    <row r="506" spans="1:45" ht="24" x14ac:dyDescent="0.25">
      <c r="A506" s="134">
        <v>2712</v>
      </c>
      <c r="B506" s="135">
        <v>2072</v>
      </c>
      <c r="C506" s="10" t="s">
        <v>3601</v>
      </c>
      <c r="D506" s="136" t="s">
        <v>3602</v>
      </c>
      <c r="E506" s="136" t="s">
        <v>3603</v>
      </c>
      <c r="F506" s="136" t="s">
        <v>166</v>
      </c>
      <c r="G506" s="136" t="s">
        <v>17</v>
      </c>
      <c r="H506" s="136" t="s">
        <v>1056</v>
      </c>
      <c r="I506" s="137" t="s">
        <v>45</v>
      </c>
      <c r="J506" s="8">
        <v>500</v>
      </c>
      <c r="K506" s="8" t="s">
        <v>317</v>
      </c>
      <c r="L506" s="9">
        <v>22.28</v>
      </c>
      <c r="M506" s="138">
        <v>500</v>
      </c>
      <c r="N506" s="138">
        <f t="shared" si="64"/>
        <v>11140</v>
      </c>
      <c r="O506" s="11" t="s">
        <v>4165</v>
      </c>
      <c r="P506" s="22">
        <v>6.6220266072196669E-6</v>
      </c>
      <c r="Q506" s="22"/>
      <c r="R506" s="23">
        <v>5.2976212857757331E-4</v>
      </c>
      <c r="S506" s="7"/>
      <c r="T506" s="23">
        <v>5.2976212857757331E-4</v>
      </c>
      <c r="U506" s="11"/>
      <c r="V506" s="28"/>
      <c r="W506" s="28"/>
      <c r="X506" s="29"/>
      <c r="Y506" s="108" t="str">
        <f t="shared" si="60"/>
        <v>NO OFERTADO</v>
      </c>
      <c r="Z506" s="108" t="str">
        <f t="shared" si="57"/>
        <v>CORRECTO</v>
      </c>
      <c r="AA506" s="29">
        <f t="shared" si="61"/>
        <v>0</v>
      </c>
      <c r="AB506" s="23">
        <v>1.3244053214439333E-4</v>
      </c>
      <c r="AC506" s="7"/>
      <c r="AD506" s="23">
        <v>1.3244053214439333E-4</v>
      </c>
      <c r="AE506" s="28"/>
      <c r="AF506" s="28"/>
      <c r="AG506" s="28"/>
      <c r="AH506" s="29"/>
      <c r="AI506" s="108" t="str">
        <f t="shared" si="62"/>
        <v>NO OFERTADO</v>
      </c>
      <c r="AJ506" s="108" t="str">
        <f t="shared" si="58"/>
        <v>CORRECTO</v>
      </c>
      <c r="AK506" s="108"/>
      <c r="AL506" s="108"/>
      <c r="AM506" s="108"/>
      <c r="AN506" s="28"/>
      <c r="AO506" s="28"/>
      <c r="AP506" s="28"/>
      <c r="AQ506" s="29"/>
      <c r="AR506" s="108" t="str">
        <f t="shared" si="63"/>
        <v>NO OFERTADO</v>
      </c>
      <c r="AS506" s="109" t="str">
        <f t="shared" si="59"/>
        <v>CORRECTO</v>
      </c>
    </row>
    <row r="507" spans="1:45" x14ac:dyDescent="0.25">
      <c r="A507" s="134">
        <v>2713</v>
      </c>
      <c r="B507" s="135">
        <v>1925</v>
      </c>
      <c r="C507" s="10" t="s">
        <v>3334</v>
      </c>
      <c r="D507" s="136" t="s">
        <v>3335</v>
      </c>
      <c r="E507" s="136" t="s">
        <v>165</v>
      </c>
      <c r="F507" s="136" t="s">
        <v>166</v>
      </c>
      <c r="G507" s="136" t="s">
        <v>167</v>
      </c>
      <c r="H507" s="136" t="s">
        <v>81</v>
      </c>
      <c r="I507" s="137" t="s">
        <v>45</v>
      </c>
      <c r="J507" s="8">
        <v>5</v>
      </c>
      <c r="K507" s="8" t="s">
        <v>3336</v>
      </c>
      <c r="L507" s="9">
        <v>24299.119999999999</v>
      </c>
      <c r="M507" s="138">
        <v>5</v>
      </c>
      <c r="N507" s="138">
        <f t="shared" si="64"/>
        <v>121495.59999999999</v>
      </c>
      <c r="O507" s="11" t="s">
        <v>4165</v>
      </c>
      <c r="P507" s="22">
        <v>7.2221462824068023E-5</v>
      </c>
      <c r="Q507" s="22"/>
      <c r="R507" s="23">
        <v>5.7777170259254423E-3</v>
      </c>
      <c r="S507" s="7"/>
      <c r="T507" s="23">
        <v>5.7777170259254423E-3</v>
      </c>
      <c r="U507" s="11"/>
      <c r="V507" s="28"/>
      <c r="W507" s="28"/>
      <c r="X507" s="29"/>
      <c r="Y507" s="108" t="str">
        <f t="shared" si="60"/>
        <v>NO OFERTADO</v>
      </c>
      <c r="Z507" s="108" t="str">
        <f t="shared" si="57"/>
        <v>CORRECTO</v>
      </c>
      <c r="AA507" s="29">
        <f t="shared" si="61"/>
        <v>0</v>
      </c>
      <c r="AB507" s="23">
        <v>1.4444292564813606E-3</v>
      </c>
      <c r="AC507" s="7"/>
      <c r="AD507" s="23">
        <v>1.4444292564813606E-3</v>
      </c>
      <c r="AE507" s="28"/>
      <c r="AF507" s="28"/>
      <c r="AG507" s="28"/>
      <c r="AH507" s="29"/>
      <c r="AI507" s="108" t="str">
        <f t="shared" si="62"/>
        <v>NO OFERTADO</v>
      </c>
      <c r="AJ507" s="108" t="str">
        <f t="shared" si="58"/>
        <v>CORRECTO</v>
      </c>
      <c r="AK507" s="108"/>
      <c r="AL507" s="108"/>
      <c r="AM507" s="108"/>
      <c r="AN507" s="28"/>
      <c r="AO507" s="28"/>
      <c r="AP507" s="28"/>
      <c r="AQ507" s="29"/>
      <c r="AR507" s="108" t="str">
        <f t="shared" si="63"/>
        <v>NO OFERTADO</v>
      </c>
      <c r="AS507" s="109" t="str">
        <f t="shared" si="59"/>
        <v>CORRECTO</v>
      </c>
    </row>
    <row r="508" spans="1:45" x14ac:dyDescent="0.25">
      <c r="A508" s="134">
        <v>2714</v>
      </c>
      <c r="B508" s="135">
        <v>2433</v>
      </c>
      <c r="C508" s="10" t="s">
        <v>4099</v>
      </c>
      <c r="D508" s="136" t="s">
        <v>1492</v>
      </c>
      <c r="E508" s="136" t="s">
        <v>3319</v>
      </c>
      <c r="F508" s="136" t="s">
        <v>36</v>
      </c>
      <c r="G508" s="136" t="s">
        <v>17</v>
      </c>
      <c r="H508" s="136" t="s">
        <v>36</v>
      </c>
      <c r="I508" s="137" t="s">
        <v>45</v>
      </c>
      <c r="J508" s="8">
        <v>1</v>
      </c>
      <c r="K508" s="8" t="s">
        <v>4100</v>
      </c>
      <c r="L508" s="9">
        <v>23404.49</v>
      </c>
      <c r="M508" s="138">
        <v>1</v>
      </c>
      <c r="N508" s="138">
        <f t="shared" si="64"/>
        <v>23404.49</v>
      </c>
      <c r="O508" s="11" t="s">
        <v>4165</v>
      </c>
      <c r="P508" s="22">
        <v>1.391249151781029E-5</v>
      </c>
      <c r="Q508" s="22"/>
      <c r="R508" s="23">
        <v>1.1129993214248233E-3</v>
      </c>
      <c r="S508" s="7"/>
      <c r="T508" s="23">
        <v>1.1129993214248233E-3</v>
      </c>
      <c r="U508" s="11"/>
      <c r="V508" s="28"/>
      <c r="W508" s="28"/>
      <c r="X508" s="29"/>
      <c r="Y508" s="108" t="str">
        <f t="shared" si="60"/>
        <v>NO OFERTADO</v>
      </c>
      <c r="Z508" s="108" t="str">
        <f t="shared" si="57"/>
        <v>CORRECTO</v>
      </c>
      <c r="AA508" s="29">
        <f t="shared" si="61"/>
        <v>0</v>
      </c>
      <c r="AB508" s="23">
        <v>2.7824983035620583E-4</v>
      </c>
      <c r="AC508" s="7"/>
      <c r="AD508" s="23">
        <v>2.7824983035620583E-4</v>
      </c>
      <c r="AE508" s="28"/>
      <c r="AF508" s="28"/>
      <c r="AG508" s="28"/>
      <c r="AH508" s="29"/>
      <c r="AI508" s="108" t="str">
        <f t="shared" si="62"/>
        <v>NO OFERTADO</v>
      </c>
      <c r="AJ508" s="108" t="str">
        <f t="shared" si="58"/>
        <v>CORRECTO</v>
      </c>
      <c r="AK508" s="108"/>
      <c r="AL508" s="108"/>
      <c r="AM508" s="108"/>
      <c r="AN508" s="28"/>
      <c r="AO508" s="28"/>
      <c r="AP508" s="28"/>
      <c r="AQ508" s="29"/>
      <c r="AR508" s="108" t="str">
        <f t="shared" si="63"/>
        <v>NO OFERTADO</v>
      </c>
      <c r="AS508" s="109" t="str">
        <f t="shared" si="59"/>
        <v>CORRECTO</v>
      </c>
    </row>
    <row r="509" spans="1:45" x14ac:dyDescent="0.25">
      <c r="A509" s="134">
        <v>2715</v>
      </c>
      <c r="B509" s="135">
        <v>2434</v>
      </c>
      <c r="C509" s="10" t="s">
        <v>4101</v>
      </c>
      <c r="D509" s="136" t="s">
        <v>4102</v>
      </c>
      <c r="E509" s="136" t="s">
        <v>1493</v>
      </c>
      <c r="F509" s="136" t="s">
        <v>81</v>
      </c>
      <c r="G509" s="136" t="s">
        <v>8</v>
      </c>
      <c r="H509" s="136" t="s">
        <v>400</v>
      </c>
      <c r="I509" s="137" t="s">
        <v>45</v>
      </c>
      <c r="J509" s="8">
        <v>1</v>
      </c>
      <c r="K509" s="8" t="s">
        <v>1362</v>
      </c>
      <c r="L509" s="9">
        <v>38187.32</v>
      </c>
      <c r="M509" s="138">
        <v>1</v>
      </c>
      <c r="N509" s="138">
        <f t="shared" si="64"/>
        <v>38187.32</v>
      </c>
      <c r="O509" s="11" t="s">
        <v>4165</v>
      </c>
      <c r="P509" s="22">
        <v>2.2699950547433727E-5</v>
      </c>
      <c r="Q509" s="22"/>
      <c r="R509" s="23">
        <v>1.8159960437946982E-3</v>
      </c>
      <c r="S509" s="7"/>
      <c r="T509" s="23">
        <v>1.8159960437946982E-3</v>
      </c>
      <c r="U509" s="11"/>
      <c r="V509" s="28"/>
      <c r="W509" s="28"/>
      <c r="X509" s="29"/>
      <c r="Y509" s="108" t="str">
        <f t="shared" si="60"/>
        <v>NO OFERTADO</v>
      </c>
      <c r="Z509" s="108" t="str">
        <f t="shared" si="57"/>
        <v>CORRECTO</v>
      </c>
      <c r="AA509" s="29">
        <f t="shared" si="61"/>
        <v>0</v>
      </c>
      <c r="AB509" s="23">
        <v>4.5399901094867454E-4</v>
      </c>
      <c r="AC509" s="7"/>
      <c r="AD509" s="23">
        <v>4.5399901094867454E-4</v>
      </c>
      <c r="AE509" s="28"/>
      <c r="AF509" s="28"/>
      <c r="AG509" s="28"/>
      <c r="AH509" s="29"/>
      <c r="AI509" s="108" t="str">
        <f t="shared" si="62"/>
        <v>NO OFERTADO</v>
      </c>
      <c r="AJ509" s="108" t="str">
        <f t="shared" si="58"/>
        <v>CORRECTO</v>
      </c>
      <c r="AK509" s="108"/>
      <c r="AL509" s="108"/>
      <c r="AM509" s="108"/>
      <c r="AN509" s="28"/>
      <c r="AO509" s="28"/>
      <c r="AP509" s="28"/>
      <c r="AQ509" s="29"/>
      <c r="AR509" s="108" t="str">
        <f t="shared" si="63"/>
        <v>NO OFERTADO</v>
      </c>
      <c r="AS509" s="109" t="str">
        <f t="shared" si="59"/>
        <v>CORRECTO</v>
      </c>
    </row>
    <row r="510" spans="1:45" x14ac:dyDescent="0.25">
      <c r="A510" s="134">
        <v>2716</v>
      </c>
      <c r="B510" s="135">
        <v>2435</v>
      </c>
      <c r="C510" s="10" t="s">
        <v>4103</v>
      </c>
      <c r="D510" s="136" t="s">
        <v>305</v>
      </c>
      <c r="E510" s="136" t="s">
        <v>552</v>
      </c>
      <c r="F510" s="136" t="s">
        <v>166</v>
      </c>
      <c r="G510" s="136" t="s">
        <v>3452</v>
      </c>
      <c r="H510" s="136" t="s">
        <v>552</v>
      </c>
      <c r="I510" s="137" t="s">
        <v>45</v>
      </c>
      <c r="J510" s="8">
        <v>30</v>
      </c>
      <c r="K510" s="8" t="s">
        <v>562</v>
      </c>
      <c r="L510" s="9">
        <v>6465.87</v>
      </c>
      <c r="M510" s="138">
        <v>30</v>
      </c>
      <c r="N510" s="138">
        <f t="shared" si="64"/>
        <v>193976.1</v>
      </c>
      <c r="O510" s="11" t="s">
        <v>4165</v>
      </c>
      <c r="P510" s="22">
        <v>1.1530654356954246E-4</v>
      </c>
      <c r="Q510" s="22"/>
      <c r="R510" s="23">
        <v>9.2245234855633969E-3</v>
      </c>
      <c r="S510" s="7"/>
      <c r="T510" s="23">
        <v>9.2245234855633969E-3</v>
      </c>
      <c r="U510" s="11"/>
      <c r="V510" s="28"/>
      <c r="W510" s="28"/>
      <c r="X510" s="29"/>
      <c r="Y510" s="108" t="str">
        <f t="shared" si="60"/>
        <v>NO OFERTADO</v>
      </c>
      <c r="Z510" s="108" t="str">
        <f t="shared" si="57"/>
        <v>CORRECTO</v>
      </c>
      <c r="AA510" s="29">
        <f t="shared" si="61"/>
        <v>0</v>
      </c>
      <c r="AB510" s="23">
        <v>2.3061308713908492E-3</v>
      </c>
      <c r="AC510" s="7"/>
      <c r="AD510" s="23">
        <v>2.3061308713908492E-3</v>
      </c>
      <c r="AE510" s="28"/>
      <c r="AF510" s="28"/>
      <c r="AG510" s="28"/>
      <c r="AH510" s="29"/>
      <c r="AI510" s="108" t="str">
        <f t="shared" si="62"/>
        <v>NO OFERTADO</v>
      </c>
      <c r="AJ510" s="108" t="str">
        <f t="shared" si="58"/>
        <v>CORRECTO</v>
      </c>
      <c r="AK510" s="108"/>
      <c r="AL510" s="108"/>
      <c r="AM510" s="108"/>
      <c r="AN510" s="28"/>
      <c r="AO510" s="28"/>
      <c r="AP510" s="28"/>
      <c r="AQ510" s="29"/>
      <c r="AR510" s="108" t="str">
        <f t="shared" si="63"/>
        <v>NO OFERTADO</v>
      </c>
      <c r="AS510" s="109" t="str">
        <f t="shared" si="59"/>
        <v>CORRECTO</v>
      </c>
    </row>
    <row r="511" spans="1:45" x14ac:dyDescent="0.25">
      <c r="A511" s="134">
        <v>2717</v>
      </c>
      <c r="B511" s="135">
        <v>2069</v>
      </c>
      <c r="C511" s="10" t="s">
        <v>3594</v>
      </c>
      <c r="D511" s="136" t="s">
        <v>3595</v>
      </c>
      <c r="E511" s="136" t="s">
        <v>787</v>
      </c>
      <c r="F511" s="136" t="s">
        <v>3596</v>
      </c>
      <c r="G511" s="136" t="s">
        <v>17</v>
      </c>
      <c r="H511" s="136" t="s">
        <v>1056</v>
      </c>
      <c r="I511" s="137" t="s">
        <v>45</v>
      </c>
      <c r="J511" s="8">
        <v>1</v>
      </c>
      <c r="K511" s="8" t="s">
        <v>563</v>
      </c>
      <c r="L511" s="9">
        <v>5608</v>
      </c>
      <c r="M511" s="138">
        <v>1</v>
      </c>
      <c r="N511" s="138">
        <f t="shared" si="64"/>
        <v>5608</v>
      </c>
      <c r="O511" s="11" t="s">
        <v>4165</v>
      </c>
      <c r="P511" s="22">
        <v>3.3336019042448737E-6</v>
      </c>
      <c r="Q511" s="22"/>
      <c r="R511" s="23">
        <v>2.666881523395899E-4</v>
      </c>
      <c r="S511" s="7"/>
      <c r="T511" s="23">
        <v>2.666881523395899E-4</v>
      </c>
      <c r="U511" s="11"/>
      <c r="V511" s="28"/>
      <c r="W511" s="28"/>
      <c r="X511" s="29"/>
      <c r="Y511" s="108" t="str">
        <f t="shared" si="60"/>
        <v>NO OFERTADO</v>
      </c>
      <c r="Z511" s="108" t="str">
        <f t="shared" si="57"/>
        <v>CORRECTO</v>
      </c>
      <c r="AA511" s="29">
        <f t="shared" si="61"/>
        <v>0</v>
      </c>
      <c r="AB511" s="23">
        <v>6.6672038084897474E-5</v>
      </c>
      <c r="AC511" s="7"/>
      <c r="AD511" s="23">
        <v>6.6672038084897474E-5</v>
      </c>
      <c r="AE511" s="28"/>
      <c r="AF511" s="28"/>
      <c r="AG511" s="28"/>
      <c r="AH511" s="29"/>
      <c r="AI511" s="108" t="str">
        <f t="shared" si="62"/>
        <v>NO OFERTADO</v>
      </c>
      <c r="AJ511" s="108" t="str">
        <f t="shared" si="58"/>
        <v>CORRECTO</v>
      </c>
      <c r="AK511" s="108"/>
      <c r="AL511" s="108"/>
      <c r="AM511" s="108"/>
      <c r="AN511" s="28"/>
      <c r="AO511" s="28"/>
      <c r="AP511" s="28"/>
      <c r="AQ511" s="29"/>
      <c r="AR511" s="108" t="str">
        <f t="shared" si="63"/>
        <v>NO OFERTADO</v>
      </c>
      <c r="AS511" s="109" t="str">
        <f t="shared" si="59"/>
        <v>CORRECTO</v>
      </c>
    </row>
    <row r="512" spans="1:45" ht="24" x14ac:dyDescent="0.25">
      <c r="A512" s="134">
        <v>2718</v>
      </c>
      <c r="B512" s="135">
        <v>2436</v>
      </c>
      <c r="C512" s="10" t="s">
        <v>4104</v>
      </c>
      <c r="D512" s="136" t="s">
        <v>3504</v>
      </c>
      <c r="E512" s="136" t="s">
        <v>4105</v>
      </c>
      <c r="F512" s="136" t="s">
        <v>1311</v>
      </c>
      <c r="G512" s="136" t="s">
        <v>17</v>
      </c>
      <c r="H512" s="136" t="s">
        <v>1056</v>
      </c>
      <c r="I512" s="137" t="s">
        <v>45</v>
      </c>
      <c r="J512" s="8">
        <v>1</v>
      </c>
      <c r="K512" s="8" t="s">
        <v>4106</v>
      </c>
      <c r="L512" s="9">
        <v>30255.72</v>
      </c>
      <c r="M512" s="138">
        <v>1</v>
      </c>
      <c r="N512" s="138">
        <f t="shared" si="64"/>
        <v>30255.72</v>
      </c>
      <c r="O512" s="11" t="s">
        <v>4165</v>
      </c>
      <c r="P512" s="22">
        <v>1.7985115158042032E-5</v>
      </c>
      <c r="Q512" s="22"/>
      <c r="R512" s="23">
        <v>1.4388092126433626E-3</v>
      </c>
      <c r="S512" s="7"/>
      <c r="T512" s="23">
        <v>1.4388092126433626E-3</v>
      </c>
      <c r="U512" s="11"/>
      <c r="V512" s="28"/>
      <c r="W512" s="28"/>
      <c r="X512" s="29"/>
      <c r="Y512" s="108" t="str">
        <f t="shared" si="60"/>
        <v>NO OFERTADO</v>
      </c>
      <c r="Z512" s="108" t="str">
        <f t="shared" si="57"/>
        <v>CORRECTO</v>
      </c>
      <c r="AA512" s="29">
        <f t="shared" si="61"/>
        <v>0</v>
      </c>
      <c r="AB512" s="23">
        <v>3.5970230316084066E-4</v>
      </c>
      <c r="AC512" s="7"/>
      <c r="AD512" s="23">
        <v>3.5970230316084066E-4</v>
      </c>
      <c r="AE512" s="28"/>
      <c r="AF512" s="28"/>
      <c r="AG512" s="28"/>
      <c r="AH512" s="29"/>
      <c r="AI512" s="108" t="str">
        <f t="shared" si="62"/>
        <v>NO OFERTADO</v>
      </c>
      <c r="AJ512" s="108" t="str">
        <f t="shared" si="58"/>
        <v>CORRECTO</v>
      </c>
      <c r="AK512" s="108"/>
      <c r="AL512" s="108"/>
      <c r="AM512" s="108"/>
      <c r="AN512" s="28"/>
      <c r="AO512" s="28"/>
      <c r="AP512" s="28"/>
      <c r="AQ512" s="29"/>
      <c r="AR512" s="108" t="str">
        <f t="shared" si="63"/>
        <v>NO OFERTADO</v>
      </c>
      <c r="AS512" s="109" t="str">
        <f t="shared" si="59"/>
        <v>CORRECTO</v>
      </c>
    </row>
    <row r="513" spans="1:45" ht="24" x14ac:dyDescent="0.25">
      <c r="A513" s="134">
        <v>2719</v>
      </c>
      <c r="B513" s="135">
        <v>2002</v>
      </c>
      <c r="C513" s="10" t="s">
        <v>3477</v>
      </c>
      <c r="D513" s="136" t="s">
        <v>3478</v>
      </c>
      <c r="E513" s="136" t="s">
        <v>1311</v>
      </c>
      <c r="F513" s="136" t="s">
        <v>1311</v>
      </c>
      <c r="G513" s="136" t="s">
        <v>17</v>
      </c>
      <c r="H513" s="136" t="s">
        <v>1056</v>
      </c>
      <c r="I513" s="137" t="s">
        <v>45</v>
      </c>
      <c r="J513" s="8">
        <v>1</v>
      </c>
      <c r="K513" s="8" t="s">
        <v>3479</v>
      </c>
      <c r="L513" s="9">
        <v>35215.800000000003</v>
      </c>
      <c r="M513" s="138">
        <v>1</v>
      </c>
      <c r="N513" s="138">
        <f t="shared" si="64"/>
        <v>35215.800000000003</v>
      </c>
      <c r="O513" s="11" t="s">
        <v>4165</v>
      </c>
      <c r="P513" s="22">
        <v>2.0933569532722294E-5</v>
      </c>
      <c r="Q513" s="22"/>
      <c r="R513" s="23">
        <v>1.6746855626177835E-3</v>
      </c>
      <c r="S513" s="7"/>
      <c r="T513" s="23">
        <v>1.6746855626177835E-3</v>
      </c>
      <c r="U513" s="11"/>
      <c r="V513" s="28"/>
      <c r="W513" s="28"/>
      <c r="X513" s="29"/>
      <c r="Y513" s="108" t="str">
        <f t="shared" si="60"/>
        <v>NO OFERTADO</v>
      </c>
      <c r="Z513" s="108" t="str">
        <f t="shared" si="57"/>
        <v>CORRECTO</v>
      </c>
      <c r="AA513" s="29">
        <f t="shared" si="61"/>
        <v>0</v>
      </c>
      <c r="AB513" s="23">
        <v>4.1867139065444588E-4</v>
      </c>
      <c r="AC513" s="7"/>
      <c r="AD513" s="23">
        <v>4.1867139065444588E-4</v>
      </c>
      <c r="AE513" s="28"/>
      <c r="AF513" s="28"/>
      <c r="AG513" s="28"/>
      <c r="AH513" s="29"/>
      <c r="AI513" s="108" t="str">
        <f t="shared" si="62"/>
        <v>NO OFERTADO</v>
      </c>
      <c r="AJ513" s="108" t="str">
        <f t="shared" si="58"/>
        <v>CORRECTO</v>
      </c>
      <c r="AK513" s="108"/>
      <c r="AL513" s="108"/>
      <c r="AM513" s="108"/>
      <c r="AN513" s="28"/>
      <c r="AO513" s="28"/>
      <c r="AP513" s="28"/>
      <c r="AQ513" s="29"/>
      <c r="AR513" s="108" t="str">
        <f t="shared" si="63"/>
        <v>NO OFERTADO</v>
      </c>
      <c r="AS513" s="109" t="str">
        <f t="shared" si="59"/>
        <v>CORRECTO</v>
      </c>
    </row>
    <row r="514" spans="1:45" ht="24" x14ac:dyDescent="0.25">
      <c r="A514" s="134">
        <v>2720</v>
      </c>
      <c r="B514" s="135">
        <v>2016</v>
      </c>
      <c r="C514" s="10" t="s">
        <v>3477</v>
      </c>
      <c r="D514" s="136" t="s">
        <v>3504</v>
      </c>
      <c r="E514" s="136" t="s">
        <v>1311</v>
      </c>
      <c r="F514" s="136" t="s">
        <v>1311</v>
      </c>
      <c r="G514" s="136" t="s">
        <v>17</v>
      </c>
      <c r="H514" s="136" t="s">
        <v>1056</v>
      </c>
      <c r="I514" s="137" t="s">
        <v>45</v>
      </c>
      <c r="J514" s="8">
        <v>1</v>
      </c>
      <c r="K514" s="8" t="s">
        <v>3479</v>
      </c>
      <c r="L514" s="9">
        <v>22733.82</v>
      </c>
      <c r="M514" s="138">
        <v>1</v>
      </c>
      <c r="N514" s="138">
        <f t="shared" si="64"/>
        <v>22733.82</v>
      </c>
      <c r="O514" s="11" t="s">
        <v>4165</v>
      </c>
      <c r="P514" s="22">
        <v>1.3513820549707595E-5</v>
      </c>
      <c r="Q514" s="22"/>
      <c r="R514" s="23">
        <v>1.0811056439766077E-3</v>
      </c>
      <c r="S514" s="7"/>
      <c r="T514" s="23">
        <v>1.0811056439766077E-3</v>
      </c>
      <c r="U514" s="11"/>
      <c r="V514" s="28"/>
      <c r="W514" s="28"/>
      <c r="X514" s="29"/>
      <c r="Y514" s="108" t="str">
        <f t="shared" si="60"/>
        <v>NO OFERTADO</v>
      </c>
      <c r="Z514" s="108" t="str">
        <f t="shared" si="57"/>
        <v>CORRECTO</v>
      </c>
      <c r="AA514" s="29">
        <f t="shared" si="61"/>
        <v>0</v>
      </c>
      <c r="AB514" s="23">
        <v>2.7027641099415192E-4</v>
      </c>
      <c r="AC514" s="7"/>
      <c r="AD514" s="23">
        <v>2.7027641099415192E-4</v>
      </c>
      <c r="AE514" s="28"/>
      <c r="AF514" s="28"/>
      <c r="AG514" s="28"/>
      <c r="AH514" s="29"/>
      <c r="AI514" s="108" t="str">
        <f t="shared" si="62"/>
        <v>NO OFERTADO</v>
      </c>
      <c r="AJ514" s="108" t="str">
        <f t="shared" si="58"/>
        <v>CORRECTO</v>
      </c>
      <c r="AK514" s="108"/>
      <c r="AL514" s="108"/>
      <c r="AM514" s="108"/>
      <c r="AN514" s="28"/>
      <c r="AO514" s="28"/>
      <c r="AP514" s="28"/>
      <c r="AQ514" s="29"/>
      <c r="AR514" s="108" t="str">
        <f t="shared" si="63"/>
        <v>NO OFERTADO</v>
      </c>
      <c r="AS514" s="109" t="str">
        <f t="shared" si="59"/>
        <v>CORRECTO</v>
      </c>
    </row>
    <row r="515" spans="1:45" ht="24" x14ac:dyDescent="0.25">
      <c r="A515" s="134">
        <v>2721</v>
      </c>
      <c r="B515" s="135">
        <v>2008</v>
      </c>
      <c r="C515" s="10" t="s">
        <v>3477</v>
      </c>
      <c r="D515" s="136" t="s">
        <v>3489</v>
      </c>
      <c r="E515" s="136" t="s">
        <v>524</v>
      </c>
      <c r="F515" s="136" t="s">
        <v>1311</v>
      </c>
      <c r="G515" s="136" t="s">
        <v>17</v>
      </c>
      <c r="H515" s="136" t="s">
        <v>1056</v>
      </c>
      <c r="I515" s="137" t="s">
        <v>45</v>
      </c>
      <c r="J515" s="8">
        <v>1</v>
      </c>
      <c r="K515" s="8" t="s">
        <v>3479</v>
      </c>
      <c r="L515" s="9">
        <v>22036.32</v>
      </c>
      <c r="M515" s="138">
        <v>1</v>
      </c>
      <c r="N515" s="138">
        <f t="shared" si="64"/>
        <v>22036.32</v>
      </c>
      <c r="O515" s="11" t="s">
        <v>4165</v>
      </c>
      <c r="P515" s="22">
        <v>1.3099200840682844E-5</v>
      </c>
      <c r="Q515" s="22"/>
      <c r="R515" s="23">
        <v>1.0479360672546276E-3</v>
      </c>
      <c r="S515" s="7"/>
      <c r="T515" s="23">
        <v>1.0479360672546276E-3</v>
      </c>
      <c r="U515" s="11"/>
      <c r="V515" s="28"/>
      <c r="W515" s="28"/>
      <c r="X515" s="29"/>
      <c r="Y515" s="108" t="str">
        <f t="shared" si="60"/>
        <v>NO OFERTADO</v>
      </c>
      <c r="Z515" s="108" t="str">
        <f t="shared" si="57"/>
        <v>CORRECTO</v>
      </c>
      <c r="AA515" s="29">
        <f t="shared" si="61"/>
        <v>0</v>
      </c>
      <c r="AB515" s="23">
        <v>2.619840168136569E-4</v>
      </c>
      <c r="AC515" s="7"/>
      <c r="AD515" s="23">
        <v>2.619840168136569E-4</v>
      </c>
      <c r="AE515" s="28"/>
      <c r="AF515" s="28"/>
      <c r="AG515" s="28"/>
      <c r="AH515" s="29"/>
      <c r="AI515" s="108" t="str">
        <f t="shared" si="62"/>
        <v>NO OFERTADO</v>
      </c>
      <c r="AJ515" s="108" t="str">
        <f t="shared" si="58"/>
        <v>CORRECTO</v>
      </c>
      <c r="AK515" s="108"/>
      <c r="AL515" s="108"/>
      <c r="AM515" s="108"/>
      <c r="AN515" s="28"/>
      <c r="AO515" s="28"/>
      <c r="AP515" s="28"/>
      <c r="AQ515" s="29"/>
      <c r="AR515" s="108" t="str">
        <f t="shared" si="63"/>
        <v>NO OFERTADO</v>
      </c>
      <c r="AS515" s="109" t="str">
        <f t="shared" si="59"/>
        <v>CORRECTO</v>
      </c>
    </row>
    <row r="516" spans="1:45" x14ac:dyDescent="0.25">
      <c r="A516" s="134">
        <v>2722</v>
      </c>
      <c r="B516" s="135">
        <v>2437</v>
      </c>
      <c r="C516" s="10" t="s">
        <v>4107</v>
      </c>
      <c r="D516" s="136" t="s">
        <v>4108</v>
      </c>
      <c r="E516" s="136" t="s">
        <v>165</v>
      </c>
      <c r="F516" s="136" t="s">
        <v>166</v>
      </c>
      <c r="G516" s="136" t="s">
        <v>8</v>
      </c>
      <c r="H516" s="136" t="s">
        <v>267</v>
      </c>
      <c r="I516" s="137" t="s">
        <v>45</v>
      </c>
      <c r="J516" s="8">
        <v>500</v>
      </c>
      <c r="K516" s="8" t="s">
        <v>562</v>
      </c>
      <c r="L516" s="9">
        <v>273.26</v>
      </c>
      <c r="M516" s="138">
        <v>500</v>
      </c>
      <c r="N516" s="138">
        <f t="shared" si="64"/>
        <v>136630</v>
      </c>
      <c r="O516" s="11" t="s">
        <v>4165</v>
      </c>
      <c r="P516" s="22">
        <v>8.1217908020145705E-5</v>
      </c>
      <c r="Q516" s="22"/>
      <c r="R516" s="23">
        <v>6.4974326416116562E-3</v>
      </c>
      <c r="S516" s="7"/>
      <c r="T516" s="23">
        <v>6.4974326416116562E-3</v>
      </c>
      <c r="U516" s="11"/>
      <c r="V516" s="28"/>
      <c r="W516" s="28"/>
      <c r="X516" s="29"/>
      <c r="Y516" s="108" t="str">
        <f t="shared" si="60"/>
        <v>NO OFERTADO</v>
      </c>
      <c r="Z516" s="108" t="str">
        <f t="shared" si="57"/>
        <v>CORRECTO</v>
      </c>
      <c r="AA516" s="29">
        <f t="shared" si="61"/>
        <v>0</v>
      </c>
      <c r="AB516" s="23">
        <v>1.624358160402914E-3</v>
      </c>
      <c r="AC516" s="7"/>
      <c r="AD516" s="23">
        <v>1.624358160402914E-3</v>
      </c>
      <c r="AE516" s="28"/>
      <c r="AF516" s="28"/>
      <c r="AG516" s="28"/>
      <c r="AH516" s="29"/>
      <c r="AI516" s="108" t="str">
        <f t="shared" si="62"/>
        <v>NO OFERTADO</v>
      </c>
      <c r="AJ516" s="108" t="str">
        <f t="shared" si="58"/>
        <v>CORRECTO</v>
      </c>
      <c r="AK516" s="108"/>
      <c r="AL516" s="108"/>
      <c r="AM516" s="108"/>
      <c r="AN516" s="28"/>
      <c r="AO516" s="28"/>
      <c r="AP516" s="28"/>
      <c r="AQ516" s="29"/>
      <c r="AR516" s="108" t="str">
        <f t="shared" si="63"/>
        <v>NO OFERTADO</v>
      </c>
      <c r="AS516" s="109" t="str">
        <f t="shared" si="59"/>
        <v>CORRECTO</v>
      </c>
    </row>
    <row r="517" spans="1:45" ht="24" x14ac:dyDescent="0.25">
      <c r="A517" s="134">
        <v>2723</v>
      </c>
      <c r="B517" s="135">
        <v>1975</v>
      </c>
      <c r="C517" s="10" t="s">
        <v>3422</v>
      </c>
      <c r="D517" s="136" t="s">
        <v>641</v>
      </c>
      <c r="E517" s="136" t="s">
        <v>1311</v>
      </c>
      <c r="F517" s="136" t="s">
        <v>1311</v>
      </c>
      <c r="G517" s="136" t="s">
        <v>167</v>
      </c>
      <c r="H517" s="136" t="s">
        <v>1311</v>
      </c>
      <c r="I517" s="137" t="s">
        <v>45</v>
      </c>
      <c r="J517" s="8">
        <v>1</v>
      </c>
      <c r="K517" s="8" t="s">
        <v>3423</v>
      </c>
      <c r="L517" s="9">
        <v>54008.34</v>
      </c>
      <c r="M517" s="138">
        <v>1</v>
      </c>
      <c r="N517" s="138">
        <f t="shared" si="64"/>
        <v>54008.34</v>
      </c>
      <c r="O517" s="11" t="s">
        <v>4165</v>
      </c>
      <c r="P517" s="22">
        <v>3.2104547979512227E-5</v>
      </c>
      <c r="Q517" s="22"/>
      <c r="R517" s="23">
        <v>2.568363838360978E-3</v>
      </c>
      <c r="S517" s="7"/>
      <c r="T517" s="23">
        <v>2.568363838360978E-3</v>
      </c>
      <c r="U517" s="11"/>
      <c r="V517" s="28"/>
      <c r="W517" s="28"/>
      <c r="X517" s="29"/>
      <c r="Y517" s="108" t="str">
        <f t="shared" si="60"/>
        <v>NO OFERTADO</v>
      </c>
      <c r="Z517" s="108" t="str">
        <f t="shared" si="57"/>
        <v>CORRECTO</v>
      </c>
      <c r="AA517" s="29">
        <f t="shared" si="61"/>
        <v>0</v>
      </c>
      <c r="AB517" s="23">
        <v>6.420909595902445E-4</v>
      </c>
      <c r="AC517" s="7"/>
      <c r="AD517" s="23">
        <v>6.420909595902445E-4</v>
      </c>
      <c r="AE517" s="28"/>
      <c r="AF517" s="28"/>
      <c r="AG517" s="28"/>
      <c r="AH517" s="29"/>
      <c r="AI517" s="108" t="str">
        <f t="shared" si="62"/>
        <v>NO OFERTADO</v>
      </c>
      <c r="AJ517" s="108" t="str">
        <f t="shared" si="58"/>
        <v>CORRECTO</v>
      </c>
      <c r="AK517" s="108"/>
      <c r="AL517" s="108"/>
      <c r="AM517" s="108"/>
      <c r="AN517" s="28"/>
      <c r="AO517" s="28"/>
      <c r="AP517" s="28"/>
      <c r="AQ517" s="29"/>
      <c r="AR517" s="108" t="str">
        <f t="shared" si="63"/>
        <v>NO OFERTADO</v>
      </c>
      <c r="AS517" s="109" t="str">
        <f t="shared" si="59"/>
        <v>CORRECTO</v>
      </c>
    </row>
    <row r="518" spans="1:45" x14ac:dyDescent="0.25">
      <c r="A518" s="134">
        <v>2724</v>
      </c>
      <c r="B518" s="135">
        <v>2438</v>
      </c>
      <c r="C518" s="10" t="s">
        <v>4109</v>
      </c>
      <c r="D518" s="136" t="s">
        <v>853</v>
      </c>
      <c r="E518" s="136" t="s">
        <v>1311</v>
      </c>
      <c r="F518" s="136" t="s">
        <v>1311</v>
      </c>
      <c r="G518" s="136" t="s">
        <v>395</v>
      </c>
      <c r="H518" s="136" t="s">
        <v>1311</v>
      </c>
      <c r="I518" s="137" t="s">
        <v>45</v>
      </c>
      <c r="J518" s="8">
        <v>1</v>
      </c>
      <c r="K518" s="8" t="s">
        <v>2909</v>
      </c>
      <c r="L518" s="9">
        <v>35061.589999999997</v>
      </c>
      <c r="M518" s="138">
        <v>1</v>
      </c>
      <c r="N518" s="138">
        <f t="shared" si="64"/>
        <v>35061.589999999997</v>
      </c>
      <c r="O518" s="11" t="s">
        <v>4165</v>
      </c>
      <c r="P518" s="22">
        <v>2.0841901424724147E-5</v>
      </c>
      <c r="Q518" s="22"/>
      <c r="R518" s="23">
        <v>1.6673521139779317E-3</v>
      </c>
      <c r="S518" s="7"/>
      <c r="T518" s="23">
        <v>1.6673521139779317E-3</v>
      </c>
      <c r="U518" s="11"/>
      <c r="V518" s="28"/>
      <c r="W518" s="28"/>
      <c r="X518" s="29"/>
      <c r="Y518" s="108" t="str">
        <f t="shared" si="60"/>
        <v>NO OFERTADO</v>
      </c>
      <c r="Z518" s="108" t="str">
        <f t="shared" ref="Z518:Z581" si="65">IF(X518=0,"CORRECTO",IF(X518&gt;I518,"SOBREPASA TECHO REGULADO","CORRECTO"))</f>
        <v>CORRECTO</v>
      </c>
      <c r="AA518" s="29">
        <f t="shared" si="61"/>
        <v>0</v>
      </c>
      <c r="AB518" s="23">
        <v>4.1683802849448292E-4</v>
      </c>
      <c r="AC518" s="7"/>
      <c r="AD518" s="23">
        <v>4.1683802849448292E-4</v>
      </c>
      <c r="AE518" s="28"/>
      <c r="AF518" s="28"/>
      <c r="AG518" s="28"/>
      <c r="AH518" s="29"/>
      <c r="AI518" s="108" t="str">
        <f t="shared" si="62"/>
        <v>NO OFERTADO</v>
      </c>
      <c r="AJ518" s="108" t="str">
        <f t="shared" ref="AJ518:AJ581" si="66">IF(AH518=0,"CORRECTO",IF(AH518&lt;X518,"PRECIO OPCION 1 MAYOR QUE OPCION 2",IF(AH518&gt;I518,"SOBREPASA TECHO REGULADO","CORRECTO")))</f>
        <v>CORRECTO</v>
      </c>
      <c r="AK518" s="108"/>
      <c r="AL518" s="108"/>
      <c r="AM518" s="108"/>
      <c r="AN518" s="28"/>
      <c r="AO518" s="28"/>
      <c r="AP518" s="28"/>
      <c r="AQ518" s="29"/>
      <c r="AR518" s="108" t="str">
        <f t="shared" si="63"/>
        <v>NO OFERTADO</v>
      </c>
      <c r="AS518" s="109" t="str">
        <f t="shared" ref="AS518:AS581" si="67">IF(AQ518=0,"CORRECTO",IF(AQ518&lt;AH518,"PRECIO OPCION 2 MAYOR QUE OPCION 3",IF(AQ518&gt;I518,"SOBREPASA TECHO REGULADO","CORRECTO")))</f>
        <v>CORRECTO</v>
      </c>
    </row>
    <row r="519" spans="1:45" ht="24" x14ac:dyDescent="0.25">
      <c r="A519" s="134">
        <v>2725</v>
      </c>
      <c r="B519" s="135">
        <v>2439</v>
      </c>
      <c r="C519" s="10" t="s">
        <v>4110</v>
      </c>
      <c r="D519" s="136" t="s">
        <v>736</v>
      </c>
      <c r="E519" s="136" t="s">
        <v>1499</v>
      </c>
      <c r="F519" s="136" t="s">
        <v>15</v>
      </c>
      <c r="G519" s="136" t="s">
        <v>17</v>
      </c>
      <c r="H519" s="136" t="s">
        <v>18</v>
      </c>
      <c r="I519" s="137">
        <v>236074.71000000002</v>
      </c>
      <c r="J519" s="8">
        <v>1</v>
      </c>
      <c r="K519" s="8" t="s">
        <v>1504</v>
      </c>
      <c r="L519" s="9">
        <v>219851.43</v>
      </c>
      <c r="M519" s="138">
        <v>1</v>
      </c>
      <c r="N519" s="138">
        <f t="shared" si="64"/>
        <v>219851.43</v>
      </c>
      <c r="O519" s="11" t="s">
        <v>4165</v>
      </c>
      <c r="P519" s="22">
        <v>1.3068779345559175E-4</v>
      </c>
      <c r="Q519" s="22">
        <v>2.2876036699440012E-4</v>
      </c>
      <c r="R519" s="23">
        <v>1.0455023476447341E-2</v>
      </c>
      <c r="S519" s="24">
        <v>3.4314055049160016E-3</v>
      </c>
      <c r="T519" s="23">
        <v>1.3886428981363342E-2</v>
      </c>
      <c r="U519" s="11"/>
      <c r="V519" s="28"/>
      <c r="W519" s="28"/>
      <c r="X519" s="29"/>
      <c r="Y519" s="108" t="str">
        <f t="shared" ref="Y519:Y582" si="68">IF(U519=0,"NO OFERTADO",IF(V519=0,"NO OFERTADO",IF(W519=0,"NO OFERTADO",IF(X519&gt;0,"CORRECTO","NO OFERTADO"))))</f>
        <v>NO OFERTADO</v>
      </c>
      <c r="Z519" s="108" t="str">
        <f t="shared" si="65"/>
        <v>CORRECTO</v>
      </c>
      <c r="AA519" s="29">
        <f t="shared" ref="AA519:AA582" si="69">IF(AND(Y519="CORRECTO", Z519="CORRECTO"), X519*M519, 0)</f>
        <v>0</v>
      </c>
      <c r="AB519" s="23">
        <v>2.6137558691118352E-3</v>
      </c>
      <c r="AC519" s="24">
        <v>1.1438018349720007E-3</v>
      </c>
      <c r="AD519" s="23">
        <v>3.7575577040838358E-3</v>
      </c>
      <c r="AE519" s="28"/>
      <c r="AF519" s="28"/>
      <c r="AG519" s="28"/>
      <c r="AH519" s="29"/>
      <c r="AI519" s="108" t="str">
        <f t="shared" ref="AI519:AI582" si="70">IF(AE519=0,"NO OFERTADO",IF(AF519=0,"NO OFERTADO",IF(AG519=0,"NO OFERTADO",IF(AH519&gt;0,"CORRECTO","NO OFERTADO"))))</f>
        <v>NO OFERTADO</v>
      </c>
      <c r="AJ519" s="108" t="str">
        <f t="shared" si="66"/>
        <v>CORRECTO</v>
      </c>
      <c r="AK519" s="108"/>
      <c r="AL519" s="108"/>
      <c r="AM519" s="108"/>
      <c r="AN519" s="28"/>
      <c r="AO519" s="28"/>
      <c r="AP519" s="28"/>
      <c r="AQ519" s="29"/>
      <c r="AR519" s="108" t="str">
        <f t="shared" ref="AR519:AR582" si="71">IF(AN519=0,"NO OFERTADO",IF(AO519=0,"NO OFERTADO",IF(AP519=0,"NO OFERTADO",IF(AQ519&gt;0,"CORRECTO","NO OFERTADO"))))</f>
        <v>NO OFERTADO</v>
      </c>
      <c r="AS519" s="109" t="str">
        <f t="shared" si="67"/>
        <v>CORRECTO</v>
      </c>
    </row>
    <row r="520" spans="1:45" x14ac:dyDescent="0.25">
      <c r="A520" s="134">
        <v>2726</v>
      </c>
      <c r="B520" s="135">
        <v>2440</v>
      </c>
      <c r="C520" s="10" t="s">
        <v>74</v>
      </c>
      <c r="D520" s="136" t="s">
        <v>3068</v>
      </c>
      <c r="E520" s="136" t="s">
        <v>36</v>
      </c>
      <c r="F520" s="136" t="s">
        <v>16</v>
      </c>
      <c r="G520" s="136" t="s">
        <v>17</v>
      </c>
      <c r="H520" s="136" t="s">
        <v>18</v>
      </c>
      <c r="I520" s="137">
        <v>1184316.2</v>
      </c>
      <c r="J520" s="8">
        <v>1</v>
      </c>
      <c r="K520" s="8" t="s">
        <v>76</v>
      </c>
      <c r="L520" s="9">
        <v>1184316.2</v>
      </c>
      <c r="M520" s="138">
        <v>1</v>
      </c>
      <c r="N520" s="138">
        <f t="shared" si="64"/>
        <v>1184316.2</v>
      </c>
      <c r="O520" s="11" t="s">
        <v>4165</v>
      </c>
      <c r="P520" s="22">
        <v>7.0400120177390379E-4</v>
      </c>
      <c r="Q520" s="22">
        <v>1.2323076931972348E-3</v>
      </c>
      <c r="R520" s="23">
        <v>5.6320096141912301E-2</v>
      </c>
      <c r="S520" s="24">
        <v>1.8484615397958523E-2</v>
      </c>
      <c r="T520" s="23">
        <v>7.4804711539870825E-2</v>
      </c>
      <c r="U520" s="11"/>
      <c r="V520" s="28"/>
      <c r="W520" s="28"/>
      <c r="X520" s="29"/>
      <c r="Y520" s="108" t="str">
        <f t="shared" si="68"/>
        <v>NO OFERTADO</v>
      </c>
      <c r="Z520" s="108" t="str">
        <f t="shared" si="65"/>
        <v>CORRECTO</v>
      </c>
      <c r="AA520" s="29">
        <f t="shared" si="69"/>
        <v>0</v>
      </c>
      <c r="AB520" s="23">
        <v>1.4080024035478075E-2</v>
      </c>
      <c r="AC520" s="24">
        <v>6.1615384659861744E-3</v>
      </c>
      <c r="AD520" s="23">
        <v>2.024156250146425E-2</v>
      </c>
      <c r="AE520" s="28"/>
      <c r="AF520" s="28"/>
      <c r="AG520" s="28"/>
      <c r="AH520" s="29"/>
      <c r="AI520" s="108" t="str">
        <f t="shared" si="70"/>
        <v>NO OFERTADO</v>
      </c>
      <c r="AJ520" s="108" t="str">
        <f t="shared" si="66"/>
        <v>CORRECTO</v>
      </c>
      <c r="AK520" s="108"/>
      <c r="AL520" s="108"/>
      <c r="AM520" s="108"/>
      <c r="AN520" s="28"/>
      <c r="AO520" s="28"/>
      <c r="AP520" s="28"/>
      <c r="AQ520" s="29"/>
      <c r="AR520" s="108" t="str">
        <f t="shared" si="71"/>
        <v>NO OFERTADO</v>
      </c>
      <c r="AS520" s="109" t="str">
        <f t="shared" si="67"/>
        <v>CORRECTO</v>
      </c>
    </row>
    <row r="521" spans="1:45" ht="24" x14ac:dyDescent="0.25">
      <c r="A521" s="134">
        <v>2727</v>
      </c>
      <c r="B521" s="135">
        <v>2442</v>
      </c>
      <c r="C521" s="10" t="s">
        <v>74</v>
      </c>
      <c r="D521" s="136" t="s">
        <v>4112</v>
      </c>
      <c r="E521" s="136" t="s">
        <v>192</v>
      </c>
      <c r="F521" s="136" t="s">
        <v>16</v>
      </c>
      <c r="G521" s="136" t="s">
        <v>17</v>
      </c>
      <c r="H521" s="136" t="s">
        <v>2192</v>
      </c>
      <c r="I521" s="137">
        <v>592158.1</v>
      </c>
      <c r="J521" s="8">
        <v>1</v>
      </c>
      <c r="K521" s="8" t="s">
        <v>76</v>
      </c>
      <c r="L521" s="9">
        <v>423529</v>
      </c>
      <c r="M521" s="138">
        <v>2</v>
      </c>
      <c r="N521" s="138">
        <f t="shared" si="64"/>
        <v>847058</v>
      </c>
      <c r="O521" s="11" t="s">
        <v>4165</v>
      </c>
      <c r="P521" s="22">
        <v>5.0352249675568016E-4</v>
      </c>
      <c r="Q521" s="22">
        <v>8.8138293640183541E-4</v>
      </c>
      <c r="R521" s="23">
        <v>4.0281799740454413E-2</v>
      </c>
      <c r="S521" s="24">
        <v>1.3220744046027532E-2</v>
      </c>
      <c r="T521" s="23">
        <v>5.3502543786481949E-2</v>
      </c>
      <c r="U521" s="11"/>
      <c r="V521" s="28"/>
      <c r="W521" s="28"/>
      <c r="X521" s="29"/>
      <c r="Y521" s="108" t="str">
        <f t="shared" si="68"/>
        <v>NO OFERTADO</v>
      </c>
      <c r="Z521" s="108" t="str">
        <f t="shared" si="65"/>
        <v>CORRECTO</v>
      </c>
      <c r="AA521" s="29">
        <f t="shared" si="69"/>
        <v>0</v>
      </c>
      <c r="AB521" s="23">
        <v>1.0070449935113603E-2</v>
      </c>
      <c r="AC521" s="24">
        <v>4.4069146820091771E-3</v>
      </c>
      <c r="AD521" s="23">
        <v>1.4477364617122779E-2</v>
      </c>
      <c r="AE521" s="28"/>
      <c r="AF521" s="28"/>
      <c r="AG521" s="28"/>
      <c r="AH521" s="29"/>
      <c r="AI521" s="108" t="str">
        <f t="shared" si="70"/>
        <v>NO OFERTADO</v>
      </c>
      <c r="AJ521" s="108" t="str">
        <f t="shared" si="66"/>
        <v>CORRECTO</v>
      </c>
      <c r="AK521" s="108"/>
      <c r="AL521" s="108"/>
      <c r="AM521" s="108"/>
      <c r="AN521" s="28"/>
      <c r="AO521" s="28"/>
      <c r="AP521" s="28"/>
      <c r="AQ521" s="29"/>
      <c r="AR521" s="108" t="str">
        <f t="shared" si="71"/>
        <v>NO OFERTADO</v>
      </c>
      <c r="AS521" s="109" t="str">
        <f t="shared" si="67"/>
        <v>CORRECTO</v>
      </c>
    </row>
    <row r="522" spans="1:45" ht="24" x14ac:dyDescent="0.25">
      <c r="A522" s="134">
        <v>2728</v>
      </c>
      <c r="B522" s="135">
        <v>2441</v>
      </c>
      <c r="C522" s="10" t="s">
        <v>74</v>
      </c>
      <c r="D522" s="136" t="s">
        <v>4111</v>
      </c>
      <c r="E522" s="136" t="s">
        <v>36</v>
      </c>
      <c r="F522" s="136" t="s">
        <v>37</v>
      </c>
      <c r="G522" s="136" t="s">
        <v>17</v>
      </c>
      <c r="H522" s="136" t="s">
        <v>18</v>
      </c>
      <c r="I522" s="137">
        <v>355294.86</v>
      </c>
      <c r="J522" s="8">
        <v>1</v>
      </c>
      <c r="K522" s="8" t="s">
        <v>76</v>
      </c>
      <c r="L522" s="9">
        <v>355294.86</v>
      </c>
      <c r="M522" s="138">
        <v>1</v>
      </c>
      <c r="N522" s="138">
        <f t="shared" si="64"/>
        <v>355294.86</v>
      </c>
      <c r="O522" s="11" t="s">
        <v>4165</v>
      </c>
      <c r="P522" s="22">
        <v>2.1120036053217113E-4</v>
      </c>
      <c r="Q522" s="22">
        <v>3.6969230795917045E-4</v>
      </c>
      <c r="R522" s="23">
        <v>1.6896028842573692E-2</v>
      </c>
      <c r="S522" s="24">
        <v>5.5453846193875564E-3</v>
      </c>
      <c r="T522" s="23">
        <v>2.2441413461961247E-2</v>
      </c>
      <c r="U522" s="11"/>
      <c r="V522" s="28"/>
      <c r="W522" s="28"/>
      <c r="X522" s="29"/>
      <c r="Y522" s="108" t="str">
        <f t="shared" si="68"/>
        <v>NO OFERTADO</v>
      </c>
      <c r="Z522" s="108" t="str">
        <f t="shared" si="65"/>
        <v>CORRECTO</v>
      </c>
      <c r="AA522" s="29">
        <f t="shared" si="69"/>
        <v>0</v>
      </c>
      <c r="AB522" s="23">
        <v>4.224007210643423E-3</v>
      </c>
      <c r="AC522" s="24">
        <v>1.8484615397958521E-3</v>
      </c>
      <c r="AD522" s="23">
        <v>6.0724687504392751E-3</v>
      </c>
      <c r="AE522" s="28"/>
      <c r="AF522" s="28"/>
      <c r="AG522" s="28"/>
      <c r="AH522" s="29"/>
      <c r="AI522" s="108" t="str">
        <f t="shared" si="70"/>
        <v>NO OFERTADO</v>
      </c>
      <c r="AJ522" s="108" t="str">
        <f t="shared" si="66"/>
        <v>CORRECTO</v>
      </c>
      <c r="AK522" s="108"/>
      <c r="AL522" s="108"/>
      <c r="AM522" s="108"/>
      <c r="AN522" s="28"/>
      <c r="AO522" s="28"/>
      <c r="AP522" s="28"/>
      <c r="AQ522" s="29"/>
      <c r="AR522" s="108" t="str">
        <f t="shared" si="71"/>
        <v>NO OFERTADO</v>
      </c>
      <c r="AS522" s="109" t="str">
        <f t="shared" si="67"/>
        <v>CORRECTO</v>
      </c>
    </row>
    <row r="523" spans="1:45" x14ac:dyDescent="0.25">
      <c r="A523" s="134">
        <v>2729</v>
      </c>
      <c r="B523" s="135">
        <v>2443</v>
      </c>
      <c r="C523" s="10" t="s">
        <v>74</v>
      </c>
      <c r="D523" s="136" t="s">
        <v>4113</v>
      </c>
      <c r="E523" s="136" t="s">
        <v>3319</v>
      </c>
      <c r="F523" s="136" t="s">
        <v>15</v>
      </c>
      <c r="G523" s="136" t="s">
        <v>17</v>
      </c>
      <c r="H523" s="136" t="s">
        <v>18</v>
      </c>
      <c r="I523" s="137">
        <v>296079.05</v>
      </c>
      <c r="J523" s="8">
        <v>1</v>
      </c>
      <c r="K523" s="8" t="s">
        <v>76</v>
      </c>
      <c r="L523" s="9">
        <v>291223.06</v>
      </c>
      <c r="M523" s="138">
        <v>1</v>
      </c>
      <c r="N523" s="138">
        <f t="shared" si="64"/>
        <v>291223.06</v>
      </c>
      <c r="O523" s="11" t="s">
        <v>4165</v>
      </c>
      <c r="P523" s="22">
        <v>1.7311372100142994E-4</v>
      </c>
      <c r="Q523" s="22">
        <v>3.0302415628059463E-4</v>
      </c>
      <c r="R523" s="23">
        <v>1.3849097680114395E-2</v>
      </c>
      <c r="S523" s="24">
        <v>4.545362344208919E-3</v>
      </c>
      <c r="T523" s="23">
        <v>1.8394460024323316E-2</v>
      </c>
      <c r="U523" s="11"/>
      <c r="V523" s="28"/>
      <c r="W523" s="28"/>
      <c r="X523" s="29"/>
      <c r="Y523" s="108" t="str">
        <f t="shared" si="68"/>
        <v>NO OFERTADO</v>
      </c>
      <c r="Z523" s="108" t="str">
        <f t="shared" si="65"/>
        <v>CORRECTO</v>
      </c>
      <c r="AA523" s="29">
        <f t="shared" si="69"/>
        <v>0</v>
      </c>
      <c r="AB523" s="23">
        <v>3.4622744200285987E-3</v>
      </c>
      <c r="AC523" s="24">
        <v>1.5151207814029732E-3</v>
      </c>
      <c r="AD523" s="23">
        <v>4.9773952014315719E-3</v>
      </c>
      <c r="AE523" s="28"/>
      <c r="AF523" s="28"/>
      <c r="AG523" s="28"/>
      <c r="AH523" s="29"/>
      <c r="AI523" s="108" t="str">
        <f t="shared" si="70"/>
        <v>NO OFERTADO</v>
      </c>
      <c r="AJ523" s="108" t="str">
        <f t="shared" si="66"/>
        <v>CORRECTO</v>
      </c>
      <c r="AK523" s="108"/>
      <c r="AL523" s="108"/>
      <c r="AM523" s="108"/>
      <c r="AN523" s="28"/>
      <c r="AO523" s="28"/>
      <c r="AP523" s="28"/>
      <c r="AQ523" s="29"/>
      <c r="AR523" s="108" t="str">
        <f t="shared" si="71"/>
        <v>NO OFERTADO</v>
      </c>
      <c r="AS523" s="109" t="str">
        <f t="shared" si="67"/>
        <v>CORRECTO</v>
      </c>
    </row>
    <row r="524" spans="1:45" x14ac:dyDescent="0.25">
      <c r="A524" s="134">
        <v>2730</v>
      </c>
      <c r="B524" s="135">
        <v>2444</v>
      </c>
      <c r="C524" s="10" t="s">
        <v>4114</v>
      </c>
      <c r="D524" s="136" t="s">
        <v>562</v>
      </c>
      <c r="E524" s="136" t="s">
        <v>201</v>
      </c>
      <c r="F524" s="136" t="s">
        <v>16</v>
      </c>
      <c r="G524" s="136" t="s">
        <v>17</v>
      </c>
      <c r="H524" s="136" t="s">
        <v>16</v>
      </c>
      <c r="I524" s="137" t="s">
        <v>45</v>
      </c>
      <c r="J524" s="8">
        <v>1</v>
      </c>
      <c r="K524" s="8" t="s">
        <v>4115</v>
      </c>
      <c r="L524" s="9">
        <v>270790.15000000002</v>
      </c>
      <c r="M524" s="138">
        <v>1</v>
      </c>
      <c r="N524" s="138">
        <f t="shared" si="64"/>
        <v>270790.15000000002</v>
      </c>
      <c r="O524" s="11" t="s">
        <v>4165</v>
      </c>
      <c r="P524" s="22">
        <v>1.6096764616454261E-4</v>
      </c>
      <c r="Q524" s="22"/>
      <c r="R524" s="23">
        <v>1.2877411693163409E-2</v>
      </c>
      <c r="S524" s="7"/>
      <c r="T524" s="23">
        <v>1.2877411693163409E-2</v>
      </c>
      <c r="U524" s="11"/>
      <c r="V524" s="28"/>
      <c r="W524" s="28"/>
      <c r="X524" s="29"/>
      <c r="Y524" s="108" t="str">
        <f t="shared" si="68"/>
        <v>NO OFERTADO</v>
      </c>
      <c r="Z524" s="108" t="str">
        <f t="shared" si="65"/>
        <v>CORRECTO</v>
      </c>
      <c r="AA524" s="29">
        <f t="shared" si="69"/>
        <v>0</v>
      </c>
      <c r="AB524" s="23">
        <v>3.2193529232908522E-3</v>
      </c>
      <c r="AC524" s="7"/>
      <c r="AD524" s="23">
        <v>3.2193529232908522E-3</v>
      </c>
      <c r="AE524" s="28"/>
      <c r="AF524" s="28"/>
      <c r="AG524" s="28"/>
      <c r="AH524" s="29"/>
      <c r="AI524" s="108" t="str">
        <f t="shared" si="70"/>
        <v>NO OFERTADO</v>
      </c>
      <c r="AJ524" s="108" t="str">
        <f t="shared" si="66"/>
        <v>CORRECTO</v>
      </c>
      <c r="AK524" s="108"/>
      <c r="AL524" s="108"/>
      <c r="AM524" s="108"/>
      <c r="AN524" s="28"/>
      <c r="AO524" s="28"/>
      <c r="AP524" s="28"/>
      <c r="AQ524" s="29"/>
      <c r="AR524" s="108" t="str">
        <f t="shared" si="71"/>
        <v>NO OFERTADO</v>
      </c>
      <c r="AS524" s="109" t="str">
        <f t="shared" si="67"/>
        <v>CORRECTO</v>
      </c>
    </row>
    <row r="525" spans="1:45" ht="24" x14ac:dyDescent="0.25">
      <c r="A525" s="134">
        <v>2731</v>
      </c>
      <c r="B525" s="135">
        <v>2001</v>
      </c>
      <c r="C525" s="10" t="s">
        <v>3476</v>
      </c>
      <c r="D525" s="136" t="s">
        <v>494</v>
      </c>
      <c r="E525" s="136" t="s">
        <v>6</v>
      </c>
      <c r="F525" s="136" t="s">
        <v>7</v>
      </c>
      <c r="G525" s="136" t="s">
        <v>8</v>
      </c>
      <c r="H525" s="136" t="s">
        <v>7</v>
      </c>
      <c r="I525" s="137" t="s">
        <v>45</v>
      </c>
      <c r="J525" s="8">
        <v>1</v>
      </c>
      <c r="K525" s="8" t="s">
        <v>2871</v>
      </c>
      <c r="L525" s="9">
        <v>25801</v>
      </c>
      <c r="M525" s="138">
        <v>30</v>
      </c>
      <c r="N525" s="138">
        <f t="shared" si="64"/>
        <v>774030</v>
      </c>
      <c r="O525" s="11" t="s">
        <v>4165</v>
      </c>
      <c r="P525" s="22">
        <v>4.6011196183000347E-4</v>
      </c>
      <c r="Q525" s="22"/>
      <c r="R525" s="23">
        <v>3.6808956946400281E-2</v>
      </c>
      <c r="S525" s="7"/>
      <c r="T525" s="23">
        <v>3.6808956946400281E-2</v>
      </c>
      <c r="U525" s="11"/>
      <c r="V525" s="28"/>
      <c r="W525" s="28"/>
      <c r="X525" s="29"/>
      <c r="Y525" s="108" t="str">
        <f t="shared" si="68"/>
        <v>NO OFERTADO</v>
      </c>
      <c r="Z525" s="108" t="str">
        <f t="shared" si="65"/>
        <v>CORRECTO</v>
      </c>
      <c r="AA525" s="29">
        <f t="shared" si="69"/>
        <v>0</v>
      </c>
      <c r="AB525" s="23">
        <v>9.2022392366000703E-3</v>
      </c>
      <c r="AC525" s="7"/>
      <c r="AD525" s="23">
        <v>9.2022392366000703E-3</v>
      </c>
      <c r="AE525" s="28"/>
      <c r="AF525" s="28"/>
      <c r="AG525" s="28"/>
      <c r="AH525" s="29"/>
      <c r="AI525" s="108" t="str">
        <f t="shared" si="70"/>
        <v>NO OFERTADO</v>
      </c>
      <c r="AJ525" s="108" t="str">
        <f t="shared" si="66"/>
        <v>CORRECTO</v>
      </c>
      <c r="AK525" s="108"/>
      <c r="AL525" s="108"/>
      <c r="AM525" s="108"/>
      <c r="AN525" s="28"/>
      <c r="AO525" s="28"/>
      <c r="AP525" s="28"/>
      <c r="AQ525" s="29"/>
      <c r="AR525" s="108" t="str">
        <f t="shared" si="71"/>
        <v>NO OFERTADO</v>
      </c>
      <c r="AS525" s="109" t="str">
        <f t="shared" si="67"/>
        <v>CORRECTO</v>
      </c>
    </row>
    <row r="526" spans="1:45" ht="24" x14ac:dyDescent="0.25">
      <c r="A526" s="134">
        <v>2732</v>
      </c>
      <c r="B526" s="135">
        <v>2446</v>
      </c>
      <c r="C526" s="11" t="s">
        <v>4118</v>
      </c>
      <c r="D526" s="140" t="s">
        <v>126</v>
      </c>
      <c r="E526" s="140" t="s">
        <v>6</v>
      </c>
      <c r="F526" s="140" t="s">
        <v>7</v>
      </c>
      <c r="G526" s="136" t="s">
        <v>8</v>
      </c>
      <c r="H526" s="140" t="s">
        <v>7</v>
      </c>
      <c r="I526" s="137" t="s">
        <v>45</v>
      </c>
      <c r="J526" s="8">
        <v>1</v>
      </c>
      <c r="K526" s="8" t="s">
        <v>2237</v>
      </c>
      <c r="L526" s="9">
        <v>54.57</v>
      </c>
      <c r="M526" s="138">
        <v>30</v>
      </c>
      <c r="N526" s="138">
        <f t="shared" si="64"/>
        <v>1637.1</v>
      </c>
      <c r="O526" s="11" t="s">
        <v>4165</v>
      </c>
      <c r="P526" s="22">
        <v>9.7315258156905886E-7</v>
      </c>
      <c r="Q526" s="22"/>
      <c r="R526" s="23">
        <v>7.7852206525524709E-5</v>
      </c>
      <c r="S526" s="7"/>
      <c r="T526" s="23">
        <v>7.7852206525524709E-5</v>
      </c>
      <c r="U526" s="11"/>
      <c r="V526" s="28"/>
      <c r="W526" s="28"/>
      <c r="X526" s="29"/>
      <c r="Y526" s="108" t="str">
        <f t="shared" si="68"/>
        <v>NO OFERTADO</v>
      </c>
      <c r="Z526" s="108" t="str">
        <f t="shared" si="65"/>
        <v>CORRECTO</v>
      </c>
      <c r="AA526" s="29">
        <f t="shared" si="69"/>
        <v>0</v>
      </c>
      <c r="AB526" s="23">
        <v>1.9463051631381177E-5</v>
      </c>
      <c r="AC526" s="7"/>
      <c r="AD526" s="23">
        <v>1.9463051631381177E-5</v>
      </c>
      <c r="AE526" s="28"/>
      <c r="AF526" s="28"/>
      <c r="AG526" s="28"/>
      <c r="AH526" s="29"/>
      <c r="AI526" s="108" t="str">
        <f t="shared" si="70"/>
        <v>NO OFERTADO</v>
      </c>
      <c r="AJ526" s="108" t="str">
        <f t="shared" si="66"/>
        <v>CORRECTO</v>
      </c>
      <c r="AK526" s="108"/>
      <c r="AL526" s="108"/>
      <c r="AM526" s="108"/>
      <c r="AN526" s="28"/>
      <c r="AO526" s="28"/>
      <c r="AP526" s="28"/>
      <c r="AQ526" s="29"/>
      <c r="AR526" s="108" t="str">
        <f t="shared" si="71"/>
        <v>NO OFERTADO</v>
      </c>
      <c r="AS526" s="109" t="str">
        <f t="shared" si="67"/>
        <v>CORRECTO</v>
      </c>
    </row>
    <row r="527" spans="1:45" ht="24" x14ac:dyDescent="0.25">
      <c r="A527" s="134">
        <v>2733</v>
      </c>
      <c r="B527" s="135">
        <v>2447</v>
      </c>
      <c r="C527" s="141" t="s">
        <v>4119</v>
      </c>
      <c r="D527" s="140" t="s">
        <v>562</v>
      </c>
      <c r="E527" s="140" t="s">
        <v>7</v>
      </c>
      <c r="F527" s="140" t="s">
        <v>7</v>
      </c>
      <c r="G527" s="136" t="s">
        <v>8</v>
      </c>
      <c r="H527" s="140" t="s">
        <v>7</v>
      </c>
      <c r="I527" s="137" t="s">
        <v>45</v>
      </c>
      <c r="J527" s="8">
        <v>1</v>
      </c>
      <c r="K527" s="8" t="s">
        <v>562</v>
      </c>
      <c r="L527" s="9">
        <v>5613.31</v>
      </c>
      <c r="M527" s="138">
        <v>30</v>
      </c>
      <c r="N527" s="138">
        <f t="shared" si="64"/>
        <v>168399.30000000002</v>
      </c>
      <c r="O527" s="11" t="s">
        <v>4165</v>
      </c>
      <c r="P527" s="22">
        <v>1.0010275091895574E-4</v>
      </c>
      <c r="Q527" s="22"/>
      <c r="R527" s="23">
        <v>8.0082200735164602E-3</v>
      </c>
      <c r="S527" s="7"/>
      <c r="T527" s="23">
        <v>8.0082200735164602E-3</v>
      </c>
      <c r="U527" s="11"/>
      <c r="V527" s="28"/>
      <c r="W527" s="28"/>
      <c r="X527" s="29"/>
      <c r="Y527" s="108" t="str">
        <f t="shared" si="68"/>
        <v>NO OFERTADO</v>
      </c>
      <c r="Z527" s="108" t="str">
        <f t="shared" si="65"/>
        <v>CORRECTO</v>
      </c>
      <c r="AA527" s="29">
        <f t="shared" si="69"/>
        <v>0</v>
      </c>
      <c r="AB527" s="23">
        <v>2.0020550183791151E-3</v>
      </c>
      <c r="AC527" s="7"/>
      <c r="AD527" s="23">
        <v>2.0020550183791151E-3</v>
      </c>
      <c r="AE527" s="28"/>
      <c r="AF527" s="28"/>
      <c r="AG527" s="28"/>
      <c r="AH527" s="29"/>
      <c r="AI527" s="108" t="str">
        <f t="shared" si="70"/>
        <v>NO OFERTADO</v>
      </c>
      <c r="AJ527" s="108" t="str">
        <f t="shared" si="66"/>
        <v>CORRECTO</v>
      </c>
      <c r="AK527" s="108"/>
      <c r="AL527" s="108"/>
      <c r="AM527" s="108"/>
      <c r="AN527" s="28"/>
      <c r="AO527" s="28"/>
      <c r="AP527" s="28"/>
      <c r="AQ527" s="29"/>
      <c r="AR527" s="108" t="str">
        <f t="shared" si="71"/>
        <v>NO OFERTADO</v>
      </c>
      <c r="AS527" s="109" t="str">
        <f t="shared" si="67"/>
        <v>CORRECTO</v>
      </c>
    </row>
    <row r="528" spans="1:45" ht="36" x14ac:dyDescent="0.25">
      <c r="A528" s="134">
        <v>2734</v>
      </c>
      <c r="B528" s="135">
        <v>2820</v>
      </c>
      <c r="C528" s="10" t="s">
        <v>4640</v>
      </c>
      <c r="D528" s="136" t="s">
        <v>4641</v>
      </c>
      <c r="E528" s="136" t="s">
        <v>205</v>
      </c>
      <c r="F528" s="144" t="s">
        <v>101</v>
      </c>
      <c r="G528" s="144" t="s">
        <v>8</v>
      </c>
      <c r="H528" s="144" t="s">
        <v>7</v>
      </c>
      <c r="I528" s="137" t="s">
        <v>45</v>
      </c>
      <c r="J528" s="8">
        <v>1</v>
      </c>
      <c r="K528" s="11" t="s">
        <v>1312</v>
      </c>
      <c r="L528" s="9">
        <v>2778</v>
      </c>
      <c r="M528" s="9">
        <v>60</v>
      </c>
      <c r="N528" s="138">
        <f t="shared" si="64"/>
        <v>166680</v>
      </c>
      <c r="O528" s="11" t="s">
        <v>4165</v>
      </c>
      <c r="P528" s="22">
        <v>9.9080735627591929E-5</v>
      </c>
      <c r="Q528" s="22"/>
      <c r="R528" s="23">
        <v>7.926458850207355E-3</v>
      </c>
      <c r="S528" s="7"/>
      <c r="T528" s="23">
        <v>7.926458850207355E-3</v>
      </c>
      <c r="U528" s="11"/>
      <c r="V528" s="28"/>
      <c r="W528" s="28"/>
      <c r="X528" s="29"/>
      <c r="Y528" s="108" t="str">
        <f t="shared" si="68"/>
        <v>NO OFERTADO</v>
      </c>
      <c r="Z528" s="108" t="str">
        <f t="shared" si="65"/>
        <v>CORRECTO</v>
      </c>
      <c r="AA528" s="29">
        <f t="shared" si="69"/>
        <v>0</v>
      </c>
      <c r="AB528" s="23">
        <v>1.9816147125518387E-3</v>
      </c>
      <c r="AC528" s="7"/>
      <c r="AD528" s="23">
        <v>1.9816147125518387E-3</v>
      </c>
      <c r="AE528" s="28"/>
      <c r="AF528" s="28"/>
      <c r="AG528" s="28"/>
      <c r="AH528" s="29"/>
      <c r="AI528" s="108" t="str">
        <f t="shared" si="70"/>
        <v>NO OFERTADO</v>
      </c>
      <c r="AJ528" s="108" t="str">
        <f t="shared" si="66"/>
        <v>CORRECTO</v>
      </c>
      <c r="AK528" s="108"/>
      <c r="AL528" s="108"/>
      <c r="AM528" s="108"/>
      <c r="AN528" s="28"/>
      <c r="AO528" s="28"/>
      <c r="AP528" s="28"/>
      <c r="AQ528" s="29"/>
      <c r="AR528" s="108" t="str">
        <f t="shared" si="71"/>
        <v>NO OFERTADO</v>
      </c>
      <c r="AS528" s="109" t="str">
        <f t="shared" si="67"/>
        <v>CORRECTO</v>
      </c>
    </row>
    <row r="529" spans="1:45" ht="24" x14ac:dyDescent="0.25">
      <c r="A529" s="134">
        <v>2735</v>
      </c>
      <c r="B529" s="135">
        <v>2448</v>
      </c>
      <c r="C529" s="140" t="s">
        <v>4120</v>
      </c>
      <c r="D529" s="140" t="s">
        <v>562</v>
      </c>
      <c r="E529" s="140" t="s">
        <v>6</v>
      </c>
      <c r="F529" s="140" t="s">
        <v>7</v>
      </c>
      <c r="G529" s="136" t="s">
        <v>8</v>
      </c>
      <c r="H529" s="140" t="s">
        <v>7</v>
      </c>
      <c r="I529" s="137" t="s">
        <v>45</v>
      </c>
      <c r="J529" s="8">
        <v>1</v>
      </c>
      <c r="K529" s="8" t="s">
        <v>562</v>
      </c>
      <c r="L529" s="9">
        <v>1162.26</v>
      </c>
      <c r="M529" s="138">
        <v>30</v>
      </c>
      <c r="N529" s="138">
        <f t="shared" si="64"/>
        <v>34867.800000000003</v>
      </c>
      <c r="O529" s="11" t="s">
        <v>4165</v>
      </c>
      <c r="P529" s="22">
        <v>2.0726705505854032E-5</v>
      </c>
      <c r="Q529" s="22"/>
      <c r="R529" s="23">
        <v>1.6581364404683226E-3</v>
      </c>
      <c r="S529" s="7"/>
      <c r="T529" s="23">
        <v>1.6581364404683226E-3</v>
      </c>
      <c r="U529" s="11"/>
      <c r="V529" s="28"/>
      <c r="W529" s="28"/>
      <c r="X529" s="29"/>
      <c r="Y529" s="108" t="str">
        <f t="shared" si="68"/>
        <v>NO OFERTADO</v>
      </c>
      <c r="Z529" s="108" t="str">
        <f t="shared" si="65"/>
        <v>CORRECTO</v>
      </c>
      <c r="AA529" s="29">
        <f t="shared" si="69"/>
        <v>0</v>
      </c>
      <c r="AB529" s="23">
        <v>4.1453411011708064E-4</v>
      </c>
      <c r="AC529" s="7"/>
      <c r="AD529" s="23">
        <v>4.1453411011708064E-4</v>
      </c>
      <c r="AE529" s="28"/>
      <c r="AF529" s="28"/>
      <c r="AG529" s="28"/>
      <c r="AH529" s="29"/>
      <c r="AI529" s="108" t="str">
        <f t="shared" si="70"/>
        <v>NO OFERTADO</v>
      </c>
      <c r="AJ529" s="108" t="str">
        <f t="shared" si="66"/>
        <v>CORRECTO</v>
      </c>
      <c r="AK529" s="108"/>
      <c r="AL529" s="108"/>
      <c r="AM529" s="108"/>
      <c r="AN529" s="28"/>
      <c r="AO529" s="28"/>
      <c r="AP529" s="28"/>
      <c r="AQ529" s="29"/>
      <c r="AR529" s="108" t="str">
        <f t="shared" si="71"/>
        <v>NO OFERTADO</v>
      </c>
      <c r="AS529" s="109" t="str">
        <f t="shared" si="67"/>
        <v>CORRECTO</v>
      </c>
    </row>
    <row r="530" spans="1:45" x14ac:dyDescent="0.25">
      <c r="A530" s="134">
        <v>2736</v>
      </c>
      <c r="B530" s="135">
        <v>2449</v>
      </c>
      <c r="C530" s="11" t="s">
        <v>4121</v>
      </c>
      <c r="D530" s="140" t="s">
        <v>562</v>
      </c>
      <c r="E530" s="140" t="s">
        <v>201</v>
      </c>
      <c r="F530" s="140" t="s">
        <v>230</v>
      </c>
      <c r="G530" s="136" t="s">
        <v>8</v>
      </c>
      <c r="H530" s="140" t="s">
        <v>230</v>
      </c>
      <c r="I530" s="137" t="s">
        <v>45</v>
      </c>
      <c r="J530" s="8">
        <v>1</v>
      </c>
      <c r="K530" s="8" t="s">
        <v>562</v>
      </c>
      <c r="L530" s="9">
        <v>3132.37</v>
      </c>
      <c r="M530" s="138">
        <v>1</v>
      </c>
      <c r="N530" s="138">
        <f t="shared" si="64"/>
        <v>3132.37</v>
      </c>
      <c r="O530" s="11" t="s">
        <v>4165</v>
      </c>
      <c r="P530" s="22">
        <v>1.8619961834521245E-6</v>
      </c>
      <c r="Q530" s="22"/>
      <c r="R530" s="23">
        <v>1.4895969467616996E-4</v>
      </c>
      <c r="S530" s="7"/>
      <c r="T530" s="23">
        <v>1.4895969467616996E-4</v>
      </c>
      <c r="U530" s="11"/>
      <c r="V530" s="28"/>
      <c r="W530" s="28"/>
      <c r="X530" s="29"/>
      <c r="Y530" s="108" t="str">
        <f t="shared" si="68"/>
        <v>NO OFERTADO</v>
      </c>
      <c r="Z530" s="108" t="str">
        <f t="shared" si="65"/>
        <v>CORRECTO</v>
      </c>
      <c r="AA530" s="29">
        <f t="shared" si="69"/>
        <v>0</v>
      </c>
      <c r="AB530" s="23">
        <v>3.7239923669042491E-5</v>
      </c>
      <c r="AC530" s="7"/>
      <c r="AD530" s="23">
        <v>3.7239923669042491E-5</v>
      </c>
      <c r="AE530" s="28"/>
      <c r="AF530" s="28"/>
      <c r="AG530" s="28"/>
      <c r="AH530" s="29"/>
      <c r="AI530" s="108" t="str">
        <f t="shared" si="70"/>
        <v>NO OFERTADO</v>
      </c>
      <c r="AJ530" s="108" t="str">
        <f t="shared" si="66"/>
        <v>CORRECTO</v>
      </c>
      <c r="AK530" s="108"/>
      <c r="AL530" s="108"/>
      <c r="AM530" s="108"/>
      <c r="AN530" s="28"/>
      <c r="AO530" s="28"/>
      <c r="AP530" s="28"/>
      <c r="AQ530" s="29"/>
      <c r="AR530" s="108" t="str">
        <f t="shared" si="71"/>
        <v>NO OFERTADO</v>
      </c>
      <c r="AS530" s="109" t="str">
        <f t="shared" si="67"/>
        <v>CORRECTO</v>
      </c>
    </row>
    <row r="531" spans="1:45" ht="24" x14ac:dyDescent="0.25">
      <c r="A531" s="134">
        <v>2737</v>
      </c>
      <c r="B531" s="135">
        <v>2450</v>
      </c>
      <c r="C531" s="11" t="s">
        <v>4122</v>
      </c>
      <c r="D531" s="140" t="s">
        <v>1126</v>
      </c>
      <c r="E531" s="140" t="s">
        <v>6</v>
      </c>
      <c r="F531" s="140" t="s">
        <v>7</v>
      </c>
      <c r="G531" s="136" t="s">
        <v>8</v>
      </c>
      <c r="H531" s="140" t="s">
        <v>7</v>
      </c>
      <c r="I531" s="137" t="s">
        <v>45</v>
      </c>
      <c r="J531" s="8">
        <v>1</v>
      </c>
      <c r="K531" s="8" t="s">
        <v>562</v>
      </c>
      <c r="L531" s="9">
        <v>785.83</v>
      </c>
      <c r="M531" s="138">
        <v>30</v>
      </c>
      <c r="N531" s="138">
        <f t="shared" si="64"/>
        <v>23574.9</v>
      </c>
      <c r="O531" s="11" t="s">
        <v>4165</v>
      </c>
      <c r="P531" s="22">
        <v>1.4013789502921268E-5</v>
      </c>
      <c r="Q531" s="22"/>
      <c r="R531" s="23">
        <v>1.1211031602337016E-3</v>
      </c>
      <c r="S531" s="7"/>
      <c r="T531" s="23">
        <v>1.1211031602337016E-3</v>
      </c>
      <c r="U531" s="11"/>
      <c r="V531" s="28"/>
      <c r="W531" s="28"/>
      <c r="X531" s="29"/>
      <c r="Y531" s="108" t="str">
        <f t="shared" si="68"/>
        <v>NO OFERTADO</v>
      </c>
      <c r="Z531" s="108" t="str">
        <f t="shared" si="65"/>
        <v>CORRECTO</v>
      </c>
      <c r="AA531" s="29">
        <f t="shared" si="69"/>
        <v>0</v>
      </c>
      <c r="AB531" s="23">
        <v>2.8027579005842539E-4</v>
      </c>
      <c r="AC531" s="7"/>
      <c r="AD531" s="23">
        <v>2.8027579005842539E-4</v>
      </c>
      <c r="AE531" s="28"/>
      <c r="AF531" s="28"/>
      <c r="AG531" s="28"/>
      <c r="AH531" s="29"/>
      <c r="AI531" s="108" t="str">
        <f t="shared" si="70"/>
        <v>NO OFERTADO</v>
      </c>
      <c r="AJ531" s="108" t="str">
        <f t="shared" si="66"/>
        <v>CORRECTO</v>
      </c>
      <c r="AK531" s="108"/>
      <c r="AL531" s="108"/>
      <c r="AM531" s="108"/>
      <c r="AN531" s="28"/>
      <c r="AO531" s="28"/>
      <c r="AP531" s="28"/>
      <c r="AQ531" s="29"/>
      <c r="AR531" s="108" t="str">
        <f t="shared" si="71"/>
        <v>NO OFERTADO</v>
      </c>
      <c r="AS531" s="109" t="str">
        <f t="shared" si="67"/>
        <v>CORRECTO</v>
      </c>
    </row>
    <row r="532" spans="1:45" ht="24" x14ac:dyDescent="0.25">
      <c r="A532" s="134">
        <v>2738</v>
      </c>
      <c r="B532" s="135">
        <v>1946</v>
      </c>
      <c r="C532" s="10" t="s">
        <v>3367</v>
      </c>
      <c r="D532" s="136" t="s">
        <v>3368</v>
      </c>
      <c r="E532" s="136" t="s">
        <v>3342</v>
      </c>
      <c r="F532" s="136" t="s">
        <v>241</v>
      </c>
      <c r="G532" s="136" t="s">
        <v>242</v>
      </c>
      <c r="H532" s="136" t="s">
        <v>243</v>
      </c>
      <c r="I532" s="137" t="s">
        <v>45</v>
      </c>
      <c r="J532" s="8">
        <v>30</v>
      </c>
      <c r="K532" s="8" t="s">
        <v>3369</v>
      </c>
      <c r="L532" s="9">
        <v>3704.75</v>
      </c>
      <c r="M532" s="138">
        <v>30</v>
      </c>
      <c r="N532" s="138">
        <f t="shared" si="64"/>
        <v>111142.5</v>
      </c>
      <c r="O532" s="11" t="s">
        <v>4165</v>
      </c>
      <c r="P532" s="22">
        <v>6.6067198581051332E-5</v>
      </c>
      <c r="Q532" s="22"/>
      <c r="R532" s="23">
        <v>5.2853758864841067E-3</v>
      </c>
      <c r="S532" s="7"/>
      <c r="T532" s="23">
        <v>5.2853758864841067E-3</v>
      </c>
      <c r="U532" s="11"/>
      <c r="V532" s="28"/>
      <c r="W532" s="28"/>
      <c r="X532" s="29"/>
      <c r="Y532" s="108" t="str">
        <f t="shared" si="68"/>
        <v>NO OFERTADO</v>
      </c>
      <c r="Z532" s="108" t="str">
        <f t="shared" si="65"/>
        <v>CORRECTO</v>
      </c>
      <c r="AA532" s="29">
        <f t="shared" si="69"/>
        <v>0</v>
      </c>
      <c r="AB532" s="23">
        <v>1.3213439716210267E-3</v>
      </c>
      <c r="AC532" s="7"/>
      <c r="AD532" s="23">
        <v>1.3213439716210267E-3</v>
      </c>
      <c r="AE532" s="28"/>
      <c r="AF532" s="28"/>
      <c r="AG532" s="28"/>
      <c r="AH532" s="29"/>
      <c r="AI532" s="108" t="str">
        <f t="shared" si="70"/>
        <v>NO OFERTADO</v>
      </c>
      <c r="AJ532" s="108" t="str">
        <f t="shared" si="66"/>
        <v>CORRECTO</v>
      </c>
      <c r="AK532" s="108"/>
      <c r="AL532" s="108"/>
      <c r="AM532" s="108"/>
      <c r="AN532" s="28"/>
      <c r="AO532" s="28"/>
      <c r="AP532" s="28"/>
      <c r="AQ532" s="29"/>
      <c r="AR532" s="108" t="str">
        <f t="shared" si="71"/>
        <v>NO OFERTADO</v>
      </c>
      <c r="AS532" s="109" t="str">
        <f t="shared" si="67"/>
        <v>CORRECTO</v>
      </c>
    </row>
    <row r="533" spans="1:45" ht="24" x14ac:dyDescent="0.25">
      <c r="A533" s="134">
        <v>2739</v>
      </c>
      <c r="B533" s="135">
        <v>1953</v>
      </c>
      <c r="C533" s="10" t="s">
        <v>3367</v>
      </c>
      <c r="D533" s="136" t="s">
        <v>3382</v>
      </c>
      <c r="E533" s="136" t="s">
        <v>3342</v>
      </c>
      <c r="F533" s="136" t="s">
        <v>241</v>
      </c>
      <c r="G533" s="136" t="s">
        <v>242</v>
      </c>
      <c r="H533" s="136" t="s">
        <v>243</v>
      </c>
      <c r="I533" s="137" t="s">
        <v>45</v>
      </c>
      <c r="J533" s="8">
        <v>30</v>
      </c>
      <c r="K533" s="8" t="s">
        <v>3369</v>
      </c>
      <c r="L533" s="9">
        <v>3509.02</v>
      </c>
      <c r="M533" s="138">
        <v>30</v>
      </c>
      <c r="N533" s="138">
        <f t="shared" si="64"/>
        <v>105270.6</v>
      </c>
      <c r="O533" s="11" t="s">
        <v>4165</v>
      </c>
      <c r="P533" s="22">
        <v>6.2576724789764696E-5</v>
      </c>
      <c r="Q533" s="22"/>
      <c r="R533" s="23">
        <v>5.0061379831811761E-3</v>
      </c>
      <c r="S533" s="7"/>
      <c r="T533" s="23">
        <v>5.0061379831811761E-3</v>
      </c>
      <c r="U533" s="11"/>
      <c r="V533" s="28"/>
      <c r="W533" s="28"/>
      <c r="X533" s="29"/>
      <c r="Y533" s="108" t="str">
        <f t="shared" si="68"/>
        <v>NO OFERTADO</v>
      </c>
      <c r="Z533" s="108" t="str">
        <f t="shared" si="65"/>
        <v>CORRECTO</v>
      </c>
      <c r="AA533" s="29">
        <f t="shared" si="69"/>
        <v>0</v>
      </c>
      <c r="AB533" s="23">
        <v>1.251534495795294E-3</v>
      </c>
      <c r="AC533" s="7"/>
      <c r="AD533" s="23">
        <v>1.251534495795294E-3</v>
      </c>
      <c r="AE533" s="28"/>
      <c r="AF533" s="28"/>
      <c r="AG533" s="28"/>
      <c r="AH533" s="29"/>
      <c r="AI533" s="108" t="str">
        <f t="shared" si="70"/>
        <v>NO OFERTADO</v>
      </c>
      <c r="AJ533" s="108" t="str">
        <f t="shared" si="66"/>
        <v>CORRECTO</v>
      </c>
      <c r="AK533" s="108"/>
      <c r="AL533" s="108"/>
      <c r="AM533" s="108"/>
      <c r="AN533" s="28"/>
      <c r="AO533" s="28"/>
      <c r="AP533" s="28"/>
      <c r="AQ533" s="29"/>
      <c r="AR533" s="108" t="str">
        <f t="shared" si="71"/>
        <v>NO OFERTADO</v>
      </c>
      <c r="AS533" s="109" t="str">
        <f t="shared" si="67"/>
        <v>CORRECTO</v>
      </c>
    </row>
    <row r="534" spans="1:45" x14ac:dyDescent="0.25">
      <c r="A534" s="134">
        <v>2740</v>
      </c>
      <c r="B534" s="135">
        <v>2451</v>
      </c>
      <c r="C534" s="10" t="s">
        <v>4123</v>
      </c>
      <c r="D534" s="140" t="s">
        <v>66</v>
      </c>
      <c r="E534" s="136" t="s">
        <v>258</v>
      </c>
      <c r="F534" s="136" t="s">
        <v>16</v>
      </c>
      <c r="G534" s="136" t="s">
        <v>17</v>
      </c>
      <c r="H534" s="140" t="s">
        <v>4124</v>
      </c>
      <c r="I534" s="137">
        <v>2415362.6</v>
      </c>
      <c r="J534" s="8">
        <v>1</v>
      </c>
      <c r="K534" s="8" t="s">
        <v>4125</v>
      </c>
      <c r="L534" s="9">
        <v>2415362.6</v>
      </c>
      <c r="M534" s="138">
        <v>1</v>
      </c>
      <c r="N534" s="138">
        <f t="shared" si="64"/>
        <v>2415362.6</v>
      </c>
      <c r="O534" s="11" t="s">
        <v>4165</v>
      </c>
      <c r="P534" s="22">
        <v>1.4357805568476908E-3</v>
      </c>
      <c r="Q534" s="22">
        <v>2.5132392125015901E-3</v>
      </c>
      <c r="R534" s="23">
        <v>0.11486244454781526</v>
      </c>
      <c r="S534" s="24">
        <v>3.7698588187523849E-2</v>
      </c>
      <c r="T534" s="23">
        <v>0.15256103273533911</v>
      </c>
      <c r="U534" s="11"/>
      <c r="V534" s="28"/>
      <c r="W534" s="28"/>
      <c r="X534" s="29"/>
      <c r="Y534" s="108" t="str">
        <f t="shared" si="68"/>
        <v>NO OFERTADO</v>
      </c>
      <c r="Z534" s="108" t="str">
        <f t="shared" si="65"/>
        <v>CORRECTO</v>
      </c>
      <c r="AA534" s="29">
        <f t="shared" si="69"/>
        <v>0</v>
      </c>
      <c r="AB534" s="23">
        <v>2.8715611136953815E-2</v>
      </c>
      <c r="AC534" s="24">
        <v>1.256619606250795E-2</v>
      </c>
      <c r="AD534" s="23">
        <v>4.1281807199461763E-2</v>
      </c>
      <c r="AE534" s="28"/>
      <c r="AF534" s="28"/>
      <c r="AG534" s="28"/>
      <c r="AH534" s="29"/>
      <c r="AI534" s="108" t="str">
        <f t="shared" si="70"/>
        <v>NO OFERTADO</v>
      </c>
      <c r="AJ534" s="108" t="str">
        <f t="shared" si="66"/>
        <v>CORRECTO</v>
      </c>
      <c r="AK534" s="108"/>
      <c r="AL534" s="108"/>
      <c r="AM534" s="108"/>
      <c r="AN534" s="28"/>
      <c r="AO534" s="28"/>
      <c r="AP534" s="28"/>
      <c r="AQ534" s="29"/>
      <c r="AR534" s="108" t="str">
        <f t="shared" si="71"/>
        <v>NO OFERTADO</v>
      </c>
      <c r="AS534" s="109" t="str">
        <f t="shared" si="67"/>
        <v>CORRECTO</v>
      </c>
    </row>
    <row r="535" spans="1:45" ht="24" x14ac:dyDescent="0.25">
      <c r="A535" s="134">
        <v>2741</v>
      </c>
      <c r="B535" s="135">
        <v>2452</v>
      </c>
      <c r="C535" s="10" t="s">
        <v>4126</v>
      </c>
      <c r="D535" s="136" t="s">
        <v>24</v>
      </c>
      <c r="E535" s="136" t="s">
        <v>6</v>
      </c>
      <c r="F535" s="136" t="s">
        <v>7</v>
      </c>
      <c r="G535" s="136" t="s">
        <v>8</v>
      </c>
      <c r="H535" s="136" t="s">
        <v>7</v>
      </c>
      <c r="I535" s="137">
        <v>24189</v>
      </c>
      <c r="J535" s="8">
        <v>1</v>
      </c>
      <c r="K535" s="8" t="s">
        <v>4127</v>
      </c>
      <c r="L535" s="9">
        <v>2085.3200000000002</v>
      </c>
      <c r="M535" s="138">
        <v>30</v>
      </c>
      <c r="N535" s="138">
        <f t="shared" si="64"/>
        <v>62559.600000000006</v>
      </c>
      <c r="O535" s="11" t="s">
        <v>4165</v>
      </c>
      <c r="P535" s="22">
        <v>3.7187732112838379E-5</v>
      </c>
      <c r="Q535" s="22">
        <v>6.5094673503023721E-5</v>
      </c>
      <c r="R535" s="23">
        <v>2.9750185690270705E-3</v>
      </c>
      <c r="S535" s="24">
        <v>9.7642010254535587E-4</v>
      </c>
      <c r="T535" s="23">
        <v>3.951438671572426E-3</v>
      </c>
      <c r="U535" s="11"/>
      <c r="V535" s="28"/>
      <c r="W535" s="28"/>
      <c r="X535" s="29"/>
      <c r="Y535" s="108" t="str">
        <f t="shared" si="68"/>
        <v>NO OFERTADO</v>
      </c>
      <c r="Z535" s="108" t="str">
        <f t="shared" si="65"/>
        <v>CORRECTO</v>
      </c>
      <c r="AA535" s="29">
        <f t="shared" si="69"/>
        <v>0</v>
      </c>
      <c r="AB535" s="23">
        <v>7.4375464225676763E-4</v>
      </c>
      <c r="AC535" s="24">
        <v>3.254733675151186E-4</v>
      </c>
      <c r="AD535" s="23">
        <v>1.0692280097718862E-3</v>
      </c>
      <c r="AE535" s="28"/>
      <c r="AF535" s="28"/>
      <c r="AG535" s="28"/>
      <c r="AH535" s="29"/>
      <c r="AI535" s="108" t="str">
        <f t="shared" si="70"/>
        <v>NO OFERTADO</v>
      </c>
      <c r="AJ535" s="108" t="str">
        <f t="shared" si="66"/>
        <v>CORRECTO</v>
      </c>
      <c r="AK535" s="108"/>
      <c r="AL535" s="108"/>
      <c r="AM535" s="108"/>
      <c r="AN535" s="28"/>
      <c r="AO535" s="28"/>
      <c r="AP535" s="28"/>
      <c r="AQ535" s="29"/>
      <c r="AR535" s="108" t="str">
        <f t="shared" si="71"/>
        <v>NO OFERTADO</v>
      </c>
      <c r="AS535" s="109" t="str">
        <f t="shared" si="67"/>
        <v>CORRECTO</v>
      </c>
    </row>
    <row r="536" spans="1:45" x14ac:dyDescent="0.25">
      <c r="A536" s="134">
        <v>2742</v>
      </c>
      <c r="B536" s="135">
        <v>2454</v>
      </c>
      <c r="C536" s="10" t="s">
        <v>4128</v>
      </c>
      <c r="D536" s="136" t="s">
        <v>4131</v>
      </c>
      <c r="E536" s="136" t="s">
        <v>6</v>
      </c>
      <c r="F536" s="136" t="s">
        <v>6</v>
      </c>
      <c r="G536" s="136" t="s">
        <v>8</v>
      </c>
      <c r="H536" s="136" t="s">
        <v>6</v>
      </c>
      <c r="I536" s="137">
        <v>12212</v>
      </c>
      <c r="J536" s="8">
        <v>1</v>
      </c>
      <c r="K536" s="8" t="s">
        <v>4130</v>
      </c>
      <c r="L536" s="9">
        <v>12212</v>
      </c>
      <c r="M536" s="138">
        <v>30</v>
      </c>
      <c r="N536" s="138">
        <f t="shared" si="64"/>
        <v>366360</v>
      </c>
      <c r="O536" s="11" t="s">
        <v>4165</v>
      </c>
      <c r="P536" s="22">
        <v>2.1777788759613979E-4</v>
      </c>
      <c r="Q536" s="22">
        <v>3.8120583546838167E-4</v>
      </c>
      <c r="R536" s="23">
        <v>1.7422231007691184E-2</v>
      </c>
      <c r="S536" s="24">
        <v>5.7180875320257249E-3</v>
      </c>
      <c r="T536" s="23">
        <v>2.314031853971691E-2</v>
      </c>
      <c r="U536" s="11"/>
      <c r="V536" s="28"/>
      <c r="W536" s="28"/>
      <c r="X536" s="29"/>
      <c r="Y536" s="108" t="str">
        <f t="shared" si="68"/>
        <v>NO OFERTADO</v>
      </c>
      <c r="Z536" s="108" t="str">
        <f t="shared" si="65"/>
        <v>CORRECTO</v>
      </c>
      <c r="AA536" s="29">
        <f t="shared" si="69"/>
        <v>0</v>
      </c>
      <c r="AB536" s="23">
        <v>4.3555577519227961E-3</v>
      </c>
      <c r="AC536" s="24">
        <v>1.9060291773419084E-3</v>
      </c>
      <c r="AD536" s="23">
        <v>6.2615869292647047E-3</v>
      </c>
      <c r="AE536" s="28"/>
      <c r="AF536" s="28"/>
      <c r="AG536" s="28"/>
      <c r="AH536" s="29"/>
      <c r="AI536" s="108" t="str">
        <f t="shared" si="70"/>
        <v>NO OFERTADO</v>
      </c>
      <c r="AJ536" s="108" t="str">
        <f t="shared" si="66"/>
        <v>CORRECTO</v>
      </c>
      <c r="AK536" s="108"/>
      <c r="AL536" s="108"/>
      <c r="AM536" s="108"/>
      <c r="AN536" s="28"/>
      <c r="AO536" s="28"/>
      <c r="AP536" s="28"/>
      <c r="AQ536" s="29"/>
      <c r="AR536" s="108" t="str">
        <f t="shared" si="71"/>
        <v>NO OFERTADO</v>
      </c>
      <c r="AS536" s="109" t="str">
        <f t="shared" si="67"/>
        <v>CORRECTO</v>
      </c>
    </row>
    <row r="537" spans="1:45" ht="24" x14ac:dyDescent="0.25">
      <c r="A537" s="134">
        <v>2743</v>
      </c>
      <c r="B537" s="135">
        <v>2453</v>
      </c>
      <c r="C537" s="10" t="s">
        <v>4128</v>
      </c>
      <c r="D537" s="136" t="s">
        <v>4129</v>
      </c>
      <c r="E537" s="136" t="s">
        <v>7</v>
      </c>
      <c r="F537" s="136" t="s">
        <v>7</v>
      </c>
      <c r="G537" s="136" t="s">
        <v>8</v>
      </c>
      <c r="H537" s="136" t="s">
        <v>7</v>
      </c>
      <c r="I537" s="137">
        <v>12212</v>
      </c>
      <c r="J537" s="8">
        <v>1</v>
      </c>
      <c r="K537" s="8" t="s">
        <v>4130</v>
      </c>
      <c r="L537" s="9">
        <v>6918.73</v>
      </c>
      <c r="M537" s="138">
        <v>30</v>
      </c>
      <c r="N537" s="138">
        <f t="shared" si="64"/>
        <v>207561.9</v>
      </c>
      <c r="O537" s="11" t="s">
        <v>4165</v>
      </c>
      <c r="P537" s="22">
        <v>1.2338244384605635E-4</v>
      </c>
      <c r="Q537" s="22">
        <v>2.159728341000783E-4</v>
      </c>
      <c r="R537" s="23">
        <v>9.8705955076845084E-3</v>
      </c>
      <c r="S537" s="24">
        <v>3.2395925115011747E-3</v>
      </c>
      <c r="T537" s="23">
        <v>1.3110188019185683E-2</v>
      </c>
      <c r="U537" s="11"/>
      <c r="V537" s="28"/>
      <c r="W537" s="28"/>
      <c r="X537" s="29"/>
      <c r="Y537" s="108" t="str">
        <f t="shared" si="68"/>
        <v>NO OFERTADO</v>
      </c>
      <c r="Z537" s="108" t="str">
        <f t="shared" si="65"/>
        <v>CORRECTO</v>
      </c>
      <c r="AA537" s="29">
        <f t="shared" si="69"/>
        <v>0</v>
      </c>
      <c r="AB537" s="23">
        <v>2.4676488769211271E-3</v>
      </c>
      <c r="AC537" s="24">
        <v>1.0798641705003914E-3</v>
      </c>
      <c r="AD537" s="23">
        <v>3.5475130474215185E-3</v>
      </c>
      <c r="AE537" s="28"/>
      <c r="AF537" s="28"/>
      <c r="AG537" s="28"/>
      <c r="AH537" s="29"/>
      <c r="AI537" s="108" t="str">
        <f t="shared" si="70"/>
        <v>NO OFERTADO</v>
      </c>
      <c r="AJ537" s="108" t="str">
        <f t="shared" si="66"/>
        <v>CORRECTO</v>
      </c>
      <c r="AK537" s="108"/>
      <c r="AL537" s="108"/>
      <c r="AM537" s="108"/>
      <c r="AN537" s="28"/>
      <c r="AO537" s="28"/>
      <c r="AP537" s="28"/>
      <c r="AQ537" s="29"/>
      <c r="AR537" s="108" t="str">
        <f t="shared" si="71"/>
        <v>NO OFERTADO</v>
      </c>
      <c r="AS537" s="109" t="str">
        <f t="shared" si="67"/>
        <v>CORRECTO</v>
      </c>
    </row>
    <row r="538" spans="1:45" ht="24" x14ac:dyDescent="0.25">
      <c r="A538" s="134">
        <v>2744</v>
      </c>
      <c r="B538" s="135">
        <v>2455</v>
      </c>
      <c r="C538" s="10" t="s">
        <v>4132</v>
      </c>
      <c r="D538" s="136" t="s">
        <v>2884</v>
      </c>
      <c r="E538" s="136" t="s">
        <v>3894</v>
      </c>
      <c r="F538" s="136" t="s">
        <v>7</v>
      </c>
      <c r="G538" s="136" t="s">
        <v>8</v>
      </c>
      <c r="H538" s="136" t="s">
        <v>7</v>
      </c>
      <c r="I538" s="137">
        <v>5716</v>
      </c>
      <c r="J538" s="8">
        <v>1</v>
      </c>
      <c r="K538" s="8" t="s">
        <v>4133</v>
      </c>
      <c r="L538" s="9">
        <v>5716</v>
      </c>
      <c r="M538" s="138">
        <v>30</v>
      </c>
      <c r="N538" s="138">
        <f t="shared" si="64"/>
        <v>171480</v>
      </c>
      <c r="O538" s="11" t="s">
        <v>4165</v>
      </c>
      <c r="P538" s="22">
        <v>1.0193403254991279E-4</v>
      </c>
      <c r="Q538" s="22">
        <v>1.7842880408919665E-4</v>
      </c>
      <c r="R538" s="23">
        <v>8.1547226039930237E-3</v>
      </c>
      <c r="S538" s="24">
        <v>2.6764320613379498E-3</v>
      </c>
      <c r="T538" s="23">
        <v>1.0831154665330973E-2</v>
      </c>
      <c r="U538" s="11"/>
      <c r="V538" s="28"/>
      <c r="W538" s="28"/>
      <c r="X538" s="29"/>
      <c r="Y538" s="108" t="str">
        <f t="shared" si="68"/>
        <v>NO OFERTADO</v>
      </c>
      <c r="Z538" s="108" t="str">
        <f t="shared" si="65"/>
        <v>CORRECTO</v>
      </c>
      <c r="AA538" s="29">
        <f t="shared" si="69"/>
        <v>0</v>
      </c>
      <c r="AB538" s="23">
        <v>2.0386806509982559E-3</v>
      </c>
      <c r="AC538" s="24">
        <v>8.9214402044598333E-4</v>
      </c>
      <c r="AD538" s="23">
        <v>2.930824671444239E-3</v>
      </c>
      <c r="AE538" s="28"/>
      <c r="AF538" s="28"/>
      <c r="AG538" s="28"/>
      <c r="AH538" s="29"/>
      <c r="AI538" s="108" t="str">
        <f t="shared" si="70"/>
        <v>NO OFERTADO</v>
      </c>
      <c r="AJ538" s="108" t="str">
        <f t="shared" si="66"/>
        <v>CORRECTO</v>
      </c>
      <c r="AK538" s="108"/>
      <c r="AL538" s="108"/>
      <c r="AM538" s="108"/>
      <c r="AN538" s="28"/>
      <c r="AO538" s="28"/>
      <c r="AP538" s="28"/>
      <c r="AQ538" s="29"/>
      <c r="AR538" s="108" t="str">
        <f t="shared" si="71"/>
        <v>NO OFERTADO</v>
      </c>
      <c r="AS538" s="109" t="str">
        <f t="shared" si="67"/>
        <v>CORRECTO</v>
      </c>
    </row>
    <row r="539" spans="1:45" ht="24" x14ac:dyDescent="0.25">
      <c r="A539" s="134">
        <v>2745</v>
      </c>
      <c r="B539" s="135">
        <v>2155</v>
      </c>
      <c r="C539" s="10" t="s">
        <v>3051</v>
      </c>
      <c r="D539" s="136" t="s">
        <v>24</v>
      </c>
      <c r="E539" s="136" t="s">
        <v>6</v>
      </c>
      <c r="F539" s="136" t="s">
        <v>7</v>
      </c>
      <c r="G539" s="136" t="s">
        <v>8</v>
      </c>
      <c r="H539" s="136" t="s">
        <v>7</v>
      </c>
      <c r="I539" s="137" t="s">
        <v>45</v>
      </c>
      <c r="J539" s="8">
        <v>1</v>
      </c>
      <c r="K539" s="8" t="s">
        <v>3052</v>
      </c>
      <c r="L539" s="9">
        <v>436.66</v>
      </c>
      <c r="M539" s="138">
        <v>200</v>
      </c>
      <c r="N539" s="138">
        <f t="shared" si="64"/>
        <v>87332</v>
      </c>
      <c r="O539" s="11" t="s">
        <v>4165</v>
      </c>
      <c r="P539" s="22">
        <v>5.1913359754192815E-5</v>
      </c>
      <c r="Q539" s="22"/>
      <c r="R539" s="23">
        <v>4.153068780335425E-3</v>
      </c>
      <c r="S539" s="7"/>
      <c r="T539" s="23">
        <v>4.153068780335425E-3</v>
      </c>
      <c r="U539" s="11"/>
      <c r="V539" s="28"/>
      <c r="W539" s="28"/>
      <c r="X539" s="29"/>
      <c r="Y539" s="108" t="str">
        <f t="shared" si="68"/>
        <v>NO OFERTADO</v>
      </c>
      <c r="Z539" s="108" t="str">
        <f t="shared" si="65"/>
        <v>CORRECTO</v>
      </c>
      <c r="AA539" s="29">
        <f t="shared" si="69"/>
        <v>0</v>
      </c>
      <c r="AB539" s="23">
        <v>1.0382671950838562E-3</v>
      </c>
      <c r="AC539" s="7"/>
      <c r="AD539" s="23">
        <v>1.0382671950838562E-3</v>
      </c>
      <c r="AE539" s="28"/>
      <c r="AF539" s="28"/>
      <c r="AG539" s="28"/>
      <c r="AH539" s="29"/>
      <c r="AI539" s="108" t="str">
        <f t="shared" si="70"/>
        <v>NO OFERTADO</v>
      </c>
      <c r="AJ539" s="108" t="str">
        <f t="shared" si="66"/>
        <v>CORRECTO</v>
      </c>
      <c r="AK539" s="108"/>
      <c r="AL539" s="108"/>
      <c r="AM539" s="108"/>
      <c r="AN539" s="28"/>
      <c r="AO539" s="28"/>
      <c r="AP539" s="28"/>
      <c r="AQ539" s="29"/>
      <c r="AR539" s="108" t="str">
        <f t="shared" si="71"/>
        <v>NO OFERTADO</v>
      </c>
      <c r="AS539" s="109" t="str">
        <f t="shared" si="67"/>
        <v>CORRECTO</v>
      </c>
    </row>
    <row r="540" spans="1:45" ht="24" x14ac:dyDescent="0.25">
      <c r="A540" s="134">
        <v>2746</v>
      </c>
      <c r="B540" s="135">
        <v>2456</v>
      </c>
      <c r="C540" s="10" t="s">
        <v>4134</v>
      </c>
      <c r="D540" s="136" t="s">
        <v>130</v>
      </c>
      <c r="E540" s="136" t="s">
        <v>6</v>
      </c>
      <c r="F540" s="136" t="s">
        <v>7</v>
      </c>
      <c r="G540" s="136" t="s">
        <v>8</v>
      </c>
      <c r="H540" s="136" t="s">
        <v>7</v>
      </c>
      <c r="I540" s="137" t="s">
        <v>45</v>
      </c>
      <c r="J540" s="8">
        <v>1</v>
      </c>
      <c r="K540" s="8" t="s">
        <v>4135</v>
      </c>
      <c r="L540" s="9">
        <v>1856.07</v>
      </c>
      <c r="M540" s="138">
        <v>30</v>
      </c>
      <c r="N540" s="138">
        <f t="shared" si="64"/>
        <v>55682.1</v>
      </c>
      <c r="O540" s="11" t="s">
        <v>4165</v>
      </c>
      <c r="P540" s="22">
        <v>3.3099492616325515E-5</v>
      </c>
      <c r="Q540" s="22"/>
      <c r="R540" s="23">
        <v>2.6479594093060414E-3</v>
      </c>
      <c r="S540" s="7"/>
      <c r="T540" s="23">
        <v>2.6479594093060414E-3</v>
      </c>
      <c r="U540" s="11"/>
      <c r="V540" s="28"/>
      <c r="W540" s="28"/>
      <c r="X540" s="29"/>
      <c r="Y540" s="108" t="str">
        <f t="shared" si="68"/>
        <v>NO OFERTADO</v>
      </c>
      <c r="Z540" s="108" t="str">
        <f t="shared" si="65"/>
        <v>CORRECTO</v>
      </c>
      <c r="AA540" s="29">
        <f t="shared" si="69"/>
        <v>0</v>
      </c>
      <c r="AB540" s="23">
        <v>6.6198985232651035E-4</v>
      </c>
      <c r="AC540" s="7"/>
      <c r="AD540" s="23">
        <v>6.6198985232651035E-4</v>
      </c>
      <c r="AE540" s="28"/>
      <c r="AF540" s="28"/>
      <c r="AG540" s="28"/>
      <c r="AH540" s="29"/>
      <c r="AI540" s="108" t="str">
        <f t="shared" si="70"/>
        <v>NO OFERTADO</v>
      </c>
      <c r="AJ540" s="108" t="str">
        <f t="shared" si="66"/>
        <v>CORRECTO</v>
      </c>
      <c r="AK540" s="108"/>
      <c r="AL540" s="108"/>
      <c r="AM540" s="108"/>
      <c r="AN540" s="28"/>
      <c r="AO540" s="28"/>
      <c r="AP540" s="28"/>
      <c r="AQ540" s="29"/>
      <c r="AR540" s="108" t="str">
        <f t="shared" si="71"/>
        <v>NO OFERTADO</v>
      </c>
      <c r="AS540" s="109" t="str">
        <f t="shared" si="67"/>
        <v>CORRECTO</v>
      </c>
    </row>
    <row r="541" spans="1:45" x14ac:dyDescent="0.25">
      <c r="A541" s="134">
        <v>2747</v>
      </c>
      <c r="B541" s="135">
        <v>1968</v>
      </c>
      <c r="C541" s="10" t="s">
        <v>3407</v>
      </c>
      <c r="D541" s="136" t="s">
        <v>584</v>
      </c>
      <c r="E541" s="136" t="s">
        <v>748</v>
      </c>
      <c r="F541" s="136" t="s">
        <v>166</v>
      </c>
      <c r="G541" s="136" t="s">
        <v>167</v>
      </c>
      <c r="H541" s="136" t="s">
        <v>81</v>
      </c>
      <c r="I541" s="137" t="s">
        <v>45</v>
      </c>
      <c r="J541" s="8">
        <v>10</v>
      </c>
      <c r="K541" s="8" t="s">
        <v>3408</v>
      </c>
      <c r="L541" s="9">
        <v>6762.26</v>
      </c>
      <c r="M541" s="138">
        <v>10</v>
      </c>
      <c r="N541" s="138">
        <f t="shared" si="64"/>
        <v>67622.600000000006</v>
      </c>
      <c r="O541" s="11" t="s">
        <v>4165</v>
      </c>
      <c r="P541" s="22">
        <v>4.0197365929028068E-5</v>
      </c>
      <c r="Q541" s="22"/>
      <c r="R541" s="23">
        <v>3.2157892743222456E-3</v>
      </c>
      <c r="S541" s="7"/>
      <c r="T541" s="23">
        <v>3.2157892743222456E-3</v>
      </c>
      <c r="U541" s="11"/>
      <c r="V541" s="28"/>
      <c r="W541" s="28"/>
      <c r="X541" s="29"/>
      <c r="Y541" s="108" t="str">
        <f t="shared" si="68"/>
        <v>NO OFERTADO</v>
      </c>
      <c r="Z541" s="108" t="str">
        <f t="shared" si="65"/>
        <v>CORRECTO</v>
      </c>
      <c r="AA541" s="29">
        <f t="shared" si="69"/>
        <v>0</v>
      </c>
      <c r="AB541" s="23">
        <v>8.0394731858056141E-4</v>
      </c>
      <c r="AC541" s="7"/>
      <c r="AD541" s="23">
        <v>8.0394731858056141E-4</v>
      </c>
      <c r="AE541" s="28"/>
      <c r="AF541" s="28"/>
      <c r="AG541" s="28"/>
      <c r="AH541" s="29"/>
      <c r="AI541" s="108" t="str">
        <f t="shared" si="70"/>
        <v>NO OFERTADO</v>
      </c>
      <c r="AJ541" s="108" t="str">
        <f t="shared" si="66"/>
        <v>CORRECTO</v>
      </c>
      <c r="AK541" s="108"/>
      <c r="AL541" s="108"/>
      <c r="AM541" s="108"/>
      <c r="AN541" s="28"/>
      <c r="AO541" s="28"/>
      <c r="AP541" s="28"/>
      <c r="AQ541" s="29"/>
      <c r="AR541" s="108" t="str">
        <f t="shared" si="71"/>
        <v>NO OFERTADO</v>
      </c>
      <c r="AS541" s="109" t="str">
        <f t="shared" si="67"/>
        <v>CORRECTO</v>
      </c>
    </row>
    <row r="542" spans="1:45" ht="24" x14ac:dyDescent="0.25">
      <c r="A542" s="134">
        <v>2748</v>
      </c>
      <c r="B542" s="135">
        <v>2457</v>
      </c>
      <c r="C542" s="10" t="s">
        <v>4136</v>
      </c>
      <c r="D542" s="136" t="s">
        <v>4137</v>
      </c>
      <c r="E542" s="136" t="s">
        <v>7</v>
      </c>
      <c r="F542" s="136" t="s">
        <v>7</v>
      </c>
      <c r="G542" s="136" t="s">
        <v>8</v>
      </c>
      <c r="H542" s="136" t="s">
        <v>7</v>
      </c>
      <c r="I542" s="137" t="s">
        <v>45</v>
      </c>
      <c r="J542" s="8">
        <v>1</v>
      </c>
      <c r="K542" s="8" t="s">
        <v>2675</v>
      </c>
      <c r="L542" s="9">
        <v>1740</v>
      </c>
      <c r="M542" s="138">
        <v>30</v>
      </c>
      <c r="N542" s="138">
        <f t="shared" si="64"/>
        <v>52200</v>
      </c>
      <c r="O542" s="11" t="s">
        <v>4165</v>
      </c>
      <c r="P542" s="22">
        <v>3.102960403023937E-5</v>
      </c>
      <c r="Q542" s="22"/>
      <c r="R542" s="23">
        <v>2.4823683224191495E-3</v>
      </c>
      <c r="S542" s="7"/>
      <c r="T542" s="23">
        <v>2.4823683224191495E-3</v>
      </c>
      <c r="U542" s="11"/>
      <c r="V542" s="28"/>
      <c r="W542" s="28"/>
      <c r="X542" s="29"/>
      <c r="Y542" s="108" t="str">
        <f t="shared" si="68"/>
        <v>NO OFERTADO</v>
      </c>
      <c r="Z542" s="108" t="str">
        <f t="shared" si="65"/>
        <v>CORRECTO</v>
      </c>
      <c r="AA542" s="29">
        <f t="shared" si="69"/>
        <v>0</v>
      </c>
      <c r="AB542" s="23">
        <v>6.2059208060478738E-4</v>
      </c>
      <c r="AC542" s="7"/>
      <c r="AD542" s="23">
        <v>6.2059208060478738E-4</v>
      </c>
      <c r="AE542" s="28"/>
      <c r="AF542" s="28"/>
      <c r="AG542" s="28"/>
      <c r="AH542" s="29"/>
      <c r="AI542" s="108" t="str">
        <f t="shared" si="70"/>
        <v>NO OFERTADO</v>
      </c>
      <c r="AJ542" s="108" t="str">
        <f t="shared" si="66"/>
        <v>CORRECTO</v>
      </c>
      <c r="AK542" s="108"/>
      <c r="AL542" s="108"/>
      <c r="AM542" s="108"/>
      <c r="AN542" s="28"/>
      <c r="AO542" s="28"/>
      <c r="AP542" s="28"/>
      <c r="AQ542" s="29"/>
      <c r="AR542" s="108" t="str">
        <f t="shared" si="71"/>
        <v>NO OFERTADO</v>
      </c>
      <c r="AS542" s="109" t="str">
        <f t="shared" si="67"/>
        <v>CORRECTO</v>
      </c>
    </row>
    <row r="543" spans="1:45" x14ac:dyDescent="0.25">
      <c r="A543" s="134">
        <v>2749</v>
      </c>
      <c r="B543" s="135">
        <v>2015</v>
      </c>
      <c r="C543" s="10" t="s">
        <v>225</v>
      </c>
      <c r="D543" s="136" t="s">
        <v>3503</v>
      </c>
      <c r="E543" s="136" t="s">
        <v>36</v>
      </c>
      <c r="F543" s="136" t="s">
        <v>15</v>
      </c>
      <c r="G543" s="136" t="s">
        <v>17</v>
      </c>
      <c r="H543" s="136" t="s">
        <v>18</v>
      </c>
      <c r="I543" s="137" t="s">
        <v>45</v>
      </c>
      <c r="J543" s="8">
        <v>1</v>
      </c>
      <c r="K543" s="8" t="s">
        <v>227</v>
      </c>
      <c r="L543" s="9">
        <v>39415.22</v>
      </c>
      <c r="M543" s="138">
        <v>2</v>
      </c>
      <c r="N543" s="138">
        <f t="shared" si="64"/>
        <v>78830.44</v>
      </c>
      <c r="O543" s="11" t="s">
        <v>4165</v>
      </c>
      <c r="P543" s="22">
        <v>4.685971913274987E-5</v>
      </c>
      <c r="Q543" s="22"/>
      <c r="R543" s="23">
        <v>3.7487775306199898E-3</v>
      </c>
      <c r="S543" s="7"/>
      <c r="T543" s="23">
        <v>3.7487775306199898E-3</v>
      </c>
      <c r="U543" s="11"/>
      <c r="V543" s="28"/>
      <c r="W543" s="28"/>
      <c r="X543" s="29"/>
      <c r="Y543" s="108" t="str">
        <f t="shared" si="68"/>
        <v>NO OFERTADO</v>
      </c>
      <c r="Z543" s="108" t="str">
        <f t="shared" si="65"/>
        <v>CORRECTO</v>
      </c>
      <c r="AA543" s="29">
        <f t="shared" si="69"/>
        <v>0</v>
      </c>
      <c r="AB543" s="23">
        <v>9.3719438265499745E-4</v>
      </c>
      <c r="AC543" s="7"/>
      <c r="AD543" s="23">
        <v>9.3719438265499745E-4</v>
      </c>
      <c r="AE543" s="28"/>
      <c r="AF543" s="28"/>
      <c r="AG543" s="28"/>
      <c r="AH543" s="29"/>
      <c r="AI543" s="108" t="str">
        <f t="shared" si="70"/>
        <v>NO OFERTADO</v>
      </c>
      <c r="AJ543" s="108" t="str">
        <f t="shared" si="66"/>
        <v>CORRECTO</v>
      </c>
      <c r="AK543" s="108"/>
      <c r="AL543" s="108"/>
      <c r="AM543" s="108"/>
      <c r="AN543" s="28"/>
      <c r="AO543" s="28"/>
      <c r="AP543" s="28"/>
      <c r="AQ543" s="29"/>
      <c r="AR543" s="108" t="str">
        <f t="shared" si="71"/>
        <v>NO OFERTADO</v>
      </c>
      <c r="AS543" s="109" t="str">
        <f t="shared" si="67"/>
        <v>CORRECTO</v>
      </c>
    </row>
    <row r="544" spans="1:45" x14ac:dyDescent="0.25">
      <c r="A544" s="134">
        <v>2750</v>
      </c>
      <c r="B544" s="135">
        <v>1982</v>
      </c>
      <c r="C544" s="10" t="s">
        <v>3436</v>
      </c>
      <c r="D544" s="136" t="s">
        <v>666</v>
      </c>
      <c r="E544" s="136" t="s">
        <v>36</v>
      </c>
      <c r="F544" s="136" t="s">
        <v>16</v>
      </c>
      <c r="G544" s="136" t="s">
        <v>17</v>
      </c>
      <c r="H544" s="136" t="s">
        <v>36</v>
      </c>
      <c r="I544" s="137" t="s">
        <v>45</v>
      </c>
      <c r="J544" s="8">
        <v>1</v>
      </c>
      <c r="K544" s="8" t="s">
        <v>3437</v>
      </c>
      <c r="L544" s="9">
        <v>51778.64</v>
      </c>
      <c r="M544" s="138">
        <v>1</v>
      </c>
      <c r="N544" s="138">
        <f t="shared" si="64"/>
        <v>51778.64</v>
      </c>
      <c r="O544" s="11" t="s">
        <v>4165</v>
      </c>
      <c r="P544" s="22">
        <v>3.0779132115408306E-5</v>
      </c>
      <c r="Q544" s="22"/>
      <c r="R544" s="23">
        <v>2.4623305692326645E-3</v>
      </c>
      <c r="S544" s="7"/>
      <c r="T544" s="23">
        <v>2.4623305692326645E-3</v>
      </c>
      <c r="U544" s="11"/>
      <c r="V544" s="28"/>
      <c r="W544" s="28"/>
      <c r="X544" s="29"/>
      <c r="Y544" s="108" t="str">
        <f t="shared" si="68"/>
        <v>NO OFERTADO</v>
      </c>
      <c r="Z544" s="108" t="str">
        <f t="shared" si="65"/>
        <v>CORRECTO</v>
      </c>
      <c r="AA544" s="29">
        <f t="shared" si="69"/>
        <v>0</v>
      </c>
      <c r="AB544" s="23">
        <v>6.1558264230816612E-4</v>
      </c>
      <c r="AC544" s="7"/>
      <c r="AD544" s="23">
        <v>6.1558264230816612E-4</v>
      </c>
      <c r="AE544" s="28"/>
      <c r="AF544" s="28"/>
      <c r="AG544" s="28"/>
      <c r="AH544" s="29"/>
      <c r="AI544" s="108" t="str">
        <f t="shared" si="70"/>
        <v>NO OFERTADO</v>
      </c>
      <c r="AJ544" s="108" t="str">
        <f t="shared" si="66"/>
        <v>CORRECTO</v>
      </c>
      <c r="AK544" s="108"/>
      <c r="AL544" s="108"/>
      <c r="AM544" s="108"/>
      <c r="AN544" s="28"/>
      <c r="AO544" s="28"/>
      <c r="AP544" s="28"/>
      <c r="AQ544" s="29"/>
      <c r="AR544" s="108" t="str">
        <f t="shared" si="71"/>
        <v>NO OFERTADO</v>
      </c>
      <c r="AS544" s="109" t="str">
        <f t="shared" si="67"/>
        <v>CORRECTO</v>
      </c>
    </row>
    <row r="545" spans="1:45" x14ac:dyDescent="0.25">
      <c r="A545" s="134">
        <v>2751</v>
      </c>
      <c r="B545" s="135">
        <v>1853</v>
      </c>
      <c r="C545" s="10" t="s">
        <v>3219</v>
      </c>
      <c r="D545" s="136" t="s">
        <v>751</v>
      </c>
      <c r="E545" s="136" t="s">
        <v>201</v>
      </c>
      <c r="F545" s="136" t="s">
        <v>16</v>
      </c>
      <c r="G545" s="136" t="s">
        <v>17</v>
      </c>
      <c r="H545" s="136" t="s">
        <v>16</v>
      </c>
      <c r="I545" s="137" t="s">
        <v>45</v>
      </c>
      <c r="J545" s="8">
        <v>1</v>
      </c>
      <c r="K545" s="8" t="s">
        <v>3220</v>
      </c>
      <c r="L545" s="9">
        <v>5690396.0300000003</v>
      </c>
      <c r="M545" s="138">
        <v>1</v>
      </c>
      <c r="N545" s="138">
        <f t="shared" si="64"/>
        <v>5690396.0300000003</v>
      </c>
      <c r="O545" s="11" t="s">
        <v>4165</v>
      </c>
      <c r="P545" s="22">
        <v>3.3825811414970523E-3</v>
      </c>
      <c r="Q545" s="22"/>
      <c r="R545" s="23">
        <v>0.27060649131976416</v>
      </c>
      <c r="S545" s="7"/>
      <c r="T545" s="23">
        <v>0.27060649131976416</v>
      </c>
      <c r="U545" s="11"/>
      <c r="V545" s="28"/>
      <c r="W545" s="28"/>
      <c r="X545" s="29"/>
      <c r="Y545" s="108" t="str">
        <f t="shared" si="68"/>
        <v>NO OFERTADO</v>
      </c>
      <c r="Z545" s="108" t="str">
        <f t="shared" si="65"/>
        <v>CORRECTO</v>
      </c>
      <c r="AA545" s="29">
        <f t="shared" si="69"/>
        <v>0</v>
      </c>
      <c r="AB545" s="23">
        <v>6.7651622829941041E-2</v>
      </c>
      <c r="AC545" s="7"/>
      <c r="AD545" s="23">
        <v>6.7651622829941041E-2</v>
      </c>
      <c r="AE545" s="28"/>
      <c r="AF545" s="28"/>
      <c r="AG545" s="28"/>
      <c r="AH545" s="29"/>
      <c r="AI545" s="108" t="str">
        <f t="shared" si="70"/>
        <v>NO OFERTADO</v>
      </c>
      <c r="AJ545" s="108" t="str">
        <f t="shared" si="66"/>
        <v>CORRECTO</v>
      </c>
      <c r="AK545" s="108"/>
      <c r="AL545" s="108"/>
      <c r="AM545" s="108"/>
      <c r="AN545" s="28"/>
      <c r="AO545" s="28"/>
      <c r="AP545" s="28"/>
      <c r="AQ545" s="29"/>
      <c r="AR545" s="108" t="str">
        <f t="shared" si="71"/>
        <v>NO OFERTADO</v>
      </c>
      <c r="AS545" s="109" t="str">
        <f t="shared" si="67"/>
        <v>CORRECTO</v>
      </c>
    </row>
    <row r="546" spans="1:45" x14ac:dyDescent="0.25">
      <c r="A546" s="134">
        <v>2752</v>
      </c>
      <c r="B546" s="135">
        <v>1873</v>
      </c>
      <c r="C546" s="10" t="s">
        <v>3219</v>
      </c>
      <c r="D546" s="136" t="s">
        <v>723</v>
      </c>
      <c r="E546" s="136" t="s">
        <v>201</v>
      </c>
      <c r="F546" s="136" t="s">
        <v>16</v>
      </c>
      <c r="G546" s="136" t="s">
        <v>17</v>
      </c>
      <c r="H546" s="136" t="s">
        <v>16</v>
      </c>
      <c r="I546" s="137" t="s">
        <v>45</v>
      </c>
      <c r="J546" s="8">
        <v>1</v>
      </c>
      <c r="K546" s="8" t="s">
        <v>3220</v>
      </c>
      <c r="L546" s="9">
        <v>1097078.96</v>
      </c>
      <c r="M546" s="138">
        <v>1</v>
      </c>
      <c r="N546" s="138">
        <f t="shared" si="64"/>
        <v>1097078.96</v>
      </c>
      <c r="O546" s="11" t="s">
        <v>4165</v>
      </c>
      <c r="P546" s="22">
        <v>6.5214417085645248E-4</v>
      </c>
      <c r="Q546" s="22"/>
      <c r="R546" s="23">
        <v>5.21715336685162E-2</v>
      </c>
      <c r="S546" s="7"/>
      <c r="T546" s="23">
        <v>5.21715336685162E-2</v>
      </c>
      <c r="U546" s="11"/>
      <c r="V546" s="28"/>
      <c r="W546" s="28"/>
      <c r="X546" s="29"/>
      <c r="Y546" s="108" t="str">
        <f t="shared" si="68"/>
        <v>NO OFERTADO</v>
      </c>
      <c r="Z546" s="108" t="str">
        <f t="shared" si="65"/>
        <v>CORRECTO</v>
      </c>
      <c r="AA546" s="29">
        <f t="shared" si="69"/>
        <v>0</v>
      </c>
      <c r="AB546" s="23">
        <v>1.304288341712905E-2</v>
      </c>
      <c r="AC546" s="7"/>
      <c r="AD546" s="23">
        <v>1.304288341712905E-2</v>
      </c>
      <c r="AE546" s="28"/>
      <c r="AF546" s="28"/>
      <c r="AG546" s="28"/>
      <c r="AH546" s="29"/>
      <c r="AI546" s="108" t="str">
        <f t="shared" si="70"/>
        <v>NO OFERTADO</v>
      </c>
      <c r="AJ546" s="108" t="str">
        <f t="shared" si="66"/>
        <v>CORRECTO</v>
      </c>
      <c r="AK546" s="108"/>
      <c r="AL546" s="108"/>
      <c r="AM546" s="108"/>
      <c r="AN546" s="28"/>
      <c r="AO546" s="28"/>
      <c r="AP546" s="28"/>
      <c r="AQ546" s="29"/>
      <c r="AR546" s="108" t="str">
        <f t="shared" si="71"/>
        <v>NO OFERTADO</v>
      </c>
      <c r="AS546" s="109" t="str">
        <f t="shared" si="67"/>
        <v>CORRECTO</v>
      </c>
    </row>
    <row r="547" spans="1:45" ht="24" x14ac:dyDescent="0.25">
      <c r="A547" s="134">
        <v>2753</v>
      </c>
      <c r="B547" s="135">
        <v>2163</v>
      </c>
      <c r="C547" s="10" t="s">
        <v>3719</v>
      </c>
      <c r="D547" s="136" t="s">
        <v>100</v>
      </c>
      <c r="E547" s="136" t="s">
        <v>192</v>
      </c>
      <c r="F547" s="136" t="s">
        <v>36</v>
      </c>
      <c r="G547" s="136" t="s">
        <v>17</v>
      </c>
      <c r="H547" s="136" t="s">
        <v>36</v>
      </c>
      <c r="I547" s="137" t="s">
        <v>45</v>
      </c>
      <c r="J547" s="8">
        <v>1</v>
      </c>
      <c r="K547" s="8" t="s">
        <v>3721</v>
      </c>
      <c r="L547" s="9">
        <v>475200</v>
      </c>
      <c r="M547" s="138">
        <v>1</v>
      </c>
      <c r="N547" s="138">
        <f t="shared" si="64"/>
        <v>475200</v>
      </c>
      <c r="O547" s="11" t="s">
        <v>4165</v>
      </c>
      <c r="P547" s="22">
        <v>2.8247639530976532E-4</v>
      </c>
      <c r="Q547" s="22"/>
      <c r="R547" s="23">
        <v>2.2598111624781224E-2</v>
      </c>
      <c r="S547" s="7"/>
      <c r="T547" s="23">
        <v>2.2598111624781224E-2</v>
      </c>
      <c r="U547" s="11"/>
      <c r="V547" s="28"/>
      <c r="W547" s="28"/>
      <c r="X547" s="29"/>
      <c r="Y547" s="108" t="str">
        <f t="shared" si="68"/>
        <v>NO OFERTADO</v>
      </c>
      <c r="Z547" s="108" t="str">
        <f t="shared" si="65"/>
        <v>CORRECTO</v>
      </c>
      <c r="AA547" s="29">
        <f t="shared" si="69"/>
        <v>0</v>
      </c>
      <c r="AB547" s="23">
        <v>5.649527906195306E-3</v>
      </c>
      <c r="AC547" s="7"/>
      <c r="AD547" s="23">
        <v>5.649527906195306E-3</v>
      </c>
      <c r="AE547" s="28"/>
      <c r="AF547" s="28"/>
      <c r="AG547" s="28"/>
      <c r="AH547" s="29"/>
      <c r="AI547" s="108" t="str">
        <f t="shared" si="70"/>
        <v>NO OFERTADO</v>
      </c>
      <c r="AJ547" s="108" t="str">
        <f t="shared" si="66"/>
        <v>CORRECTO</v>
      </c>
      <c r="AK547" s="108"/>
      <c r="AL547" s="108"/>
      <c r="AM547" s="108"/>
      <c r="AN547" s="28"/>
      <c r="AO547" s="28"/>
      <c r="AP547" s="28"/>
      <c r="AQ547" s="29"/>
      <c r="AR547" s="108" t="str">
        <f t="shared" si="71"/>
        <v>NO OFERTADO</v>
      </c>
      <c r="AS547" s="109" t="str">
        <f t="shared" si="67"/>
        <v>CORRECTO</v>
      </c>
    </row>
    <row r="548" spans="1:45" ht="24" x14ac:dyDescent="0.25">
      <c r="A548" s="134">
        <v>2754</v>
      </c>
      <c r="B548" s="135">
        <v>2162</v>
      </c>
      <c r="C548" s="10" t="s">
        <v>3719</v>
      </c>
      <c r="D548" s="136" t="s">
        <v>3722</v>
      </c>
      <c r="E548" s="136" t="s">
        <v>192</v>
      </c>
      <c r="F548" s="136" t="s">
        <v>36</v>
      </c>
      <c r="G548" s="136" t="s">
        <v>17</v>
      </c>
      <c r="H548" s="136" t="s">
        <v>36</v>
      </c>
      <c r="I548" s="137" t="s">
        <v>45</v>
      </c>
      <c r="J548" s="8">
        <v>1</v>
      </c>
      <c r="K548" s="8" t="s">
        <v>3721</v>
      </c>
      <c r="L548" s="9">
        <v>341400</v>
      </c>
      <c r="M548" s="138">
        <v>1</v>
      </c>
      <c r="N548" s="138">
        <f t="shared" si="64"/>
        <v>341400</v>
      </c>
      <c r="O548" s="11" t="s">
        <v>4165</v>
      </c>
      <c r="P548" s="22">
        <v>2.0294074360007131E-4</v>
      </c>
      <c r="Q548" s="22"/>
      <c r="R548" s="23">
        <v>1.6235259488005704E-2</v>
      </c>
      <c r="S548" s="7"/>
      <c r="T548" s="23">
        <v>1.6235259488005704E-2</v>
      </c>
      <c r="U548" s="11"/>
      <c r="V548" s="28"/>
      <c r="W548" s="28"/>
      <c r="X548" s="29"/>
      <c r="Y548" s="108" t="str">
        <f t="shared" si="68"/>
        <v>NO OFERTADO</v>
      </c>
      <c r="Z548" s="108" t="str">
        <f t="shared" si="65"/>
        <v>CORRECTO</v>
      </c>
      <c r="AA548" s="29">
        <f t="shared" si="69"/>
        <v>0</v>
      </c>
      <c r="AB548" s="23">
        <v>4.0588148720014259E-3</v>
      </c>
      <c r="AC548" s="7"/>
      <c r="AD548" s="23">
        <v>4.0588148720014259E-3</v>
      </c>
      <c r="AE548" s="28"/>
      <c r="AF548" s="28"/>
      <c r="AG548" s="28"/>
      <c r="AH548" s="29"/>
      <c r="AI548" s="108" t="str">
        <f t="shared" si="70"/>
        <v>NO OFERTADO</v>
      </c>
      <c r="AJ548" s="108" t="str">
        <f t="shared" si="66"/>
        <v>CORRECTO</v>
      </c>
      <c r="AK548" s="108"/>
      <c r="AL548" s="108"/>
      <c r="AM548" s="108"/>
      <c r="AN548" s="28"/>
      <c r="AO548" s="28"/>
      <c r="AP548" s="28"/>
      <c r="AQ548" s="29"/>
      <c r="AR548" s="108" t="str">
        <f t="shared" si="71"/>
        <v>NO OFERTADO</v>
      </c>
      <c r="AS548" s="109" t="str">
        <f t="shared" si="67"/>
        <v>CORRECTO</v>
      </c>
    </row>
    <row r="549" spans="1:45" ht="24" x14ac:dyDescent="0.25">
      <c r="A549" s="134">
        <v>2755</v>
      </c>
      <c r="B549" s="135">
        <v>2161</v>
      </c>
      <c r="C549" s="10" t="s">
        <v>3719</v>
      </c>
      <c r="D549" s="136" t="s">
        <v>3720</v>
      </c>
      <c r="E549" s="136" t="s">
        <v>192</v>
      </c>
      <c r="F549" s="136" t="s">
        <v>36</v>
      </c>
      <c r="G549" s="136" t="s">
        <v>17</v>
      </c>
      <c r="H549" s="136" t="s">
        <v>36</v>
      </c>
      <c r="I549" s="137" t="s">
        <v>45</v>
      </c>
      <c r="J549" s="8">
        <v>1</v>
      </c>
      <c r="K549" s="8" t="s">
        <v>3721</v>
      </c>
      <c r="L549" s="9">
        <v>257200</v>
      </c>
      <c r="M549" s="138">
        <v>1</v>
      </c>
      <c r="N549" s="138">
        <f t="shared" ref="N549:N612" si="72">M549*L549</f>
        <v>257200</v>
      </c>
      <c r="O549" s="11" t="s">
        <v>4165</v>
      </c>
      <c r="P549" s="22">
        <v>1.5288916008769285E-4</v>
      </c>
      <c r="Q549" s="22"/>
      <c r="R549" s="23">
        <v>1.2231132807015429E-2</v>
      </c>
      <c r="S549" s="7"/>
      <c r="T549" s="23">
        <v>1.2231132807015429E-2</v>
      </c>
      <c r="U549" s="11"/>
      <c r="V549" s="28"/>
      <c r="W549" s="28"/>
      <c r="X549" s="29"/>
      <c r="Y549" s="108" t="str">
        <f t="shared" si="68"/>
        <v>NO OFERTADO</v>
      </c>
      <c r="Z549" s="108" t="str">
        <f t="shared" si="65"/>
        <v>CORRECTO</v>
      </c>
      <c r="AA549" s="29">
        <f t="shared" si="69"/>
        <v>0</v>
      </c>
      <c r="AB549" s="23">
        <v>3.0577832017538572E-3</v>
      </c>
      <c r="AC549" s="7"/>
      <c r="AD549" s="23">
        <v>3.0577832017538572E-3</v>
      </c>
      <c r="AE549" s="28"/>
      <c r="AF549" s="28"/>
      <c r="AG549" s="28"/>
      <c r="AH549" s="29"/>
      <c r="AI549" s="108" t="str">
        <f t="shared" si="70"/>
        <v>NO OFERTADO</v>
      </c>
      <c r="AJ549" s="108" t="str">
        <f t="shared" si="66"/>
        <v>CORRECTO</v>
      </c>
      <c r="AK549" s="108"/>
      <c r="AL549" s="108"/>
      <c r="AM549" s="108"/>
      <c r="AN549" s="28"/>
      <c r="AO549" s="28"/>
      <c r="AP549" s="28"/>
      <c r="AQ549" s="29"/>
      <c r="AR549" s="108" t="str">
        <f t="shared" si="71"/>
        <v>NO OFERTADO</v>
      </c>
      <c r="AS549" s="109" t="str">
        <f t="shared" si="67"/>
        <v>CORRECTO</v>
      </c>
    </row>
    <row r="550" spans="1:45" ht="24" x14ac:dyDescent="0.25">
      <c r="A550" s="134">
        <v>2756</v>
      </c>
      <c r="B550" s="135">
        <v>1945</v>
      </c>
      <c r="C550" s="10" t="s">
        <v>421</v>
      </c>
      <c r="D550" s="136" t="s">
        <v>5</v>
      </c>
      <c r="E550" s="136" t="s">
        <v>6</v>
      </c>
      <c r="F550" s="136" t="s">
        <v>101</v>
      </c>
      <c r="G550" s="136" t="s">
        <v>8</v>
      </c>
      <c r="H550" s="136" t="s">
        <v>7</v>
      </c>
      <c r="I550" s="137" t="s">
        <v>45</v>
      </c>
      <c r="J550" s="8">
        <v>1</v>
      </c>
      <c r="K550" s="8" t="s">
        <v>423</v>
      </c>
      <c r="L550" s="9">
        <v>95404.85</v>
      </c>
      <c r="M550" s="138">
        <v>60</v>
      </c>
      <c r="N550" s="138">
        <f t="shared" si="72"/>
        <v>5724291</v>
      </c>
      <c r="O550" s="11" t="s">
        <v>4165</v>
      </c>
      <c r="P550" s="22">
        <v>3.4027295609935435E-3</v>
      </c>
      <c r="Q550" s="22"/>
      <c r="R550" s="23">
        <v>0.27221836487948348</v>
      </c>
      <c r="S550" s="7"/>
      <c r="T550" s="23">
        <v>0.27221836487948348</v>
      </c>
      <c r="U550" s="11"/>
      <c r="V550" s="28"/>
      <c r="W550" s="28"/>
      <c r="X550" s="29"/>
      <c r="Y550" s="108" t="str">
        <f t="shared" si="68"/>
        <v>NO OFERTADO</v>
      </c>
      <c r="Z550" s="108" t="str">
        <f t="shared" si="65"/>
        <v>CORRECTO</v>
      </c>
      <c r="AA550" s="29">
        <f t="shared" si="69"/>
        <v>0</v>
      </c>
      <c r="AB550" s="23">
        <v>6.8054591219870869E-2</v>
      </c>
      <c r="AC550" s="7"/>
      <c r="AD550" s="23">
        <v>6.8054591219870869E-2</v>
      </c>
      <c r="AE550" s="28"/>
      <c r="AF550" s="28"/>
      <c r="AG550" s="28"/>
      <c r="AH550" s="29"/>
      <c r="AI550" s="108" t="str">
        <f t="shared" si="70"/>
        <v>NO OFERTADO</v>
      </c>
      <c r="AJ550" s="108" t="str">
        <f t="shared" si="66"/>
        <v>CORRECTO</v>
      </c>
      <c r="AK550" s="108"/>
      <c r="AL550" s="108"/>
      <c r="AM550" s="108"/>
      <c r="AN550" s="28"/>
      <c r="AO550" s="28"/>
      <c r="AP550" s="28"/>
      <c r="AQ550" s="29"/>
      <c r="AR550" s="108" t="str">
        <f t="shared" si="71"/>
        <v>NO OFERTADO</v>
      </c>
      <c r="AS550" s="109" t="str">
        <f t="shared" si="67"/>
        <v>CORRECTO</v>
      </c>
    </row>
    <row r="551" spans="1:45" x14ac:dyDescent="0.25">
      <c r="A551" s="134">
        <v>2757</v>
      </c>
      <c r="B551" s="135">
        <v>1959</v>
      </c>
      <c r="C551" s="10" t="s">
        <v>3392</v>
      </c>
      <c r="D551" s="136" t="s">
        <v>459</v>
      </c>
      <c r="E551" s="136" t="s">
        <v>36</v>
      </c>
      <c r="F551" s="136" t="s">
        <v>36</v>
      </c>
      <c r="G551" s="136" t="s">
        <v>17</v>
      </c>
      <c r="H551" s="136" t="s">
        <v>36</v>
      </c>
      <c r="I551" s="137">
        <v>83856.88</v>
      </c>
      <c r="J551" s="8">
        <v>1</v>
      </c>
      <c r="K551" s="8" t="s">
        <v>3393</v>
      </c>
      <c r="L551" s="9">
        <v>83856.88</v>
      </c>
      <c r="M551" s="138">
        <v>1</v>
      </c>
      <c r="N551" s="138">
        <f t="shared" si="72"/>
        <v>83856.88</v>
      </c>
      <c r="O551" s="11" t="s">
        <v>4165</v>
      </c>
      <c r="P551" s="22">
        <v>4.9847620337381221E-5</v>
      </c>
      <c r="Q551" s="22">
        <v>8.7254973250823847E-5</v>
      </c>
      <c r="R551" s="23">
        <v>3.9878096269904979E-3</v>
      </c>
      <c r="S551" s="24">
        <v>1.3088245987623577E-3</v>
      </c>
      <c r="T551" s="23">
        <v>5.2966342257528554E-3</v>
      </c>
      <c r="U551" s="11"/>
      <c r="V551" s="28"/>
      <c r="W551" s="28"/>
      <c r="X551" s="29"/>
      <c r="Y551" s="108" t="str">
        <f t="shared" si="68"/>
        <v>NO OFERTADO</v>
      </c>
      <c r="Z551" s="108" t="str">
        <f t="shared" si="65"/>
        <v>CORRECTO</v>
      </c>
      <c r="AA551" s="29">
        <f t="shared" si="69"/>
        <v>0</v>
      </c>
      <c r="AB551" s="23">
        <v>9.9695240674762447E-4</v>
      </c>
      <c r="AC551" s="24">
        <v>4.3627486625411922E-4</v>
      </c>
      <c r="AD551" s="23">
        <v>1.4332272730017436E-3</v>
      </c>
      <c r="AE551" s="28"/>
      <c r="AF551" s="28"/>
      <c r="AG551" s="28"/>
      <c r="AH551" s="29"/>
      <c r="AI551" s="108" t="str">
        <f t="shared" si="70"/>
        <v>NO OFERTADO</v>
      </c>
      <c r="AJ551" s="108" t="str">
        <f t="shared" si="66"/>
        <v>CORRECTO</v>
      </c>
      <c r="AK551" s="108"/>
      <c r="AL551" s="108"/>
      <c r="AM551" s="108"/>
      <c r="AN551" s="28"/>
      <c r="AO551" s="28"/>
      <c r="AP551" s="28"/>
      <c r="AQ551" s="29"/>
      <c r="AR551" s="108" t="str">
        <f t="shared" si="71"/>
        <v>NO OFERTADO</v>
      </c>
      <c r="AS551" s="109" t="str">
        <f t="shared" si="67"/>
        <v>CORRECTO</v>
      </c>
    </row>
    <row r="552" spans="1:45" ht="24" x14ac:dyDescent="0.25">
      <c r="A552" s="134">
        <v>2758</v>
      </c>
      <c r="B552" s="135">
        <v>1854</v>
      </c>
      <c r="C552" s="10" t="s">
        <v>3221</v>
      </c>
      <c r="D552" s="136" t="s">
        <v>1137</v>
      </c>
      <c r="E552" s="136" t="s">
        <v>1499</v>
      </c>
      <c r="F552" s="136" t="s">
        <v>15</v>
      </c>
      <c r="G552" s="136" t="s">
        <v>17</v>
      </c>
      <c r="H552" s="136" t="s">
        <v>18</v>
      </c>
      <c r="I552" s="137">
        <v>5150129.4400000004</v>
      </c>
      <c r="J552" s="8">
        <v>1</v>
      </c>
      <c r="K552" s="8" t="s">
        <v>3222</v>
      </c>
      <c r="L552" s="9">
        <v>5150129.4400000004</v>
      </c>
      <c r="M552" s="138">
        <v>1</v>
      </c>
      <c r="N552" s="138">
        <f t="shared" si="72"/>
        <v>5150129.4400000004</v>
      </c>
      <c r="O552" s="11" t="s">
        <v>4165</v>
      </c>
      <c r="P552" s="22">
        <v>3.0614267668137634E-3</v>
      </c>
      <c r="Q552" s="22">
        <v>5.3588257341017275E-3</v>
      </c>
      <c r="R552" s="23">
        <v>0.24491414134510109</v>
      </c>
      <c r="S552" s="24">
        <v>8.0382386011525919E-2</v>
      </c>
      <c r="T552" s="23">
        <v>0.32529652735662701</v>
      </c>
      <c r="U552" s="11"/>
      <c r="V552" s="28"/>
      <c r="W552" s="28"/>
      <c r="X552" s="29"/>
      <c r="Y552" s="108" t="str">
        <f t="shared" si="68"/>
        <v>NO OFERTADO</v>
      </c>
      <c r="Z552" s="108" t="str">
        <f t="shared" si="65"/>
        <v>CORRECTO</v>
      </c>
      <c r="AA552" s="29">
        <f t="shared" si="69"/>
        <v>0</v>
      </c>
      <c r="AB552" s="23">
        <v>6.1228535336275272E-2</v>
      </c>
      <c r="AC552" s="24">
        <v>2.6794128670508639E-2</v>
      </c>
      <c r="AD552" s="23">
        <v>8.8022664006783907E-2</v>
      </c>
      <c r="AE552" s="28"/>
      <c r="AF552" s="28"/>
      <c r="AG552" s="28"/>
      <c r="AH552" s="29"/>
      <c r="AI552" s="108" t="str">
        <f t="shared" si="70"/>
        <v>NO OFERTADO</v>
      </c>
      <c r="AJ552" s="108" t="str">
        <f t="shared" si="66"/>
        <v>CORRECTO</v>
      </c>
      <c r="AK552" s="108"/>
      <c r="AL552" s="108"/>
      <c r="AM552" s="108"/>
      <c r="AN552" s="28"/>
      <c r="AO552" s="28"/>
      <c r="AP552" s="28"/>
      <c r="AQ552" s="29"/>
      <c r="AR552" s="108" t="str">
        <f t="shared" si="71"/>
        <v>NO OFERTADO</v>
      </c>
      <c r="AS552" s="109" t="str">
        <f t="shared" si="67"/>
        <v>CORRECTO</v>
      </c>
    </row>
    <row r="553" spans="1:45" ht="24" x14ac:dyDescent="0.25">
      <c r="A553" s="134">
        <v>2759</v>
      </c>
      <c r="B553" s="135">
        <v>1922</v>
      </c>
      <c r="C553" s="10" t="s">
        <v>909</v>
      </c>
      <c r="D553" s="136" t="s">
        <v>744</v>
      </c>
      <c r="E553" s="136" t="s">
        <v>6</v>
      </c>
      <c r="F553" s="136" t="s">
        <v>101</v>
      </c>
      <c r="G553" s="136" t="s">
        <v>8</v>
      </c>
      <c r="H553" s="136" t="s">
        <v>7</v>
      </c>
      <c r="I553" s="137" t="s">
        <v>45</v>
      </c>
      <c r="J553" s="8">
        <v>1</v>
      </c>
      <c r="K553" s="8" t="s">
        <v>910</v>
      </c>
      <c r="L553" s="9">
        <v>164682</v>
      </c>
      <c r="M553" s="138">
        <v>30</v>
      </c>
      <c r="N553" s="138">
        <f t="shared" si="72"/>
        <v>4940460</v>
      </c>
      <c r="O553" s="11" t="s">
        <v>4165</v>
      </c>
      <c r="P553" s="22">
        <v>2.9367915235102762E-3</v>
      </c>
      <c r="Q553" s="22"/>
      <c r="R553" s="23">
        <v>0.23494332188082209</v>
      </c>
      <c r="S553" s="7"/>
      <c r="T553" s="23">
        <v>0.23494332188082209</v>
      </c>
      <c r="U553" s="11"/>
      <c r="V553" s="28"/>
      <c r="W553" s="28"/>
      <c r="X553" s="29"/>
      <c r="Y553" s="108" t="str">
        <f t="shared" si="68"/>
        <v>NO OFERTADO</v>
      </c>
      <c r="Z553" s="108" t="str">
        <f t="shared" si="65"/>
        <v>CORRECTO</v>
      </c>
      <c r="AA553" s="29">
        <f t="shared" si="69"/>
        <v>0</v>
      </c>
      <c r="AB553" s="23">
        <v>5.8735830470205523E-2</v>
      </c>
      <c r="AC553" s="7"/>
      <c r="AD553" s="23">
        <v>5.8735830470205523E-2</v>
      </c>
      <c r="AE553" s="28"/>
      <c r="AF553" s="28"/>
      <c r="AG553" s="28"/>
      <c r="AH553" s="29"/>
      <c r="AI553" s="108" t="str">
        <f t="shared" si="70"/>
        <v>NO OFERTADO</v>
      </c>
      <c r="AJ553" s="108" t="str">
        <f t="shared" si="66"/>
        <v>CORRECTO</v>
      </c>
      <c r="AK553" s="108"/>
      <c r="AL553" s="108"/>
      <c r="AM553" s="108"/>
      <c r="AN553" s="28"/>
      <c r="AO553" s="28"/>
      <c r="AP553" s="28"/>
      <c r="AQ553" s="29"/>
      <c r="AR553" s="108" t="str">
        <f t="shared" si="71"/>
        <v>NO OFERTADO</v>
      </c>
      <c r="AS553" s="109" t="str">
        <f t="shared" si="67"/>
        <v>CORRECTO</v>
      </c>
    </row>
    <row r="554" spans="1:45" x14ac:dyDescent="0.25">
      <c r="A554" s="134">
        <v>2760</v>
      </c>
      <c r="B554" s="135">
        <v>2458</v>
      </c>
      <c r="C554" s="10" t="s">
        <v>329</v>
      </c>
      <c r="D554" s="136" t="s">
        <v>644</v>
      </c>
      <c r="E554" s="136" t="s">
        <v>36</v>
      </c>
      <c r="F554" s="136" t="s">
        <v>16</v>
      </c>
      <c r="G554" s="136" t="s">
        <v>17</v>
      </c>
      <c r="H554" s="136" t="s">
        <v>16</v>
      </c>
      <c r="I554" s="137">
        <v>3657978</v>
      </c>
      <c r="J554" s="8">
        <v>1</v>
      </c>
      <c r="K554" s="8" t="s">
        <v>331</v>
      </c>
      <c r="L554" s="9">
        <v>3657978</v>
      </c>
      <c r="M554" s="138">
        <v>1</v>
      </c>
      <c r="N554" s="138">
        <f t="shared" si="72"/>
        <v>3657978</v>
      </c>
      <c r="O554" s="11" t="s">
        <v>4165</v>
      </c>
      <c r="P554" s="22">
        <v>2.1744369519411297E-3</v>
      </c>
      <c r="Q554" s="22">
        <v>3.806208536999017E-3</v>
      </c>
      <c r="R554" s="23">
        <v>0.17395495615529039</v>
      </c>
      <c r="S554" s="24">
        <v>5.7093128054985252E-2</v>
      </c>
      <c r="T554" s="23">
        <v>0.23104808421027564</v>
      </c>
      <c r="U554" s="11"/>
      <c r="V554" s="28"/>
      <c r="W554" s="28"/>
      <c r="X554" s="29"/>
      <c r="Y554" s="108" t="str">
        <f t="shared" si="68"/>
        <v>NO OFERTADO</v>
      </c>
      <c r="Z554" s="108" t="str">
        <f t="shared" si="65"/>
        <v>CORRECTO</v>
      </c>
      <c r="AA554" s="29">
        <f t="shared" si="69"/>
        <v>0</v>
      </c>
      <c r="AB554" s="23">
        <v>4.3488739038822596E-2</v>
      </c>
      <c r="AC554" s="24">
        <v>1.9031042684995086E-2</v>
      </c>
      <c r="AD554" s="23">
        <v>6.2519781723817683E-2</v>
      </c>
      <c r="AE554" s="28"/>
      <c r="AF554" s="28"/>
      <c r="AG554" s="28"/>
      <c r="AH554" s="29"/>
      <c r="AI554" s="108" t="str">
        <f t="shared" si="70"/>
        <v>NO OFERTADO</v>
      </c>
      <c r="AJ554" s="108" t="str">
        <f t="shared" si="66"/>
        <v>CORRECTO</v>
      </c>
      <c r="AK554" s="108"/>
      <c r="AL554" s="108"/>
      <c r="AM554" s="108"/>
      <c r="AN554" s="28"/>
      <c r="AO554" s="28"/>
      <c r="AP554" s="28"/>
      <c r="AQ554" s="29"/>
      <c r="AR554" s="108" t="str">
        <f t="shared" si="71"/>
        <v>NO OFERTADO</v>
      </c>
      <c r="AS554" s="109" t="str">
        <f t="shared" si="67"/>
        <v>CORRECTO</v>
      </c>
    </row>
    <row r="555" spans="1:45" x14ac:dyDescent="0.25">
      <c r="A555" s="134">
        <v>2761</v>
      </c>
      <c r="B555" s="135">
        <v>2459</v>
      </c>
      <c r="C555" s="141" t="s">
        <v>4138</v>
      </c>
      <c r="D555" s="140" t="s">
        <v>751</v>
      </c>
      <c r="E555" s="140" t="s">
        <v>36</v>
      </c>
      <c r="F555" s="140" t="s">
        <v>16</v>
      </c>
      <c r="G555" s="136" t="s">
        <v>17</v>
      </c>
      <c r="H555" s="140" t="s">
        <v>36</v>
      </c>
      <c r="I555" s="137" t="s">
        <v>45</v>
      </c>
      <c r="J555" s="8">
        <v>1</v>
      </c>
      <c r="K555" s="8" t="s">
        <v>4139</v>
      </c>
      <c r="L555" s="9">
        <v>12238690</v>
      </c>
      <c r="M555" s="138">
        <v>1</v>
      </c>
      <c r="N555" s="138">
        <f t="shared" si="72"/>
        <v>12238690</v>
      </c>
      <c r="O555" s="11" t="s">
        <v>4165</v>
      </c>
      <c r="P555" s="22">
        <v>7.2751284396331481E-3</v>
      </c>
      <c r="Q555" s="22"/>
      <c r="R555" s="23">
        <v>0.58201027517065185</v>
      </c>
      <c r="S555" s="7"/>
      <c r="T555" s="23">
        <v>0.58201027517065185</v>
      </c>
      <c r="U555" s="11"/>
      <c r="V555" s="28"/>
      <c r="W555" s="28"/>
      <c r="X555" s="29"/>
      <c r="Y555" s="108" t="str">
        <f t="shared" si="68"/>
        <v>NO OFERTADO</v>
      </c>
      <c r="Z555" s="108" t="str">
        <f t="shared" si="65"/>
        <v>CORRECTO</v>
      </c>
      <c r="AA555" s="29">
        <f t="shared" si="69"/>
        <v>0</v>
      </c>
      <c r="AB555" s="23">
        <v>0.14550256879266296</v>
      </c>
      <c r="AC555" s="7"/>
      <c r="AD555" s="23">
        <v>0.14550256879266296</v>
      </c>
      <c r="AE555" s="28"/>
      <c r="AF555" s="28"/>
      <c r="AG555" s="28"/>
      <c r="AH555" s="29"/>
      <c r="AI555" s="108" t="str">
        <f t="shared" si="70"/>
        <v>NO OFERTADO</v>
      </c>
      <c r="AJ555" s="108" t="str">
        <f t="shared" si="66"/>
        <v>CORRECTO</v>
      </c>
      <c r="AK555" s="108"/>
      <c r="AL555" s="108"/>
      <c r="AM555" s="108"/>
      <c r="AN555" s="28"/>
      <c r="AO555" s="28"/>
      <c r="AP555" s="28"/>
      <c r="AQ555" s="29"/>
      <c r="AR555" s="108" t="str">
        <f t="shared" si="71"/>
        <v>NO OFERTADO</v>
      </c>
      <c r="AS555" s="109" t="str">
        <f t="shared" si="67"/>
        <v>CORRECTO</v>
      </c>
    </row>
    <row r="556" spans="1:45" ht="24" x14ac:dyDescent="0.25">
      <c r="A556" s="134">
        <v>2762</v>
      </c>
      <c r="B556" s="135">
        <v>2460</v>
      </c>
      <c r="C556" s="10" t="s">
        <v>1061</v>
      </c>
      <c r="D556" s="136" t="s">
        <v>128</v>
      </c>
      <c r="E556" s="136" t="s">
        <v>1499</v>
      </c>
      <c r="F556" s="136" t="s">
        <v>16</v>
      </c>
      <c r="G556" s="136" t="s">
        <v>17</v>
      </c>
      <c r="H556" s="136" t="s">
        <v>18</v>
      </c>
      <c r="I556" s="137">
        <v>9387593.5999999996</v>
      </c>
      <c r="J556" s="8">
        <v>1</v>
      </c>
      <c r="K556" s="8" t="s">
        <v>1062</v>
      </c>
      <c r="L556" s="9">
        <v>9387593.5999999996</v>
      </c>
      <c r="M556" s="138">
        <v>1</v>
      </c>
      <c r="N556" s="138">
        <f t="shared" si="72"/>
        <v>9387593.5999999996</v>
      </c>
      <c r="O556" s="11" t="s">
        <v>4165</v>
      </c>
      <c r="P556" s="22">
        <v>5.5803316514331288E-3</v>
      </c>
      <c r="Q556" s="22">
        <v>9.768002678582903E-3</v>
      </c>
      <c r="R556" s="23">
        <v>0.44642653211465033</v>
      </c>
      <c r="S556" s="24">
        <v>0.14652004017874354</v>
      </c>
      <c r="T556" s="23">
        <v>0.59294657229339387</v>
      </c>
      <c r="U556" s="11"/>
      <c r="V556" s="28"/>
      <c r="W556" s="28"/>
      <c r="X556" s="29"/>
      <c r="Y556" s="108" t="str">
        <f t="shared" si="68"/>
        <v>NO OFERTADO</v>
      </c>
      <c r="Z556" s="108" t="str">
        <f t="shared" si="65"/>
        <v>CORRECTO</v>
      </c>
      <c r="AA556" s="29">
        <f t="shared" si="69"/>
        <v>0</v>
      </c>
      <c r="AB556" s="23">
        <v>0.11160663302866258</v>
      </c>
      <c r="AC556" s="24">
        <v>4.8840013392914515E-2</v>
      </c>
      <c r="AD556" s="23">
        <v>0.1604466464215771</v>
      </c>
      <c r="AE556" s="28"/>
      <c r="AF556" s="28"/>
      <c r="AG556" s="28"/>
      <c r="AH556" s="29"/>
      <c r="AI556" s="108" t="str">
        <f t="shared" si="70"/>
        <v>NO OFERTADO</v>
      </c>
      <c r="AJ556" s="108" t="str">
        <f t="shared" si="66"/>
        <v>CORRECTO</v>
      </c>
      <c r="AK556" s="108"/>
      <c r="AL556" s="108"/>
      <c r="AM556" s="108"/>
      <c r="AN556" s="28"/>
      <c r="AO556" s="28"/>
      <c r="AP556" s="28"/>
      <c r="AQ556" s="29"/>
      <c r="AR556" s="108" t="str">
        <f t="shared" si="71"/>
        <v>NO OFERTADO</v>
      </c>
      <c r="AS556" s="109" t="str">
        <f t="shared" si="67"/>
        <v>CORRECTO</v>
      </c>
    </row>
    <row r="557" spans="1:45" x14ac:dyDescent="0.25">
      <c r="A557" s="134">
        <v>2763</v>
      </c>
      <c r="B557" s="135">
        <v>2461</v>
      </c>
      <c r="C557" s="10" t="s">
        <v>3217</v>
      </c>
      <c r="D557" s="136" t="s">
        <v>1107</v>
      </c>
      <c r="E557" s="136" t="s">
        <v>36</v>
      </c>
      <c r="F557" s="136" t="s">
        <v>36</v>
      </c>
      <c r="G557" s="136" t="s">
        <v>17</v>
      </c>
      <c r="H557" s="136" t="s">
        <v>585</v>
      </c>
      <c r="I557" s="137">
        <v>15170349</v>
      </c>
      <c r="J557" s="8">
        <v>1</v>
      </c>
      <c r="K557" s="8" t="s">
        <v>4140</v>
      </c>
      <c r="L557" s="9">
        <v>15170349</v>
      </c>
      <c r="M557" s="138">
        <v>1</v>
      </c>
      <c r="N557" s="138">
        <f t="shared" si="72"/>
        <v>15170349</v>
      </c>
      <c r="O557" s="11" t="s">
        <v>4165</v>
      </c>
      <c r="P557" s="22">
        <v>9.0178146067152846E-3</v>
      </c>
      <c r="Q557" s="22">
        <v>1.5785089979506301E-2</v>
      </c>
      <c r="R557" s="23">
        <v>0.72142516853722283</v>
      </c>
      <c r="S557" s="24">
        <v>0.23677634969259451</v>
      </c>
      <c r="T557" s="23">
        <v>0.95820151822981736</v>
      </c>
      <c r="U557" s="11"/>
      <c r="V557" s="28"/>
      <c r="W557" s="28"/>
      <c r="X557" s="29"/>
      <c r="Y557" s="108" t="str">
        <f t="shared" si="68"/>
        <v>NO OFERTADO</v>
      </c>
      <c r="Z557" s="108" t="str">
        <f t="shared" si="65"/>
        <v>CORRECTO</v>
      </c>
      <c r="AA557" s="29">
        <f t="shared" si="69"/>
        <v>0</v>
      </c>
      <c r="AB557" s="23">
        <v>0.18035629213430571</v>
      </c>
      <c r="AC557" s="24">
        <v>7.8925449897531502E-2</v>
      </c>
      <c r="AD557" s="23">
        <v>0.25928174203183718</v>
      </c>
      <c r="AE557" s="28"/>
      <c r="AF557" s="28"/>
      <c r="AG557" s="28"/>
      <c r="AH557" s="29"/>
      <c r="AI557" s="108" t="str">
        <f t="shared" si="70"/>
        <v>NO OFERTADO</v>
      </c>
      <c r="AJ557" s="108" t="str">
        <f t="shared" si="66"/>
        <v>CORRECTO</v>
      </c>
      <c r="AK557" s="108"/>
      <c r="AL557" s="108"/>
      <c r="AM557" s="108"/>
      <c r="AN557" s="28"/>
      <c r="AO557" s="28"/>
      <c r="AP557" s="28"/>
      <c r="AQ557" s="29"/>
      <c r="AR557" s="108" t="str">
        <f t="shared" si="71"/>
        <v>NO OFERTADO</v>
      </c>
      <c r="AS557" s="109" t="str">
        <f t="shared" si="67"/>
        <v>CORRECTO</v>
      </c>
    </row>
    <row r="558" spans="1:45" x14ac:dyDescent="0.25">
      <c r="A558" s="134">
        <v>2764</v>
      </c>
      <c r="B558" s="135">
        <v>1852</v>
      </c>
      <c r="C558" s="10" t="s">
        <v>3217</v>
      </c>
      <c r="D558" s="136" t="s">
        <v>1019</v>
      </c>
      <c r="E558" s="136" t="s">
        <v>36</v>
      </c>
      <c r="F558" s="136" t="s">
        <v>36</v>
      </c>
      <c r="G558" s="136" t="s">
        <v>17</v>
      </c>
      <c r="H558" s="136" t="s">
        <v>585</v>
      </c>
      <c r="I558" s="137">
        <v>6068139.5999999996</v>
      </c>
      <c r="J558" s="8">
        <v>1</v>
      </c>
      <c r="K558" s="8" t="s">
        <v>3218</v>
      </c>
      <c r="L558" s="9">
        <v>6068139.5999999996</v>
      </c>
      <c r="M558" s="138">
        <v>1</v>
      </c>
      <c r="N558" s="138">
        <f t="shared" si="72"/>
        <v>6068139.5999999996</v>
      </c>
      <c r="O558" s="11" t="s">
        <v>4165</v>
      </c>
      <c r="P558" s="22">
        <v>3.6071258426861137E-3</v>
      </c>
      <c r="Q558" s="22">
        <v>6.3140359918025203E-3</v>
      </c>
      <c r="R558" s="23">
        <v>0.28857006741488911</v>
      </c>
      <c r="S558" s="24">
        <v>9.47105398770378E-2</v>
      </c>
      <c r="T558" s="23">
        <v>0.38328060729192692</v>
      </c>
      <c r="U558" s="11"/>
      <c r="V558" s="28"/>
      <c r="W558" s="28"/>
      <c r="X558" s="29"/>
      <c r="Y558" s="108" t="str">
        <f t="shared" si="68"/>
        <v>NO OFERTADO</v>
      </c>
      <c r="Z558" s="108" t="str">
        <f t="shared" si="65"/>
        <v>CORRECTO</v>
      </c>
      <c r="AA558" s="29">
        <f t="shared" si="69"/>
        <v>0</v>
      </c>
      <c r="AB558" s="23">
        <v>7.2142516853722277E-2</v>
      </c>
      <c r="AC558" s="24">
        <v>3.1570179959012602E-2</v>
      </c>
      <c r="AD558" s="23">
        <v>0.10371269681273487</v>
      </c>
      <c r="AE558" s="28"/>
      <c r="AF558" s="28"/>
      <c r="AG558" s="28"/>
      <c r="AH558" s="29"/>
      <c r="AI558" s="108" t="str">
        <f t="shared" si="70"/>
        <v>NO OFERTADO</v>
      </c>
      <c r="AJ558" s="108" t="str">
        <f t="shared" si="66"/>
        <v>CORRECTO</v>
      </c>
      <c r="AK558" s="108"/>
      <c r="AL558" s="108"/>
      <c r="AM558" s="108"/>
      <c r="AN558" s="28"/>
      <c r="AO558" s="28"/>
      <c r="AP558" s="28"/>
      <c r="AQ558" s="29"/>
      <c r="AR558" s="108" t="str">
        <f t="shared" si="71"/>
        <v>NO OFERTADO</v>
      </c>
      <c r="AS558" s="109" t="str">
        <f t="shared" si="67"/>
        <v>CORRECTO</v>
      </c>
    </row>
    <row r="559" spans="1:45" ht="24" x14ac:dyDescent="0.25">
      <c r="A559" s="134">
        <v>2765</v>
      </c>
      <c r="B559" s="135">
        <v>1970</v>
      </c>
      <c r="C559" s="10" t="s">
        <v>3412</v>
      </c>
      <c r="D559" s="136" t="s">
        <v>3413</v>
      </c>
      <c r="E559" s="136" t="s">
        <v>3342</v>
      </c>
      <c r="F559" s="136" t="s">
        <v>267</v>
      </c>
      <c r="G559" s="136" t="s">
        <v>242</v>
      </c>
      <c r="H559" s="136" t="s">
        <v>267</v>
      </c>
      <c r="I559" s="137" t="s">
        <v>45</v>
      </c>
      <c r="J559" s="8">
        <v>1</v>
      </c>
      <c r="K559" s="8" t="s">
        <v>3414</v>
      </c>
      <c r="L559" s="9">
        <v>63628.53</v>
      </c>
      <c r="M559" s="138">
        <v>1</v>
      </c>
      <c r="N559" s="138">
        <f t="shared" si="72"/>
        <v>63628.53</v>
      </c>
      <c r="O559" s="11" t="s">
        <v>4165</v>
      </c>
      <c r="P559" s="22">
        <v>3.7823143504333464E-5</v>
      </c>
      <c r="Q559" s="22"/>
      <c r="R559" s="23">
        <v>3.0258514803466769E-3</v>
      </c>
      <c r="S559" s="7"/>
      <c r="T559" s="23">
        <v>3.0258514803466769E-3</v>
      </c>
      <c r="U559" s="11"/>
      <c r="V559" s="28"/>
      <c r="W559" s="28"/>
      <c r="X559" s="29"/>
      <c r="Y559" s="108" t="str">
        <f t="shared" si="68"/>
        <v>NO OFERTADO</v>
      </c>
      <c r="Z559" s="108" t="str">
        <f t="shared" si="65"/>
        <v>CORRECTO</v>
      </c>
      <c r="AA559" s="29">
        <f t="shared" si="69"/>
        <v>0</v>
      </c>
      <c r="AB559" s="23">
        <v>7.5646287008666923E-4</v>
      </c>
      <c r="AC559" s="7"/>
      <c r="AD559" s="23">
        <v>7.5646287008666923E-4</v>
      </c>
      <c r="AE559" s="28"/>
      <c r="AF559" s="28"/>
      <c r="AG559" s="28"/>
      <c r="AH559" s="29"/>
      <c r="AI559" s="108" t="str">
        <f t="shared" si="70"/>
        <v>NO OFERTADO</v>
      </c>
      <c r="AJ559" s="108" t="str">
        <f t="shared" si="66"/>
        <v>CORRECTO</v>
      </c>
      <c r="AK559" s="108"/>
      <c r="AL559" s="108"/>
      <c r="AM559" s="108"/>
      <c r="AN559" s="28"/>
      <c r="AO559" s="28"/>
      <c r="AP559" s="28"/>
      <c r="AQ559" s="29"/>
      <c r="AR559" s="108" t="str">
        <f t="shared" si="71"/>
        <v>NO OFERTADO</v>
      </c>
      <c r="AS559" s="109" t="str">
        <f t="shared" si="67"/>
        <v>CORRECTO</v>
      </c>
    </row>
    <row r="560" spans="1:45" x14ac:dyDescent="0.25">
      <c r="A560" s="134">
        <v>2766</v>
      </c>
      <c r="B560" s="135">
        <v>2462</v>
      </c>
      <c r="C560" s="10" t="s">
        <v>1231</v>
      </c>
      <c r="D560" s="136" t="s">
        <v>2762</v>
      </c>
      <c r="E560" s="136" t="s">
        <v>36</v>
      </c>
      <c r="F560" s="136" t="s">
        <v>16</v>
      </c>
      <c r="G560" s="136" t="s">
        <v>17</v>
      </c>
      <c r="H560" s="136" t="s">
        <v>36</v>
      </c>
      <c r="I560" s="137" t="s">
        <v>45</v>
      </c>
      <c r="J560" s="8">
        <v>1</v>
      </c>
      <c r="K560" s="8" t="s">
        <v>1232</v>
      </c>
      <c r="L560" s="9">
        <v>24383.200000000001</v>
      </c>
      <c r="M560" s="138">
        <v>1</v>
      </c>
      <c r="N560" s="138">
        <f t="shared" si="72"/>
        <v>24383.200000000001</v>
      </c>
      <c r="O560" s="11" t="s">
        <v>4165</v>
      </c>
      <c r="P560" s="22">
        <v>1.4494272815902926E-5</v>
      </c>
      <c r="Q560" s="22"/>
      <c r="R560" s="23">
        <v>1.1595418252722341E-3</v>
      </c>
      <c r="S560" s="7"/>
      <c r="T560" s="23">
        <v>1.1595418252722341E-3</v>
      </c>
      <c r="U560" s="11"/>
      <c r="V560" s="28"/>
      <c r="W560" s="28"/>
      <c r="X560" s="29"/>
      <c r="Y560" s="108" t="str">
        <f t="shared" si="68"/>
        <v>NO OFERTADO</v>
      </c>
      <c r="Z560" s="108" t="str">
        <f t="shared" si="65"/>
        <v>CORRECTO</v>
      </c>
      <c r="AA560" s="29">
        <f t="shared" si="69"/>
        <v>0</v>
      </c>
      <c r="AB560" s="23">
        <v>2.8988545631805851E-4</v>
      </c>
      <c r="AC560" s="7"/>
      <c r="AD560" s="23">
        <v>2.8988545631805851E-4</v>
      </c>
      <c r="AE560" s="28"/>
      <c r="AF560" s="28"/>
      <c r="AG560" s="28"/>
      <c r="AH560" s="29"/>
      <c r="AI560" s="108" t="str">
        <f t="shared" si="70"/>
        <v>NO OFERTADO</v>
      </c>
      <c r="AJ560" s="108" t="str">
        <f t="shared" si="66"/>
        <v>CORRECTO</v>
      </c>
      <c r="AK560" s="108"/>
      <c r="AL560" s="108"/>
      <c r="AM560" s="108"/>
      <c r="AN560" s="28"/>
      <c r="AO560" s="28"/>
      <c r="AP560" s="28"/>
      <c r="AQ560" s="29"/>
      <c r="AR560" s="108" t="str">
        <f t="shared" si="71"/>
        <v>NO OFERTADO</v>
      </c>
      <c r="AS560" s="109" t="str">
        <f t="shared" si="67"/>
        <v>CORRECTO</v>
      </c>
    </row>
    <row r="561" spans="1:45" x14ac:dyDescent="0.25">
      <c r="A561" s="134">
        <v>2767</v>
      </c>
      <c r="B561" s="135">
        <v>1481</v>
      </c>
      <c r="C561" s="10" t="s">
        <v>2638</v>
      </c>
      <c r="D561" s="136" t="s">
        <v>2641</v>
      </c>
      <c r="E561" s="136" t="s">
        <v>394</v>
      </c>
      <c r="F561" s="136" t="s">
        <v>394</v>
      </c>
      <c r="G561" s="136" t="s">
        <v>395</v>
      </c>
      <c r="H561" s="136" t="s">
        <v>394</v>
      </c>
      <c r="I561" s="137" t="s">
        <v>45</v>
      </c>
      <c r="J561" s="8">
        <v>1</v>
      </c>
      <c r="K561" s="8" t="s">
        <v>2640</v>
      </c>
      <c r="L561" s="9">
        <v>13501.63</v>
      </c>
      <c r="M561" s="9">
        <v>15.333333333333334</v>
      </c>
      <c r="N561" s="138">
        <f t="shared" si="72"/>
        <v>207024.99333333332</v>
      </c>
      <c r="O561" s="11" t="s">
        <v>4165</v>
      </c>
      <c r="P561" s="22">
        <v>1.2306328673364518E-4</v>
      </c>
      <c r="Q561" s="22"/>
      <c r="R561" s="23">
        <v>9.8450629386916139E-3</v>
      </c>
      <c r="S561" s="7"/>
      <c r="T561" s="23">
        <v>9.8450629386916139E-3</v>
      </c>
      <c r="U561" s="11"/>
      <c r="V561" s="28"/>
      <c r="W561" s="28"/>
      <c r="X561" s="29"/>
      <c r="Y561" s="108" t="str">
        <f t="shared" si="68"/>
        <v>NO OFERTADO</v>
      </c>
      <c r="Z561" s="108" t="str">
        <f t="shared" si="65"/>
        <v>CORRECTO</v>
      </c>
      <c r="AA561" s="29">
        <f t="shared" si="69"/>
        <v>0</v>
      </c>
      <c r="AB561" s="23">
        <v>2.4612657346729035E-3</v>
      </c>
      <c r="AC561" s="7"/>
      <c r="AD561" s="23">
        <v>2.4612657346729035E-3</v>
      </c>
      <c r="AE561" s="28"/>
      <c r="AF561" s="28"/>
      <c r="AG561" s="28"/>
      <c r="AH561" s="29"/>
      <c r="AI561" s="108" t="str">
        <f t="shared" si="70"/>
        <v>NO OFERTADO</v>
      </c>
      <c r="AJ561" s="108" t="str">
        <f t="shared" si="66"/>
        <v>CORRECTO</v>
      </c>
      <c r="AK561" s="108"/>
      <c r="AL561" s="108"/>
      <c r="AM561" s="108"/>
      <c r="AN561" s="28"/>
      <c r="AO561" s="28"/>
      <c r="AP561" s="28"/>
      <c r="AQ561" s="29"/>
      <c r="AR561" s="108" t="str">
        <f t="shared" si="71"/>
        <v>NO OFERTADO</v>
      </c>
      <c r="AS561" s="109" t="str">
        <f t="shared" si="67"/>
        <v>CORRECTO</v>
      </c>
    </row>
    <row r="562" spans="1:45" x14ac:dyDescent="0.25">
      <c r="A562" s="134">
        <v>2768</v>
      </c>
      <c r="B562" s="135">
        <v>2041</v>
      </c>
      <c r="C562" s="10" t="s">
        <v>3550</v>
      </c>
      <c r="D562" s="136" t="s">
        <v>3551</v>
      </c>
      <c r="E562" s="136" t="s">
        <v>3552</v>
      </c>
      <c r="F562" s="136" t="s">
        <v>241</v>
      </c>
      <c r="G562" s="136" t="s">
        <v>242</v>
      </c>
      <c r="H562" s="136" t="s">
        <v>81</v>
      </c>
      <c r="I562" s="137" t="s">
        <v>45</v>
      </c>
      <c r="J562" s="8">
        <v>60</v>
      </c>
      <c r="K562" s="8" t="s">
        <v>3553</v>
      </c>
      <c r="L562" s="9">
        <v>269.27</v>
      </c>
      <c r="M562" s="138">
        <v>60</v>
      </c>
      <c r="N562" s="138">
        <f t="shared" si="72"/>
        <v>16156.199999999999</v>
      </c>
      <c r="O562" s="11" t="s">
        <v>4165</v>
      </c>
      <c r="P562" s="22">
        <v>9.6038407784167298E-6</v>
      </c>
      <c r="Q562" s="22"/>
      <c r="R562" s="23">
        <v>7.6830726227333844E-4</v>
      </c>
      <c r="S562" s="7"/>
      <c r="T562" s="23">
        <v>7.6830726227333844E-4</v>
      </c>
      <c r="U562" s="11"/>
      <c r="V562" s="28"/>
      <c r="W562" s="28"/>
      <c r="X562" s="29"/>
      <c r="Y562" s="108" t="str">
        <f t="shared" si="68"/>
        <v>NO OFERTADO</v>
      </c>
      <c r="Z562" s="108" t="str">
        <f t="shared" si="65"/>
        <v>CORRECTO</v>
      </c>
      <c r="AA562" s="29">
        <f t="shared" si="69"/>
        <v>0</v>
      </c>
      <c r="AB562" s="23">
        <v>1.9207681556833461E-4</v>
      </c>
      <c r="AC562" s="7"/>
      <c r="AD562" s="23">
        <v>1.9207681556833461E-4</v>
      </c>
      <c r="AE562" s="28"/>
      <c r="AF562" s="28"/>
      <c r="AG562" s="28"/>
      <c r="AH562" s="29"/>
      <c r="AI562" s="108" t="str">
        <f t="shared" si="70"/>
        <v>NO OFERTADO</v>
      </c>
      <c r="AJ562" s="108" t="str">
        <f t="shared" si="66"/>
        <v>CORRECTO</v>
      </c>
      <c r="AK562" s="108"/>
      <c r="AL562" s="108"/>
      <c r="AM562" s="108"/>
      <c r="AN562" s="28"/>
      <c r="AO562" s="28"/>
      <c r="AP562" s="28"/>
      <c r="AQ562" s="29"/>
      <c r="AR562" s="108" t="str">
        <f t="shared" si="71"/>
        <v>NO OFERTADO</v>
      </c>
      <c r="AS562" s="109" t="str">
        <f t="shared" si="67"/>
        <v>CORRECTO</v>
      </c>
    </row>
    <row r="563" spans="1:45" ht="24" x14ac:dyDescent="0.25">
      <c r="A563" s="134">
        <v>2769</v>
      </c>
      <c r="B563" s="135">
        <v>2030</v>
      </c>
      <c r="C563" s="10" t="s">
        <v>3528</v>
      </c>
      <c r="D563" s="136" t="s">
        <v>3529</v>
      </c>
      <c r="E563" s="136" t="s">
        <v>192</v>
      </c>
      <c r="F563" s="136" t="s">
        <v>36</v>
      </c>
      <c r="G563" s="136" t="s">
        <v>17</v>
      </c>
      <c r="H563" s="136" t="s">
        <v>36</v>
      </c>
      <c r="I563" s="137">
        <v>18082.740000000002</v>
      </c>
      <c r="J563" s="8">
        <v>1</v>
      </c>
      <c r="K563" s="8" t="s">
        <v>531</v>
      </c>
      <c r="L563" s="9">
        <v>18082.740000000002</v>
      </c>
      <c r="M563" s="138">
        <v>1</v>
      </c>
      <c r="N563" s="138">
        <f t="shared" si="72"/>
        <v>18082.740000000002</v>
      </c>
      <c r="O563" s="11" t="s">
        <v>4165</v>
      </c>
      <c r="P563" s="22">
        <v>1.074904716440174E-5</v>
      </c>
      <c r="Q563" s="22">
        <v>1.8815498442126663E-5</v>
      </c>
      <c r="R563" s="23">
        <v>8.5992377315213917E-4</v>
      </c>
      <c r="S563" s="24">
        <v>2.8223247663189995E-4</v>
      </c>
      <c r="T563" s="23">
        <v>1.142156249784039E-3</v>
      </c>
      <c r="U563" s="11"/>
      <c r="V563" s="28"/>
      <c r="W563" s="28"/>
      <c r="X563" s="29"/>
      <c r="Y563" s="108" t="str">
        <f t="shared" si="68"/>
        <v>NO OFERTADO</v>
      </c>
      <c r="Z563" s="108" t="str">
        <f t="shared" si="65"/>
        <v>CORRECTO</v>
      </c>
      <c r="AA563" s="29">
        <f t="shared" si="69"/>
        <v>0</v>
      </c>
      <c r="AB563" s="23">
        <v>2.1498094328803479E-4</v>
      </c>
      <c r="AC563" s="24">
        <v>9.4077492210633309E-5</v>
      </c>
      <c r="AD563" s="23">
        <v>3.0905843549866813E-4</v>
      </c>
      <c r="AE563" s="28"/>
      <c r="AF563" s="28"/>
      <c r="AG563" s="28"/>
      <c r="AH563" s="29"/>
      <c r="AI563" s="108" t="str">
        <f t="shared" si="70"/>
        <v>NO OFERTADO</v>
      </c>
      <c r="AJ563" s="108" t="str">
        <f t="shared" si="66"/>
        <v>CORRECTO</v>
      </c>
      <c r="AK563" s="108"/>
      <c r="AL563" s="108"/>
      <c r="AM563" s="108"/>
      <c r="AN563" s="28"/>
      <c r="AO563" s="28"/>
      <c r="AP563" s="28"/>
      <c r="AQ563" s="29"/>
      <c r="AR563" s="108" t="str">
        <f t="shared" si="71"/>
        <v>NO OFERTADO</v>
      </c>
      <c r="AS563" s="109" t="str">
        <f t="shared" si="67"/>
        <v>CORRECTO</v>
      </c>
    </row>
    <row r="564" spans="1:45" x14ac:dyDescent="0.25">
      <c r="A564" s="134">
        <v>2770</v>
      </c>
      <c r="B564" s="135">
        <v>1983</v>
      </c>
      <c r="C564" s="10" t="s">
        <v>2840</v>
      </c>
      <c r="D564" s="136" t="s">
        <v>3438</v>
      </c>
      <c r="E564" s="136" t="s">
        <v>748</v>
      </c>
      <c r="F564" s="136" t="s">
        <v>166</v>
      </c>
      <c r="G564" s="136" t="s">
        <v>167</v>
      </c>
      <c r="H564" s="136" t="s">
        <v>81</v>
      </c>
      <c r="I564" s="137" t="s">
        <v>45</v>
      </c>
      <c r="J564" s="8">
        <v>5</v>
      </c>
      <c r="K564" s="8" t="s">
        <v>2842</v>
      </c>
      <c r="L564" s="9">
        <v>4016.92</v>
      </c>
      <c r="M564" s="138">
        <v>5</v>
      </c>
      <c r="N564" s="138">
        <f t="shared" si="72"/>
        <v>20084.599999999999</v>
      </c>
      <c r="O564" s="11" t="s">
        <v>4165</v>
      </c>
      <c r="P564" s="22">
        <v>1.1939026534592828E-5</v>
      </c>
      <c r="Q564" s="22"/>
      <c r="R564" s="23">
        <v>9.5512212276742631E-4</v>
      </c>
      <c r="S564" s="7"/>
      <c r="T564" s="23">
        <v>9.5512212276742631E-4</v>
      </c>
      <c r="U564" s="11"/>
      <c r="V564" s="28"/>
      <c r="W564" s="28"/>
      <c r="X564" s="29"/>
      <c r="Y564" s="108" t="str">
        <f t="shared" si="68"/>
        <v>NO OFERTADO</v>
      </c>
      <c r="Z564" s="108" t="str">
        <f t="shared" si="65"/>
        <v>CORRECTO</v>
      </c>
      <c r="AA564" s="29">
        <f t="shared" si="69"/>
        <v>0</v>
      </c>
      <c r="AB564" s="23">
        <v>2.3878053069185658E-4</v>
      </c>
      <c r="AC564" s="7"/>
      <c r="AD564" s="23">
        <v>2.3878053069185658E-4</v>
      </c>
      <c r="AE564" s="28"/>
      <c r="AF564" s="28"/>
      <c r="AG564" s="28"/>
      <c r="AH564" s="29"/>
      <c r="AI564" s="108" t="str">
        <f t="shared" si="70"/>
        <v>NO OFERTADO</v>
      </c>
      <c r="AJ564" s="108" t="str">
        <f t="shared" si="66"/>
        <v>CORRECTO</v>
      </c>
      <c r="AK564" s="108"/>
      <c r="AL564" s="108"/>
      <c r="AM564" s="108"/>
      <c r="AN564" s="28"/>
      <c r="AO564" s="28"/>
      <c r="AP564" s="28"/>
      <c r="AQ564" s="29"/>
      <c r="AR564" s="108" t="str">
        <f t="shared" si="71"/>
        <v>NO OFERTADO</v>
      </c>
      <c r="AS564" s="109" t="str">
        <f t="shared" si="67"/>
        <v>CORRECTO</v>
      </c>
    </row>
    <row r="565" spans="1:45" ht="24" x14ac:dyDescent="0.25">
      <c r="A565" s="134">
        <v>2771</v>
      </c>
      <c r="B565" s="135">
        <v>2463</v>
      </c>
      <c r="C565" s="10" t="s">
        <v>4141</v>
      </c>
      <c r="D565" s="136" t="s">
        <v>411</v>
      </c>
      <c r="E565" s="136" t="s">
        <v>6</v>
      </c>
      <c r="F565" s="136" t="s">
        <v>101</v>
      </c>
      <c r="G565" s="136" t="s">
        <v>8</v>
      </c>
      <c r="H565" s="136" t="s">
        <v>7</v>
      </c>
      <c r="I565" s="137" t="s">
        <v>45</v>
      </c>
      <c r="J565" s="8">
        <v>1</v>
      </c>
      <c r="K565" s="8" t="s">
        <v>4142</v>
      </c>
      <c r="L565" s="9">
        <v>5013.2700000000004</v>
      </c>
      <c r="M565" s="138">
        <v>60</v>
      </c>
      <c r="N565" s="138">
        <f t="shared" si="72"/>
        <v>300796.2</v>
      </c>
      <c r="O565" s="11" t="s">
        <v>4165</v>
      </c>
      <c r="P565" s="22">
        <v>1.7880434827204384E-4</v>
      </c>
      <c r="Q565" s="22"/>
      <c r="R565" s="23">
        <v>1.4304347861763508E-2</v>
      </c>
      <c r="S565" s="7"/>
      <c r="T565" s="23">
        <v>1.4304347861763508E-2</v>
      </c>
      <c r="U565" s="11"/>
      <c r="V565" s="28"/>
      <c r="W565" s="28"/>
      <c r="X565" s="29"/>
      <c r="Y565" s="108" t="str">
        <f t="shared" si="68"/>
        <v>NO OFERTADO</v>
      </c>
      <c r="Z565" s="108" t="str">
        <f t="shared" si="65"/>
        <v>CORRECTO</v>
      </c>
      <c r="AA565" s="29">
        <f t="shared" si="69"/>
        <v>0</v>
      </c>
      <c r="AB565" s="23">
        <v>3.576086965440877E-3</v>
      </c>
      <c r="AC565" s="7"/>
      <c r="AD565" s="23">
        <v>3.576086965440877E-3</v>
      </c>
      <c r="AE565" s="28"/>
      <c r="AF565" s="28"/>
      <c r="AG565" s="28"/>
      <c r="AH565" s="29"/>
      <c r="AI565" s="108" t="str">
        <f t="shared" si="70"/>
        <v>NO OFERTADO</v>
      </c>
      <c r="AJ565" s="108" t="str">
        <f t="shared" si="66"/>
        <v>CORRECTO</v>
      </c>
      <c r="AK565" s="108"/>
      <c r="AL565" s="108"/>
      <c r="AM565" s="108"/>
      <c r="AN565" s="28"/>
      <c r="AO565" s="28"/>
      <c r="AP565" s="28"/>
      <c r="AQ565" s="29"/>
      <c r="AR565" s="108" t="str">
        <f t="shared" si="71"/>
        <v>NO OFERTADO</v>
      </c>
      <c r="AS565" s="109" t="str">
        <f t="shared" si="67"/>
        <v>CORRECTO</v>
      </c>
    </row>
    <row r="566" spans="1:45" ht="24" x14ac:dyDescent="0.25">
      <c r="A566" s="134">
        <v>2772</v>
      </c>
      <c r="B566" s="135">
        <v>2464</v>
      </c>
      <c r="C566" s="10" t="s">
        <v>2000</v>
      </c>
      <c r="D566" s="136" t="s">
        <v>411</v>
      </c>
      <c r="E566" s="136" t="s">
        <v>6</v>
      </c>
      <c r="F566" s="136" t="s">
        <v>101</v>
      </c>
      <c r="G566" s="136" t="s">
        <v>8</v>
      </c>
      <c r="H566" s="136" t="s">
        <v>7</v>
      </c>
      <c r="I566" s="137" t="s">
        <v>45</v>
      </c>
      <c r="J566" s="8">
        <v>1</v>
      </c>
      <c r="K566" s="8" t="s">
        <v>2001</v>
      </c>
      <c r="L566" s="9">
        <v>18300.009999999998</v>
      </c>
      <c r="M566" s="138">
        <v>30</v>
      </c>
      <c r="N566" s="138">
        <f t="shared" si="72"/>
        <v>549000.29999999993</v>
      </c>
      <c r="O566" s="11" t="s">
        <v>4165</v>
      </c>
      <c r="P566" s="22">
        <v>3.263460138215062E-4</v>
      </c>
      <c r="Q566" s="22"/>
      <c r="R566" s="23">
        <v>2.6107681105720495E-2</v>
      </c>
      <c r="S566" s="7"/>
      <c r="T566" s="23">
        <v>2.6107681105720495E-2</v>
      </c>
      <c r="U566" s="11"/>
      <c r="V566" s="28"/>
      <c r="W566" s="28"/>
      <c r="X566" s="29"/>
      <c r="Y566" s="108" t="str">
        <f t="shared" si="68"/>
        <v>NO OFERTADO</v>
      </c>
      <c r="Z566" s="108" t="str">
        <f t="shared" si="65"/>
        <v>CORRECTO</v>
      </c>
      <c r="AA566" s="29">
        <f t="shared" si="69"/>
        <v>0</v>
      </c>
      <c r="AB566" s="23">
        <v>6.5269202764301239E-3</v>
      </c>
      <c r="AC566" s="7"/>
      <c r="AD566" s="23">
        <v>6.5269202764301239E-3</v>
      </c>
      <c r="AE566" s="28"/>
      <c r="AF566" s="28"/>
      <c r="AG566" s="28"/>
      <c r="AH566" s="29"/>
      <c r="AI566" s="108" t="str">
        <f t="shared" si="70"/>
        <v>NO OFERTADO</v>
      </c>
      <c r="AJ566" s="108" t="str">
        <f t="shared" si="66"/>
        <v>CORRECTO</v>
      </c>
      <c r="AK566" s="108"/>
      <c r="AL566" s="108"/>
      <c r="AM566" s="108"/>
      <c r="AN566" s="28"/>
      <c r="AO566" s="28"/>
      <c r="AP566" s="28"/>
      <c r="AQ566" s="29"/>
      <c r="AR566" s="108" t="str">
        <f t="shared" si="71"/>
        <v>NO OFERTADO</v>
      </c>
      <c r="AS566" s="109" t="str">
        <f t="shared" si="67"/>
        <v>CORRECTO</v>
      </c>
    </row>
    <row r="567" spans="1:45" x14ac:dyDescent="0.25">
      <c r="A567" s="134">
        <v>2773</v>
      </c>
      <c r="B567" s="135">
        <v>2465</v>
      </c>
      <c r="C567" s="10" t="s">
        <v>3006</v>
      </c>
      <c r="D567" s="136" t="s">
        <v>4143</v>
      </c>
      <c r="E567" s="136" t="s">
        <v>3342</v>
      </c>
      <c r="F567" s="136" t="s">
        <v>267</v>
      </c>
      <c r="G567" s="136" t="s">
        <v>2267</v>
      </c>
      <c r="H567" s="136" t="s">
        <v>267</v>
      </c>
      <c r="I567" s="137" t="s">
        <v>45</v>
      </c>
      <c r="J567" s="8">
        <v>1</v>
      </c>
      <c r="K567" s="8" t="s">
        <v>4144</v>
      </c>
      <c r="L567" s="9">
        <v>17904.84</v>
      </c>
      <c r="M567" s="138">
        <v>1</v>
      </c>
      <c r="N567" s="138">
        <f t="shared" si="72"/>
        <v>17904.84</v>
      </c>
      <c r="O567" s="11" t="s">
        <v>4165</v>
      </c>
      <c r="P567" s="22">
        <v>1.0643296847218221E-5</v>
      </c>
      <c r="Q567" s="22"/>
      <c r="R567" s="23">
        <v>8.5146374777745769E-4</v>
      </c>
      <c r="S567" s="7"/>
      <c r="T567" s="23">
        <v>8.5146374777745769E-4</v>
      </c>
      <c r="U567" s="11"/>
      <c r="V567" s="28"/>
      <c r="W567" s="28"/>
      <c r="X567" s="29"/>
      <c r="Y567" s="108" t="str">
        <f t="shared" si="68"/>
        <v>NO OFERTADO</v>
      </c>
      <c r="Z567" s="108" t="str">
        <f t="shared" si="65"/>
        <v>CORRECTO</v>
      </c>
      <c r="AA567" s="29">
        <f t="shared" si="69"/>
        <v>0</v>
      </c>
      <c r="AB567" s="23">
        <v>2.1286593694436442E-4</v>
      </c>
      <c r="AC567" s="7"/>
      <c r="AD567" s="23">
        <v>2.1286593694436442E-4</v>
      </c>
      <c r="AE567" s="28"/>
      <c r="AF567" s="28"/>
      <c r="AG567" s="28"/>
      <c r="AH567" s="29"/>
      <c r="AI567" s="108" t="str">
        <f t="shared" si="70"/>
        <v>NO OFERTADO</v>
      </c>
      <c r="AJ567" s="108" t="str">
        <f t="shared" si="66"/>
        <v>CORRECTO</v>
      </c>
      <c r="AK567" s="108"/>
      <c r="AL567" s="108"/>
      <c r="AM567" s="108"/>
      <c r="AN567" s="28"/>
      <c r="AO567" s="28"/>
      <c r="AP567" s="28"/>
      <c r="AQ567" s="29"/>
      <c r="AR567" s="108" t="str">
        <f t="shared" si="71"/>
        <v>NO OFERTADO</v>
      </c>
      <c r="AS567" s="109" t="str">
        <f t="shared" si="67"/>
        <v>CORRECTO</v>
      </c>
    </row>
    <row r="568" spans="1:45" ht="24" x14ac:dyDescent="0.25">
      <c r="A568" s="134">
        <v>2774</v>
      </c>
      <c r="B568" s="135">
        <v>2066</v>
      </c>
      <c r="C568" s="10" t="s">
        <v>3587</v>
      </c>
      <c r="D568" s="136" t="s">
        <v>562</v>
      </c>
      <c r="E568" s="136" t="s">
        <v>1311</v>
      </c>
      <c r="F568" s="136" t="s">
        <v>1311</v>
      </c>
      <c r="G568" s="136" t="s">
        <v>17</v>
      </c>
      <c r="H568" s="136" t="s">
        <v>1311</v>
      </c>
      <c r="I568" s="137" t="s">
        <v>45</v>
      </c>
      <c r="J568" s="8">
        <v>1</v>
      </c>
      <c r="K568" s="8" t="s">
        <v>562</v>
      </c>
      <c r="L568" s="9">
        <v>8088.38</v>
      </c>
      <c r="M568" s="138">
        <v>1</v>
      </c>
      <c r="N568" s="138">
        <f t="shared" si="72"/>
        <v>8088.38</v>
      </c>
      <c r="O568" s="11" t="s">
        <v>4165</v>
      </c>
      <c r="P568" s="22">
        <v>4.8080312001170024E-6</v>
      </c>
      <c r="Q568" s="22"/>
      <c r="R568" s="23">
        <v>3.8464249600936019E-4</v>
      </c>
      <c r="S568" s="7"/>
      <c r="T568" s="23">
        <v>3.8464249600936019E-4</v>
      </c>
      <c r="U568" s="11"/>
      <c r="V568" s="28"/>
      <c r="W568" s="28"/>
      <c r="X568" s="29"/>
      <c r="Y568" s="108" t="str">
        <f t="shared" si="68"/>
        <v>NO OFERTADO</v>
      </c>
      <c r="Z568" s="108" t="str">
        <f t="shared" si="65"/>
        <v>CORRECTO</v>
      </c>
      <c r="AA568" s="29">
        <f t="shared" si="69"/>
        <v>0</v>
      </c>
      <c r="AB568" s="23">
        <v>9.6160624002340048E-5</v>
      </c>
      <c r="AC568" s="7"/>
      <c r="AD568" s="23">
        <v>9.6160624002340048E-5</v>
      </c>
      <c r="AE568" s="28"/>
      <c r="AF568" s="28"/>
      <c r="AG568" s="28"/>
      <c r="AH568" s="29"/>
      <c r="AI568" s="108" t="str">
        <f t="shared" si="70"/>
        <v>NO OFERTADO</v>
      </c>
      <c r="AJ568" s="108" t="str">
        <f t="shared" si="66"/>
        <v>CORRECTO</v>
      </c>
      <c r="AK568" s="108"/>
      <c r="AL568" s="108"/>
      <c r="AM568" s="108"/>
      <c r="AN568" s="28"/>
      <c r="AO568" s="28"/>
      <c r="AP568" s="28"/>
      <c r="AQ568" s="29"/>
      <c r="AR568" s="108" t="str">
        <f t="shared" si="71"/>
        <v>NO OFERTADO</v>
      </c>
      <c r="AS568" s="109" t="str">
        <f t="shared" si="67"/>
        <v>CORRECTO</v>
      </c>
    </row>
    <row r="569" spans="1:45" ht="24" x14ac:dyDescent="0.25">
      <c r="A569" s="134">
        <v>2775</v>
      </c>
      <c r="B569" s="135">
        <v>2466</v>
      </c>
      <c r="C569" s="10" t="s">
        <v>4145</v>
      </c>
      <c r="D569" s="136" t="s">
        <v>562</v>
      </c>
      <c r="E569" s="136" t="s">
        <v>1311</v>
      </c>
      <c r="F569" s="136" t="s">
        <v>1311</v>
      </c>
      <c r="G569" s="136" t="s">
        <v>17</v>
      </c>
      <c r="H569" s="136" t="s">
        <v>1311</v>
      </c>
      <c r="I569" s="137" t="s">
        <v>45</v>
      </c>
      <c r="J569" s="8">
        <v>1</v>
      </c>
      <c r="K569" s="8" t="s">
        <v>562</v>
      </c>
      <c r="L569" s="9">
        <v>5009.4399999999996</v>
      </c>
      <c r="M569" s="138">
        <v>1</v>
      </c>
      <c r="N569" s="138">
        <f t="shared" si="72"/>
        <v>5009.4399999999996</v>
      </c>
      <c r="O569" s="11" t="s">
        <v>4165</v>
      </c>
      <c r="P569" s="22">
        <v>2.977795778031462E-6</v>
      </c>
      <c r="Q569" s="22"/>
      <c r="R569" s="23">
        <v>2.3822366224251695E-4</v>
      </c>
      <c r="S569" s="7"/>
      <c r="T569" s="23">
        <v>2.3822366224251695E-4</v>
      </c>
      <c r="U569" s="11"/>
      <c r="V569" s="28"/>
      <c r="W569" s="28"/>
      <c r="X569" s="29"/>
      <c r="Y569" s="108" t="str">
        <f t="shared" si="68"/>
        <v>NO OFERTADO</v>
      </c>
      <c r="Z569" s="108" t="str">
        <f t="shared" si="65"/>
        <v>CORRECTO</v>
      </c>
      <c r="AA569" s="29">
        <f t="shared" si="69"/>
        <v>0</v>
      </c>
      <c r="AB569" s="23">
        <v>5.9555915560629239E-5</v>
      </c>
      <c r="AC569" s="7"/>
      <c r="AD569" s="23">
        <v>5.9555915560629239E-5</v>
      </c>
      <c r="AE569" s="28"/>
      <c r="AF569" s="28"/>
      <c r="AG569" s="28"/>
      <c r="AH569" s="29"/>
      <c r="AI569" s="108" t="str">
        <f t="shared" si="70"/>
        <v>NO OFERTADO</v>
      </c>
      <c r="AJ569" s="108" t="str">
        <f t="shared" si="66"/>
        <v>CORRECTO</v>
      </c>
      <c r="AK569" s="108"/>
      <c r="AL569" s="108"/>
      <c r="AM569" s="108"/>
      <c r="AN569" s="28"/>
      <c r="AO569" s="28"/>
      <c r="AP569" s="28"/>
      <c r="AQ569" s="29"/>
      <c r="AR569" s="108" t="str">
        <f t="shared" si="71"/>
        <v>NO OFERTADO</v>
      </c>
      <c r="AS569" s="109" t="str">
        <f t="shared" si="67"/>
        <v>CORRECTO</v>
      </c>
    </row>
    <row r="570" spans="1:45" ht="24" x14ac:dyDescent="0.25">
      <c r="A570" s="134">
        <v>2776</v>
      </c>
      <c r="B570" s="135">
        <v>2467</v>
      </c>
      <c r="C570" s="10" t="s">
        <v>4146</v>
      </c>
      <c r="D570" s="136" t="s">
        <v>562</v>
      </c>
      <c r="E570" s="136" t="s">
        <v>621</v>
      </c>
      <c r="F570" s="136" t="s">
        <v>621</v>
      </c>
      <c r="G570" s="136" t="s">
        <v>17</v>
      </c>
      <c r="H570" s="136" t="s">
        <v>621</v>
      </c>
      <c r="I570" s="137" t="s">
        <v>45</v>
      </c>
      <c r="J570" s="8">
        <v>1</v>
      </c>
      <c r="K570" s="8" t="s">
        <v>562</v>
      </c>
      <c r="L570" s="9">
        <v>4779.95</v>
      </c>
      <c r="M570" s="138">
        <v>1</v>
      </c>
      <c r="N570" s="138">
        <f t="shared" si="72"/>
        <v>4779.95</v>
      </c>
      <c r="O570" s="11" t="s">
        <v>4165</v>
      </c>
      <c r="P570" s="22">
        <v>2.8413784633015839E-6</v>
      </c>
      <c r="Q570" s="22"/>
      <c r="R570" s="23">
        <v>2.273102770641267E-4</v>
      </c>
      <c r="S570" s="7"/>
      <c r="T570" s="23">
        <v>2.273102770641267E-4</v>
      </c>
      <c r="U570" s="11"/>
      <c r="V570" s="28"/>
      <c r="W570" s="28"/>
      <c r="X570" s="29"/>
      <c r="Y570" s="108" t="str">
        <f t="shared" si="68"/>
        <v>NO OFERTADO</v>
      </c>
      <c r="Z570" s="108" t="str">
        <f t="shared" si="65"/>
        <v>CORRECTO</v>
      </c>
      <c r="AA570" s="29">
        <f t="shared" si="69"/>
        <v>0</v>
      </c>
      <c r="AB570" s="23">
        <v>5.6827569266031676E-5</v>
      </c>
      <c r="AC570" s="7"/>
      <c r="AD570" s="23">
        <v>5.6827569266031676E-5</v>
      </c>
      <c r="AE570" s="28"/>
      <c r="AF570" s="28"/>
      <c r="AG570" s="28"/>
      <c r="AH570" s="29"/>
      <c r="AI570" s="108" t="str">
        <f t="shared" si="70"/>
        <v>NO OFERTADO</v>
      </c>
      <c r="AJ570" s="108" t="str">
        <f t="shared" si="66"/>
        <v>CORRECTO</v>
      </c>
      <c r="AK570" s="108"/>
      <c r="AL570" s="108"/>
      <c r="AM570" s="108"/>
      <c r="AN570" s="28"/>
      <c r="AO570" s="28"/>
      <c r="AP570" s="28"/>
      <c r="AQ570" s="29"/>
      <c r="AR570" s="108" t="str">
        <f t="shared" si="71"/>
        <v>NO OFERTADO</v>
      </c>
      <c r="AS570" s="109" t="str">
        <f t="shared" si="67"/>
        <v>CORRECTO</v>
      </c>
    </row>
    <row r="571" spans="1:45" ht="24" x14ac:dyDescent="0.25">
      <c r="A571" s="134">
        <v>2777</v>
      </c>
      <c r="B571" s="135">
        <v>2075</v>
      </c>
      <c r="C571" s="10" t="s">
        <v>4660</v>
      </c>
      <c r="D571" s="136" t="s">
        <v>562</v>
      </c>
      <c r="E571" s="136" t="s">
        <v>621</v>
      </c>
      <c r="F571" s="136" t="s">
        <v>621</v>
      </c>
      <c r="G571" s="136" t="s">
        <v>17</v>
      </c>
      <c r="H571" s="136" t="s">
        <v>621</v>
      </c>
      <c r="I571" s="137" t="s">
        <v>45</v>
      </c>
      <c r="J571" s="8">
        <v>1</v>
      </c>
      <c r="K571" s="8" t="s">
        <v>562</v>
      </c>
      <c r="L571" s="9">
        <v>5983.02</v>
      </c>
      <c r="M571" s="138">
        <v>1</v>
      </c>
      <c r="N571" s="138">
        <f t="shared" si="72"/>
        <v>5983.02</v>
      </c>
      <c r="O571" s="11" t="s">
        <v>4165</v>
      </c>
      <c r="P571" s="22">
        <v>3.5565276150383677E-6</v>
      </c>
      <c r="Q571" s="22"/>
      <c r="R571" s="23">
        <v>2.8452220920306942E-4</v>
      </c>
      <c r="S571" s="7"/>
      <c r="T571" s="23">
        <v>2.8452220920306942E-4</v>
      </c>
      <c r="U571" s="11"/>
      <c r="V571" s="28"/>
      <c r="W571" s="28"/>
      <c r="X571" s="29"/>
      <c r="Y571" s="108" t="str">
        <f t="shared" si="68"/>
        <v>NO OFERTADO</v>
      </c>
      <c r="Z571" s="108" t="str">
        <f t="shared" si="65"/>
        <v>CORRECTO</v>
      </c>
      <c r="AA571" s="29">
        <f t="shared" si="69"/>
        <v>0</v>
      </c>
      <c r="AB571" s="23">
        <v>7.1130552300767354E-5</v>
      </c>
      <c r="AC571" s="7"/>
      <c r="AD571" s="23">
        <v>7.1130552300767354E-5</v>
      </c>
      <c r="AE571" s="28"/>
      <c r="AF571" s="28"/>
      <c r="AG571" s="28"/>
      <c r="AH571" s="29"/>
      <c r="AI571" s="108" t="str">
        <f t="shared" si="70"/>
        <v>NO OFERTADO</v>
      </c>
      <c r="AJ571" s="108" t="str">
        <f t="shared" si="66"/>
        <v>CORRECTO</v>
      </c>
      <c r="AK571" s="108"/>
      <c r="AL571" s="108"/>
      <c r="AM571" s="108"/>
      <c r="AN571" s="28"/>
      <c r="AO571" s="28"/>
      <c r="AP571" s="28"/>
      <c r="AQ571" s="29"/>
      <c r="AR571" s="108" t="str">
        <f t="shared" si="71"/>
        <v>NO OFERTADO</v>
      </c>
      <c r="AS571" s="109" t="str">
        <f t="shared" si="67"/>
        <v>CORRECTO</v>
      </c>
    </row>
    <row r="572" spans="1:45" ht="24" x14ac:dyDescent="0.25">
      <c r="A572" s="134">
        <v>2778</v>
      </c>
      <c r="B572" s="135">
        <v>2468</v>
      </c>
      <c r="C572" s="10" t="s">
        <v>4147</v>
      </c>
      <c r="D572" s="147">
        <v>0.15</v>
      </c>
      <c r="E572" s="136" t="s">
        <v>240</v>
      </c>
      <c r="F572" s="140" t="s">
        <v>241</v>
      </c>
      <c r="G572" s="136" t="s">
        <v>242</v>
      </c>
      <c r="H572" s="136" t="s">
        <v>400</v>
      </c>
      <c r="I572" s="137" t="s">
        <v>45</v>
      </c>
      <c r="J572" s="8">
        <v>60</v>
      </c>
      <c r="K572" s="8" t="s">
        <v>4148</v>
      </c>
      <c r="L572" s="9">
        <v>1209.3599999999999</v>
      </c>
      <c r="M572" s="138">
        <v>60</v>
      </c>
      <c r="N572" s="138">
        <f t="shared" si="72"/>
        <v>72561.599999999991</v>
      </c>
      <c r="O572" s="11" t="s">
        <v>4165</v>
      </c>
      <c r="P572" s="22">
        <v>4.3133289574724464E-5</v>
      </c>
      <c r="Q572" s="22"/>
      <c r="R572" s="23">
        <v>3.4506631659779572E-3</v>
      </c>
      <c r="S572" s="7"/>
      <c r="T572" s="23">
        <v>3.4506631659779572E-3</v>
      </c>
      <c r="U572" s="11"/>
      <c r="V572" s="28"/>
      <c r="W572" s="28"/>
      <c r="X572" s="29"/>
      <c r="Y572" s="108" t="str">
        <f t="shared" si="68"/>
        <v>NO OFERTADO</v>
      </c>
      <c r="Z572" s="108" t="str">
        <f t="shared" si="65"/>
        <v>CORRECTO</v>
      </c>
      <c r="AA572" s="29">
        <f t="shared" si="69"/>
        <v>0</v>
      </c>
      <c r="AB572" s="23">
        <v>8.6266579149448929E-4</v>
      </c>
      <c r="AC572" s="7"/>
      <c r="AD572" s="23">
        <v>8.6266579149448929E-4</v>
      </c>
      <c r="AE572" s="28"/>
      <c r="AF572" s="28"/>
      <c r="AG572" s="28"/>
      <c r="AH572" s="29"/>
      <c r="AI572" s="108" t="str">
        <f t="shared" si="70"/>
        <v>NO OFERTADO</v>
      </c>
      <c r="AJ572" s="108" t="str">
        <f t="shared" si="66"/>
        <v>CORRECTO</v>
      </c>
      <c r="AK572" s="108"/>
      <c r="AL572" s="108"/>
      <c r="AM572" s="108"/>
      <c r="AN572" s="28"/>
      <c r="AO572" s="28"/>
      <c r="AP572" s="28"/>
      <c r="AQ572" s="29"/>
      <c r="AR572" s="108" t="str">
        <f t="shared" si="71"/>
        <v>NO OFERTADO</v>
      </c>
      <c r="AS572" s="109" t="str">
        <f t="shared" si="67"/>
        <v>CORRECTO</v>
      </c>
    </row>
    <row r="573" spans="1:45" x14ac:dyDescent="0.25">
      <c r="A573" s="134">
        <v>2779</v>
      </c>
      <c r="B573" s="135">
        <v>1955</v>
      </c>
      <c r="C573" s="10" t="s">
        <v>3385</v>
      </c>
      <c r="D573" s="136" t="s">
        <v>3386</v>
      </c>
      <c r="E573" s="136" t="s">
        <v>36</v>
      </c>
      <c r="F573" s="136" t="s">
        <v>36</v>
      </c>
      <c r="G573" s="136" t="s">
        <v>17</v>
      </c>
      <c r="H573" s="136" t="s">
        <v>36</v>
      </c>
      <c r="I573" s="137">
        <v>90987.75</v>
      </c>
      <c r="J573" s="8">
        <v>1</v>
      </c>
      <c r="K573" s="8" t="s">
        <v>3387</v>
      </c>
      <c r="L573" s="9">
        <v>90987.75</v>
      </c>
      <c r="M573" s="138">
        <v>1</v>
      </c>
      <c r="N573" s="138">
        <f t="shared" si="72"/>
        <v>90987.75</v>
      </c>
      <c r="O573" s="11" t="s">
        <v>4165</v>
      </c>
      <c r="P573" s="22">
        <v>5.4086472300812497E-5</v>
      </c>
      <c r="Q573" s="22">
        <v>9.4674804171138339E-5</v>
      </c>
      <c r="R573" s="23">
        <v>4.326917784065E-3</v>
      </c>
      <c r="S573" s="24">
        <v>1.420122062567075E-3</v>
      </c>
      <c r="T573" s="23">
        <v>5.747039846632075E-3</v>
      </c>
      <c r="U573" s="11"/>
      <c r="V573" s="28"/>
      <c r="W573" s="28"/>
      <c r="X573" s="29"/>
      <c r="Y573" s="108" t="str">
        <f t="shared" si="68"/>
        <v>NO OFERTADO</v>
      </c>
      <c r="Z573" s="108" t="str">
        <f t="shared" si="65"/>
        <v>CORRECTO</v>
      </c>
      <c r="AA573" s="29">
        <f t="shared" si="69"/>
        <v>0</v>
      </c>
      <c r="AB573" s="23">
        <v>1.08172944601625E-3</v>
      </c>
      <c r="AC573" s="24">
        <v>4.7337402085569167E-4</v>
      </c>
      <c r="AD573" s="23">
        <v>1.5551034668719417E-3</v>
      </c>
      <c r="AE573" s="28"/>
      <c r="AF573" s="28"/>
      <c r="AG573" s="28"/>
      <c r="AH573" s="29"/>
      <c r="AI573" s="108" t="str">
        <f t="shared" si="70"/>
        <v>NO OFERTADO</v>
      </c>
      <c r="AJ573" s="108" t="str">
        <f t="shared" si="66"/>
        <v>CORRECTO</v>
      </c>
      <c r="AK573" s="108"/>
      <c r="AL573" s="108"/>
      <c r="AM573" s="108"/>
      <c r="AN573" s="28"/>
      <c r="AO573" s="28"/>
      <c r="AP573" s="28"/>
      <c r="AQ573" s="29"/>
      <c r="AR573" s="108" t="str">
        <f t="shared" si="71"/>
        <v>NO OFERTADO</v>
      </c>
      <c r="AS573" s="109" t="str">
        <f t="shared" si="67"/>
        <v>CORRECTO</v>
      </c>
    </row>
    <row r="574" spans="1:45" x14ac:dyDescent="0.25">
      <c r="A574" s="134">
        <v>2780</v>
      </c>
      <c r="B574" s="135">
        <v>1915</v>
      </c>
      <c r="C574" s="10" t="s">
        <v>3318</v>
      </c>
      <c r="D574" s="136" t="s">
        <v>562</v>
      </c>
      <c r="E574" s="136" t="s">
        <v>3319</v>
      </c>
      <c r="F574" s="136" t="s">
        <v>36</v>
      </c>
      <c r="G574" s="136" t="s">
        <v>17</v>
      </c>
      <c r="H574" s="136" t="s">
        <v>36</v>
      </c>
      <c r="I574" s="137" t="s">
        <v>45</v>
      </c>
      <c r="J574" s="8">
        <v>1</v>
      </c>
      <c r="K574" s="8" t="s">
        <v>2494</v>
      </c>
      <c r="L574" s="9">
        <v>160075</v>
      </c>
      <c r="M574" s="138">
        <v>1.5</v>
      </c>
      <c r="N574" s="138">
        <f t="shared" si="72"/>
        <v>240112.5</v>
      </c>
      <c r="O574" s="11" t="s">
        <v>4165</v>
      </c>
      <c r="P574" s="22">
        <v>1.4273172026265998E-4</v>
      </c>
      <c r="Q574" s="22"/>
      <c r="R574" s="23">
        <v>1.1418537621012798E-2</v>
      </c>
      <c r="S574" s="7"/>
      <c r="T574" s="23">
        <v>1.1418537621012798E-2</v>
      </c>
      <c r="U574" s="11"/>
      <c r="V574" s="28"/>
      <c r="W574" s="28"/>
      <c r="X574" s="29"/>
      <c r="Y574" s="108" t="str">
        <f t="shared" si="68"/>
        <v>NO OFERTADO</v>
      </c>
      <c r="Z574" s="108" t="str">
        <f t="shared" si="65"/>
        <v>CORRECTO</v>
      </c>
      <c r="AA574" s="29">
        <f t="shared" si="69"/>
        <v>0</v>
      </c>
      <c r="AB574" s="23">
        <v>2.8546344052531995E-3</v>
      </c>
      <c r="AC574" s="7"/>
      <c r="AD574" s="23">
        <v>2.8546344052531995E-3</v>
      </c>
      <c r="AE574" s="28"/>
      <c r="AF574" s="28"/>
      <c r="AG574" s="28"/>
      <c r="AH574" s="29"/>
      <c r="AI574" s="108" t="str">
        <f t="shared" si="70"/>
        <v>NO OFERTADO</v>
      </c>
      <c r="AJ574" s="108" t="str">
        <f t="shared" si="66"/>
        <v>CORRECTO</v>
      </c>
      <c r="AK574" s="108"/>
      <c r="AL574" s="108"/>
      <c r="AM574" s="108"/>
      <c r="AN574" s="28"/>
      <c r="AO574" s="28"/>
      <c r="AP574" s="28"/>
      <c r="AQ574" s="29"/>
      <c r="AR574" s="108" t="str">
        <f t="shared" si="71"/>
        <v>NO OFERTADO</v>
      </c>
      <c r="AS574" s="109" t="str">
        <f t="shared" si="67"/>
        <v>CORRECTO</v>
      </c>
    </row>
    <row r="575" spans="1:45" x14ac:dyDescent="0.25">
      <c r="A575" s="134">
        <v>2781</v>
      </c>
      <c r="B575" s="135">
        <v>2469</v>
      </c>
      <c r="C575" s="139" t="s">
        <v>4149</v>
      </c>
      <c r="D575" s="145" t="s">
        <v>4150</v>
      </c>
      <c r="E575" s="136" t="s">
        <v>258</v>
      </c>
      <c r="F575" s="136" t="s">
        <v>16</v>
      </c>
      <c r="G575" s="145" t="s">
        <v>4151</v>
      </c>
      <c r="H575" s="140" t="s">
        <v>16</v>
      </c>
      <c r="I575" s="137">
        <v>92920</v>
      </c>
      <c r="J575" s="8">
        <v>1</v>
      </c>
      <c r="K575" s="8" t="s">
        <v>2750</v>
      </c>
      <c r="L575" s="9">
        <v>92920</v>
      </c>
      <c r="M575" s="138">
        <v>1</v>
      </c>
      <c r="N575" s="138">
        <f t="shared" si="72"/>
        <v>92920</v>
      </c>
      <c r="O575" s="11" t="s">
        <v>4165</v>
      </c>
      <c r="P575" s="22">
        <v>5.5235072921261351E-5</v>
      </c>
      <c r="Q575" s="22">
        <v>9.668535383699646E-5</v>
      </c>
      <c r="R575" s="23">
        <v>4.4188058337009083E-3</v>
      </c>
      <c r="S575" s="24">
        <v>1.450280307554947E-3</v>
      </c>
      <c r="T575" s="23">
        <v>5.869086141255855E-3</v>
      </c>
      <c r="U575" s="11"/>
      <c r="V575" s="28"/>
      <c r="W575" s="28"/>
      <c r="X575" s="29"/>
      <c r="Y575" s="108" t="str">
        <f t="shared" si="68"/>
        <v>NO OFERTADO</v>
      </c>
      <c r="Z575" s="108" t="str">
        <f t="shared" si="65"/>
        <v>CORRECTO</v>
      </c>
      <c r="AA575" s="29">
        <f t="shared" si="69"/>
        <v>0</v>
      </c>
      <c r="AB575" s="23">
        <v>1.1047014584252271E-3</v>
      </c>
      <c r="AC575" s="24">
        <v>4.8342676918498233E-4</v>
      </c>
      <c r="AD575" s="23">
        <v>1.5881282276102094E-3</v>
      </c>
      <c r="AE575" s="28"/>
      <c r="AF575" s="28"/>
      <c r="AG575" s="28"/>
      <c r="AH575" s="29"/>
      <c r="AI575" s="108" t="str">
        <f t="shared" si="70"/>
        <v>NO OFERTADO</v>
      </c>
      <c r="AJ575" s="108" t="str">
        <f t="shared" si="66"/>
        <v>CORRECTO</v>
      </c>
      <c r="AK575" s="108"/>
      <c r="AL575" s="108"/>
      <c r="AM575" s="108"/>
      <c r="AN575" s="28"/>
      <c r="AO575" s="28"/>
      <c r="AP575" s="28"/>
      <c r="AQ575" s="29"/>
      <c r="AR575" s="108" t="str">
        <f t="shared" si="71"/>
        <v>NO OFERTADO</v>
      </c>
      <c r="AS575" s="109" t="str">
        <f t="shared" si="67"/>
        <v>CORRECTO</v>
      </c>
    </row>
    <row r="576" spans="1:45" ht="24" x14ac:dyDescent="0.25">
      <c r="A576" s="134">
        <v>2782</v>
      </c>
      <c r="B576" s="135">
        <v>1939</v>
      </c>
      <c r="C576" s="10" t="s">
        <v>3359</v>
      </c>
      <c r="D576" s="136" t="s">
        <v>3360</v>
      </c>
      <c r="E576" s="136" t="s">
        <v>1499</v>
      </c>
      <c r="F576" s="136" t="s">
        <v>36</v>
      </c>
      <c r="G576" s="136" t="s">
        <v>17</v>
      </c>
      <c r="H576" s="136" t="s">
        <v>36</v>
      </c>
      <c r="I576" s="137" t="s">
        <v>45</v>
      </c>
      <c r="J576" s="8">
        <v>1</v>
      </c>
      <c r="K576" s="8" t="s">
        <v>3361</v>
      </c>
      <c r="L576" s="9">
        <v>119491.84</v>
      </c>
      <c r="M576" s="138">
        <v>1</v>
      </c>
      <c r="N576" s="138">
        <f t="shared" si="72"/>
        <v>119491.84</v>
      </c>
      <c r="O576" s="11" t="s">
        <v>4165</v>
      </c>
      <c r="P576" s="22">
        <v>7.1030354023845181E-5</v>
      </c>
      <c r="Q576" s="22"/>
      <c r="R576" s="23">
        <v>5.6824283219076149E-3</v>
      </c>
      <c r="S576" s="7"/>
      <c r="T576" s="23">
        <v>5.6824283219076149E-3</v>
      </c>
      <c r="U576" s="11"/>
      <c r="V576" s="28"/>
      <c r="W576" s="28"/>
      <c r="X576" s="29"/>
      <c r="Y576" s="108" t="str">
        <f t="shared" si="68"/>
        <v>NO OFERTADO</v>
      </c>
      <c r="Z576" s="108" t="str">
        <f t="shared" si="65"/>
        <v>CORRECTO</v>
      </c>
      <c r="AA576" s="29">
        <f t="shared" si="69"/>
        <v>0</v>
      </c>
      <c r="AB576" s="23">
        <v>1.4206070804769037E-3</v>
      </c>
      <c r="AC576" s="7"/>
      <c r="AD576" s="23">
        <v>1.4206070804769037E-3</v>
      </c>
      <c r="AE576" s="28"/>
      <c r="AF576" s="28"/>
      <c r="AG576" s="28"/>
      <c r="AH576" s="29"/>
      <c r="AI576" s="108" t="str">
        <f t="shared" si="70"/>
        <v>NO OFERTADO</v>
      </c>
      <c r="AJ576" s="108" t="str">
        <f t="shared" si="66"/>
        <v>CORRECTO</v>
      </c>
      <c r="AK576" s="108"/>
      <c r="AL576" s="108"/>
      <c r="AM576" s="108"/>
      <c r="AN576" s="28"/>
      <c r="AO576" s="28"/>
      <c r="AP576" s="28"/>
      <c r="AQ576" s="29"/>
      <c r="AR576" s="108" t="str">
        <f t="shared" si="71"/>
        <v>NO OFERTADO</v>
      </c>
      <c r="AS576" s="109" t="str">
        <f t="shared" si="67"/>
        <v>CORRECTO</v>
      </c>
    </row>
    <row r="577" spans="1:45" x14ac:dyDescent="0.25">
      <c r="A577" s="134">
        <v>2783</v>
      </c>
      <c r="B577" s="135">
        <v>1936</v>
      </c>
      <c r="C577" s="10" t="s">
        <v>3356</v>
      </c>
      <c r="D577" s="136" t="s">
        <v>1378</v>
      </c>
      <c r="E577" s="136" t="s">
        <v>3319</v>
      </c>
      <c r="F577" s="136" t="s">
        <v>36</v>
      </c>
      <c r="G577" s="136" t="s">
        <v>17</v>
      </c>
      <c r="H577" s="136" t="s">
        <v>36</v>
      </c>
      <c r="I577" s="137" t="s">
        <v>45</v>
      </c>
      <c r="J577" s="8">
        <v>1</v>
      </c>
      <c r="K577" s="8" t="s">
        <v>3357</v>
      </c>
      <c r="L577" s="9">
        <v>132426</v>
      </c>
      <c r="M577" s="138">
        <v>1</v>
      </c>
      <c r="N577" s="138">
        <f t="shared" si="72"/>
        <v>132426</v>
      </c>
      <c r="O577" s="11" t="s">
        <v>4165</v>
      </c>
      <c r="P577" s="22">
        <v>7.8718895465679676E-5</v>
      </c>
      <c r="Q577" s="22"/>
      <c r="R577" s="23">
        <v>6.2975116372543738E-3</v>
      </c>
      <c r="S577" s="7"/>
      <c r="T577" s="23">
        <v>6.2975116372543738E-3</v>
      </c>
      <c r="U577" s="11"/>
      <c r="V577" s="28"/>
      <c r="W577" s="28"/>
      <c r="X577" s="29"/>
      <c r="Y577" s="108" t="str">
        <f t="shared" si="68"/>
        <v>NO OFERTADO</v>
      </c>
      <c r="Z577" s="108" t="str">
        <f t="shared" si="65"/>
        <v>CORRECTO</v>
      </c>
      <c r="AA577" s="29">
        <f t="shared" si="69"/>
        <v>0</v>
      </c>
      <c r="AB577" s="23">
        <v>1.5743779093135935E-3</v>
      </c>
      <c r="AC577" s="7"/>
      <c r="AD577" s="23">
        <v>1.5743779093135935E-3</v>
      </c>
      <c r="AE577" s="28"/>
      <c r="AF577" s="28"/>
      <c r="AG577" s="28"/>
      <c r="AH577" s="29"/>
      <c r="AI577" s="108" t="str">
        <f t="shared" si="70"/>
        <v>NO OFERTADO</v>
      </c>
      <c r="AJ577" s="108" t="str">
        <f t="shared" si="66"/>
        <v>CORRECTO</v>
      </c>
      <c r="AK577" s="108"/>
      <c r="AL577" s="108"/>
      <c r="AM577" s="108"/>
      <c r="AN577" s="28"/>
      <c r="AO577" s="28"/>
      <c r="AP577" s="28"/>
      <c r="AQ577" s="29"/>
      <c r="AR577" s="108" t="str">
        <f t="shared" si="71"/>
        <v>NO OFERTADO</v>
      </c>
      <c r="AS577" s="109" t="str">
        <f t="shared" si="67"/>
        <v>CORRECTO</v>
      </c>
    </row>
    <row r="578" spans="1:45" x14ac:dyDescent="0.25">
      <c r="A578" s="134">
        <v>2784</v>
      </c>
      <c r="B578" s="135">
        <v>1796</v>
      </c>
      <c r="C578" s="10" t="s">
        <v>3132</v>
      </c>
      <c r="D578" s="136" t="s">
        <v>2877</v>
      </c>
      <c r="E578" s="136" t="s">
        <v>36</v>
      </c>
      <c r="F578" s="136" t="s">
        <v>36</v>
      </c>
      <c r="G578" s="136" t="s">
        <v>17</v>
      </c>
      <c r="H578" s="136" t="s">
        <v>36</v>
      </c>
      <c r="I578" s="137" t="s">
        <v>45</v>
      </c>
      <c r="J578" s="8">
        <v>1</v>
      </c>
      <c r="K578" s="8" t="s">
        <v>3133</v>
      </c>
      <c r="L578" s="9">
        <v>54400.41</v>
      </c>
      <c r="M578" s="9">
        <v>1</v>
      </c>
      <c r="N578" s="138">
        <f t="shared" si="72"/>
        <v>54400.41</v>
      </c>
      <c r="O578" s="11" t="s">
        <v>4165</v>
      </c>
      <c r="P578" s="22">
        <v>3.2337608838748554E-5</v>
      </c>
      <c r="Q578" s="22"/>
      <c r="R578" s="23">
        <v>2.5870087070998843E-3</v>
      </c>
      <c r="S578" s="7"/>
      <c r="T578" s="23">
        <v>2.5870087070998843E-3</v>
      </c>
      <c r="U578" s="11"/>
      <c r="V578" s="28"/>
      <c r="W578" s="28"/>
      <c r="X578" s="29"/>
      <c r="Y578" s="108" t="str">
        <f t="shared" si="68"/>
        <v>NO OFERTADO</v>
      </c>
      <c r="Z578" s="108" t="str">
        <f t="shared" si="65"/>
        <v>CORRECTO</v>
      </c>
      <c r="AA578" s="29">
        <f t="shared" si="69"/>
        <v>0</v>
      </c>
      <c r="AB578" s="23">
        <v>6.4675217677497108E-4</v>
      </c>
      <c r="AC578" s="7"/>
      <c r="AD578" s="23">
        <v>6.4675217677497108E-4</v>
      </c>
      <c r="AE578" s="28"/>
      <c r="AF578" s="28"/>
      <c r="AG578" s="28"/>
      <c r="AH578" s="29"/>
      <c r="AI578" s="108" t="str">
        <f t="shared" si="70"/>
        <v>NO OFERTADO</v>
      </c>
      <c r="AJ578" s="108" t="str">
        <f t="shared" si="66"/>
        <v>CORRECTO</v>
      </c>
      <c r="AK578" s="108"/>
      <c r="AL578" s="108"/>
      <c r="AM578" s="108"/>
      <c r="AN578" s="28"/>
      <c r="AO578" s="28"/>
      <c r="AP578" s="28"/>
      <c r="AQ578" s="29"/>
      <c r="AR578" s="108" t="str">
        <f t="shared" si="71"/>
        <v>NO OFERTADO</v>
      </c>
      <c r="AS578" s="109" t="str">
        <f t="shared" si="67"/>
        <v>CORRECTO</v>
      </c>
    </row>
    <row r="579" spans="1:45" ht="24" x14ac:dyDescent="0.25">
      <c r="A579" s="134">
        <v>2785</v>
      </c>
      <c r="B579" s="135">
        <v>1909</v>
      </c>
      <c r="C579" s="10" t="s">
        <v>3310</v>
      </c>
      <c r="D579" s="136" t="s">
        <v>562</v>
      </c>
      <c r="E579" s="136" t="s">
        <v>1499</v>
      </c>
      <c r="F579" s="136" t="s">
        <v>36</v>
      </c>
      <c r="G579" s="136" t="s">
        <v>17</v>
      </c>
      <c r="H579" s="136" t="s">
        <v>36</v>
      </c>
      <c r="I579" s="137" t="s">
        <v>45</v>
      </c>
      <c r="J579" s="8">
        <v>1</v>
      </c>
      <c r="K579" s="8" t="s">
        <v>3311</v>
      </c>
      <c r="L579" s="9">
        <v>267038.42</v>
      </c>
      <c r="M579" s="138">
        <v>1</v>
      </c>
      <c r="N579" s="138">
        <f t="shared" si="72"/>
        <v>267038.42</v>
      </c>
      <c r="O579" s="11" t="s">
        <v>4165</v>
      </c>
      <c r="P579" s="22">
        <v>1.5873747956821367E-4</v>
      </c>
      <c r="Q579" s="22"/>
      <c r="R579" s="23">
        <v>1.2698998365457093E-2</v>
      </c>
      <c r="S579" s="7"/>
      <c r="T579" s="23">
        <v>1.2698998365457093E-2</v>
      </c>
      <c r="U579" s="11"/>
      <c r="V579" s="28"/>
      <c r="W579" s="28"/>
      <c r="X579" s="29"/>
      <c r="Y579" s="108" t="str">
        <f t="shared" si="68"/>
        <v>NO OFERTADO</v>
      </c>
      <c r="Z579" s="108" t="str">
        <f t="shared" si="65"/>
        <v>CORRECTO</v>
      </c>
      <c r="AA579" s="29">
        <f t="shared" si="69"/>
        <v>0</v>
      </c>
      <c r="AB579" s="23">
        <v>3.1747495913642732E-3</v>
      </c>
      <c r="AC579" s="7"/>
      <c r="AD579" s="23">
        <v>3.1747495913642732E-3</v>
      </c>
      <c r="AE579" s="28"/>
      <c r="AF579" s="28"/>
      <c r="AG579" s="28"/>
      <c r="AH579" s="29"/>
      <c r="AI579" s="108" t="str">
        <f t="shared" si="70"/>
        <v>NO OFERTADO</v>
      </c>
      <c r="AJ579" s="108" t="str">
        <f t="shared" si="66"/>
        <v>CORRECTO</v>
      </c>
      <c r="AK579" s="108"/>
      <c r="AL579" s="108"/>
      <c r="AM579" s="108"/>
      <c r="AN579" s="28"/>
      <c r="AO579" s="28"/>
      <c r="AP579" s="28"/>
      <c r="AQ579" s="29"/>
      <c r="AR579" s="108" t="str">
        <f t="shared" si="71"/>
        <v>NO OFERTADO</v>
      </c>
      <c r="AS579" s="109" t="str">
        <f t="shared" si="67"/>
        <v>CORRECTO</v>
      </c>
    </row>
    <row r="580" spans="1:45" ht="24" x14ac:dyDescent="0.25">
      <c r="A580" s="134">
        <v>2786</v>
      </c>
      <c r="B580" s="135">
        <v>2470</v>
      </c>
      <c r="C580" s="141" t="s">
        <v>4152</v>
      </c>
      <c r="D580" s="145" t="s">
        <v>4904</v>
      </c>
      <c r="E580" s="140" t="s">
        <v>201</v>
      </c>
      <c r="F580" s="140" t="s">
        <v>16</v>
      </c>
      <c r="G580" s="136" t="s">
        <v>17</v>
      </c>
      <c r="H580" s="140" t="s">
        <v>16</v>
      </c>
      <c r="I580" s="137" t="s">
        <v>45</v>
      </c>
      <c r="J580" s="8">
        <v>1</v>
      </c>
      <c r="K580" s="8" t="s">
        <v>4153</v>
      </c>
      <c r="L580" s="9">
        <v>374359.8</v>
      </c>
      <c r="M580" s="138">
        <v>1</v>
      </c>
      <c r="N580" s="138">
        <f t="shared" si="72"/>
        <v>374359.8</v>
      </c>
      <c r="O580" s="11" t="s">
        <v>4165</v>
      </c>
      <c r="P580" s="22">
        <v>2.2253326357930277E-4</v>
      </c>
      <c r="Q580" s="22"/>
      <c r="R580" s="23">
        <v>1.7802661086344221E-2</v>
      </c>
      <c r="S580" s="7"/>
      <c r="T580" s="23">
        <v>1.7802661086344221E-2</v>
      </c>
      <c r="U580" s="11"/>
      <c r="V580" s="28"/>
      <c r="W580" s="28"/>
      <c r="X580" s="29"/>
      <c r="Y580" s="108" t="str">
        <f t="shared" si="68"/>
        <v>NO OFERTADO</v>
      </c>
      <c r="Z580" s="108" t="str">
        <f t="shared" si="65"/>
        <v>CORRECTO</v>
      </c>
      <c r="AA580" s="29">
        <f t="shared" si="69"/>
        <v>0</v>
      </c>
      <c r="AB580" s="23">
        <v>4.4506652715860552E-3</v>
      </c>
      <c r="AC580" s="7"/>
      <c r="AD580" s="23">
        <v>4.4506652715860552E-3</v>
      </c>
      <c r="AE580" s="28"/>
      <c r="AF580" s="28"/>
      <c r="AG580" s="28"/>
      <c r="AH580" s="29"/>
      <c r="AI580" s="108" t="str">
        <f t="shared" si="70"/>
        <v>NO OFERTADO</v>
      </c>
      <c r="AJ580" s="108" t="str">
        <f t="shared" si="66"/>
        <v>CORRECTO</v>
      </c>
      <c r="AK580" s="108"/>
      <c r="AL580" s="108"/>
      <c r="AM580" s="108"/>
      <c r="AN580" s="28"/>
      <c r="AO580" s="28"/>
      <c r="AP580" s="28"/>
      <c r="AQ580" s="29"/>
      <c r="AR580" s="108" t="str">
        <f t="shared" si="71"/>
        <v>NO OFERTADO</v>
      </c>
      <c r="AS580" s="109" t="str">
        <f t="shared" si="67"/>
        <v>CORRECTO</v>
      </c>
    </row>
    <row r="581" spans="1:45" x14ac:dyDescent="0.25">
      <c r="A581" s="134">
        <v>2787</v>
      </c>
      <c r="B581" s="135">
        <v>2471</v>
      </c>
      <c r="C581" s="10" t="s">
        <v>1841</v>
      </c>
      <c r="D581" s="136" t="s">
        <v>515</v>
      </c>
      <c r="E581" s="136" t="s">
        <v>165</v>
      </c>
      <c r="F581" s="136" t="s">
        <v>81</v>
      </c>
      <c r="G581" s="136" t="s">
        <v>8</v>
      </c>
      <c r="H581" s="136" t="s">
        <v>81</v>
      </c>
      <c r="I581" s="137">
        <v>895200</v>
      </c>
      <c r="J581" s="8">
        <v>1</v>
      </c>
      <c r="K581" s="8" t="s">
        <v>1843</v>
      </c>
      <c r="L581" s="9">
        <v>895200</v>
      </c>
      <c r="M581" s="138">
        <v>1</v>
      </c>
      <c r="N581" s="138">
        <f t="shared" si="72"/>
        <v>895200</v>
      </c>
      <c r="O581" s="11" t="s">
        <v>4165</v>
      </c>
      <c r="P581" s="22">
        <v>5.3213987601284077E-4</v>
      </c>
      <c r="Q581" s="22">
        <v>9.3147577222211836E-4</v>
      </c>
      <c r="R581" s="23">
        <v>4.2571190081027263E-2</v>
      </c>
      <c r="S581" s="24">
        <v>1.3972136583331775E-2</v>
      </c>
      <c r="T581" s="23">
        <v>5.6543326664359038E-2</v>
      </c>
      <c r="U581" s="11"/>
      <c r="V581" s="28"/>
      <c r="W581" s="28"/>
      <c r="X581" s="29"/>
      <c r="Y581" s="108" t="str">
        <f t="shared" si="68"/>
        <v>NO OFERTADO</v>
      </c>
      <c r="Z581" s="108" t="str">
        <f t="shared" si="65"/>
        <v>CORRECTO</v>
      </c>
      <c r="AA581" s="29">
        <f t="shared" si="69"/>
        <v>0</v>
      </c>
      <c r="AB581" s="23">
        <v>1.0642797520256816E-2</v>
      </c>
      <c r="AC581" s="24">
        <v>4.6573788611105919E-3</v>
      </c>
      <c r="AD581" s="23">
        <v>1.5300176381367409E-2</v>
      </c>
      <c r="AE581" s="28"/>
      <c r="AF581" s="28"/>
      <c r="AG581" s="28"/>
      <c r="AH581" s="29"/>
      <c r="AI581" s="108" t="str">
        <f t="shared" si="70"/>
        <v>NO OFERTADO</v>
      </c>
      <c r="AJ581" s="108" t="str">
        <f t="shared" si="66"/>
        <v>CORRECTO</v>
      </c>
      <c r="AK581" s="108"/>
      <c r="AL581" s="108"/>
      <c r="AM581" s="108"/>
      <c r="AN581" s="28"/>
      <c r="AO581" s="28"/>
      <c r="AP581" s="28"/>
      <c r="AQ581" s="29"/>
      <c r="AR581" s="108" t="str">
        <f t="shared" si="71"/>
        <v>NO OFERTADO</v>
      </c>
      <c r="AS581" s="109" t="str">
        <f t="shared" si="67"/>
        <v>CORRECTO</v>
      </c>
    </row>
    <row r="582" spans="1:45" x14ac:dyDescent="0.25">
      <c r="A582" s="134">
        <v>2788</v>
      </c>
      <c r="B582" s="135">
        <v>2106</v>
      </c>
      <c r="C582" s="10" t="s">
        <v>567</v>
      </c>
      <c r="D582" s="136" t="s">
        <v>494</v>
      </c>
      <c r="E582" s="136" t="s">
        <v>3639</v>
      </c>
      <c r="F582" s="136" t="s">
        <v>3640</v>
      </c>
      <c r="G582" s="136" t="s">
        <v>8</v>
      </c>
      <c r="H582" s="136" t="s">
        <v>474</v>
      </c>
      <c r="I582" s="137">
        <v>2260</v>
      </c>
      <c r="J582" s="8">
        <v>1</v>
      </c>
      <c r="K582" s="8" t="s">
        <v>475</v>
      </c>
      <c r="L582" s="9">
        <v>2260</v>
      </c>
      <c r="M582" s="138">
        <v>30</v>
      </c>
      <c r="N582" s="138">
        <f t="shared" si="72"/>
        <v>67800</v>
      </c>
      <c r="O582" s="11" t="s">
        <v>4165</v>
      </c>
      <c r="P582" s="22">
        <v>4.0302819027782174E-5</v>
      </c>
      <c r="Q582" s="22">
        <v>7.0547427788940597E-5</v>
      </c>
      <c r="R582" s="23">
        <v>3.224225522222574E-3</v>
      </c>
      <c r="S582" s="24">
        <v>1.058211416834109E-3</v>
      </c>
      <c r="T582" s="23">
        <v>4.2824369390566828E-3</v>
      </c>
      <c r="U582" s="11"/>
      <c r="V582" s="28"/>
      <c r="W582" s="28"/>
      <c r="X582" s="29"/>
      <c r="Y582" s="108" t="str">
        <f t="shared" si="68"/>
        <v>NO OFERTADO</v>
      </c>
      <c r="Z582" s="108" t="str">
        <f t="shared" ref="Z582:Z612" si="73">IF(X582=0,"CORRECTO",IF(X582&gt;I582,"SOBREPASA TECHO REGULADO","CORRECTO"))</f>
        <v>CORRECTO</v>
      </c>
      <c r="AA582" s="29">
        <f t="shared" si="69"/>
        <v>0</v>
      </c>
      <c r="AB582" s="23">
        <v>8.0605638055564351E-4</v>
      </c>
      <c r="AC582" s="24">
        <v>3.5273713894470296E-4</v>
      </c>
      <c r="AD582" s="23">
        <v>1.1587935195003464E-3</v>
      </c>
      <c r="AE582" s="28"/>
      <c r="AF582" s="28"/>
      <c r="AG582" s="28"/>
      <c r="AH582" s="29"/>
      <c r="AI582" s="108" t="str">
        <f t="shared" si="70"/>
        <v>NO OFERTADO</v>
      </c>
      <c r="AJ582" s="108" t="str">
        <f t="shared" ref="AJ582:AJ612" si="74">IF(AH582=0,"CORRECTO",IF(AH582&lt;X582,"PRECIO OPCION 1 MAYOR QUE OPCION 2",IF(AH582&gt;I582,"SOBREPASA TECHO REGULADO","CORRECTO")))</f>
        <v>CORRECTO</v>
      </c>
      <c r="AK582" s="108"/>
      <c r="AL582" s="108"/>
      <c r="AM582" s="108"/>
      <c r="AN582" s="28"/>
      <c r="AO582" s="28"/>
      <c r="AP582" s="28"/>
      <c r="AQ582" s="29"/>
      <c r="AR582" s="108" t="str">
        <f t="shared" si="71"/>
        <v>NO OFERTADO</v>
      </c>
      <c r="AS582" s="109" t="str">
        <f t="shared" ref="AS582:AS612" si="75">IF(AQ582=0,"CORRECTO",IF(AQ582&lt;AH582,"PRECIO OPCION 2 MAYOR QUE OPCION 3",IF(AQ582&gt;I582,"SOBREPASA TECHO REGULADO","CORRECTO")))</f>
        <v>CORRECTO</v>
      </c>
    </row>
    <row r="583" spans="1:45" x14ac:dyDescent="0.25">
      <c r="A583" s="134">
        <v>2789</v>
      </c>
      <c r="B583" s="135">
        <v>2107</v>
      </c>
      <c r="C583" s="10" t="s">
        <v>567</v>
      </c>
      <c r="D583" s="136" t="s">
        <v>494</v>
      </c>
      <c r="E583" s="136" t="s">
        <v>3641</v>
      </c>
      <c r="F583" s="136" t="s">
        <v>3642</v>
      </c>
      <c r="G583" s="136" t="s">
        <v>8</v>
      </c>
      <c r="H583" s="136" t="s">
        <v>474</v>
      </c>
      <c r="I583" s="137">
        <v>2260</v>
      </c>
      <c r="J583" s="8">
        <v>1</v>
      </c>
      <c r="K583" s="8" t="s">
        <v>475</v>
      </c>
      <c r="L583" s="9">
        <v>2260</v>
      </c>
      <c r="M583" s="138">
        <v>30</v>
      </c>
      <c r="N583" s="138">
        <f t="shared" si="72"/>
        <v>67800</v>
      </c>
      <c r="O583" s="11" t="s">
        <v>4165</v>
      </c>
      <c r="P583" s="22">
        <v>4.0302819027782174E-5</v>
      </c>
      <c r="Q583" s="22">
        <v>7.0547427788940597E-5</v>
      </c>
      <c r="R583" s="23">
        <v>3.224225522222574E-3</v>
      </c>
      <c r="S583" s="24">
        <v>1.058211416834109E-3</v>
      </c>
      <c r="T583" s="23">
        <v>4.2824369390566828E-3</v>
      </c>
      <c r="U583" s="11"/>
      <c r="V583" s="28"/>
      <c r="W583" s="28"/>
      <c r="X583" s="29"/>
      <c r="Y583" s="108" t="str">
        <f t="shared" ref="Y583:Y612" si="76">IF(U583=0,"NO OFERTADO",IF(V583=0,"NO OFERTADO",IF(W583=0,"NO OFERTADO",IF(X583&gt;0,"CORRECTO","NO OFERTADO"))))</f>
        <v>NO OFERTADO</v>
      </c>
      <c r="Z583" s="108" t="str">
        <f t="shared" si="73"/>
        <v>CORRECTO</v>
      </c>
      <c r="AA583" s="29">
        <f t="shared" ref="AA583:AA612" si="77">IF(AND(Y583="CORRECTO", Z583="CORRECTO"), X583*M583, 0)</f>
        <v>0</v>
      </c>
      <c r="AB583" s="23">
        <v>8.0605638055564351E-4</v>
      </c>
      <c r="AC583" s="24">
        <v>3.5273713894470296E-4</v>
      </c>
      <c r="AD583" s="23">
        <v>1.1587935195003464E-3</v>
      </c>
      <c r="AE583" s="28"/>
      <c r="AF583" s="28"/>
      <c r="AG583" s="28"/>
      <c r="AH583" s="29"/>
      <c r="AI583" s="108" t="str">
        <f t="shared" ref="AI583:AI612" si="78">IF(AE583=0,"NO OFERTADO",IF(AF583=0,"NO OFERTADO",IF(AG583=0,"NO OFERTADO",IF(AH583&gt;0,"CORRECTO","NO OFERTADO"))))</f>
        <v>NO OFERTADO</v>
      </c>
      <c r="AJ583" s="108" t="str">
        <f t="shared" si="74"/>
        <v>CORRECTO</v>
      </c>
      <c r="AK583" s="108"/>
      <c r="AL583" s="108"/>
      <c r="AM583" s="108"/>
      <c r="AN583" s="28"/>
      <c r="AO583" s="28"/>
      <c r="AP583" s="28"/>
      <c r="AQ583" s="29"/>
      <c r="AR583" s="108" t="str">
        <f t="shared" ref="AR583:AR612" si="79">IF(AN583=0,"NO OFERTADO",IF(AO583=0,"NO OFERTADO",IF(AP583=0,"NO OFERTADO",IF(AQ583&gt;0,"CORRECTO","NO OFERTADO"))))</f>
        <v>NO OFERTADO</v>
      </c>
      <c r="AS583" s="109" t="str">
        <f t="shared" si="75"/>
        <v>CORRECTO</v>
      </c>
    </row>
    <row r="584" spans="1:45" x14ac:dyDescent="0.25">
      <c r="A584" s="134">
        <v>2790</v>
      </c>
      <c r="B584" s="135">
        <v>1404</v>
      </c>
      <c r="C584" s="10" t="s">
        <v>1857</v>
      </c>
      <c r="D584" s="136" t="s">
        <v>4596</v>
      </c>
      <c r="E584" s="136" t="s">
        <v>6</v>
      </c>
      <c r="F584" s="136" t="s">
        <v>6</v>
      </c>
      <c r="G584" s="136" t="s">
        <v>8</v>
      </c>
      <c r="H584" s="136" t="s">
        <v>6</v>
      </c>
      <c r="I584" s="137" t="s">
        <v>45</v>
      </c>
      <c r="J584" s="8">
        <v>1</v>
      </c>
      <c r="K584" s="8" t="s">
        <v>957</v>
      </c>
      <c r="L584" s="9">
        <v>3783.6</v>
      </c>
      <c r="M584" s="9">
        <v>30</v>
      </c>
      <c r="N584" s="138">
        <f t="shared" si="72"/>
        <v>113508</v>
      </c>
      <c r="O584" s="11" t="s">
        <v>4165</v>
      </c>
      <c r="P584" s="22">
        <v>6.7473338970582583E-5</v>
      </c>
      <c r="Q584" s="22"/>
      <c r="R584" s="23">
        <v>5.3978671176466066E-3</v>
      </c>
      <c r="S584" s="7"/>
      <c r="T584" s="23">
        <v>5.3978671176466066E-3</v>
      </c>
      <c r="U584" s="11"/>
      <c r="V584" s="28"/>
      <c r="W584" s="28"/>
      <c r="X584" s="29"/>
      <c r="Y584" s="108" t="str">
        <f t="shared" si="76"/>
        <v>NO OFERTADO</v>
      </c>
      <c r="Z584" s="108" t="str">
        <f t="shared" si="73"/>
        <v>CORRECTO</v>
      </c>
      <c r="AA584" s="29">
        <f t="shared" si="77"/>
        <v>0</v>
      </c>
      <c r="AB584" s="23">
        <v>1.3494667794116517E-3</v>
      </c>
      <c r="AC584" s="7"/>
      <c r="AD584" s="23">
        <v>1.3494667794116517E-3</v>
      </c>
      <c r="AE584" s="28"/>
      <c r="AF584" s="28"/>
      <c r="AG584" s="28"/>
      <c r="AH584" s="29"/>
      <c r="AI584" s="108" t="str">
        <f t="shared" si="78"/>
        <v>NO OFERTADO</v>
      </c>
      <c r="AJ584" s="108" t="str">
        <f t="shared" si="74"/>
        <v>CORRECTO</v>
      </c>
      <c r="AK584" s="108"/>
      <c r="AL584" s="108"/>
      <c r="AM584" s="108"/>
      <c r="AN584" s="28"/>
      <c r="AO584" s="28"/>
      <c r="AP584" s="28"/>
      <c r="AQ584" s="29"/>
      <c r="AR584" s="108" t="str">
        <f t="shared" si="79"/>
        <v>NO OFERTADO</v>
      </c>
      <c r="AS584" s="109" t="str">
        <f t="shared" si="75"/>
        <v>CORRECTO</v>
      </c>
    </row>
    <row r="585" spans="1:45" ht="24" x14ac:dyDescent="0.25">
      <c r="A585" s="134">
        <v>2791</v>
      </c>
      <c r="B585" s="135">
        <v>2122</v>
      </c>
      <c r="C585" s="10" t="s">
        <v>1857</v>
      </c>
      <c r="D585" s="136" t="s">
        <v>1920</v>
      </c>
      <c r="E585" s="136" t="s">
        <v>6</v>
      </c>
      <c r="F585" s="136" t="s">
        <v>101</v>
      </c>
      <c r="G585" s="136" t="s">
        <v>8</v>
      </c>
      <c r="H585" s="136" t="s">
        <v>7</v>
      </c>
      <c r="I585" s="137" t="s">
        <v>45</v>
      </c>
      <c r="J585" s="8">
        <v>1</v>
      </c>
      <c r="K585" s="8" t="s">
        <v>957</v>
      </c>
      <c r="L585" s="9">
        <v>1470.21</v>
      </c>
      <c r="M585" s="138">
        <v>30</v>
      </c>
      <c r="N585" s="138">
        <f t="shared" si="72"/>
        <v>44106.3</v>
      </c>
      <c r="O585" s="11" t="s">
        <v>4165</v>
      </c>
      <c r="P585" s="22">
        <v>2.6218410426033466E-5</v>
      </c>
      <c r="Q585" s="22"/>
      <c r="R585" s="23">
        <v>2.0974728340826775E-3</v>
      </c>
      <c r="S585" s="7"/>
      <c r="T585" s="23">
        <v>2.0974728340826775E-3</v>
      </c>
      <c r="U585" s="11"/>
      <c r="V585" s="28"/>
      <c r="W585" s="28"/>
      <c r="X585" s="29"/>
      <c r="Y585" s="108" t="str">
        <f t="shared" si="76"/>
        <v>NO OFERTADO</v>
      </c>
      <c r="Z585" s="108" t="str">
        <f t="shared" si="73"/>
        <v>CORRECTO</v>
      </c>
      <c r="AA585" s="29">
        <f t="shared" si="77"/>
        <v>0</v>
      </c>
      <c r="AB585" s="23">
        <v>5.2436820852066936E-4</v>
      </c>
      <c r="AC585" s="7"/>
      <c r="AD585" s="23">
        <v>5.2436820852066936E-4</v>
      </c>
      <c r="AE585" s="28"/>
      <c r="AF585" s="28"/>
      <c r="AG585" s="28"/>
      <c r="AH585" s="29"/>
      <c r="AI585" s="108" t="str">
        <f t="shared" si="78"/>
        <v>NO OFERTADO</v>
      </c>
      <c r="AJ585" s="108" t="str">
        <f t="shared" si="74"/>
        <v>CORRECTO</v>
      </c>
      <c r="AK585" s="108"/>
      <c r="AL585" s="108"/>
      <c r="AM585" s="108"/>
      <c r="AN585" s="28"/>
      <c r="AO585" s="28"/>
      <c r="AP585" s="28"/>
      <c r="AQ585" s="29"/>
      <c r="AR585" s="108" t="str">
        <f t="shared" si="79"/>
        <v>NO OFERTADO</v>
      </c>
      <c r="AS585" s="109" t="str">
        <f t="shared" si="75"/>
        <v>CORRECTO</v>
      </c>
    </row>
    <row r="586" spans="1:45" ht="24" x14ac:dyDescent="0.25">
      <c r="A586" s="134">
        <v>2792</v>
      </c>
      <c r="B586" s="135">
        <v>2472</v>
      </c>
      <c r="C586" s="10" t="s">
        <v>3659</v>
      </c>
      <c r="D586" s="136" t="s">
        <v>4154</v>
      </c>
      <c r="E586" s="136" t="s">
        <v>6</v>
      </c>
      <c r="F586" s="136" t="s">
        <v>101</v>
      </c>
      <c r="G586" s="136" t="s">
        <v>8</v>
      </c>
      <c r="H586" s="136" t="s">
        <v>7</v>
      </c>
      <c r="I586" s="137" t="s">
        <v>45</v>
      </c>
      <c r="J586" s="8">
        <v>1</v>
      </c>
      <c r="K586" s="8" t="s">
        <v>755</v>
      </c>
      <c r="L586" s="9">
        <v>1633.25</v>
      </c>
      <c r="M586" s="138">
        <v>30</v>
      </c>
      <c r="N586" s="138">
        <f t="shared" si="72"/>
        <v>48997.5</v>
      </c>
      <c r="O586" s="11" t="s">
        <v>4165</v>
      </c>
      <c r="P586" s="22">
        <v>2.9125919989878424E-5</v>
      </c>
      <c r="Q586" s="22"/>
      <c r="R586" s="23">
        <v>2.330073599190274E-3</v>
      </c>
      <c r="S586" s="7"/>
      <c r="T586" s="23">
        <v>2.330073599190274E-3</v>
      </c>
      <c r="U586" s="11"/>
      <c r="V586" s="28"/>
      <c r="W586" s="28"/>
      <c r="X586" s="29"/>
      <c r="Y586" s="108" t="str">
        <f t="shared" si="76"/>
        <v>NO OFERTADO</v>
      </c>
      <c r="Z586" s="108" t="str">
        <f t="shared" si="73"/>
        <v>CORRECTO</v>
      </c>
      <c r="AA586" s="29">
        <f t="shared" si="77"/>
        <v>0</v>
      </c>
      <c r="AB586" s="23">
        <v>5.825183997975685E-4</v>
      </c>
      <c r="AC586" s="7"/>
      <c r="AD586" s="23">
        <v>5.825183997975685E-4</v>
      </c>
      <c r="AE586" s="28"/>
      <c r="AF586" s="28"/>
      <c r="AG586" s="28"/>
      <c r="AH586" s="29"/>
      <c r="AI586" s="108" t="str">
        <f t="shared" si="78"/>
        <v>NO OFERTADO</v>
      </c>
      <c r="AJ586" s="108" t="str">
        <f t="shared" si="74"/>
        <v>CORRECTO</v>
      </c>
      <c r="AK586" s="108"/>
      <c r="AL586" s="108"/>
      <c r="AM586" s="108"/>
      <c r="AN586" s="28"/>
      <c r="AO586" s="28"/>
      <c r="AP586" s="28"/>
      <c r="AQ586" s="29"/>
      <c r="AR586" s="108" t="str">
        <f t="shared" si="79"/>
        <v>NO OFERTADO</v>
      </c>
      <c r="AS586" s="109" t="str">
        <f t="shared" si="75"/>
        <v>CORRECTO</v>
      </c>
    </row>
    <row r="587" spans="1:45" ht="24" x14ac:dyDescent="0.25">
      <c r="A587" s="134">
        <v>2793</v>
      </c>
      <c r="B587" s="135">
        <v>2077</v>
      </c>
      <c r="C587" s="10" t="s">
        <v>3608</v>
      </c>
      <c r="D587" s="136" t="s">
        <v>136</v>
      </c>
      <c r="E587" s="136" t="s">
        <v>6</v>
      </c>
      <c r="F587" s="136" t="s">
        <v>101</v>
      </c>
      <c r="G587" s="136" t="s">
        <v>8</v>
      </c>
      <c r="H587" s="136" t="s">
        <v>7</v>
      </c>
      <c r="I587" s="137" t="s">
        <v>45</v>
      </c>
      <c r="J587" s="8">
        <v>1</v>
      </c>
      <c r="K587" s="8" t="s">
        <v>3609</v>
      </c>
      <c r="L587" s="9">
        <v>5212.78</v>
      </c>
      <c r="M587" s="138">
        <v>4</v>
      </c>
      <c r="N587" s="138">
        <f t="shared" si="72"/>
        <v>20851.12</v>
      </c>
      <c r="O587" s="11" t="s">
        <v>4165</v>
      </c>
      <c r="P587" s="22">
        <v>1.2394674275613119E-5</v>
      </c>
      <c r="Q587" s="22"/>
      <c r="R587" s="23">
        <v>9.915739420490496E-4</v>
      </c>
      <c r="S587" s="7"/>
      <c r="T587" s="23">
        <v>9.915739420490496E-4</v>
      </c>
      <c r="U587" s="11"/>
      <c r="V587" s="28"/>
      <c r="W587" s="28"/>
      <c r="X587" s="29"/>
      <c r="Y587" s="108" t="str">
        <f t="shared" si="76"/>
        <v>NO OFERTADO</v>
      </c>
      <c r="Z587" s="108" t="str">
        <f t="shared" si="73"/>
        <v>CORRECTO</v>
      </c>
      <c r="AA587" s="29">
        <f t="shared" si="77"/>
        <v>0</v>
      </c>
      <c r="AB587" s="23">
        <v>2.478934855122624E-4</v>
      </c>
      <c r="AC587" s="7"/>
      <c r="AD587" s="23">
        <v>2.478934855122624E-4</v>
      </c>
      <c r="AE587" s="28"/>
      <c r="AF587" s="28"/>
      <c r="AG587" s="28"/>
      <c r="AH587" s="29"/>
      <c r="AI587" s="108" t="str">
        <f t="shared" si="78"/>
        <v>NO OFERTADO</v>
      </c>
      <c r="AJ587" s="108" t="str">
        <f t="shared" si="74"/>
        <v>CORRECTO</v>
      </c>
      <c r="AK587" s="108"/>
      <c r="AL587" s="108"/>
      <c r="AM587" s="108"/>
      <c r="AN587" s="28"/>
      <c r="AO587" s="28"/>
      <c r="AP587" s="28"/>
      <c r="AQ587" s="29"/>
      <c r="AR587" s="108" t="str">
        <f t="shared" si="79"/>
        <v>NO OFERTADO</v>
      </c>
      <c r="AS587" s="109" t="str">
        <f t="shared" si="75"/>
        <v>CORRECTO</v>
      </c>
    </row>
    <row r="588" spans="1:45" ht="24" x14ac:dyDescent="0.25">
      <c r="A588" s="134">
        <v>2794</v>
      </c>
      <c r="B588" s="135">
        <v>1949</v>
      </c>
      <c r="C588" s="10" t="s">
        <v>703</v>
      </c>
      <c r="D588" s="136" t="s">
        <v>51</v>
      </c>
      <c r="E588" s="136" t="s">
        <v>6</v>
      </c>
      <c r="F588" s="136" t="s">
        <v>7</v>
      </c>
      <c r="G588" s="136" t="s">
        <v>8</v>
      </c>
      <c r="H588" s="136" t="s">
        <v>7</v>
      </c>
      <c r="I588" s="137">
        <v>99242</v>
      </c>
      <c r="J588" s="8">
        <v>1</v>
      </c>
      <c r="K588" s="8" t="s">
        <v>704</v>
      </c>
      <c r="L588" s="9">
        <v>99242</v>
      </c>
      <c r="M588" s="138">
        <v>7</v>
      </c>
      <c r="N588" s="138">
        <f t="shared" si="72"/>
        <v>694694</v>
      </c>
      <c r="O588" s="11" t="s">
        <v>4165</v>
      </c>
      <c r="P588" s="22">
        <v>4.1295171919891017E-4</v>
      </c>
      <c r="Q588" s="22">
        <v>7.2284476106799849E-4</v>
      </c>
      <c r="R588" s="23">
        <v>3.3036137535912814E-2</v>
      </c>
      <c r="S588" s="24">
        <v>1.0842671416019977E-2</v>
      </c>
      <c r="T588" s="23">
        <v>4.3878808951932788E-2</v>
      </c>
      <c r="U588" s="11"/>
      <c r="V588" s="28"/>
      <c r="W588" s="28"/>
      <c r="X588" s="29"/>
      <c r="Y588" s="108" t="str">
        <f t="shared" si="76"/>
        <v>NO OFERTADO</v>
      </c>
      <c r="Z588" s="108" t="str">
        <f t="shared" si="73"/>
        <v>CORRECTO</v>
      </c>
      <c r="AA588" s="29">
        <f t="shared" si="77"/>
        <v>0</v>
      </c>
      <c r="AB588" s="23">
        <v>8.2590343839782036E-3</v>
      </c>
      <c r="AC588" s="24">
        <v>3.6142238053399924E-3</v>
      </c>
      <c r="AD588" s="23">
        <v>1.1873258189318196E-2</v>
      </c>
      <c r="AE588" s="28"/>
      <c r="AF588" s="28"/>
      <c r="AG588" s="28"/>
      <c r="AH588" s="29"/>
      <c r="AI588" s="108" t="str">
        <f t="shared" si="78"/>
        <v>NO OFERTADO</v>
      </c>
      <c r="AJ588" s="108" t="str">
        <f t="shared" si="74"/>
        <v>CORRECTO</v>
      </c>
      <c r="AK588" s="108"/>
      <c r="AL588" s="108"/>
      <c r="AM588" s="108"/>
      <c r="AN588" s="28"/>
      <c r="AO588" s="28"/>
      <c r="AP588" s="28"/>
      <c r="AQ588" s="29"/>
      <c r="AR588" s="108" t="str">
        <f t="shared" si="79"/>
        <v>NO OFERTADO</v>
      </c>
      <c r="AS588" s="109" t="str">
        <f t="shared" si="75"/>
        <v>CORRECTO</v>
      </c>
    </row>
    <row r="589" spans="1:45" ht="24" x14ac:dyDescent="0.25">
      <c r="A589" s="134">
        <v>2795</v>
      </c>
      <c r="B589" s="135">
        <v>2027</v>
      </c>
      <c r="C589" s="10" t="s">
        <v>703</v>
      </c>
      <c r="D589" s="136" t="s">
        <v>5</v>
      </c>
      <c r="E589" s="136" t="s">
        <v>6</v>
      </c>
      <c r="F589" s="136" t="s">
        <v>7</v>
      </c>
      <c r="G589" s="136" t="s">
        <v>8</v>
      </c>
      <c r="H589" s="136" t="s">
        <v>7</v>
      </c>
      <c r="I589" s="137">
        <v>19848.399999999998</v>
      </c>
      <c r="J589" s="8">
        <v>1</v>
      </c>
      <c r="K589" s="8" t="s">
        <v>704</v>
      </c>
      <c r="L589" s="9">
        <v>17504.62</v>
      </c>
      <c r="M589" s="138">
        <v>14</v>
      </c>
      <c r="N589" s="138">
        <f t="shared" si="72"/>
        <v>245064.68</v>
      </c>
      <c r="O589" s="11" t="s">
        <v>4165</v>
      </c>
      <c r="P589" s="22">
        <v>1.456754785861556E-4</v>
      </c>
      <c r="Q589" s="22">
        <v>2.5499532176872911E-4</v>
      </c>
      <c r="R589" s="23">
        <v>1.1654038286892448E-2</v>
      </c>
      <c r="S589" s="24">
        <v>3.8249298265309369E-3</v>
      </c>
      <c r="T589" s="23">
        <v>1.5478968113423384E-2</v>
      </c>
      <c r="U589" s="11"/>
      <c r="V589" s="28"/>
      <c r="W589" s="28"/>
      <c r="X589" s="29"/>
      <c r="Y589" s="108" t="str">
        <f t="shared" si="76"/>
        <v>NO OFERTADO</v>
      </c>
      <c r="Z589" s="108" t="str">
        <f t="shared" si="73"/>
        <v>CORRECTO</v>
      </c>
      <c r="AA589" s="29">
        <f t="shared" si="77"/>
        <v>0</v>
      </c>
      <c r="AB589" s="23">
        <v>2.9135095717231119E-3</v>
      </c>
      <c r="AC589" s="24">
        <v>1.2749766088436456E-3</v>
      </c>
      <c r="AD589" s="23">
        <v>4.1884861805667577E-3</v>
      </c>
      <c r="AE589" s="28"/>
      <c r="AF589" s="28"/>
      <c r="AG589" s="28"/>
      <c r="AH589" s="29"/>
      <c r="AI589" s="108" t="str">
        <f t="shared" si="78"/>
        <v>NO OFERTADO</v>
      </c>
      <c r="AJ589" s="108" t="str">
        <f t="shared" si="74"/>
        <v>CORRECTO</v>
      </c>
      <c r="AK589" s="108"/>
      <c r="AL589" s="108"/>
      <c r="AM589" s="108"/>
      <c r="AN589" s="28"/>
      <c r="AO589" s="28"/>
      <c r="AP589" s="28"/>
      <c r="AQ589" s="29"/>
      <c r="AR589" s="108" t="str">
        <f t="shared" si="79"/>
        <v>NO OFERTADO</v>
      </c>
      <c r="AS589" s="109" t="str">
        <f t="shared" si="75"/>
        <v>CORRECTO</v>
      </c>
    </row>
    <row r="590" spans="1:45" x14ac:dyDescent="0.25">
      <c r="A590" s="134">
        <v>2796</v>
      </c>
      <c r="B590" s="135">
        <v>2473</v>
      </c>
      <c r="C590" s="10" t="s">
        <v>1614</v>
      </c>
      <c r="D590" s="136" t="s">
        <v>4155</v>
      </c>
      <c r="E590" s="136" t="s">
        <v>36</v>
      </c>
      <c r="F590" s="136" t="s">
        <v>36</v>
      </c>
      <c r="G590" s="136" t="s">
        <v>17</v>
      </c>
      <c r="H590" s="136" t="s">
        <v>36</v>
      </c>
      <c r="I590" s="137" t="s">
        <v>45</v>
      </c>
      <c r="J590" s="8">
        <v>1</v>
      </c>
      <c r="K590" s="8" t="s">
        <v>1616</v>
      </c>
      <c r="L590" s="9">
        <v>23702.880000000001</v>
      </c>
      <c r="M590" s="138">
        <v>1</v>
      </c>
      <c r="N590" s="138">
        <f t="shared" si="72"/>
        <v>23702.880000000001</v>
      </c>
      <c r="O590" s="11" t="s">
        <v>4165</v>
      </c>
      <c r="P590" s="22">
        <v>1.4089865532112648E-5</v>
      </c>
      <c r="Q590" s="22"/>
      <c r="R590" s="23">
        <v>1.1271892425690118E-3</v>
      </c>
      <c r="S590" s="7"/>
      <c r="T590" s="23">
        <v>1.1271892425690118E-3</v>
      </c>
      <c r="U590" s="11"/>
      <c r="V590" s="28"/>
      <c r="W590" s="28"/>
      <c r="X590" s="29"/>
      <c r="Y590" s="108" t="str">
        <f t="shared" si="76"/>
        <v>NO OFERTADO</v>
      </c>
      <c r="Z590" s="108" t="str">
        <f t="shared" si="73"/>
        <v>CORRECTO</v>
      </c>
      <c r="AA590" s="29">
        <f t="shared" si="77"/>
        <v>0</v>
      </c>
      <c r="AB590" s="23">
        <v>2.8179731064225294E-4</v>
      </c>
      <c r="AC590" s="7"/>
      <c r="AD590" s="23">
        <v>2.8179731064225294E-4</v>
      </c>
      <c r="AE590" s="28"/>
      <c r="AF590" s="28"/>
      <c r="AG590" s="28"/>
      <c r="AH590" s="29"/>
      <c r="AI590" s="108" t="str">
        <f t="shared" si="78"/>
        <v>NO OFERTADO</v>
      </c>
      <c r="AJ590" s="108" t="str">
        <f t="shared" si="74"/>
        <v>CORRECTO</v>
      </c>
      <c r="AK590" s="108"/>
      <c r="AL590" s="108"/>
      <c r="AM590" s="108"/>
      <c r="AN590" s="28"/>
      <c r="AO590" s="28"/>
      <c r="AP590" s="28"/>
      <c r="AQ590" s="29"/>
      <c r="AR590" s="108" t="str">
        <f t="shared" si="79"/>
        <v>NO OFERTADO</v>
      </c>
      <c r="AS590" s="109" t="str">
        <f t="shared" si="75"/>
        <v>CORRECTO</v>
      </c>
    </row>
    <row r="591" spans="1:45" ht="24" x14ac:dyDescent="0.2">
      <c r="A591" s="134">
        <v>2797</v>
      </c>
      <c r="B591" s="135">
        <v>2830</v>
      </c>
      <c r="C591" s="10" t="s">
        <v>4648</v>
      </c>
      <c r="D591" s="136" t="s">
        <v>130</v>
      </c>
      <c r="E591" s="136" t="s">
        <v>6</v>
      </c>
      <c r="F591" s="136" t="s">
        <v>7</v>
      </c>
      <c r="G591" s="136" t="s">
        <v>8</v>
      </c>
      <c r="H591" s="136" t="s">
        <v>7</v>
      </c>
      <c r="I591" s="137" t="s">
        <v>45</v>
      </c>
      <c r="J591" s="8">
        <v>1</v>
      </c>
      <c r="K591" s="143"/>
      <c r="L591" s="9">
        <v>10641</v>
      </c>
      <c r="M591" s="9">
        <v>30</v>
      </c>
      <c r="N591" s="138">
        <f t="shared" si="72"/>
        <v>319230</v>
      </c>
      <c r="O591" s="11" t="s">
        <v>4165</v>
      </c>
      <c r="P591" s="22">
        <v>1.8976207844010183E-4</v>
      </c>
      <c r="Q591" s="22"/>
      <c r="R591" s="23">
        <v>1.5180966275208147E-2</v>
      </c>
      <c r="S591" s="7"/>
      <c r="T591" s="23">
        <v>1.5180966275208147E-2</v>
      </c>
      <c r="U591" s="11"/>
      <c r="V591" s="28"/>
      <c r="W591" s="28"/>
      <c r="X591" s="29"/>
      <c r="Y591" s="108" t="str">
        <f t="shared" si="76"/>
        <v>NO OFERTADO</v>
      </c>
      <c r="Z591" s="108" t="str">
        <f t="shared" si="73"/>
        <v>CORRECTO</v>
      </c>
      <c r="AA591" s="29">
        <f t="shared" si="77"/>
        <v>0</v>
      </c>
      <c r="AB591" s="23">
        <v>3.7952415688020367E-3</v>
      </c>
      <c r="AC591" s="7"/>
      <c r="AD591" s="23">
        <v>3.7952415688020367E-3</v>
      </c>
      <c r="AE591" s="28"/>
      <c r="AF591" s="28"/>
      <c r="AG591" s="28"/>
      <c r="AH591" s="29"/>
      <c r="AI591" s="108" t="str">
        <f t="shared" si="78"/>
        <v>NO OFERTADO</v>
      </c>
      <c r="AJ591" s="108" t="str">
        <f t="shared" si="74"/>
        <v>CORRECTO</v>
      </c>
      <c r="AK591" s="108"/>
      <c r="AL591" s="108"/>
      <c r="AM591" s="108"/>
      <c r="AN591" s="28"/>
      <c r="AO591" s="28"/>
      <c r="AP591" s="28"/>
      <c r="AQ591" s="29"/>
      <c r="AR591" s="108" t="str">
        <f t="shared" si="79"/>
        <v>NO OFERTADO</v>
      </c>
      <c r="AS591" s="109" t="str">
        <f t="shared" si="75"/>
        <v>CORRECTO</v>
      </c>
    </row>
    <row r="592" spans="1:45" ht="24" x14ac:dyDescent="0.2">
      <c r="A592" s="134">
        <v>2798</v>
      </c>
      <c r="B592" s="135">
        <v>2831</v>
      </c>
      <c r="C592" s="10" t="s">
        <v>4648</v>
      </c>
      <c r="D592" s="136" t="s">
        <v>66</v>
      </c>
      <c r="E592" s="136" t="s">
        <v>6</v>
      </c>
      <c r="F592" s="136" t="s">
        <v>7</v>
      </c>
      <c r="G592" s="136" t="s">
        <v>8</v>
      </c>
      <c r="H592" s="136" t="s">
        <v>7</v>
      </c>
      <c r="I592" s="137" t="s">
        <v>45</v>
      </c>
      <c r="J592" s="8">
        <v>1</v>
      </c>
      <c r="K592" s="143"/>
      <c r="L592" s="9">
        <v>10641</v>
      </c>
      <c r="M592" s="9">
        <v>30</v>
      </c>
      <c r="N592" s="138">
        <f t="shared" si="72"/>
        <v>319230</v>
      </c>
      <c r="O592" s="11" t="s">
        <v>4165</v>
      </c>
      <c r="P592" s="22">
        <v>1.8976207844010183E-4</v>
      </c>
      <c r="Q592" s="22"/>
      <c r="R592" s="23">
        <v>1.5180966275208147E-2</v>
      </c>
      <c r="S592" s="7"/>
      <c r="T592" s="23">
        <v>1.5180966275208147E-2</v>
      </c>
      <c r="U592" s="11"/>
      <c r="V592" s="28"/>
      <c r="W592" s="28"/>
      <c r="X592" s="29"/>
      <c r="Y592" s="108" t="str">
        <f t="shared" si="76"/>
        <v>NO OFERTADO</v>
      </c>
      <c r="Z592" s="108" t="str">
        <f t="shared" si="73"/>
        <v>CORRECTO</v>
      </c>
      <c r="AA592" s="29">
        <f t="shared" si="77"/>
        <v>0</v>
      </c>
      <c r="AB592" s="23">
        <v>3.7952415688020367E-3</v>
      </c>
      <c r="AC592" s="7"/>
      <c r="AD592" s="23">
        <v>3.7952415688020367E-3</v>
      </c>
      <c r="AE592" s="28"/>
      <c r="AF592" s="28"/>
      <c r="AG592" s="28"/>
      <c r="AH592" s="29"/>
      <c r="AI592" s="108" t="str">
        <f t="shared" si="78"/>
        <v>NO OFERTADO</v>
      </c>
      <c r="AJ592" s="108" t="str">
        <f t="shared" si="74"/>
        <v>CORRECTO</v>
      </c>
      <c r="AK592" s="108"/>
      <c r="AL592" s="108"/>
      <c r="AM592" s="108"/>
      <c r="AN592" s="28"/>
      <c r="AO592" s="28"/>
      <c r="AP592" s="28"/>
      <c r="AQ592" s="29"/>
      <c r="AR592" s="108" t="str">
        <f t="shared" si="79"/>
        <v>NO OFERTADO</v>
      </c>
      <c r="AS592" s="109" t="str">
        <f t="shared" si="75"/>
        <v>CORRECTO</v>
      </c>
    </row>
    <row r="593" spans="1:45" ht="24" x14ac:dyDescent="0.2">
      <c r="A593" s="134">
        <v>2799</v>
      </c>
      <c r="B593" s="135">
        <v>2832</v>
      </c>
      <c r="C593" s="10" t="s">
        <v>4648</v>
      </c>
      <c r="D593" s="136" t="s">
        <v>5</v>
      </c>
      <c r="E593" s="136" t="s">
        <v>6</v>
      </c>
      <c r="F593" s="136" t="s">
        <v>7</v>
      </c>
      <c r="G593" s="136" t="s">
        <v>8</v>
      </c>
      <c r="H593" s="136" t="s">
        <v>7</v>
      </c>
      <c r="I593" s="137" t="s">
        <v>45</v>
      </c>
      <c r="J593" s="8">
        <v>1</v>
      </c>
      <c r="K593" s="143"/>
      <c r="L593" s="9">
        <v>10641</v>
      </c>
      <c r="M593" s="9">
        <v>30</v>
      </c>
      <c r="N593" s="138">
        <f t="shared" si="72"/>
        <v>319230</v>
      </c>
      <c r="O593" s="11" t="s">
        <v>4165</v>
      </c>
      <c r="P593" s="22">
        <v>1.8976207844010183E-4</v>
      </c>
      <c r="Q593" s="22"/>
      <c r="R593" s="23">
        <v>1.5180966275208147E-2</v>
      </c>
      <c r="S593" s="7"/>
      <c r="T593" s="23">
        <v>1.5180966275208147E-2</v>
      </c>
      <c r="U593" s="11"/>
      <c r="V593" s="28"/>
      <c r="W593" s="28"/>
      <c r="X593" s="29"/>
      <c r="Y593" s="108" t="str">
        <f t="shared" si="76"/>
        <v>NO OFERTADO</v>
      </c>
      <c r="Z593" s="108" t="str">
        <f t="shared" si="73"/>
        <v>CORRECTO</v>
      </c>
      <c r="AA593" s="29">
        <f t="shared" si="77"/>
        <v>0</v>
      </c>
      <c r="AB593" s="23">
        <v>3.7952415688020367E-3</v>
      </c>
      <c r="AC593" s="7"/>
      <c r="AD593" s="23">
        <v>3.7952415688020367E-3</v>
      </c>
      <c r="AE593" s="28"/>
      <c r="AF593" s="28"/>
      <c r="AG593" s="28"/>
      <c r="AH593" s="29"/>
      <c r="AI593" s="108" t="str">
        <f t="shared" si="78"/>
        <v>NO OFERTADO</v>
      </c>
      <c r="AJ593" s="108" t="str">
        <f t="shared" si="74"/>
        <v>CORRECTO</v>
      </c>
      <c r="AK593" s="108"/>
      <c r="AL593" s="108"/>
      <c r="AM593" s="108"/>
      <c r="AN593" s="28"/>
      <c r="AO593" s="28"/>
      <c r="AP593" s="28"/>
      <c r="AQ593" s="29"/>
      <c r="AR593" s="108" t="str">
        <f t="shared" si="79"/>
        <v>NO OFERTADO</v>
      </c>
      <c r="AS593" s="109" t="str">
        <f t="shared" si="75"/>
        <v>CORRECTO</v>
      </c>
    </row>
    <row r="594" spans="1:45" ht="24" x14ac:dyDescent="0.25">
      <c r="A594" s="134">
        <v>2800</v>
      </c>
      <c r="B594" s="135">
        <v>2149</v>
      </c>
      <c r="C594" s="10" t="s">
        <v>2254</v>
      </c>
      <c r="D594" s="136" t="s">
        <v>3687</v>
      </c>
      <c r="E594" s="136" t="s">
        <v>6</v>
      </c>
      <c r="F594" s="136" t="s">
        <v>6</v>
      </c>
      <c r="G594" s="136" t="s">
        <v>8</v>
      </c>
      <c r="H594" s="136" t="s">
        <v>7</v>
      </c>
      <c r="I594" s="137" t="s">
        <v>45</v>
      </c>
      <c r="J594" s="8">
        <v>1</v>
      </c>
      <c r="K594" s="8" t="s">
        <v>3699</v>
      </c>
      <c r="L594" s="9">
        <v>763.22</v>
      </c>
      <c r="M594" s="138">
        <v>50</v>
      </c>
      <c r="N594" s="138">
        <f t="shared" si="72"/>
        <v>38161</v>
      </c>
      <c r="O594" s="11" t="s">
        <v>4165</v>
      </c>
      <c r="P594" s="22">
        <v>2.2684304969309668E-5</v>
      </c>
      <c r="Q594" s="22"/>
      <c r="R594" s="23">
        <v>1.8147443975447734E-3</v>
      </c>
      <c r="S594" s="7"/>
      <c r="T594" s="23">
        <v>1.8147443975447734E-3</v>
      </c>
      <c r="U594" s="11"/>
      <c r="V594" s="28"/>
      <c r="W594" s="28"/>
      <c r="X594" s="29"/>
      <c r="Y594" s="108" t="str">
        <f t="shared" si="76"/>
        <v>NO OFERTADO</v>
      </c>
      <c r="Z594" s="108" t="str">
        <f t="shared" si="73"/>
        <v>CORRECTO</v>
      </c>
      <c r="AA594" s="29">
        <f t="shared" si="77"/>
        <v>0</v>
      </c>
      <c r="AB594" s="23">
        <v>4.5368609938619336E-4</v>
      </c>
      <c r="AC594" s="7"/>
      <c r="AD594" s="23">
        <v>4.5368609938619336E-4</v>
      </c>
      <c r="AE594" s="28"/>
      <c r="AF594" s="28"/>
      <c r="AG594" s="28"/>
      <c r="AH594" s="29"/>
      <c r="AI594" s="108" t="str">
        <f t="shared" si="78"/>
        <v>NO OFERTADO</v>
      </c>
      <c r="AJ594" s="108" t="str">
        <f t="shared" si="74"/>
        <v>CORRECTO</v>
      </c>
      <c r="AK594" s="108"/>
      <c r="AL594" s="108"/>
      <c r="AM594" s="108"/>
      <c r="AN594" s="28"/>
      <c r="AO594" s="28"/>
      <c r="AP594" s="28"/>
      <c r="AQ594" s="29"/>
      <c r="AR594" s="108" t="str">
        <f t="shared" si="79"/>
        <v>NO OFERTADO</v>
      </c>
      <c r="AS594" s="109" t="str">
        <f t="shared" si="75"/>
        <v>CORRECTO</v>
      </c>
    </row>
    <row r="595" spans="1:45" ht="24" x14ac:dyDescent="0.25">
      <c r="A595" s="134">
        <v>2801</v>
      </c>
      <c r="B595" s="135">
        <v>2154</v>
      </c>
      <c r="C595" s="10" t="s">
        <v>3707</v>
      </c>
      <c r="D595" s="136" t="s">
        <v>3708</v>
      </c>
      <c r="E595" s="136" t="s">
        <v>6</v>
      </c>
      <c r="F595" s="136" t="s">
        <v>101</v>
      </c>
      <c r="G595" s="136" t="s">
        <v>8</v>
      </c>
      <c r="H595" s="136" t="s">
        <v>7</v>
      </c>
      <c r="I595" s="137" t="s">
        <v>45</v>
      </c>
      <c r="J595" s="8">
        <v>1</v>
      </c>
      <c r="K595" s="8" t="s">
        <v>3709</v>
      </c>
      <c r="L595" s="9">
        <v>586.11</v>
      </c>
      <c r="M595" s="138">
        <v>10</v>
      </c>
      <c r="N595" s="138">
        <f t="shared" si="72"/>
        <v>5861.1</v>
      </c>
      <c r="O595" s="11" t="s">
        <v>4165</v>
      </c>
      <c r="P595" s="22">
        <v>3.4840538732114178E-6</v>
      </c>
      <c r="Q595" s="22"/>
      <c r="R595" s="23">
        <v>2.787243098569134E-4</v>
      </c>
      <c r="S595" s="7"/>
      <c r="T595" s="23">
        <v>2.787243098569134E-4</v>
      </c>
      <c r="U595" s="11"/>
      <c r="V595" s="28"/>
      <c r="W595" s="28"/>
      <c r="X595" s="29"/>
      <c r="Y595" s="108" t="str">
        <f t="shared" si="76"/>
        <v>NO OFERTADO</v>
      </c>
      <c r="Z595" s="108" t="str">
        <f t="shared" si="73"/>
        <v>CORRECTO</v>
      </c>
      <c r="AA595" s="29">
        <f t="shared" si="77"/>
        <v>0</v>
      </c>
      <c r="AB595" s="23">
        <v>6.968107746422835E-5</v>
      </c>
      <c r="AC595" s="7"/>
      <c r="AD595" s="23">
        <v>6.968107746422835E-5</v>
      </c>
      <c r="AE595" s="28"/>
      <c r="AF595" s="28"/>
      <c r="AG595" s="28"/>
      <c r="AH595" s="29"/>
      <c r="AI595" s="108" t="str">
        <f t="shared" si="78"/>
        <v>NO OFERTADO</v>
      </c>
      <c r="AJ595" s="108" t="str">
        <f t="shared" si="74"/>
        <v>CORRECTO</v>
      </c>
      <c r="AK595" s="108"/>
      <c r="AL595" s="108"/>
      <c r="AM595" s="108"/>
      <c r="AN595" s="28"/>
      <c r="AO595" s="28"/>
      <c r="AP595" s="28"/>
      <c r="AQ595" s="29"/>
      <c r="AR595" s="108" t="str">
        <f t="shared" si="79"/>
        <v>NO OFERTADO</v>
      </c>
      <c r="AS595" s="109" t="str">
        <f t="shared" si="75"/>
        <v>CORRECTO</v>
      </c>
    </row>
    <row r="596" spans="1:45" x14ac:dyDescent="0.25">
      <c r="A596" s="134">
        <v>2802</v>
      </c>
      <c r="B596" s="135">
        <v>2104</v>
      </c>
      <c r="C596" s="10" t="s">
        <v>3637</v>
      </c>
      <c r="D596" s="136" t="s">
        <v>1137</v>
      </c>
      <c r="E596" s="136" t="s">
        <v>258</v>
      </c>
      <c r="F596" s="136" t="s">
        <v>236</v>
      </c>
      <c r="G596" s="136" t="s">
        <v>17</v>
      </c>
      <c r="H596" s="136" t="s">
        <v>236</v>
      </c>
      <c r="I596" s="137" t="s">
        <v>45</v>
      </c>
      <c r="J596" s="8">
        <v>1</v>
      </c>
      <c r="K596" s="8" t="s">
        <v>3638</v>
      </c>
      <c r="L596" s="9">
        <v>2741.75</v>
      </c>
      <c r="M596" s="138">
        <v>1</v>
      </c>
      <c r="N596" s="138">
        <f t="shared" si="72"/>
        <v>2741.75</v>
      </c>
      <c r="O596" s="11" t="s">
        <v>4165</v>
      </c>
      <c r="P596" s="22">
        <v>1.6297972576610882E-6</v>
      </c>
      <c r="Q596" s="22"/>
      <c r="R596" s="23">
        <v>1.3038378061288705E-4</v>
      </c>
      <c r="S596" s="7"/>
      <c r="T596" s="23">
        <v>1.3038378061288705E-4</v>
      </c>
      <c r="U596" s="11"/>
      <c r="V596" s="28"/>
      <c r="W596" s="28"/>
      <c r="X596" s="29"/>
      <c r="Y596" s="108" t="str">
        <f t="shared" si="76"/>
        <v>NO OFERTADO</v>
      </c>
      <c r="Z596" s="108" t="str">
        <f t="shared" si="73"/>
        <v>CORRECTO</v>
      </c>
      <c r="AA596" s="29">
        <f t="shared" si="77"/>
        <v>0</v>
      </c>
      <c r="AB596" s="23">
        <v>3.2595945153221762E-5</v>
      </c>
      <c r="AC596" s="7"/>
      <c r="AD596" s="23">
        <v>3.2595945153221762E-5</v>
      </c>
      <c r="AE596" s="28"/>
      <c r="AF596" s="28"/>
      <c r="AG596" s="28"/>
      <c r="AH596" s="29"/>
      <c r="AI596" s="108" t="str">
        <f t="shared" si="78"/>
        <v>NO OFERTADO</v>
      </c>
      <c r="AJ596" s="108" t="str">
        <f t="shared" si="74"/>
        <v>CORRECTO</v>
      </c>
      <c r="AK596" s="108"/>
      <c r="AL596" s="108"/>
      <c r="AM596" s="108"/>
      <c r="AN596" s="28"/>
      <c r="AO596" s="28"/>
      <c r="AP596" s="28"/>
      <c r="AQ596" s="29"/>
      <c r="AR596" s="108" t="str">
        <f t="shared" si="79"/>
        <v>NO OFERTADO</v>
      </c>
      <c r="AS596" s="109" t="str">
        <f t="shared" si="75"/>
        <v>CORRECTO</v>
      </c>
    </row>
    <row r="597" spans="1:45" ht="24" x14ac:dyDescent="0.25">
      <c r="A597" s="134">
        <v>2803</v>
      </c>
      <c r="B597" s="135">
        <v>2474</v>
      </c>
      <c r="C597" s="10" t="s">
        <v>4156</v>
      </c>
      <c r="D597" s="136" t="s">
        <v>4157</v>
      </c>
      <c r="E597" s="136" t="s">
        <v>3894</v>
      </c>
      <c r="F597" s="136" t="s">
        <v>101</v>
      </c>
      <c r="G597" s="136" t="s">
        <v>8</v>
      </c>
      <c r="H597" s="136" t="s">
        <v>4158</v>
      </c>
      <c r="I597" s="137" t="s">
        <v>45</v>
      </c>
      <c r="J597" s="8">
        <v>1</v>
      </c>
      <c r="K597" s="8" t="s">
        <v>562</v>
      </c>
      <c r="L597" s="9">
        <v>809.27</v>
      </c>
      <c r="M597" s="138">
        <v>10</v>
      </c>
      <c r="N597" s="138">
        <f t="shared" si="72"/>
        <v>8092.7</v>
      </c>
      <c r="O597" s="11" t="s">
        <v>4165</v>
      </c>
      <c r="P597" s="22">
        <v>4.8105991673470914E-6</v>
      </c>
      <c r="Q597" s="22"/>
      <c r="R597" s="23">
        <v>3.8484793338776731E-4</v>
      </c>
      <c r="S597" s="7"/>
      <c r="T597" s="23">
        <v>3.8484793338776731E-4</v>
      </c>
      <c r="U597" s="11"/>
      <c r="V597" s="28"/>
      <c r="W597" s="28"/>
      <c r="X597" s="29"/>
      <c r="Y597" s="108" t="str">
        <f t="shared" si="76"/>
        <v>NO OFERTADO</v>
      </c>
      <c r="Z597" s="108" t="str">
        <f t="shared" si="73"/>
        <v>CORRECTO</v>
      </c>
      <c r="AA597" s="29">
        <f t="shared" si="77"/>
        <v>0</v>
      </c>
      <c r="AB597" s="23">
        <v>9.6211983346941829E-5</v>
      </c>
      <c r="AC597" s="7"/>
      <c r="AD597" s="23">
        <v>9.6211983346941829E-5</v>
      </c>
      <c r="AE597" s="28"/>
      <c r="AF597" s="28"/>
      <c r="AG597" s="28"/>
      <c r="AH597" s="29"/>
      <c r="AI597" s="108" t="str">
        <f t="shared" si="78"/>
        <v>NO OFERTADO</v>
      </c>
      <c r="AJ597" s="108" t="str">
        <f t="shared" si="74"/>
        <v>CORRECTO</v>
      </c>
      <c r="AK597" s="108"/>
      <c r="AL597" s="108"/>
      <c r="AM597" s="108"/>
      <c r="AN597" s="28"/>
      <c r="AO597" s="28"/>
      <c r="AP597" s="28"/>
      <c r="AQ597" s="29"/>
      <c r="AR597" s="108" t="str">
        <f t="shared" si="79"/>
        <v>NO OFERTADO</v>
      </c>
      <c r="AS597" s="109" t="str">
        <f t="shared" si="75"/>
        <v>CORRECTO</v>
      </c>
    </row>
    <row r="598" spans="1:45" ht="24" x14ac:dyDescent="0.25">
      <c r="A598" s="134">
        <v>2804</v>
      </c>
      <c r="B598" s="135">
        <v>2622</v>
      </c>
      <c r="C598" s="10" t="s">
        <v>4415</v>
      </c>
      <c r="D598" s="136" t="s">
        <v>3487</v>
      </c>
      <c r="E598" s="136" t="s">
        <v>3502</v>
      </c>
      <c r="F598" s="136" t="s">
        <v>267</v>
      </c>
      <c r="G598" s="136" t="s">
        <v>8</v>
      </c>
      <c r="H598" s="136" t="s">
        <v>3192</v>
      </c>
      <c r="I598" s="137" t="s">
        <v>45</v>
      </c>
      <c r="J598" s="8">
        <v>1</v>
      </c>
      <c r="K598" s="8" t="s">
        <v>562</v>
      </c>
      <c r="L598" s="9">
        <v>137041.64000000001</v>
      </c>
      <c r="M598" s="9">
        <v>1</v>
      </c>
      <c r="N598" s="138">
        <f t="shared" si="72"/>
        <v>137041.64000000001</v>
      </c>
      <c r="O598" s="11" t="s">
        <v>4165</v>
      </c>
      <c r="P598" s="22">
        <v>8.1462602008709078E-5</v>
      </c>
      <c r="Q598" s="22"/>
      <c r="R598" s="23">
        <v>6.5170081606967262E-3</v>
      </c>
      <c r="S598" s="7"/>
      <c r="T598" s="23">
        <v>6.5170081606967262E-3</v>
      </c>
      <c r="U598" s="11"/>
      <c r="V598" s="28"/>
      <c r="W598" s="28"/>
      <c r="X598" s="29"/>
      <c r="Y598" s="108" t="str">
        <f t="shared" si="76"/>
        <v>NO OFERTADO</v>
      </c>
      <c r="Z598" s="108" t="str">
        <f t="shared" si="73"/>
        <v>CORRECTO</v>
      </c>
      <c r="AA598" s="29">
        <f t="shared" si="77"/>
        <v>0</v>
      </c>
      <c r="AB598" s="23">
        <v>1.6292520401741816E-3</v>
      </c>
      <c r="AC598" s="7"/>
      <c r="AD598" s="23">
        <v>1.6292520401741816E-3</v>
      </c>
      <c r="AE598" s="28"/>
      <c r="AF598" s="28"/>
      <c r="AG598" s="28"/>
      <c r="AH598" s="29"/>
      <c r="AI598" s="108" t="str">
        <f t="shared" si="78"/>
        <v>NO OFERTADO</v>
      </c>
      <c r="AJ598" s="108" t="str">
        <f t="shared" si="74"/>
        <v>CORRECTO</v>
      </c>
      <c r="AK598" s="108"/>
      <c r="AL598" s="108"/>
      <c r="AM598" s="108"/>
      <c r="AN598" s="28"/>
      <c r="AO598" s="28"/>
      <c r="AP598" s="28"/>
      <c r="AQ598" s="29"/>
      <c r="AR598" s="108" t="str">
        <f t="shared" si="79"/>
        <v>NO OFERTADO</v>
      </c>
      <c r="AS598" s="109" t="str">
        <f t="shared" si="75"/>
        <v>CORRECTO</v>
      </c>
    </row>
    <row r="599" spans="1:45" x14ac:dyDescent="0.25">
      <c r="A599" s="134">
        <v>2805</v>
      </c>
      <c r="B599" s="135">
        <v>2475</v>
      </c>
      <c r="C599" s="10" t="s">
        <v>4159</v>
      </c>
      <c r="D599" s="136" t="s">
        <v>3487</v>
      </c>
      <c r="E599" s="136" t="s">
        <v>4160</v>
      </c>
      <c r="F599" s="136" t="s">
        <v>101</v>
      </c>
      <c r="G599" s="136" t="s">
        <v>8</v>
      </c>
      <c r="H599" s="136" t="s">
        <v>4161</v>
      </c>
      <c r="I599" s="137" t="s">
        <v>45</v>
      </c>
      <c r="J599" s="8">
        <v>1</v>
      </c>
      <c r="K599" s="8" t="s">
        <v>4162</v>
      </c>
      <c r="L599" s="9">
        <v>2296.33</v>
      </c>
      <c r="M599" s="138">
        <v>30</v>
      </c>
      <c r="N599" s="138">
        <f t="shared" si="72"/>
        <v>68889.899999999994</v>
      </c>
      <c r="O599" s="11" t="s">
        <v>4165</v>
      </c>
      <c r="P599" s="22">
        <v>4.095069576020665E-5</v>
      </c>
      <c r="Q599" s="22"/>
      <c r="R599" s="23">
        <v>3.2760556608165321E-3</v>
      </c>
      <c r="S599" s="7"/>
      <c r="T599" s="23">
        <v>3.2760556608165321E-3</v>
      </c>
      <c r="U599" s="11"/>
      <c r="V599" s="28"/>
      <c r="W599" s="28"/>
      <c r="X599" s="29"/>
      <c r="Y599" s="108" t="str">
        <f t="shared" si="76"/>
        <v>NO OFERTADO</v>
      </c>
      <c r="Z599" s="108" t="str">
        <f t="shared" si="73"/>
        <v>CORRECTO</v>
      </c>
      <c r="AA599" s="29">
        <f t="shared" si="77"/>
        <v>0</v>
      </c>
      <c r="AB599" s="23">
        <v>8.1901391520413302E-4</v>
      </c>
      <c r="AC599" s="7"/>
      <c r="AD599" s="23">
        <v>8.1901391520413302E-4</v>
      </c>
      <c r="AE599" s="28"/>
      <c r="AF599" s="28"/>
      <c r="AG599" s="28"/>
      <c r="AH599" s="29"/>
      <c r="AI599" s="108" t="str">
        <f t="shared" si="78"/>
        <v>NO OFERTADO</v>
      </c>
      <c r="AJ599" s="108" t="str">
        <f t="shared" si="74"/>
        <v>CORRECTO</v>
      </c>
      <c r="AK599" s="108"/>
      <c r="AL599" s="108"/>
      <c r="AM599" s="108"/>
      <c r="AN599" s="28"/>
      <c r="AO599" s="28"/>
      <c r="AP599" s="28"/>
      <c r="AQ599" s="29"/>
      <c r="AR599" s="108" t="str">
        <f t="shared" si="79"/>
        <v>NO OFERTADO</v>
      </c>
      <c r="AS599" s="109" t="str">
        <f t="shared" si="75"/>
        <v>CORRECTO</v>
      </c>
    </row>
    <row r="600" spans="1:45" ht="24" x14ac:dyDescent="0.2">
      <c r="A600" s="134">
        <v>2806</v>
      </c>
      <c r="B600" s="135">
        <v>2833</v>
      </c>
      <c r="C600" s="10" t="s">
        <v>4649</v>
      </c>
      <c r="D600" s="136" t="s">
        <v>4650</v>
      </c>
      <c r="E600" s="136" t="s">
        <v>787</v>
      </c>
      <c r="F600" s="136" t="s">
        <v>16</v>
      </c>
      <c r="G600" s="136" t="s">
        <v>17</v>
      </c>
      <c r="H600" s="136" t="s">
        <v>36</v>
      </c>
      <c r="I600" s="142">
        <v>75259895.849999994</v>
      </c>
      <c r="J600" s="8">
        <v>1</v>
      </c>
      <c r="K600" s="143"/>
      <c r="L600" s="9">
        <v>69467649</v>
      </c>
      <c r="M600" s="9">
        <v>4</v>
      </c>
      <c r="N600" s="138">
        <f t="shared" si="72"/>
        <v>277870596</v>
      </c>
      <c r="O600" s="11" t="s">
        <v>4165</v>
      </c>
      <c r="P600" s="22">
        <v>0.16517652424380491</v>
      </c>
      <c r="Q600" s="22">
        <v>0.28913061660737294</v>
      </c>
      <c r="R600" s="23">
        <v>13.214121939504393</v>
      </c>
      <c r="S600" s="24">
        <v>4.3369592491105937</v>
      </c>
      <c r="T600" s="23">
        <v>17.551081188614987</v>
      </c>
      <c r="U600" s="11"/>
      <c r="V600" s="28"/>
      <c r="W600" s="28"/>
      <c r="X600" s="29"/>
      <c r="Y600" s="108" t="str">
        <f t="shared" si="76"/>
        <v>NO OFERTADO</v>
      </c>
      <c r="Z600" s="108" t="str">
        <f t="shared" si="73"/>
        <v>CORRECTO</v>
      </c>
      <c r="AA600" s="29">
        <f t="shared" si="77"/>
        <v>0</v>
      </c>
      <c r="AB600" s="23">
        <v>3.3035304848760982</v>
      </c>
      <c r="AC600" s="24">
        <v>1.4456530830368646</v>
      </c>
      <c r="AD600" s="23">
        <v>4.7491835679129633</v>
      </c>
      <c r="AE600" s="28"/>
      <c r="AF600" s="28"/>
      <c r="AG600" s="28"/>
      <c r="AH600" s="29"/>
      <c r="AI600" s="108" t="str">
        <f t="shared" si="78"/>
        <v>NO OFERTADO</v>
      </c>
      <c r="AJ600" s="108" t="str">
        <f t="shared" si="74"/>
        <v>CORRECTO</v>
      </c>
      <c r="AK600" s="108"/>
      <c r="AL600" s="108"/>
      <c r="AM600" s="108"/>
      <c r="AN600" s="28"/>
      <c r="AO600" s="28"/>
      <c r="AP600" s="28"/>
      <c r="AQ600" s="29"/>
      <c r="AR600" s="108" t="str">
        <f t="shared" si="79"/>
        <v>NO OFERTADO</v>
      </c>
      <c r="AS600" s="109" t="str">
        <f t="shared" si="75"/>
        <v>CORRECTO</v>
      </c>
    </row>
    <row r="601" spans="1:45" x14ac:dyDescent="0.25">
      <c r="A601" s="134">
        <v>2807</v>
      </c>
      <c r="B601" s="135">
        <v>1584</v>
      </c>
      <c r="C601" s="10" t="s">
        <v>2796</v>
      </c>
      <c r="D601" s="136" t="s">
        <v>2797</v>
      </c>
      <c r="E601" s="136" t="s">
        <v>748</v>
      </c>
      <c r="F601" s="136" t="s">
        <v>166</v>
      </c>
      <c r="G601" s="136" t="s">
        <v>167</v>
      </c>
      <c r="H601" s="136" t="s">
        <v>552</v>
      </c>
      <c r="I601" s="137" t="s">
        <v>45</v>
      </c>
      <c r="J601" s="8">
        <v>10</v>
      </c>
      <c r="K601" s="8" t="s">
        <v>1675</v>
      </c>
      <c r="L601" s="9">
        <v>51832.33</v>
      </c>
      <c r="M601" s="9">
        <v>10</v>
      </c>
      <c r="N601" s="138">
        <f t="shared" si="72"/>
        <v>518323.30000000005</v>
      </c>
      <c r="O601" s="11" t="s">
        <v>4165</v>
      </c>
      <c r="P601" s="22">
        <v>3.0811047430358187E-4</v>
      </c>
      <c r="Q601" s="22"/>
      <c r="R601" s="23">
        <v>2.4648837944286552E-2</v>
      </c>
      <c r="S601" s="7"/>
      <c r="T601" s="23">
        <v>2.4648837944286552E-2</v>
      </c>
      <c r="U601" s="11"/>
      <c r="V601" s="28"/>
      <c r="W601" s="28"/>
      <c r="X601" s="29"/>
      <c r="Y601" s="108" t="str">
        <f t="shared" si="76"/>
        <v>NO OFERTADO</v>
      </c>
      <c r="Z601" s="108" t="str">
        <f t="shared" si="73"/>
        <v>CORRECTO</v>
      </c>
      <c r="AA601" s="29">
        <f t="shared" si="77"/>
        <v>0</v>
      </c>
      <c r="AB601" s="23">
        <v>6.1622094860716379E-3</v>
      </c>
      <c r="AC601" s="7"/>
      <c r="AD601" s="23">
        <v>6.1622094860716379E-3</v>
      </c>
      <c r="AE601" s="28"/>
      <c r="AF601" s="28"/>
      <c r="AG601" s="28"/>
      <c r="AH601" s="29"/>
      <c r="AI601" s="108" t="str">
        <f t="shared" si="78"/>
        <v>NO OFERTADO</v>
      </c>
      <c r="AJ601" s="108" t="str">
        <f t="shared" si="74"/>
        <v>CORRECTO</v>
      </c>
      <c r="AK601" s="108"/>
      <c r="AL601" s="108"/>
      <c r="AM601" s="108"/>
      <c r="AN601" s="28"/>
      <c r="AO601" s="28"/>
      <c r="AP601" s="28"/>
      <c r="AQ601" s="29"/>
      <c r="AR601" s="108" t="str">
        <f t="shared" si="79"/>
        <v>NO OFERTADO</v>
      </c>
      <c r="AS601" s="109" t="str">
        <f t="shared" si="75"/>
        <v>CORRECTO</v>
      </c>
    </row>
    <row r="602" spans="1:45" ht="24" x14ac:dyDescent="0.25">
      <c r="A602" s="134">
        <v>2808</v>
      </c>
      <c r="B602" s="135">
        <v>2117</v>
      </c>
      <c r="C602" s="10" t="s">
        <v>1819</v>
      </c>
      <c r="D602" s="136" t="s">
        <v>66</v>
      </c>
      <c r="E602" s="136" t="s">
        <v>6</v>
      </c>
      <c r="F602" s="136" t="s">
        <v>101</v>
      </c>
      <c r="G602" s="136" t="s">
        <v>8</v>
      </c>
      <c r="H602" s="136" t="s">
        <v>7</v>
      </c>
      <c r="I602" s="137" t="s">
        <v>45</v>
      </c>
      <c r="J602" s="8">
        <v>1</v>
      </c>
      <c r="K602" s="8" t="s">
        <v>1820</v>
      </c>
      <c r="L602" s="9">
        <v>1789.12</v>
      </c>
      <c r="M602" s="138">
        <v>30</v>
      </c>
      <c r="N602" s="138">
        <f t="shared" si="72"/>
        <v>53673.599999999999</v>
      </c>
      <c r="O602" s="11" t="s">
        <v>4165</v>
      </c>
      <c r="P602" s="22">
        <v>3.1905566185391879E-5</v>
      </c>
      <c r="Q602" s="22"/>
      <c r="R602" s="23">
        <v>2.5524452948313503E-3</v>
      </c>
      <c r="S602" s="7"/>
      <c r="T602" s="23">
        <v>2.5524452948313503E-3</v>
      </c>
      <c r="U602" s="11"/>
      <c r="V602" s="28"/>
      <c r="W602" s="28"/>
      <c r="X602" s="29"/>
      <c r="Y602" s="108" t="str">
        <f t="shared" si="76"/>
        <v>NO OFERTADO</v>
      </c>
      <c r="Z602" s="108" t="str">
        <f t="shared" si="73"/>
        <v>CORRECTO</v>
      </c>
      <c r="AA602" s="29">
        <f t="shared" si="77"/>
        <v>0</v>
      </c>
      <c r="AB602" s="23">
        <v>6.3811132370783757E-4</v>
      </c>
      <c r="AC602" s="7"/>
      <c r="AD602" s="23">
        <v>6.3811132370783757E-4</v>
      </c>
      <c r="AE602" s="28"/>
      <c r="AF602" s="28"/>
      <c r="AG602" s="28"/>
      <c r="AH602" s="29"/>
      <c r="AI602" s="108" t="str">
        <f t="shared" si="78"/>
        <v>NO OFERTADO</v>
      </c>
      <c r="AJ602" s="108" t="str">
        <f t="shared" si="74"/>
        <v>CORRECTO</v>
      </c>
      <c r="AK602" s="108"/>
      <c r="AL602" s="108"/>
      <c r="AM602" s="108"/>
      <c r="AN602" s="28"/>
      <c r="AO602" s="28"/>
      <c r="AP602" s="28"/>
      <c r="AQ602" s="29"/>
      <c r="AR602" s="108" t="str">
        <f t="shared" si="79"/>
        <v>NO OFERTADO</v>
      </c>
      <c r="AS602" s="109" t="str">
        <f t="shared" si="75"/>
        <v>CORRECTO</v>
      </c>
    </row>
    <row r="603" spans="1:45" ht="24" x14ac:dyDescent="0.25">
      <c r="A603" s="134">
        <v>2809</v>
      </c>
      <c r="B603" s="135">
        <v>1846</v>
      </c>
      <c r="C603" s="10" t="s">
        <v>3208</v>
      </c>
      <c r="D603" s="136" t="s">
        <v>3209</v>
      </c>
      <c r="E603" s="136" t="s">
        <v>192</v>
      </c>
      <c r="F603" s="136" t="s">
        <v>36</v>
      </c>
      <c r="G603" s="136" t="s">
        <v>17</v>
      </c>
      <c r="H603" s="136" t="s">
        <v>16</v>
      </c>
      <c r="I603" s="137">
        <v>3255367.3432</v>
      </c>
      <c r="J603" s="8">
        <v>1</v>
      </c>
      <c r="K603" s="8" t="s">
        <v>3210</v>
      </c>
      <c r="L603" s="9">
        <v>3255367.34</v>
      </c>
      <c r="M603" s="138">
        <v>3</v>
      </c>
      <c r="N603" s="138">
        <f t="shared" si="72"/>
        <v>9766102.0199999996</v>
      </c>
      <c r="O603" s="11" t="s">
        <v>4165</v>
      </c>
      <c r="P603" s="22">
        <v>5.8053310076536567E-3</v>
      </c>
      <c r="Q603" s="22">
        <v>1.0161849218810868E-2</v>
      </c>
      <c r="R603" s="23">
        <v>0.46442648061229252</v>
      </c>
      <c r="S603" s="24">
        <v>0.15242773828216302</v>
      </c>
      <c r="T603" s="23">
        <v>0.61685421889445557</v>
      </c>
      <c r="U603" s="11"/>
      <c r="V603" s="28"/>
      <c r="W603" s="28"/>
      <c r="X603" s="29"/>
      <c r="Y603" s="108" t="str">
        <f t="shared" si="76"/>
        <v>NO OFERTADO</v>
      </c>
      <c r="Z603" s="108" t="str">
        <f t="shared" si="73"/>
        <v>CORRECTO</v>
      </c>
      <c r="AA603" s="29">
        <f t="shared" si="77"/>
        <v>0</v>
      </c>
      <c r="AB603" s="23">
        <v>0.11610662015307313</v>
      </c>
      <c r="AC603" s="24">
        <v>5.0809246094054336E-2</v>
      </c>
      <c r="AD603" s="23">
        <v>0.16691586624712745</v>
      </c>
      <c r="AE603" s="28"/>
      <c r="AF603" s="28"/>
      <c r="AG603" s="28"/>
      <c r="AH603" s="29"/>
      <c r="AI603" s="108" t="str">
        <f t="shared" si="78"/>
        <v>NO OFERTADO</v>
      </c>
      <c r="AJ603" s="108" t="str">
        <f t="shared" si="74"/>
        <v>CORRECTO</v>
      </c>
      <c r="AK603" s="108"/>
      <c r="AL603" s="108"/>
      <c r="AM603" s="108"/>
      <c r="AN603" s="28"/>
      <c r="AO603" s="28"/>
      <c r="AP603" s="28"/>
      <c r="AQ603" s="29"/>
      <c r="AR603" s="108" t="str">
        <f t="shared" si="79"/>
        <v>NO OFERTADO</v>
      </c>
      <c r="AS603" s="109" t="str">
        <f t="shared" si="75"/>
        <v>CORRECTO</v>
      </c>
    </row>
    <row r="604" spans="1:45" ht="24" x14ac:dyDescent="0.25">
      <c r="A604" s="134">
        <v>2810</v>
      </c>
      <c r="B604" s="135">
        <v>2099</v>
      </c>
      <c r="C604" s="10" t="s">
        <v>2296</v>
      </c>
      <c r="D604" s="136" t="s">
        <v>136</v>
      </c>
      <c r="E604" s="136" t="s">
        <v>1095</v>
      </c>
      <c r="F604" s="136" t="s">
        <v>1095</v>
      </c>
      <c r="G604" s="136" t="s">
        <v>537</v>
      </c>
      <c r="H604" s="136" t="s">
        <v>965</v>
      </c>
      <c r="I604" s="137" t="s">
        <v>45</v>
      </c>
      <c r="J604" s="8">
        <v>1</v>
      </c>
      <c r="K604" s="8" t="s">
        <v>3630</v>
      </c>
      <c r="L604" s="9">
        <v>2562</v>
      </c>
      <c r="M604" s="138">
        <v>24</v>
      </c>
      <c r="N604" s="138">
        <f t="shared" si="72"/>
        <v>61488</v>
      </c>
      <c r="O604" s="11" t="s">
        <v>4165</v>
      </c>
      <c r="P604" s="22">
        <v>3.6550733574930239E-5</v>
      </c>
      <c r="Q604" s="22"/>
      <c r="R604" s="23">
        <v>2.924058685994419E-3</v>
      </c>
      <c r="S604" s="7"/>
      <c r="T604" s="23">
        <v>2.924058685994419E-3</v>
      </c>
      <c r="U604" s="11"/>
      <c r="V604" s="28"/>
      <c r="W604" s="28"/>
      <c r="X604" s="29"/>
      <c r="Y604" s="108" t="str">
        <f t="shared" si="76"/>
        <v>NO OFERTADO</v>
      </c>
      <c r="Z604" s="108" t="str">
        <f t="shared" si="73"/>
        <v>CORRECTO</v>
      </c>
      <c r="AA604" s="29">
        <f t="shared" si="77"/>
        <v>0</v>
      </c>
      <c r="AB604" s="23">
        <v>7.3101467149860476E-4</v>
      </c>
      <c r="AC604" s="7"/>
      <c r="AD604" s="23">
        <v>7.3101467149860476E-4</v>
      </c>
      <c r="AE604" s="28"/>
      <c r="AF604" s="28"/>
      <c r="AG604" s="28"/>
      <c r="AH604" s="29"/>
      <c r="AI604" s="108" t="str">
        <f t="shared" si="78"/>
        <v>NO OFERTADO</v>
      </c>
      <c r="AJ604" s="108" t="str">
        <f t="shared" si="74"/>
        <v>CORRECTO</v>
      </c>
      <c r="AK604" s="108"/>
      <c r="AL604" s="108"/>
      <c r="AM604" s="108"/>
      <c r="AN604" s="28"/>
      <c r="AO604" s="28"/>
      <c r="AP604" s="28"/>
      <c r="AQ604" s="29"/>
      <c r="AR604" s="108" t="str">
        <f t="shared" si="79"/>
        <v>NO OFERTADO</v>
      </c>
      <c r="AS604" s="109" t="str">
        <f t="shared" si="75"/>
        <v>CORRECTO</v>
      </c>
    </row>
    <row r="605" spans="1:45" x14ac:dyDescent="0.25">
      <c r="A605" s="134">
        <v>2811</v>
      </c>
      <c r="B605" s="135">
        <v>2476</v>
      </c>
      <c r="C605" s="10" t="s">
        <v>2969</v>
      </c>
      <c r="D605" s="136" t="s">
        <v>91</v>
      </c>
      <c r="E605" s="136" t="s">
        <v>36</v>
      </c>
      <c r="F605" s="136" t="s">
        <v>16</v>
      </c>
      <c r="G605" s="136" t="s">
        <v>17</v>
      </c>
      <c r="H605" s="136" t="s">
        <v>16</v>
      </c>
      <c r="I605" s="137" t="s">
        <v>45</v>
      </c>
      <c r="J605" s="8">
        <v>1</v>
      </c>
      <c r="K605" s="8" t="s">
        <v>2970</v>
      </c>
      <c r="L605" s="9">
        <v>67936.639999999999</v>
      </c>
      <c r="M605" s="138">
        <v>1</v>
      </c>
      <c r="N605" s="138">
        <f t="shared" si="72"/>
        <v>67936.639999999999</v>
      </c>
      <c r="O605" s="11" t="s">
        <v>4165</v>
      </c>
      <c r="P605" s="22">
        <v>4.0384042880170909E-5</v>
      </c>
      <c r="Q605" s="22"/>
      <c r="R605" s="23">
        <v>3.2307234304136726E-3</v>
      </c>
      <c r="S605" s="7"/>
      <c r="T605" s="23">
        <v>3.2307234304136726E-3</v>
      </c>
      <c r="U605" s="11"/>
      <c r="V605" s="28"/>
      <c r="W605" s="28"/>
      <c r="X605" s="29"/>
      <c r="Y605" s="108" t="str">
        <f t="shared" si="76"/>
        <v>NO OFERTADO</v>
      </c>
      <c r="Z605" s="108" t="str">
        <f t="shared" si="73"/>
        <v>CORRECTO</v>
      </c>
      <c r="AA605" s="29">
        <f t="shared" si="77"/>
        <v>0</v>
      </c>
      <c r="AB605" s="23">
        <v>8.0768085760341815E-4</v>
      </c>
      <c r="AC605" s="7"/>
      <c r="AD605" s="23">
        <v>8.0768085760341815E-4</v>
      </c>
      <c r="AE605" s="28"/>
      <c r="AF605" s="28"/>
      <c r="AG605" s="28"/>
      <c r="AH605" s="29"/>
      <c r="AI605" s="108" t="str">
        <f t="shared" si="78"/>
        <v>NO OFERTADO</v>
      </c>
      <c r="AJ605" s="108" t="str">
        <f t="shared" si="74"/>
        <v>CORRECTO</v>
      </c>
      <c r="AK605" s="108"/>
      <c r="AL605" s="108"/>
      <c r="AM605" s="108"/>
      <c r="AN605" s="28"/>
      <c r="AO605" s="28"/>
      <c r="AP605" s="28"/>
      <c r="AQ605" s="29"/>
      <c r="AR605" s="108" t="str">
        <f t="shared" si="79"/>
        <v>NO OFERTADO</v>
      </c>
      <c r="AS605" s="109" t="str">
        <f t="shared" si="75"/>
        <v>CORRECTO</v>
      </c>
    </row>
    <row r="606" spans="1:45" x14ac:dyDescent="0.25">
      <c r="A606" s="134">
        <v>2812</v>
      </c>
      <c r="B606" s="135">
        <v>1999</v>
      </c>
      <c r="C606" s="10" t="s">
        <v>3472</v>
      </c>
      <c r="D606" s="136" t="s">
        <v>3473</v>
      </c>
      <c r="E606" s="136" t="s">
        <v>748</v>
      </c>
      <c r="F606" s="136" t="s">
        <v>166</v>
      </c>
      <c r="G606" s="136" t="s">
        <v>242</v>
      </c>
      <c r="H606" s="136" t="s">
        <v>81</v>
      </c>
      <c r="I606" s="137" t="s">
        <v>45</v>
      </c>
      <c r="J606" s="8">
        <v>100</v>
      </c>
      <c r="K606" s="8" t="s">
        <v>3474</v>
      </c>
      <c r="L606" s="9">
        <v>384.86</v>
      </c>
      <c r="M606" s="138">
        <v>100</v>
      </c>
      <c r="N606" s="138">
        <f t="shared" si="72"/>
        <v>38486</v>
      </c>
      <c r="O606" s="11" t="s">
        <v>4165</v>
      </c>
      <c r="P606" s="22">
        <v>2.2877496948425144E-5</v>
      </c>
      <c r="Q606" s="22"/>
      <c r="R606" s="23">
        <v>1.8301997558740116E-3</v>
      </c>
      <c r="S606" s="7"/>
      <c r="T606" s="23">
        <v>1.8301997558740116E-3</v>
      </c>
      <c r="U606" s="11"/>
      <c r="V606" s="28"/>
      <c r="W606" s="28"/>
      <c r="X606" s="29"/>
      <c r="Y606" s="108" t="str">
        <f t="shared" si="76"/>
        <v>NO OFERTADO</v>
      </c>
      <c r="Z606" s="108" t="str">
        <f t="shared" si="73"/>
        <v>CORRECTO</v>
      </c>
      <c r="AA606" s="29">
        <f t="shared" si="77"/>
        <v>0</v>
      </c>
      <c r="AB606" s="23">
        <v>4.5754993896850291E-4</v>
      </c>
      <c r="AC606" s="7"/>
      <c r="AD606" s="23">
        <v>4.5754993896850291E-4</v>
      </c>
      <c r="AE606" s="28"/>
      <c r="AF606" s="28"/>
      <c r="AG606" s="28"/>
      <c r="AH606" s="29"/>
      <c r="AI606" s="108" t="str">
        <f t="shared" si="78"/>
        <v>NO OFERTADO</v>
      </c>
      <c r="AJ606" s="108" t="str">
        <f t="shared" si="74"/>
        <v>CORRECTO</v>
      </c>
      <c r="AK606" s="108"/>
      <c r="AL606" s="108"/>
      <c r="AM606" s="108"/>
      <c r="AN606" s="28"/>
      <c r="AO606" s="28"/>
      <c r="AP606" s="28"/>
      <c r="AQ606" s="29"/>
      <c r="AR606" s="108" t="str">
        <f t="shared" si="79"/>
        <v>NO OFERTADO</v>
      </c>
      <c r="AS606" s="109" t="str">
        <f t="shared" si="75"/>
        <v>CORRECTO</v>
      </c>
    </row>
    <row r="607" spans="1:45" ht="24" x14ac:dyDescent="0.25">
      <c r="A607" s="134">
        <v>2813</v>
      </c>
      <c r="B607" s="135">
        <v>1139</v>
      </c>
      <c r="C607" s="10" t="s">
        <v>921</v>
      </c>
      <c r="D607" s="136" t="s">
        <v>1492</v>
      </c>
      <c r="E607" s="136" t="s">
        <v>240</v>
      </c>
      <c r="F607" s="136" t="s">
        <v>241</v>
      </c>
      <c r="G607" s="136" t="s">
        <v>242</v>
      </c>
      <c r="H607" s="136" t="s">
        <v>243</v>
      </c>
      <c r="I607" s="137" t="s">
        <v>45</v>
      </c>
      <c r="J607" s="8">
        <v>60</v>
      </c>
      <c r="K607" s="8" t="s">
        <v>924</v>
      </c>
      <c r="L607" s="9">
        <v>242.49</v>
      </c>
      <c r="M607" s="9">
        <v>60</v>
      </c>
      <c r="N607" s="138">
        <f t="shared" si="72"/>
        <v>14549.400000000001</v>
      </c>
      <c r="O607" s="11" t="s">
        <v>4165</v>
      </c>
      <c r="P607" s="22">
        <v>8.6486996336698232E-6</v>
      </c>
      <c r="Q607" s="22"/>
      <c r="R607" s="23">
        <v>6.9189597069358583E-4</v>
      </c>
      <c r="S607" s="7"/>
      <c r="T607" s="23">
        <v>6.9189597069358583E-4</v>
      </c>
      <c r="U607" s="11"/>
      <c r="V607" s="28"/>
      <c r="W607" s="28"/>
      <c r="X607" s="29"/>
      <c r="Y607" s="108" t="str">
        <f t="shared" si="76"/>
        <v>NO OFERTADO</v>
      </c>
      <c r="Z607" s="108" t="str">
        <f t="shared" si="73"/>
        <v>CORRECTO</v>
      </c>
      <c r="AA607" s="29">
        <f t="shared" si="77"/>
        <v>0</v>
      </c>
      <c r="AB607" s="23">
        <v>1.7297399267339646E-4</v>
      </c>
      <c r="AC607" s="7"/>
      <c r="AD607" s="23">
        <v>1.7297399267339646E-4</v>
      </c>
      <c r="AE607" s="28"/>
      <c r="AF607" s="28"/>
      <c r="AG607" s="28"/>
      <c r="AH607" s="29"/>
      <c r="AI607" s="108" t="str">
        <f t="shared" si="78"/>
        <v>NO OFERTADO</v>
      </c>
      <c r="AJ607" s="108" t="str">
        <f t="shared" si="74"/>
        <v>CORRECTO</v>
      </c>
      <c r="AK607" s="108"/>
      <c r="AL607" s="108"/>
      <c r="AM607" s="108"/>
      <c r="AN607" s="28"/>
      <c r="AO607" s="28"/>
      <c r="AP607" s="28"/>
      <c r="AQ607" s="29"/>
      <c r="AR607" s="108" t="str">
        <f t="shared" si="79"/>
        <v>NO OFERTADO</v>
      </c>
      <c r="AS607" s="109" t="str">
        <f t="shared" si="75"/>
        <v>CORRECTO</v>
      </c>
    </row>
    <row r="608" spans="1:45" x14ac:dyDescent="0.25">
      <c r="A608" s="134">
        <v>2814</v>
      </c>
      <c r="B608" s="135">
        <v>2022</v>
      </c>
      <c r="C608" s="10" t="s">
        <v>1288</v>
      </c>
      <c r="D608" s="136" t="s">
        <v>3518</v>
      </c>
      <c r="E608" s="136" t="s">
        <v>748</v>
      </c>
      <c r="F608" s="136" t="s">
        <v>166</v>
      </c>
      <c r="G608" s="136" t="s">
        <v>8</v>
      </c>
      <c r="H608" s="136" t="s">
        <v>81</v>
      </c>
      <c r="I608" s="137" t="s">
        <v>45</v>
      </c>
      <c r="J608" s="8">
        <v>90</v>
      </c>
      <c r="K608" s="8" t="s">
        <v>1290</v>
      </c>
      <c r="L608" s="9">
        <v>256.54000000000002</v>
      </c>
      <c r="M608" s="138">
        <v>90</v>
      </c>
      <c r="N608" s="138">
        <f t="shared" si="72"/>
        <v>23088.600000000002</v>
      </c>
      <c r="O608" s="11" t="s">
        <v>4165</v>
      </c>
      <c r="P608" s="22">
        <v>1.3724714858478637E-5</v>
      </c>
      <c r="Q608" s="22"/>
      <c r="R608" s="23">
        <v>1.0979771886782909E-3</v>
      </c>
      <c r="S608" s="7"/>
      <c r="T608" s="23">
        <v>1.0979771886782909E-3</v>
      </c>
      <c r="U608" s="11"/>
      <c r="V608" s="28"/>
      <c r="W608" s="28"/>
      <c r="X608" s="29"/>
      <c r="Y608" s="108" t="str">
        <f t="shared" si="76"/>
        <v>NO OFERTADO</v>
      </c>
      <c r="Z608" s="108" t="str">
        <f t="shared" si="73"/>
        <v>CORRECTO</v>
      </c>
      <c r="AA608" s="29">
        <f t="shared" si="77"/>
        <v>0</v>
      </c>
      <c r="AB608" s="23">
        <v>2.7449429716957271E-4</v>
      </c>
      <c r="AC608" s="7"/>
      <c r="AD608" s="23">
        <v>2.7449429716957271E-4</v>
      </c>
      <c r="AE608" s="28"/>
      <c r="AF608" s="28"/>
      <c r="AG608" s="28"/>
      <c r="AH608" s="29"/>
      <c r="AI608" s="108" t="str">
        <f t="shared" si="78"/>
        <v>NO OFERTADO</v>
      </c>
      <c r="AJ608" s="108" t="str">
        <f t="shared" si="74"/>
        <v>CORRECTO</v>
      </c>
      <c r="AK608" s="108"/>
      <c r="AL608" s="108"/>
      <c r="AM608" s="108"/>
      <c r="AN608" s="28"/>
      <c r="AO608" s="28"/>
      <c r="AP608" s="28"/>
      <c r="AQ608" s="29"/>
      <c r="AR608" s="108" t="str">
        <f t="shared" si="79"/>
        <v>NO OFERTADO</v>
      </c>
      <c r="AS608" s="109" t="str">
        <f t="shared" si="75"/>
        <v>CORRECTO</v>
      </c>
    </row>
    <row r="609" spans="1:45" x14ac:dyDescent="0.25">
      <c r="A609" s="134">
        <v>2815</v>
      </c>
      <c r="B609" s="135">
        <v>2477</v>
      </c>
      <c r="C609" s="10" t="s">
        <v>4664</v>
      </c>
      <c r="D609" s="136" t="s">
        <v>91</v>
      </c>
      <c r="E609" s="136" t="s">
        <v>1634</v>
      </c>
      <c r="F609" s="136" t="s">
        <v>267</v>
      </c>
      <c r="G609" s="136" t="s">
        <v>8</v>
      </c>
      <c r="H609" s="136" t="s">
        <v>267</v>
      </c>
      <c r="I609" s="137" t="s">
        <v>45</v>
      </c>
      <c r="J609" s="8">
        <v>1</v>
      </c>
      <c r="K609" s="8" t="s">
        <v>4163</v>
      </c>
      <c r="L609" s="9">
        <v>30917.54</v>
      </c>
      <c r="M609" s="138">
        <v>1</v>
      </c>
      <c r="N609" s="138">
        <f t="shared" si="72"/>
        <v>30917.54</v>
      </c>
      <c r="O609" s="11" t="s">
        <v>4165</v>
      </c>
      <c r="P609" s="22">
        <v>1.8378525359944197E-5</v>
      </c>
      <c r="Q609" s="22"/>
      <c r="R609" s="23">
        <v>1.4702820287955357E-3</v>
      </c>
      <c r="S609" s="7"/>
      <c r="T609" s="23">
        <v>1.4702820287955357E-3</v>
      </c>
      <c r="U609" s="11"/>
      <c r="V609" s="28"/>
      <c r="W609" s="28"/>
      <c r="X609" s="29"/>
      <c r="Y609" s="108" t="str">
        <f t="shared" si="76"/>
        <v>NO OFERTADO</v>
      </c>
      <c r="Z609" s="108" t="str">
        <f t="shared" si="73"/>
        <v>CORRECTO</v>
      </c>
      <c r="AA609" s="29">
        <f t="shared" si="77"/>
        <v>0</v>
      </c>
      <c r="AB609" s="23">
        <v>3.6757050719888392E-4</v>
      </c>
      <c r="AC609" s="7"/>
      <c r="AD609" s="23">
        <v>3.6757050719888392E-4</v>
      </c>
      <c r="AE609" s="28"/>
      <c r="AF609" s="28"/>
      <c r="AG609" s="28"/>
      <c r="AH609" s="29"/>
      <c r="AI609" s="108" t="str">
        <f t="shared" si="78"/>
        <v>NO OFERTADO</v>
      </c>
      <c r="AJ609" s="108" t="str">
        <f t="shared" si="74"/>
        <v>CORRECTO</v>
      </c>
      <c r="AK609" s="108"/>
      <c r="AL609" s="108"/>
      <c r="AM609" s="108"/>
      <c r="AN609" s="28"/>
      <c r="AO609" s="28"/>
      <c r="AP609" s="28"/>
      <c r="AQ609" s="29"/>
      <c r="AR609" s="108" t="str">
        <f t="shared" si="79"/>
        <v>NO OFERTADO</v>
      </c>
      <c r="AS609" s="109" t="str">
        <f t="shared" si="75"/>
        <v>CORRECTO</v>
      </c>
    </row>
    <row r="610" spans="1:45" ht="24" x14ac:dyDescent="0.25">
      <c r="A610" s="134">
        <v>2816</v>
      </c>
      <c r="B610" s="135">
        <v>1997</v>
      </c>
      <c r="C610" s="10" t="s">
        <v>3468</v>
      </c>
      <c r="D610" s="136" t="s">
        <v>84</v>
      </c>
      <c r="E610" s="136" t="s">
        <v>6</v>
      </c>
      <c r="F610" s="136" t="s">
        <v>7</v>
      </c>
      <c r="G610" s="136" t="s">
        <v>8</v>
      </c>
      <c r="H610" s="136" t="s">
        <v>7</v>
      </c>
      <c r="I610" s="137" t="s">
        <v>45</v>
      </c>
      <c r="J610" s="8">
        <v>1</v>
      </c>
      <c r="K610" s="8" t="s">
        <v>3469</v>
      </c>
      <c r="L610" s="9">
        <v>37806.79</v>
      </c>
      <c r="M610" s="138">
        <v>20</v>
      </c>
      <c r="N610" s="138">
        <f t="shared" si="72"/>
        <v>756135.8</v>
      </c>
      <c r="O610" s="11" t="s">
        <v>4165</v>
      </c>
      <c r="P610" s="22">
        <v>4.4947498979096311E-4</v>
      </c>
      <c r="Q610" s="22"/>
      <c r="R610" s="23">
        <v>3.5957999183277051E-2</v>
      </c>
      <c r="S610" s="7"/>
      <c r="T610" s="23">
        <v>3.5957999183277051E-2</v>
      </c>
      <c r="U610" s="11"/>
      <c r="V610" s="28"/>
      <c r="W610" s="28"/>
      <c r="X610" s="29"/>
      <c r="Y610" s="108" t="str">
        <f t="shared" si="76"/>
        <v>NO OFERTADO</v>
      </c>
      <c r="Z610" s="108" t="str">
        <f t="shared" si="73"/>
        <v>CORRECTO</v>
      </c>
      <c r="AA610" s="29">
        <f t="shared" si="77"/>
        <v>0</v>
      </c>
      <c r="AB610" s="23">
        <v>8.9894997958192627E-3</v>
      </c>
      <c r="AC610" s="7"/>
      <c r="AD610" s="23">
        <v>8.9894997958192627E-3</v>
      </c>
      <c r="AE610" s="28"/>
      <c r="AF610" s="28"/>
      <c r="AG610" s="28"/>
      <c r="AH610" s="29"/>
      <c r="AI610" s="108" t="str">
        <f t="shared" si="78"/>
        <v>NO OFERTADO</v>
      </c>
      <c r="AJ610" s="108" t="str">
        <f t="shared" si="74"/>
        <v>CORRECTO</v>
      </c>
      <c r="AK610" s="108"/>
      <c r="AL610" s="108"/>
      <c r="AM610" s="108"/>
      <c r="AN610" s="28"/>
      <c r="AO610" s="28"/>
      <c r="AP610" s="28"/>
      <c r="AQ610" s="29"/>
      <c r="AR610" s="108" t="str">
        <f t="shared" si="79"/>
        <v>NO OFERTADO</v>
      </c>
      <c r="AS610" s="109" t="str">
        <f t="shared" si="75"/>
        <v>CORRECTO</v>
      </c>
    </row>
    <row r="611" spans="1:45" ht="24" x14ac:dyDescent="0.25">
      <c r="A611" s="134">
        <v>2817</v>
      </c>
      <c r="B611" s="135">
        <v>2083</v>
      </c>
      <c r="C611" s="10" t="s">
        <v>3615</v>
      </c>
      <c r="D611" s="136" t="s">
        <v>411</v>
      </c>
      <c r="E611" s="136" t="s">
        <v>6</v>
      </c>
      <c r="F611" s="136" t="s">
        <v>101</v>
      </c>
      <c r="G611" s="136" t="s">
        <v>8</v>
      </c>
      <c r="H611" s="136" t="s">
        <v>7</v>
      </c>
      <c r="I611" s="137" t="s">
        <v>45</v>
      </c>
      <c r="J611" s="8">
        <v>1</v>
      </c>
      <c r="K611" s="8" t="s">
        <v>3616</v>
      </c>
      <c r="L611" s="9">
        <v>4578.72</v>
      </c>
      <c r="M611" s="138">
        <v>28</v>
      </c>
      <c r="N611" s="138">
        <f t="shared" si="72"/>
        <v>128204.16</v>
      </c>
      <c r="O611" s="11" t="s">
        <v>4165</v>
      </c>
      <c r="P611" s="22">
        <v>7.6209278157652363E-5</v>
      </c>
      <c r="Q611" s="22"/>
      <c r="R611" s="23">
        <v>6.0967422526121886E-3</v>
      </c>
      <c r="S611" s="7"/>
      <c r="T611" s="23">
        <v>6.0967422526121886E-3</v>
      </c>
      <c r="U611" s="11"/>
      <c r="V611" s="28"/>
      <c r="W611" s="28"/>
      <c r="X611" s="29"/>
      <c r="Y611" s="108" t="str">
        <f t="shared" si="76"/>
        <v>NO OFERTADO</v>
      </c>
      <c r="Z611" s="108" t="str">
        <f t="shared" si="73"/>
        <v>CORRECTO</v>
      </c>
      <c r="AA611" s="29">
        <f t="shared" si="77"/>
        <v>0</v>
      </c>
      <c r="AB611" s="23">
        <v>1.5241855631530471E-3</v>
      </c>
      <c r="AC611" s="7"/>
      <c r="AD611" s="23">
        <v>1.5241855631530471E-3</v>
      </c>
      <c r="AE611" s="28"/>
      <c r="AF611" s="28"/>
      <c r="AG611" s="28"/>
      <c r="AH611" s="29"/>
      <c r="AI611" s="108" t="str">
        <f t="shared" si="78"/>
        <v>NO OFERTADO</v>
      </c>
      <c r="AJ611" s="108" t="str">
        <f t="shared" si="74"/>
        <v>CORRECTO</v>
      </c>
      <c r="AK611" s="108"/>
      <c r="AL611" s="108"/>
      <c r="AM611" s="108"/>
      <c r="AN611" s="28"/>
      <c r="AO611" s="28"/>
      <c r="AP611" s="28"/>
      <c r="AQ611" s="29"/>
      <c r="AR611" s="108" t="str">
        <f t="shared" si="79"/>
        <v>NO OFERTADO</v>
      </c>
      <c r="AS611" s="109" t="str">
        <f t="shared" si="75"/>
        <v>CORRECTO</v>
      </c>
    </row>
    <row r="612" spans="1:45" ht="24" x14ac:dyDescent="0.25">
      <c r="A612" s="149">
        <v>2818</v>
      </c>
      <c r="B612" s="150">
        <v>2478</v>
      </c>
      <c r="C612" s="151" t="s">
        <v>3615</v>
      </c>
      <c r="D612" s="152" t="s">
        <v>660</v>
      </c>
      <c r="E612" s="152" t="s">
        <v>6</v>
      </c>
      <c r="F612" s="152" t="s">
        <v>101</v>
      </c>
      <c r="G612" s="152" t="s">
        <v>8</v>
      </c>
      <c r="H612" s="152" t="s">
        <v>7</v>
      </c>
      <c r="I612" s="153" t="s">
        <v>45</v>
      </c>
      <c r="J612" s="154">
        <v>1</v>
      </c>
      <c r="K612" s="154" t="s">
        <v>3616</v>
      </c>
      <c r="L612" s="155">
        <v>1357.89</v>
      </c>
      <c r="M612" s="156">
        <v>28</v>
      </c>
      <c r="N612" s="156">
        <f t="shared" si="72"/>
        <v>38020.920000000006</v>
      </c>
      <c r="O612" s="113" t="s">
        <v>4165</v>
      </c>
      <c r="P612" s="124">
        <v>2.2601036254126609E-5</v>
      </c>
      <c r="Q612" s="124"/>
      <c r="R612" s="125">
        <v>1.8080829003301287E-3</v>
      </c>
      <c r="S612" s="112"/>
      <c r="T612" s="125">
        <v>1.8080829003301287E-3</v>
      </c>
      <c r="U612" s="113"/>
      <c r="V612" s="114"/>
      <c r="W612" s="114"/>
      <c r="X612" s="115"/>
      <c r="Y612" s="116" t="str">
        <f t="shared" si="76"/>
        <v>NO OFERTADO</v>
      </c>
      <c r="Z612" s="116" t="str">
        <f t="shared" si="73"/>
        <v>CORRECTO</v>
      </c>
      <c r="AA612" s="115">
        <f t="shared" si="77"/>
        <v>0</v>
      </c>
      <c r="AB612" s="125">
        <v>4.5202072508253218E-4</v>
      </c>
      <c r="AC612" s="112"/>
      <c r="AD612" s="125">
        <v>4.5202072508253218E-4</v>
      </c>
      <c r="AE612" s="114"/>
      <c r="AF612" s="114"/>
      <c r="AG612" s="114"/>
      <c r="AH612" s="115"/>
      <c r="AI612" s="116" t="str">
        <f t="shared" si="78"/>
        <v>NO OFERTADO</v>
      </c>
      <c r="AJ612" s="116" t="str">
        <f t="shared" si="74"/>
        <v>CORRECTO</v>
      </c>
      <c r="AK612" s="116"/>
      <c r="AL612" s="116"/>
      <c r="AM612" s="116"/>
      <c r="AN612" s="114"/>
      <c r="AO612" s="114"/>
      <c r="AP612" s="114"/>
      <c r="AQ612" s="115"/>
      <c r="AR612" s="116" t="str">
        <f t="shared" si="79"/>
        <v>NO OFERTADO</v>
      </c>
      <c r="AS612" s="119" t="str">
        <f t="shared" si="75"/>
        <v>CORRECTO</v>
      </c>
    </row>
    <row r="613" spans="1:45" ht="12.75" thickBot="1" x14ac:dyDescent="0.3">
      <c r="I613" s="2"/>
      <c r="M613" s="15" t="s">
        <v>4697</v>
      </c>
      <c r="N613" s="14">
        <f>SUM(N6:N612)</f>
        <v>1682264457.8103342</v>
      </c>
      <c r="P613" s="18" t="s">
        <v>4702</v>
      </c>
      <c r="Q613" s="18"/>
      <c r="R613" s="21">
        <f>SUM(R6:R612)</f>
        <v>79.999999999999943</v>
      </c>
      <c r="S613" s="21">
        <f>SUM(S6:S612)</f>
        <v>15</v>
      </c>
      <c r="T613" s="21">
        <f>SUM(T6:T612)</f>
        <v>94.999999999999872</v>
      </c>
      <c r="X613" s="21"/>
      <c r="Z613" s="15" t="s">
        <v>4752</v>
      </c>
      <c r="AA613" s="120">
        <f>SUM(AA6:AA612)</f>
        <v>0</v>
      </c>
      <c r="AB613" s="21">
        <f>SUM(AB6:AB612)</f>
        <v>19.999999999999986</v>
      </c>
      <c r="AC613" s="21">
        <f>SUM(AC6:AC612)</f>
        <v>5.0000000000000018</v>
      </c>
      <c r="AD613" s="21">
        <f>SUM(AD6:AD612)</f>
        <v>24.999999999999972</v>
      </c>
    </row>
    <row r="614" spans="1:45" x14ac:dyDescent="0.25">
      <c r="M614" s="15"/>
      <c r="N614" s="13"/>
    </row>
    <row r="615" spans="1:45" x14ac:dyDescent="0.25">
      <c r="N615" s="14"/>
      <c r="P615" s="167"/>
    </row>
    <row r="616" spans="1:45" x14ac:dyDescent="0.25">
      <c r="N616" s="31"/>
    </row>
    <row r="620" spans="1:45" x14ac:dyDescent="0.25">
      <c r="M620" s="15"/>
      <c r="N620" s="14"/>
      <c r="O620" s="31"/>
    </row>
    <row r="621" spans="1:45" x14ac:dyDescent="0.25">
      <c r="M621" s="15"/>
      <c r="N621" s="13"/>
    </row>
  </sheetData>
  <autoFilter ref="A5:AS614" xr:uid="{00000000-0001-0000-0100-000000000000}"/>
  <sortState xmlns:xlrd2="http://schemas.microsoft.com/office/spreadsheetml/2017/richdata2" ref="A6:AI612">
    <sortCondition ref="C6:C612"/>
  </sortState>
  <mergeCells count="8">
    <mergeCell ref="AE1:AI1"/>
    <mergeCell ref="AN1:AR1"/>
    <mergeCell ref="F1:I1"/>
    <mergeCell ref="F2:I2"/>
    <mergeCell ref="U2:W2"/>
    <mergeCell ref="AE2:AG2"/>
    <mergeCell ref="AN2:AP2"/>
    <mergeCell ref="U1:Y1"/>
  </mergeCells>
  <conditionalFormatting sqref="Y7:Z612 AI7:AM612 AR7:AS612 Y6:Y612 AI6:AI612 AR6:AR612">
    <cfRule type="cellIs" dxfId="13" priority="154" operator="equal">
      <formula>"CORRECTO"</formula>
    </cfRule>
    <cfRule type="cellIs" dxfId="12" priority="155" operator="equal">
      <formula>$D$1963</formula>
    </cfRule>
  </conditionalFormatting>
  <conditionalFormatting sqref="Z6:Z612">
    <cfRule type="cellIs" dxfId="11" priority="13" operator="equal">
      <formula>"CORRECTO"</formula>
    </cfRule>
    <cfRule type="cellIs" dxfId="10" priority="14" operator="equal">
      <formula>$D$1996</formula>
    </cfRule>
  </conditionalFormatting>
  <conditionalFormatting sqref="AJ6:AM612">
    <cfRule type="cellIs" dxfId="9" priority="11" operator="equal">
      <formula>"CORRECTO"</formula>
    </cfRule>
    <cfRule type="cellIs" dxfId="8" priority="12" operator="equal">
      <formula>$D$1996</formula>
    </cfRule>
  </conditionalFormatting>
  <conditionalFormatting sqref="AS6:AS612">
    <cfRule type="cellIs" dxfId="7" priority="7" operator="equal">
      <formula>"CORRECTO"</formula>
    </cfRule>
    <cfRule type="cellIs" dxfId="6" priority="8" operator="equal">
      <formula>$D$1996</formula>
    </cfRule>
  </conditionalFormatting>
  <conditionalFormatting sqref="U2:W2">
    <cfRule type="expression" dxfId="5" priority="5">
      <formula>$Y$2&lt;80%</formula>
    </cfRule>
    <cfRule type="expression" dxfId="4" priority="6">
      <formula>$Y$2&gt;79.99%</formula>
    </cfRule>
  </conditionalFormatting>
  <conditionalFormatting sqref="AE2:AG2">
    <cfRule type="expression" dxfId="3" priority="3">
      <formula>$AI$2&lt;40%</formula>
    </cfRule>
    <cfRule type="expression" dxfId="2" priority="4">
      <formula>$AI$2&gt;39.99%</formula>
    </cfRule>
  </conditionalFormatting>
  <conditionalFormatting sqref="AN2:AP2">
    <cfRule type="expression" dxfId="1" priority="1">
      <formula>$X$2&gt;9.99%</formula>
    </cfRule>
    <cfRule type="expression" dxfId="0" priority="2">
      <formula>$X$2&lt;10%</formula>
    </cfRule>
  </conditionalFormatting>
  <dataValidations count="14">
    <dataValidation type="whole" allowBlank="1" showInputMessage="1" showErrorMessage="1" errorTitle="Valor no permitido" error="SOLO ACEPTA NUMEROS DE MAXIMO 3 DIGITOS._x000d__x000a_NO SE PERMITEN CARACTERES NI LETRAS." promptTitle="Validación" prompt="SOLO ACEPTA NUMEROS DE MAXIMO 3 DIGITOS._x000d__x000a_NO SE PERMITEN CARACTERES NI LETRAS._x000d__x000a_SI EL VALOR DE LA COLUMNA BASE ES IGUAL AL DE LA FILA ANTERIOR,_x000d__x000a_NO SE PUEDE REPETIR EL MISMO VALOR DE LA FILA ANTERIOR." sqref="V613:V623" xr:uid="{011E1F54-182A-429B-BD52-D54BA046C8B3}">
      <formula1>0</formula1>
      <formula2>999</formula2>
    </dataValidation>
    <dataValidation type="custom" allowBlank="1" showInputMessage="1" showErrorMessage="1" errorTitle="Valor no permitido" error="EL VALOR INGRESADO NO ES VALIDO._x000d__x000a__x000d__x000a_REGLAS:_x000d__x000a_o MINIMO: 0_x000d__x000a_o MAXIMO: 99999_x000d__x000a_o MAXIMO UN DIGITO DECIMAL_x000d__x000a__x000d__x000a_EJEMPLO VALIDO: 260.6_x000d__x000a_EJEMPLO NO VALIDO: 260.36" promptTitle="Validación de cantidad" prompt="SE PERMITEN NUMEROS ENTRE 0 Y 99999._x000d__x000a_SE PERMITE MAXIMO UN DIGITO DECIMAL._x000d__x000a__x000d__x000a_EJEMPLOS VALIDOS:_x000d__x000a_o 260_x000d__x000a_o 260.6_x000d__x000a_o 0.6_x000d__x000a_o 99999_x000d__x000a__x000d__x000a_NO SE PERMITEN DOS O MAS DECIMALES." sqref="W613:W623" xr:uid="{1D3FE6CC-0DF1-4E98-95DF-97626C03E63D}">
      <formula1>AND(ISNUMBER(W613),W613&gt;=0,W613&lt;=99999,ROUND(W613,1)=W613)</formula1>
    </dataValidation>
    <dataValidation type="custom" allowBlank="1" showInputMessage="1" showErrorMessage="1" errorTitle="Valor no permitido" error="EL VALOR INGRESADO NO ES VALIDO._x000d__x000a__x000d__x000a_SOLO SE PERMITEN:_x000d__x000a_o NUMEROS DE MAXIMO 8 DIGITOS_x000d__x000a_o MAG_x000d__x000a_o VND_x000d__x000a_o DB" promptTitle="Validación" prompt="SOLO SE PERMITEN:_x000d__x000a_o NUMEROS DE MAXIMO 8 DIGITOS_x000d__x000a_o MAG_x000d__x000a_o VND_x000d__x000a_o DB" sqref="U6:U612" xr:uid="{62D8286D-D38D-4D12-B152-1F66C4F4E05C}">
      <formula1>OR(AND(ISNUMBER(U6),U6&gt;=0,U6&lt;=99999999),UPPER(U6)="MAG",UPPER(U6)="VND",UPPER(U6)="DB")</formula1>
    </dataValidation>
    <dataValidation type="custom" allowBlank="1" showInputMessage="1" showErrorMessage="1" errorTitle="Valor no permitido" error="EL VALOR INGRESADO NO ES VALIDO._x000d__x000a__x000d__x000a_SOLO SE PERMITEN:_x000d__x000a_o NUMEROS DE MAXIMO 8 DIGITOS_x000d__x000a_o MAG_x000d__x000a_o VND_x000d__x000a_o DB" promptTitle="Validación" prompt="SOLO SE PERMITEN:_x000d__x000a_o NUMEROS DE MAXIMO 8 DIGITOS_x000d__x000a_o MAG_x000d__x000a_o VND_x000d__x000a_o DB" sqref="AE6:AE612" xr:uid="{EC94F4AD-10DF-4CBD-986E-B056F356B10E}">
      <formula1>OR(AND(ISNUMBER(AE6),AE6&gt;=0,AE6&lt;=99999999),UPPER(AE6)="MAG",UPPER(AE6)="VND",UPPER(AE6)="DB")</formula1>
    </dataValidation>
    <dataValidation type="custom" allowBlank="1" showInputMessage="1" showErrorMessage="1" errorTitle="Valor no permitido" error="EL VALOR INGRESADO NO ES VALIDO._x000d__x000a__x000d__x000a_SOLO SE PERMITEN:_x000d__x000a_o NUMEROS DE MAXIMO 8 DIGITOS_x000d__x000a_o MAG_x000d__x000a_o VND_x000d__x000a_o DB" promptTitle="Validación" prompt="SOLO SE PERMITEN:_x000d__x000a_o NUMEROS DE MAXIMO 8 DIGITOS_x000d__x000a_o MAG_x000d__x000a_o VND_x000d__x000a_o DB" sqref="AN6:AN612" xr:uid="{5596E88D-CC96-4481-BBED-15C9EB47BD44}">
      <formula1>OR(AND(ISNUMBER(AN6),AN6&gt;=0,AN6&lt;=99999999),UPPER(AN6)="MAG",UPPER(AN6)="VND",UPPER(AN6)="DB")</formula1>
    </dataValidation>
    <dataValidation type="custom" allowBlank="1" showInputMessage="1" showErrorMessage="1" errorTitle="Valor no permitido" error="SOLO ACEPTA NUMEROS DE MAXIMO 3 DIGITOS O LAS PARTICULAS MAG, VND, DB, ND._x000d__x000a_NO SE PERMITEN OTROS CARACTERES NI LETRAS." promptTitle="Validación" prompt="SOLO ACEPTA NUMEROS DE MAXIMO 3 DIGITOS O LAS PARTICULAS MAG, VND, DB, ND._x000d__x000a_NO SE PERMITEN OTROS CARACTERES NI LETRAS." sqref="V6:V612" xr:uid="{CF43E862-93F3-4B40-8CD5-6348FBB3C8CA}">
      <formula1>OR(AND(ISNUMBER(V6),V6&gt;=0,V6&lt;=999),V6="MAG",V6="VND",V6="DB",V6="ND")</formula1>
    </dataValidation>
    <dataValidation type="custom" allowBlank="1" showInputMessage="1" showErrorMessage="1" errorTitle="Valor no permitido" error="SOLO ACEPTA NUMEROS DE MAXIMO 3 DIGITOS O LAS PARTICULAS MAG, VND, DB, ND._x000d__x000a_NO SE PERMITEN OTROS CARACTERES NI LETRAS." promptTitle="Validación" prompt="SOLO ACEPTA NUMEROS DE MAXIMO 3 DIGITOS O LAS PARTICULAS MAG, VND, DB, ND._x000d__x000a_NO SE PERMITEN OTROS CARACTERES NI LETRAS." sqref="AF6:AF612" xr:uid="{33FE27F5-8ABD-476B-937D-8A6E8C5EE4B2}">
      <formula1>OR(AND(ISNUMBER(AF6),AF6&gt;=0,AF6&lt;=999),AF6="MAG",AF6="VND",AF6="DB",AF6="ND")</formula1>
    </dataValidation>
    <dataValidation type="custom" allowBlank="1" showInputMessage="1" showErrorMessage="1" errorTitle="Valor no permitido" error="SOLO ACEPTA NUMEROS DE MAXIMO 3 DIGITOS O LAS PARTICULAS MAG, VND, DB, ND._x000d__x000a_NO SE PERMITEN OTROS CARACTERES NI LETRAS." promptTitle="Validación" prompt="SOLO ACEPTA NUMEROS DE MAXIMO 3 DIGITOS O LAS PARTICULAS MAG, VND, DB, ND._x000d__x000a_NO SE PERMITEN OTROS CARACTERES NI LETRAS." sqref="AO6:AO612" xr:uid="{91CE672A-975A-4279-BA0D-A27B5999032B}">
      <formula1>OR(AND(ISNUMBER(AO6),AO6&gt;=0,AO6&lt;=999),AO6="MAG",AO6="VND",AO6="DB",AO6="ND")</formula1>
    </dataValidation>
    <dataValidation type="custom" allowBlank="1" showInputMessage="1" showErrorMessage="1" errorTitle="Valor no permitido" error="EL VALOR INGRESADO NO ES VALIDO._x000d__x000a__x000d__x000a_REGLAS:_x000d__x000a_o MINIMO: 0_x000d__x000a_o MAXIMO: 99999_x000d__x000a_o MAXIMO UN DIGITO DECIMAL_x000d__x000a__x000d__x000a_EJEMPLO VALIDO: 260.6_x000d__x000a_EJEMPLO NO VALIDO: 260.36" promptTitle="Validación de cantidad" prompt="SE PERMITEN NUMEROS ENTRE 0 Y 99999._x000d__x000a_SE PERMITE MAXIMO UN DIGITO DECIMAL._x000d__x000a__x000d__x000a_EJEMPLOS VALIDOS:_x000d__x000a_o 260_x000d__x000a_o 260.6_x000d__x000a_o 0.6_x000d__x000a_o 99999_x000d__x000a__x000d__x000a_NO SE PERMITEN DOS O MAS DECIMALES." sqref="W6:W612" xr:uid="{3CBA71EB-BB27-4C79-9D21-3866B58DB7E6}">
      <formula1>AND(ISNUMBER(W6),W6&gt;=0,W6&lt;=99999,ROUND(W6,1)=W6)</formula1>
    </dataValidation>
    <dataValidation type="custom" allowBlank="1" showInputMessage="1" showErrorMessage="1" errorTitle="Valor no permitido" error="EL VALOR INGRESADO NO ES VALIDO._x000d__x000a__x000d__x000a_REGLAS:_x000d__x000a_o MINIMO: 0_x000d__x000a_o MAXIMO: 99999_x000d__x000a_o MAXIMO UN DIGITO DECIMAL_x000d__x000a__x000d__x000a_EJEMPLO VALIDO: 260.6_x000d__x000a_EJEMPLO NO VALIDO: 260.36" promptTitle="Validación de cantidad" prompt="SE PERMITEN NUMEROS ENTRE 0 Y 99999._x000d__x000a_SE PERMITE MAXIMO UN DIGITO DECIMAL._x000d__x000a__x000d__x000a_EJEMPLOS VALIDOS:_x000d__x000a_o 260_x000d__x000a_o 260.6_x000d__x000a_o 0.6_x000d__x000a_o 99999_x000d__x000a__x000d__x000a_NO SE PERMITEN DOS O MAS DECIMALES." sqref="AG6:AG612" xr:uid="{A88B51D8-C7BC-4EDC-8334-A6B18E9B36B4}">
      <formula1>AND(ISNUMBER(AG6),AG6&gt;=0,AG6&lt;=99999,ROUND(AG6,1)=AG6)</formula1>
    </dataValidation>
    <dataValidation type="custom" allowBlank="1" showInputMessage="1" showErrorMessage="1" errorTitle="Valor no permitido" error="EL VALOR INGRESADO NO ES VALIDO._x000d__x000a__x000d__x000a_REGLAS:_x000d__x000a_o MINIMO: 0_x000d__x000a_o MAXIMO: 99999_x000d__x000a_o MAXIMO UN DIGITO DECIMAL_x000d__x000a__x000d__x000a_EJEMPLO VALIDO: 260.6_x000d__x000a_EJEMPLO NO VALIDO: 260.36" promptTitle="Validación de cantidad" prompt="SE PERMITEN NUMEROS ENTRE 0 Y 99999._x000d__x000a_SE PERMITE MAXIMO UN DIGITO DECIMAL._x000d__x000a__x000d__x000a_EJEMPLOS VALIDOS:_x000d__x000a_o 260_x000d__x000a_o 260.6_x000d__x000a_o 0.6_x000d__x000a_o 99999_x000d__x000a__x000d__x000a_NO SE PERMITEN DOS O MAS DECIMALES." sqref="AP6:AP612" xr:uid="{CCB12676-1569-4015-868A-8EF53487ABEB}">
      <formula1>AND(ISNUMBER(AP6),AP6&gt;=0,AP6&lt;=99999,ROUND(AP6,1)=AP6)</formula1>
    </dataValidation>
    <dataValidation type="custom" showInputMessage="1" showErrorMessage="1" errorTitle="Error en X" error="EL VALOR INGRESADO NO ES VALIDO._x000d__x000a__x000d__x000a_VERIFIQUE QUE:_x000d__x000a_o SEA UN NUMERO MAYOR A 0_x000d__x000a_o NO SUPERE EL VALOR PERMITIDO EN LA COLUMNA I_x000d__x000a_o LAS OPCIONES ANTERIORES ESTEN DILIGENCIADAS" promptTitle="Validación X" prompt="o Obligatorio_x000d__x000a_o Solo números mayores a 0_x000d__x000a_o Si I tiene valor, X no puede superarlo_x000d__x000a_o Si I está vacía o en 0, permite cualquier valor positivo" sqref="X6:X612" xr:uid="{299B304D-E467-470C-B22C-9D601988E05E}">
      <formula1>AND(ISNUMBER(X6),X6&gt;0,OR(I6="",I6=0,X6&lt;=I6))</formula1>
    </dataValidation>
    <dataValidation type="custom" showInputMessage="1" showErrorMessage="1" errorTitle="ERROR DE VALIDACION" error="ERROR EN EL INGRESO DEL VALOR._x000d__x000a__x000d__x000a_o EL VALOR ES MENOR QUE EL INGRESADO EN LA OPCIÓN 1_x000d__x000a_o EL VALOR SUPERA EL VALOR PERMITIDO EN LA COLUMNA I_x000d__x000a_o ESTA INCLUYENDO TEXTO O CARACTERES" promptTitle="Validación AH" prompt="o Obligatorio_x000d__x000a_o Solo números mayores a 0_x000d__x000a_o El valor no puede ser menor que el ingresado en la OPCIÓN 1_x000d__x000a_o El valor no puede superar el valor permitido en la columna I" sqref="AH6:AH612" xr:uid="{F89C6D9C-EC3C-4009-AF8D-9D396B35CD09}">
      <formula1>AND(ISNUMBER(AH6),AH6&gt;0,X6&lt;&gt;"",AH6&gt;=X6,OR(I6="",I6=0,AH6&lt;=I6))</formula1>
    </dataValidation>
    <dataValidation type="custom" showInputMessage="1" showErrorMessage="1" errorTitle="ERROR DE VALIDACION" error="ERROR EN EL INGRESO DEL VALOR._x000d__x000a__x000d__x000a_o EL VALOR ES MENOR QUE EL INGRESADO EN LA OPCIÓN 2_x000d__x000a_o EL VALOR SUPERA EL VALOR PERMITIDO EN LA COLUMNA I_x000d__x000a_o ESTA INCLUYENDO TEXTO O CARACTERES" promptTitle="Validación AP" prompt="o Obligatorio_x000d__x000a_o Solo números mayores a 0_x000d__x000a_o El valor no puede ser menor que el ingresado en la OPCIÓN 2_x000d__x000a_o El valor no puede superar el valor permitido en la columna I" sqref="AQ6:AQ612" xr:uid="{471FB5E1-2988-495D-B861-3A757435F666}">
      <formula1>AND(ISNUMBER(AQ6),AQ6&gt;0,AH6&lt;&gt;"",AQ6&gt;=AH6,OR(I6="",I6=0,AQ6&lt;=I6))</formula1>
    </dataValidation>
  </dataValidations>
  <hyperlinks>
    <hyperlink ref="K603" r:id="rId1" display="https://www.vademecum.es/principios-activos-vosoritida-m05bx07" xr:uid="{00000000-0004-0000-0100-000000000000}"/>
  </hyperlinks>
  <pageMargins left="0.7" right="0.7" top="0.75" bottom="0.75" header="0.3" footer="0.3"/>
  <pageSetup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CE1805-505A-4450-94EA-ACB49153727F}">
  <sheetPr codeName="Hoja3"/>
  <dimension ref="A1:E45"/>
  <sheetViews>
    <sheetView tabSelected="1" topLeftCell="A20" workbookViewId="0">
      <selection activeCell="C27" sqref="C27"/>
    </sheetView>
  </sheetViews>
  <sheetFormatPr baseColWidth="10" defaultRowHeight="15" x14ac:dyDescent="0.25"/>
  <cols>
    <col min="1" max="1" width="16.28515625" style="61" customWidth="1"/>
    <col min="2" max="2" width="22.140625" style="61" customWidth="1"/>
    <col min="3" max="3" width="68.28515625" style="61" customWidth="1"/>
    <col min="4" max="4" width="20" style="61" customWidth="1"/>
    <col min="5" max="5" width="26.140625" style="61" customWidth="1"/>
    <col min="6" max="16384" width="11.42578125" style="61"/>
  </cols>
  <sheetData>
    <row r="1" spans="1:5" x14ac:dyDescent="0.25">
      <c r="A1" s="32"/>
      <c r="B1" s="59"/>
      <c r="C1" s="60"/>
      <c r="D1" s="32"/>
      <c r="E1" s="59"/>
    </row>
    <row r="2" spans="1:5" x14ac:dyDescent="0.25">
      <c r="A2" s="90" t="s">
        <v>4775</v>
      </c>
      <c r="B2" s="91"/>
      <c r="C2" s="91"/>
      <c r="D2" s="91"/>
      <c r="E2" s="59"/>
    </row>
    <row r="3" spans="1:5" x14ac:dyDescent="0.25">
      <c r="A3" s="32"/>
      <c r="B3" s="59"/>
      <c r="C3" s="60"/>
      <c r="D3" s="32"/>
      <c r="E3" s="59"/>
    </row>
    <row r="4" spans="1:5" x14ac:dyDescent="0.25">
      <c r="A4" s="43" t="s">
        <v>4776</v>
      </c>
      <c r="B4" s="44" t="s">
        <v>4777</v>
      </c>
      <c r="C4" s="45" t="s">
        <v>4778</v>
      </c>
      <c r="D4" s="43" t="s">
        <v>4779</v>
      </c>
      <c r="E4" s="43" t="s">
        <v>4780</v>
      </c>
    </row>
    <row r="5" spans="1:5" x14ac:dyDescent="0.25">
      <c r="A5" s="42" t="s">
        <v>4781</v>
      </c>
      <c r="B5" s="33" t="s">
        <v>4758</v>
      </c>
      <c r="C5" s="34" t="s">
        <v>4782</v>
      </c>
      <c r="D5" s="41" t="s">
        <v>4783</v>
      </c>
      <c r="E5" s="41" t="s">
        <v>4784</v>
      </c>
    </row>
    <row r="6" spans="1:5" ht="38.25" customHeight="1" x14ac:dyDescent="0.25">
      <c r="A6" s="42" t="s">
        <v>4906</v>
      </c>
      <c r="B6" s="33" t="s">
        <v>4818</v>
      </c>
      <c r="C6" s="34" t="s">
        <v>4907</v>
      </c>
      <c r="D6" s="41" t="s">
        <v>4783</v>
      </c>
      <c r="E6" s="41" t="s">
        <v>4784</v>
      </c>
    </row>
    <row r="7" spans="1:5" ht="47.25" customHeight="1" x14ac:dyDescent="0.25">
      <c r="A7" s="42" t="s">
        <v>4908</v>
      </c>
      <c r="B7" s="33" t="s">
        <v>0</v>
      </c>
      <c r="C7" s="34" t="s">
        <v>4909</v>
      </c>
      <c r="D7" s="41" t="s">
        <v>4783</v>
      </c>
      <c r="E7" s="41" t="s">
        <v>4788</v>
      </c>
    </row>
    <row r="8" spans="1:5" ht="47.25" customHeight="1" x14ac:dyDescent="0.25">
      <c r="A8" s="42" t="s">
        <v>4785</v>
      </c>
      <c r="B8" s="33" t="s">
        <v>1</v>
      </c>
      <c r="C8" s="34" t="s">
        <v>4910</v>
      </c>
      <c r="D8" s="41" t="s">
        <v>4783</v>
      </c>
      <c r="E8" s="41" t="s">
        <v>4788</v>
      </c>
    </row>
    <row r="9" spans="1:5" ht="47.25" customHeight="1" x14ac:dyDescent="0.25">
      <c r="A9" s="42" t="s">
        <v>4789</v>
      </c>
      <c r="B9" s="33" t="s">
        <v>4792</v>
      </c>
      <c r="C9" s="34" t="s">
        <v>4793</v>
      </c>
      <c r="D9" s="41" t="s">
        <v>4783</v>
      </c>
      <c r="E9" s="41" t="s">
        <v>4788</v>
      </c>
    </row>
    <row r="10" spans="1:5" ht="87" customHeight="1" x14ac:dyDescent="0.25">
      <c r="A10" s="42" t="s">
        <v>4790</v>
      </c>
      <c r="B10" s="33" t="s">
        <v>4941</v>
      </c>
      <c r="C10" s="35" t="s">
        <v>4911</v>
      </c>
      <c r="D10" s="41" t="s">
        <v>4783</v>
      </c>
      <c r="E10" s="41" t="s">
        <v>4788</v>
      </c>
    </row>
    <row r="11" spans="1:5" ht="43.5" customHeight="1" x14ac:dyDescent="0.25">
      <c r="A11" s="42" t="s">
        <v>4791</v>
      </c>
      <c r="B11" s="33" t="s">
        <v>4942</v>
      </c>
      <c r="C11" s="34" t="s">
        <v>4912</v>
      </c>
      <c r="D11" s="41" t="s">
        <v>4783</v>
      </c>
      <c r="E11" s="41" t="s">
        <v>4788</v>
      </c>
    </row>
    <row r="12" spans="1:5" ht="33.75" customHeight="1" x14ac:dyDescent="0.25">
      <c r="A12" s="42" t="s">
        <v>4794</v>
      </c>
      <c r="B12" s="33" t="s">
        <v>4797</v>
      </c>
      <c r="C12" s="34" t="s">
        <v>4913</v>
      </c>
      <c r="D12" s="41" t="s">
        <v>4783</v>
      </c>
      <c r="E12" s="41" t="s">
        <v>4788</v>
      </c>
    </row>
    <row r="13" spans="1:5" ht="66.75" customHeight="1" x14ac:dyDescent="0.25">
      <c r="A13" s="42" t="s">
        <v>4795</v>
      </c>
      <c r="B13" s="33" t="s">
        <v>4814</v>
      </c>
      <c r="C13" s="34" t="s">
        <v>4914</v>
      </c>
      <c r="D13" s="41" t="s">
        <v>4783</v>
      </c>
      <c r="E13" s="41" t="s">
        <v>4784</v>
      </c>
    </row>
    <row r="14" spans="1:5" ht="54.75" customHeight="1" x14ac:dyDescent="0.25">
      <c r="A14" s="42" t="s">
        <v>4796</v>
      </c>
      <c r="B14" s="33" t="s">
        <v>4943</v>
      </c>
      <c r="C14" s="34" t="s">
        <v>4915</v>
      </c>
      <c r="D14" s="41" t="s">
        <v>4783</v>
      </c>
      <c r="E14" s="41" t="s">
        <v>4784</v>
      </c>
    </row>
    <row r="15" spans="1:5" ht="37.5" customHeight="1" x14ac:dyDescent="0.25">
      <c r="A15" s="42" t="s">
        <v>4798</v>
      </c>
      <c r="B15" s="33" t="s">
        <v>4786</v>
      </c>
      <c r="C15" s="34" t="s">
        <v>4787</v>
      </c>
      <c r="D15" s="41" t="s">
        <v>4783</v>
      </c>
      <c r="E15" s="41" t="s">
        <v>4788</v>
      </c>
    </row>
    <row r="16" spans="1:5" ht="75" customHeight="1" x14ac:dyDescent="0.25">
      <c r="A16" s="42" t="s">
        <v>4948</v>
      </c>
      <c r="B16" s="33" t="s">
        <v>4819</v>
      </c>
      <c r="C16" s="34" t="s">
        <v>4916</v>
      </c>
      <c r="D16" s="41" t="s">
        <v>4783</v>
      </c>
      <c r="E16" s="41" t="s">
        <v>4784</v>
      </c>
    </row>
    <row r="17" spans="1:5" ht="47.25" customHeight="1" x14ac:dyDescent="0.25">
      <c r="A17" s="42" t="s">
        <v>4799</v>
      </c>
      <c r="B17" s="33" t="s">
        <v>4597</v>
      </c>
      <c r="C17" s="34" t="s">
        <v>4918</v>
      </c>
      <c r="D17" s="41" t="s">
        <v>4783</v>
      </c>
      <c r="E17" s="41" t="s">
        <v>4784</v>
      </c>
    </row>
    <row r="18" spans="1:5" ht="47.25" customHeight="1" x14ac:dyDescent="0.25">
      <c r="A18" s="42" t="s">
        <v>4917</v>
      </c>
      <c r="B18" s="33" t="s">
        <v>4947</v>
      </c>
      <c r="C18" s="34" t="s">
        <v>4949</v>
      </c>
      <c r="D18" s="41" t="s">
        <v>4783</v>
      </c>
      <c r="E18" s="41" t="s">
        <v>4784</v>
      </c>
    </row>
    <row r="19" spans="1:5" ht="60" x14ac:dyDescent="0.25">
      <c r="A19" s="42" t="s">
        <v>4800</v>
      </c>
      <c r="B19" s="33" t="s">
        <v>4696</v>
      </c>
      <c r="C19" s="34" t="s">
        <v>4919</v>
      </c>
      <c r="D19" s="41" t="s">
        <v>4783</v>
      </c>
      <c r="E19" s="41" t="s">
        <v>4788</v>
      </c>
    </row>
    <row r="20" spans="1:5" ht="48" x14ac:dyDescent="0.25">
      <c r="A20" s="42" t="s">
        <v>4801</v>
      </c>
      <c r="B20" s="33" t="s">
        <v>4704</v>
      </c>
      <c r="C20" s="34" t="s">
        <v>4927</v>
      </c>
      <c r="D20" s="41" t="s">
        <v>4783</v>
      </c>
      <c r="E20" s="41" t="s">
        <v>4784</v>
      </c>
    </row>
    <row r="21" spans="1:5" ht="60" x14ac:dyDescent="0.25">
      <c r="A21" s="42" t="s">
        <v>4920</v>
      </c>
      <c r="B21" s="33" t="s">
        <v>4703</v>
      </c>
      <c r="C21" s="34" t="s">
        <v>4926</v>
      </c>
      <c r="D21" s="41" t="s">
        <v>4783</v>
      </c>
      <c r="E21" s="41" t="s">
        <v>4784</v>
      </c>
    </row>
    <row r="22" spans="1:5" ht="43.5" customHeight="1" x14ac:dyDescent="0.25">
      <c r="A22" s="41" t="s">
        <v>4950</v>
      </c>
      <c r="B22" s="33" t="s">
        <v>4698</v>
      </c>
      <c r="C22" s="34" t="s">
        <v>4921</v>
      </c>
      <c r="D22" s="41" t="s">
        <v>4783</v>
      </c>
      <c r="E22" s="41" t="s">
        <v>4784</v>
      </c>
    </row>
    <row r="23" spans="1:5" ht="43.5" customHeight="1" x14ac:dyDescent="0.25">
      <c r="A23" s="41" t="s">
        <v>4951</v>
      </c>
      <c r="B23" s="33" t="s">
        <v>4699</v>
      </c>
      <c r="C23" s="34" t="s">
        <v>4802</v>
      </c>
      <c r="D23" s="41" t="s">
        <v>4783</v>
      </c>
      <c r="E23" s="41" t="s">
        <v>4784</v>
      </c>
    </row>
    <row r="24" spans="1:5" ht="43.5" customHeight="1" x14ac:dyDescent="0.25">
      <c r="A24" s="41" t="s">
        <v>4952</v>
      </c>
      <c r="B24" s="33" t="s">
        <v>4700</v>
      </c>
      <c r="C24" s="36" t="s">
        <v>4922</v>
      </c>
      <c r="D24" s="41" t="s">
        <v>4783</v>
      </c>
      <c r="E24" s="41" t="s">
        <v>4784</v>
      </c>
    </row>
    <row r="25" spans="1:5" ht="180" x14ac:dyDescent="0.25">
      <c r="A25" s="41" t="s">
        <v>4953</v>
      </c>
      <c r="B25" s="33" t="s">
        <v>4747</v>
      </c>
      <c r="C25" s="34" t="s">
        <v>4803</v>
      </c>
      <c r="D25" s="41" t="s">
        <v>4804</v>
      </c>
      <c r="E25" s="41" t="s">
        <v>4788</v>
      </c>
    </row>
    <row r="26" spans="1:5" ht="168" x14ac:dyDescent="0.25">
      <c r="A26" s="41" t="s">
        <v>4954</v>
      </c>
      <c r="B26" s="33" t="s">
        <v>4748</v>
      </c>
      <c r="C26" s="34" t="s">
        <v>4955</v>
      </c>
      <c r="D26" s="41" t="s">
        <v>4804</v>
      </c>
      <c r="E26" s="41" t="s">
        <v>4788</v>
      </c>
    </row>
    <row r="27" spans="1:5" ht="168" x14ac:dyDescent="0.25">
      <c r="A27" s="41" t="s">
        <v>4956</v>
      </c>
      <c r="B27" s="33" t="s">
        <v>4749</v>
      </c>
      <c r="C27" s="34" t="s">
        <v>4957</v>
      </c>
      <c r="D27" s="41" t="s">
        <v>4804</v>
      </c>
      <c r="E27" s="41" t="s">
        <v>4784</v>
      </c>
    </row>
    <row r="28" spans="1:5" ht="52.5" customHeight="1" x14ac:dyDescent="0.25">
      <c r="A28" s="41" t="s">
        <v>4958</v>
      </c>
      <c r="B28" s="33" t="s">
        <v>4945</v>
      </c>
      <c r="C28" s="34" t="s">
        <v>4924</v>
      </c>
      <c r="D28" s="41" t="s">
        <v>4804</v>
      </c>
      <c r="E28" s="41" t="s">
        <v>4784</v>
      </c>
    </row>
    <row r="29" spans="1:5" ht="120" x14ac:dyDescent="0.25">
      <c r="A29" s="41" t="s">
        <v>4959</v>
      </c>
      <c r="B29" s="41" t="s">
        <v>4807</v>
      </c>
      <c r="C29" s="34" t="s">
        <v>4960</v>
      </c>
      <c r="D29" s="41" t="s">
        <v>4806</v>
      </c>
      <c r="E29" s="41" t="s">
        <v>4788</v>
      </c>
    </row>
    <row r="30" spans="1:5" ht="108" x14ac:dyDescent="0.25">
      <c r="A30" s="41" t="s">
        <v>4961</v>
      </c>
      <c r="B30" s="46" t="s">
        <v>4928</v>
      </c>
      <c r="C30" s="36" t="s">
        <v>4929</v>
      </c>
      <c r="D30" s="46" t="s">
        <v>4806</v>
      </c>
      <c r="E30" s="46" t="s">
        <v>4788</v>
      </c>
    </row>
    <row r="31" spans="1:5" ht="60" x14ac:dyDescent="0.25">
      <c r="A31" s="37" t="s">
        <v>4962</v>
      </c>
      <c r="B31" s="38" t="s">
        <v>4808</v>
      </c>
      <c r="C31" s="34" t="s">
        <v>4963</v>
      </c>
      <c r="D31" s="41" t="s">
        <v>4805</v>
      </c>
      <c r="E31" s="41" t="s">
        <v>4784</v>
      </c>
    </row>
    <row r="32" spans="1:5" x14ac:dyDescent="0.25">
      <c r="A32" s="92" t="s">
        <v>4925</v>
      </c>
      <c r="B32" s="93"/>
      <c r="C32" s="45" t="s">
        <v>4778</v>
      </c>
      <c r="D32" s="43" t="s">
        <v>4779</v>
      </c>
      <c r="E32" s="43" t="s">
        <v>4780</v>
      </c>
    </row>
    <row r="33" spans="1:5" ht="60" x14ac:dyDescent="0.25">
      <c r="A33" s="88" t="s">
        <v>4964</v>
      </c>
      <c r="B33" s="89"/>
      <c r="C33" s="62" t="s">
        <v>4965</v>
      </c>
      <c r="D33" s="41" t="s">
        <v>4809</v>
      </c>
      <c r="E33" s="41" t="s">
        <v>4784</v>
      </c>
    </row>
    <row r="34" spans="1:5" ht="63.75" customHeight="1" x14ac:dyDescent="0.25">
      <c r="A34" s="88" t="s">
        <v>4966</v>
      </c>
      <c r="B34" s="89"/>
      <c r="C34" s="62" t="s">
        <v>4967</v>
      </c>
      <c r="D34" s="41" t="s">
        <v>4809</v>
      </c>
      <c r="E34" s="41" t="s">
        <v>4784</v>
      </c>
    </row>
    <row r="35" spans="1:5" ht="68.25" customHeight="1" x14ac:dyDescent="0.25">
      <c r="A35" s="88" t="s">
        <v>4968</v>
      </c>
      <c r="B35" s="89"/>
      <c r="C35" s="62" t="s">
        <v>4969</v>
      </c>
      <c r="D35" s="41" t="s">
        <v>4805</v>
      </c>
      <c r="E35" s="41" t="s">
        <v>4784</v>
      </c>
    </row>
    <row r="36" spans="1:5" ht="77.25" customHeight="1" x14ac:dyDescent="0.25">
      <c r="A36" s="88" t="s">
        <v>4970</v>
      </c>
      <c r="B36" s="89"/>
      <c r="C36" s="62" t="s">
        <v>4971</v>
      </c>
      <c r="D36" s="41" t="s">
        <v>4805</v>
      </c>
      <c r="E36" s="41" t="s">
        <v>4784</v>
      </c>
    </row>
    <row r="37" spans="1:5" ht="77.25" customHeight="1" x14ac:dyDescent="0.25">
      <c r="A37" s="88" t="s">
        <v>4972</v>
      </c>
      <c r="B37" s="89"/>
      <c r="C37" s="62" t="s">
        <v>4973</v>
      </c>
      <c r="D37" s="41" t="s">
        <v>4805</v>
      </c>
      <c r="E37" s="41" t="s">
        <v>4784</v>
      </c>
    </row>
    <row r="38" spans="1:5" ht="77.25" customHeight="1" x14ac:dyDescent="0.25">
      <c r="A38" s="88" t="s">
        <v>4974</v>
      </c>
      <c r="B38" s="89"/>
      <c r="C38" s="62" t="s">
        <v>4975</v>
      </c>
      <c r="D38" s="41" t="s">
        <v>4805</v>
      </c>
      <c r="E38" s="41" t="s">
        <v>4784</v>
      </c>
    </row>
    <row r="39" spans="1:5" ht="74.25" customHeight="1" x14ac:dyDescent="0.25">
      <c r="A39" s="88" t="s">
        <v>4976</v>
      </c>
      <c r="B39" s="89"/>
      <c r="C39" s="62" t="s">
        <v>4977</v>
      </c>
      <c r="D39" s="41" t="s">
        <v>4809</v>
      </c>
      <c r="E39" s="41" t="s">
        <v>4784</v>
      </c>
    </row>
    <row r="40" spans="1:5" ht="85.5" customHeight="1" x14ac:dyDescent="0.25">
      <c r="A40" s="88" t="s">
        <v>4978</v>
      </c>
      <c r="B40" s="89"/>
      <c r="C40" s="62" t="s">
        <v>4979</v>
      </c>
      <c r="D40" s="41" t="s">
        <v>4805</v>
      </c>
      <c r="E40" s="41" t="s">
        <v>4784</v>
      </c>
    </row>
    <row r="41" spans="1:5" ht="48" x14ac:dyDescent="0.25">
      <c r="A41" s="96" t="s">
        <v>4939</v>
      </c>
      <c r="B41" s="97"/>
      <c r="C41" s="34" t="s">
        <v>4940</v>
      </c>
      <c r="D41" s="41" t="s">
        <v>4806</v>
      </c>
      <c r="E41" s="41" t="s">
        <v>4788</v>
      </c>
    </row>
    <row r="42" spans="1:5" ht="24.75" customHeight="1" x14ac:dyDescent="0.25">
      <c r="A42" s="96" t="s">
        <v>4935</v>
      </c>
      <c r="B42" s="97"/>
      <c r="C42" s="34" t="s">
        <v>4810</v>
      </c>
      <c r="D42" s="41" t="s">
        <v>4804</v>
      </c>
      <c r="E42" s="41" t="s">
        <v>4784</v>
      </c>
    </row>
    <row r="43" spans="1:5" ht="24.75" customHeight="1" x14ac:dyDescent="0.25">
      <c r="A43" s="94" t="s">
        <v>4936</v>
      </c>
      <c r="B43" s="95"/>
      <c r="C43" s="34" t="s">
        <v>4811</v>
      </c>
      <c r="D43" s="41" t="s">
        <v>4804</v>
      </c>
      <c r="E43" s="41" t="s">
        <v>4784</v>
      </c>
    </row>
    <row r="44" spans="1:5" ht="24.75" customHeight="1" x14ac:dyDescent="0.25">
      <c r="A44" s="94" t="s">
        <v>4937</v>
      </c>
      <c r="B44" s="95"/>
      <c r="C44" s="34" t="s">
        <v>4812</v>
      </c>
      <c r="D44" s="41" t="s">
        <v>4804</v>
      </c>
      <c r="E44" s="41" t="s">
        <v>4784</v>
      </c>
    </row>
    <row r="45" spans="1:5" ht="24.75" customHeight="1" x14ac:dyDescent="0.25">
      <c r="A45" s="94" t="s">
        <v>4938</v>
      </c>
      <c r="B45" s="95"/>
      <c r="C45" s="34" t="s">
        <v>4813</v>
      </c>
      <c r="D45" s="41" t="s">
        <v>4804</v>
      </c>
      <c r="E45" s="41" t="s">
        <v>4784</v>
      </c>
    </row>
  </sheetData>
  <mergeCells count="15">
    <mergeCell ref="A43:B43"/>
    <mergeCell ref="A44:B44"/>
    <mergeCell ref="A45:B45"/>
    <mergeCell ref="A37:B37"/>
    <mergeCell ref="A38:B38"/>
    <mergeCell ref="A39:B39"/>
    <mergeCell ref="A40:B40"/>
    <mergeCell ref="A41:B41"/>
    <mergeCell ref="A42:B42"/>
    <mergeCell ref="A36:B36"/>
    <mergeCell ref="A2:D2"/>
    <mergeCell ref="A32:B32"/>
    <mergeCell ref="A33:B33"/>
    <mergeCell ref="A34:B34"/>
    <mergeCell ref="A35:B35"/>
  </mergeCells>
  <pageMargins left="0.70866141732283472" right="0.70866141732283472" top="0.47244094488188981" bottom="0.47244094488188981" header="0.31496062992125984" footer="0.31496062992125984"/>
  <pageSetup scale="5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HOJA 1 ROTACION HISTORICA</vt:lpstr>
      <vt:lpstr>HOJA 2 ROTACION POTENCIAL</vt:lpstr>
      <vt:lpstr>INSTRUCTIVO DE DILIGENCIAMIENTO</vt:lpstr>
      <vt:lpstr>'INSTRUCTIVO DE DILIGENCIAMIENTO'!Títulos_a_imprimir</vt:lpstr>
    </vt:vector>
  </TitlesOfParts>
  <Company>policia nacional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RODOLFO LEONEL BUITRAGO GIL</dc:creator>
  <cp:lastModifiedBy>DISAN - GINNA PAOLA MARTINEZ HENAO</cp:lastModifiedBy>
  <cp:lastPrinted>2026-09-01T15:24:12Z</cp:lastPrinted>
  <dcterms:created xsi:type="dcterms:W3CDTF">2026-04-20T20:02:03Z</dcterms:created>
  <dcterms:modified xsi:type="dcterms:W3CDTF">2026-09-11T14:16:03Z</dcterms:modified>
</cp:coreProperties>
</file>