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2026\DOTACION TRABAJADORES OFICIALES\"/>
    </mc:Choice>
  </mc:AlternateContent>
  <xr:revisionPtr revIDLastSave="0" documentId="8_{071351A1-A6D2-4B89-897C-142FD844E76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OTE 1" sheetId="1" r:id="rId1"/>
    <sheet name="LOTE 2" sheetId="2" r:id="rId2"/>
    <sheet name="LOTE 3" sheetId="3" r:id="rId3"/>
    <sheet name="LOTE 4" sheetId="4" r:id="rId4"/>
    <sheet name="LOTE 5 " sheetId="5" r:id="rId5"/>
    <sheet name="LOTE 6 " sheetId="6" r:id="rId6"/>
  </sheets>
  <definedNames>
    <definedName name="CARGO">#REF!</definedName>
    <definedName name="CARGO..">#REF!</definedName>
    <definedName name="dos">#REF!</definedName>
    <definedName name="ESTADO">#REF!</definedName>
    <definedName name="EXENTO">#REF!</definedName>
    <definedName name="EXENTO0">#REF!</definedName>
    <definedName name="INC">#REF!</definedName>
    <definedName name="INC0">#REF!</definedName>
    <definedName name="IVA">#REF!</definedName>
    <definedName name="IVA0">#REF!</definedName>
    <definedName name="jbhi">#REF!</definedName>
    <definedName name="QUESOLICITA">#REF!</definedName>
    <definedName name="ROLES">#REF!</definedName>
    <definedName name="ROLESSIGA.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4" i="6" l="1"/>
  <c r="O33" i="6"/>
  <c r="O40" i="6" s="1"/>
  <c r="K28" i="6"/>
  <c r="M28" i="6" s="1"/>
  <c r="J28" i="6"/>
  <c r="L28" i="6" s="1"/>
  <c r="K27" i="6"/>
  <c r="M27" i="6" s="1"/>
  <c r="J27" i="6"/>
  <c r="L27" i="6" s="1"/>
  <c r="K26" i="6"/>
  <c r="O32" i="6" s="1"/>
  <c r="O39" i="6" s="1"/>
  <c r="J26" i="6"/>
  <c r="O29" i="6" s="1"/>
  <c r="O34" i="5"/>
  <c r="K28" i="5"/>
  <c r="M28" i="5" s="1"/>
  <c r="J28" i="5"/>
  <c r="L28" i="5" s="1"/>
  <c r="K27" i="5"/>
  <c r="M27" i="5" s="1"/>
  <c r="J27" i="5"/>
  <c r="L27" i="5" s="1"/>
  <c r="N27" i="5" s="1"/>
  <c r="O27" i="5" s="1"/>
  <c r="K26" i="5"/>
  <c r="O33" i="5" s="1"/>
  <c r="O40" i="5" s="1"/>
  <c r="J26" i="5"/>
  <c r="O29" i="5" s="1"/>
  <c r="O32" i="4"/>
  <c r="O28" i="4"/>
  <c r="O35" i="4" s="1"/>
  <c r="K26" i="4"/>
  <c r="O31" i="4" s="1"/>
  <c r="O38" i="4" s="1"/>
  <c r="J26" i="4"/>
  <c r="O27" i="4" s="1"/>
  <c r="O32" i="3"/>
  <c r="K26" i="3"/>
  <c r="O30" i="3" s="1"/>
  <c r="O37" i="3" s="1"/>
  <c r="J26" i="3"/>
  <c r="L26" i="3" s="1"/>
  <c r="O32" i="2"/>
  <c r="O29" i="2"/>
  <c r="O36" i="2" s="1"/>
  <c r="K26" i="2"/>
  <c r="M26" i="2" s="1"/>
  <c r="J26" i="2"/>
  <c r="O27" i="2" s="1"/>
  <c r="K30" i="1"/>
  <c r="M30" i="1" s="1"/>
  <c r="J30" i="1"/>
  <c r="L30" i="1" s="1"/>
  <c r="K29" i="1"/>
  <c r="M29" i="1" s="1"/>
  <c r="J29" i="1"/>
  <c r="L29" i="1" s="1"/>
  <c r="K28" i="1"/>
  <c r="M28" i="1" s="1"/>
  <c r="J28" i="1"/>
  <c r="L28" i="1" s="1"/>
  <c r="K27" i="1"/>
  <c r="M27" i="1" s="1"/>
  <c r="J27" i="1"/>
  <c r="L27" i="1" s="1"/>
  <c r="K26" i="1"/>
  <c r="J26" i="1"/>
  <c r="L26" i="1" s="1"/>
  <c r="N27" i="6" l="1"/>
  <c r="O27" i="6" s="1"/>
  <c r="M26" i="6"/>
  <c r="N28" i="6"/>
  <c r="O28" i="6" s="1"/>
  <c r="L26" i="4"/>
  <c r="L26" i="2"/>
  <c r="O36" i="6"/>
  <c r="O30" i="6"/>
  <c r="O37" i="6" s="1"/>
  <c r="O31" i="6"/>
  <c r="O38" i="6" s="1"/>
  <c r="L26" i="6"/>
  <c r="O36" i="5"/>
  <c r="N28" i="5"/>
  <c r="O28" i="5" s="1"/>
  <c r="O30" i="5"/>
  <c r="O37" i="5" s="1"/>
  <c r="L26" i="5"/>
  <c r="O31" i="5"/>
  <c r="O38" i="5" s="1"/>
  <c r="M26" i="5"/>
  <c r="O32" i="5"/>
  <c r="O39" i="5" s="1"/>
  <c r="O34" i="4"/>
  <c r="O33" i="4"/>
  <c r="O39" i="4" s="1"/>
  <c r="N26" i="4"/>
  <c r="O26" i="4" s="1"/>
  <c r="O29" i="4"/>
  <c r="O36" i="4" s="1"/>
  <c r="M26" i="4"/>
  <c r="O30" i="4"/>
  <c r="O37" i="4" s="1"/>
  <c r="O28" i="3"/>
  <c r="O35" i="3" s="1"/>
  <c r="O27" i="3"/>
  <c r="O29" i="3"/>
  <c r="O36" i="3" s="1"/>
  <c r="M26" i="3"/>
  <c r="N26" i="3" s="1"/>
  <c r="O26" i="3" s="1"/>
  <c r="O31" i="3"/>
  <c r="O38" i="3" s="1"/>
  <c r="O34" i="2"/>
  <c r="N26" i="2"/>
  <c r="O26" i="2" s="1"/>
  <c r="O28" i="2"/>
  <c r="O35" i="2" s="1"/>
  <c r="O30" i="2"/>
  <c r="O37" i="2" s="1"/>
  <c r="O31" i="2"/>
  <c r="O38" i="2" s="1"/>
  <c r="N28" i="1"/>
  <c r="O28" i="1" s="1"/>
  <c r="N30" i="1"/>
  <c r="O30" i="1" s="1"/>
  <c r="N29" i="1"/>
  <c r="O29" i="1" s="1"/>
  <c r="N27" i="1"/>
  <c r="O27" i="1" s="1"/>
  <c r="M26" i="1"/>
  <c r="N26" i="1" s="1"/>
  <c r="O26" i="1" s="1"/>
  <c r="N26" i="6" l="1"/>
  <c r="O26" i="6" s="1"/>
  <c r="O35" i="5"/>
  <c r="O41" i="5" s="1"/>
  <c r="O35" i="6"/>
  <c r="O41" i="6" s="1"/>
  <c r="N26" i="5"/>
  <c r="O26" i="5" s="1"/>
  <c r="O34" i="3"/>
  <c r="O33" i="3"/>
  <c r="O33" i="2"/>
  <c r="O39" i="2" s="1"/>
  <c r="O36" i="1"/>
  <c r="O35" i="1"/>
  <c r="O42" i="1" s="1"/>
  <c r="O33" i="1"/>
  <c r="O40" i="1" s="1"/>
  <c r="O32" i="1"/>
  <c r="O39" i="1" s="1"/>
  <c r="O34" i="1"/>
  <c r="O41" i="1" s="1"/>
  <c r="O31" i="1"/>
  <c r="O39" i="3" l="1"/>
  <c r="O37" i="1"/>
  <c r="O38" i="1"/>
  <c r="O4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tc={384A8E0D-8F60-4635-91A7-02D4C5FD86EF}</author>
    <author>tc={C9BB0A26-AB57-4C9D-8F0E-8A9B4E6170F8}</author>
    <author>tc={A537EE3E-E3C2-4B62-9DC2-82F0069703CF}</author>
    <author>tc={6C47021F-26F5-4911-A8DB-769CA5357420}</author>
  </authors>
  <commentList>
    <comment ref="H25" authorId="0" shapeId="0" xr:uid="{384A8E0D-8F60-4635-91A7-02D4C5FD86EF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I25" authorId="1" shapeId="0" xr:uid="{C9BB0A26-AB57-4C9D-8F0E-8A9B4E6170F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Seleccionar para cada Item de la lista desplegable el Tipo de Impuesto Correspondiente.</t>
      </text>
    </comment>
    <comment ref="K25" authorId="2" shapeId="0" xr:uid="{A537EE3E-E3C2-4B62-9DC2-82F0069703CF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M25" authorId="3" shapeId="0" xr:uid="{6C47021F-26F5-4911-A8DB-769CA535742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tc={105F5A9D-EB59-461C-A335-052313A39E38}</author>
    <author>tc={419D82B5-C1BA-43D3-B578-45E86CA31062}</author>
    <author>tc={9E0CB61A-9882-4CC2-A0B1-657EEE687F4D}</author>
    <author>tc={FB25810A-8F51-4D80-8AE9-96EB0E333EEB}</author>
  </authors>
  <commentList>
    <comment ref="H25" authorId="0" shapeId="0" xr:uid="{105F5A9D-EB59-461C-A335-052313A39E3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I25" authorId="1" shapeId="0" xr:uid="{419D82B5-C1BA-43D3-B578-45E86CA3106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Seleccionar para cada Item de la lista desplegable el Tipo de Impuesto Correspondiente.</t>
      </text>
    </comment>
    <comment ref="K25" authorId="2" shapeId="0" xr:uid="{9E0CB61A-9882-4CC2-A0B1-657EEE687F4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M25" authorId="3" shapeId="0" xr:uid="{FB25810A-8F51-4D80-8AE9-96EB0E333EE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tc={876E3835-F0E5-43E2-BA1C-B8E66186FFDD}</author>
    <author>tc={851591C5-E154-411A-B2FB-6B8BD5F69D8A}</author>
    <author>tc={A0BD75E2-C607-441D-BD81-30DB392D3700}</author>
    <author>tc={5037C895-E098-4BBB-AF10-CE8DF67378B9}</author>
  </authors>
  <commentList>
    <comment ref="H25" authorId="0" shapeId="0" xr:uid="{876E3835-F0E5-43E2-BA1C-B8E66186FFD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I25" authorId="1" shapeId="0" xr:uid="{851591C5-E154-411A-B2FB-6B8BD5F69D8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Seleccionar para cada Item de la lista desplegable el Tipo de Impuesto Correspondiente.</t>
      </text>
    </comment>
    <comment ref="K25" authorId="2" shapeId="0" xr:uid="{A0BD75E2-C607-441D-BD81-30DB392D37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M25" authorId="3" shapeId="0" xr:uid="{5037C895-E098-4BBB-AF10-CE8DF67378B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tc={640D79C4-9BD1-4B3F-BB02-92F8E38B70F3}</author>
    <author>tc={E5E2C652-98D9-42B2-9526-0CCE5203465E}</author>
    <author>tc={6F7D17C2-ABF1-4F90-B890-75E0C779C3B5}</author>
    <author>tc={73140E34-9B84-472A-B160-1FC130C29096}</author>
  </authors>
  <commentList>
    <comment ref="H25" authorId="0" shapeId="0" xr:uid="{640D79C4-9BD1-4B3F-BB02-92F8E38B70F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I25" authorId="1" shapeId="0" xr:uid="{E5E2C652-98D9-42B2-9526-0CCE5203465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Seleccionar para cada Item de la lista desplegable el Tipo de Impuesto Correspondiente.</t>
      </text>
    </comment>
    <comment ref="K25" authorId="2" shapeId="0" xr:uid="{6F7D17C2-ABF1-4F90-B890-75E0C779C3B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M25" authorId="3" shapeId="0" xr:uid="{73140E34-9B84-472A-B160-1FC130C2909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tc={8D8C1243-23D0-4AEE-BD19-7CF9940E3ACA}</author>
    <author>tc={4FC70A83-7CB5-49CE-AA60-FF149A73603E}</author>
    <author>tc={337B7874-F52F-4605-A5F2-87816E23A2DE}</author>
    <author>tc={A20156EE-E7B6-4DE3-9C8D-080CAC0700D7}</author>
  </authors>
  <commentList>
    <comment ref="H25" authorId="0" shapeId="0" xr:uid="{8D8C1243-23D0-4AEE-BD19-7CF9940E3AC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I25" authorId="1" shapeId="0" xr:uid="{4FC70A83-7CB5-49CE-AA60-FF149A73603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Seleccionar para cada Item de la lista desplegable el Tipo de Impuesto Correspondiente.</t>
      </text>
    </comment>
    <comment ref="K25" authorId="2" shapeId="0" xr:uid="{337B7874-F52F-4605-A5F2-87816E23A2D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M25" authorId="3" shapeId="0" xr:uid="{A20156EE-E7B6-4DE3-9C8D-080CAC0700D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tc={91A32F86-DF36-4349-9CDD-69C95961998C}</author>
    <author>tc={D4D0488B-C3CA-4984-B6B3-E2DAF4BAF1CB}</author>
    <author>tc={A4E2843D-65C7-4307-A512-966FD8635E42}</author>
    <author>tc={5928BF3A-A971-4418-ACA8-760ECC33B491}</author>
  </authors>
  <commentList>
    <comment ref="H25" authorId="0" shapeId="0" xr:uid="{91A32F86-DF36-4349-9CDD-69C95961998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I25" authorId="1" shapeId="0" xr:uid="{D4D0488B-C3CA-4984-B6B3-E2DAF4BAF1C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Seleccionar para cada Item de la lista desplegable el Tipo de Impuesto Correspondiente.</t>
      </text>
    </comment>
    <comment ref="K25" authorId="2" shapeId="0" xr:uid="{A4E2843D-65C7-4307-A512-966FD8635E4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  <comment ref="M25" authorId="3" shapeId="0" xr:uid="{5928BF3A-A971-4418-ACA8-760ECC33B49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 (Impuesto Nacional al Consumo)</t>
      </text>
    </comment>
  </commentList>
</comments>
</file>

<file path=xl/sharedStrings.xml><?xml version="1.0" encoding="utf-8"?>
<sst xmlns="http://schemas.openxmlformats.org/spreadsheetml/2006/main" count="488" uniqueCount="99">
  <si>
    <t>ITEM</t>
  </si>
  <si>
    <t>UNIDAD DE 
MEDIDA</t>
  </si>
  <si>
    <t>CANTIDAD
SOLICITADA</t>
  </si>
  <si>
    <t xml:space="preserve">% TARIFA
IVA </t>
  </si>
  <si>
    <t>IVA 19%</t>
  </si>
  <si>
    <t>INC 8%</t>
  </si>
  <si>
    <t>Indicaciones de diligenciamiento Formato oferta económica</t>
  </si>
  <si>
    <t>BASE IVA 19%</t>
  </si>
  <si>
    <t>BASE IVA 5%</t>
  </si>
  <si>
    <t>BASE INC 4%</t>
  </si>
  <si>
    <t>BASE INC 8%</t>
  </si>
  <si>
    <t>BASE INC 16%</t>
  </si>
  <si>
    <t>EXENTO + EXCLUIDO</t>
  </si>
  <si>
    <t>SUBTOTAL</t>
  </si>
  <si>
    <t>Tarifas de IVA</t>
  </si>
  <si>
    <t>IVA 5%</t>
  </si>
  <si>
    <t>INC 4%</t>
  </si>
  <si>
    <t>DECLARACIONES DEL OFERENTE</t>
  </si>
  <si>
    <t>INC 16%</t>
  </si>
  <si>
    <t>VALOR TOTAL DE LA OFERTA</t>
  </si>
  <si>
    <t>Firma: _____________________________________________________</t>
  </si>
  <si>
    <t xml:space="preserve">Este formato deberá entregarse firmado por el proponente persona natural, por el representante legal de la persona júridica y en el caso de consorcios o uniones temporales, </t>
  </si>
  <si>
    <t>deberá ser firmado por cada uno de sus integrantes</t>
  </si>
  <si>
    <r>
      <rPr>
        <b/>
        <sz val="11"/>
        <rFont val="Calibri"/>
        <family val="2"/>
      </rPr>
      <t xml:space="preserve">Verificación final del formato: </t>
    </r>
    <r>
      <rPr>
        <sz val="11"/>
        <rFont val="Calibri"/>
        <family val="2"/>
      </rPr>
      <t>Revise que toda la información esté completa y correcta antes de guardar el documento.</t>
    </r>
  </si>
  <si>
    <r>
      <rPr>
        <b/>
        <sz val="11"/>
        <rFont val="Calibri"/>
        <family val="2"/>
      </rPr>
      <t>Coherencia de la oferta:</t>
    </r>
    <r>
      <rPr>
        <sz val="11"/>
        <rFont val="Calibri"/>
        <family val="2"/>
      </rPr>
      <t xml:space="preserve"> La información registrada en el presente formato coincide plenamente con la oferta económica presentada en SECOP II y demás documentos del proceso.</t>
    </r>
  </si>
  <si>
    <r>
      <rPr>
        <b/>
        <sz val="11"/>
        <color rgb="FF000000"/>
        <rFont val="Calibri"/>
        <family val="2"/>
      </rPr>
      <t>Veracidad de la información:</t>
    </r>
    <r>
      <rPr>
        <sz val="11"/>
        <color rgb="FF000000"/>
        <rFont val="Calibri"/>
        <family val="2"/>
      </rPr>
      <t xml:space="preserve"> La información suministrada es veraz, completa y verificable. Cualquier inconsistencia podrá dar lugar a rechazo de la oferta o a las acciones legales correspondientes.</t>
    </r>
  </si>
  <si>
    <r>
      <rPr>
        <b/>
        <sz val="11"/>
        <rFont val="Calibri"/>
        <family val="2"/>
      </rPr>
      <t>Aceptación de condiciones del proceso:</t>
    </r>
    <r>
      <rPr>
        <sz val="11"/>
        <rFont val="Calibri"/>
        <family val="2"/>
      </rPr>
      <t xml:space="preserve"> El oferente conoce y acepta todas las condiciones establecidas en la invitación pública y demás documentos del proceso de contratación.</t>
    </r>
  </si>
  <si>
    <r>
      <rPr>
        <b/>
        <sz val="11"/>
        <color rgb="FF000000"/>
        <rFont val="Calibri"/>
        <family val="2"/>
      </rPr>
      <t>Vigencia de la oferta:</t>
    </r>
    <r>
      <rPr>
        <sz val="11"/>
        <color rgb="FF000000"/>
        <rFont val="Calibri"/>
        <family val="2"/>
      </rPr>
      <t xml:space="preserve"> Los valores ofertados se mantendrán vigentes durante el plazo establecido en el proceso.</t>
    </r>
  </si>
  <si>
    <r>
      <rPr>
        <b/>
        <sz val="11"/>
        <color rgb="FF000000"/>
        <rFont val="Calibri"/>
        <family val="2"/>
      </rPr>
      <t xml:space="preserve">Independencia de la oferta: </t>
    </r>
    <r>
      <rPr>
        <sz val="11"/>
        <color rgb="FF000000"/>
        <rFont val="Calibri"/>
        <family val="2"/>
      </rPr>
      <t>El oferente declara que la oferta ha sido elaborada de manera independiente, sin acuerdos con otros oferentes que restrinjan la libre competencia.</t>
    </r>
  </si>
  <si>
    <r>
      <rPr>
        <b/>
        <sz val="11"/>
        <color rgb="FF000000"/>
        <rFont val="Calibri"/>
        <family val="2"/>
      </rPr>
      <t>Corrección tributaria futura:</t>
    </r>
    <r>
      <rPr>
        <sz val="11"/>
        <color rgb="FF000000"/>
        <rFont val="Calibri"/>
        <family val="2"/>
      </rPr>
      <t xml:space="preserve"> En caso de cambios en la normatividad tributaria (IVA o INC), el oferente acepta que estos no generarán reconocimiento adicional por parte de la entidad, salvo disposición legal expresa.</t>
    </r>
  </si>
  <si>
    <r>
      <rPr>
        <b/>
        <sz val="11"/>
        <color rgb="FF000000"/>
        <rFont val="Calibri"/>
        <family val="2"/>
      </rPr>
      <t>Clasificación tributaria del oferente:</t>
    </r>
    <r>
      <rPr>
        <sz val="11"/>
        <color rgb="FF000000"/>
        <rFont val="Calibri"/>
        <family val="2"/>
      </rPr>
      <t xml:space="preserve"> El oferente declara su régimen tributario (responsable de IVA, no responsable, régimen simple, etc.) y que este es consistente con los impuestos aplicados en la oferta.</t>
    </r>
  </si>
  <si>
    <r>
      <rPr>
        <b/>
        <sz val="11"/>
        <color rgb="FF000000"/>
        <rFont val="Calibri"/>
        <family val="2"/>
      </rPr>
      <t>Responsabilidad por omisiones:</t>
    </r>
    <r>
      <rPr>
        <sz val="11"/>
        <color rgb="FF000000"/>
        <rFont val="Calibri"/>
        <family val="2"/>
      </rPr>
      <t xml:space="preserve"> Cualquier omisión en costos o impuestos se entenderá incluida dentro del valor total de la oferta.</t>
    </r>
  </si>
  <si>
    <t>ELEMENTO O SERVICIO DESCRIPCIÓN</t>
  </si>
  <si>
    <t xml:space="preserve">% TARIFA
INC </t>
  </si>
  <si>
    <t>$ IVA POR  UNIDAD</t>
  </si>
  <si>
    <t>$ INC POR UNIDAD</t>
  </si>
  <si>
    <t>$ VALOR TOTAL
POR ITEM CON IVA ó INC</t>
  </si>
  <si>
    <t>$ VALOR UNITARIO
POR ITEM  CON IVA ó INC</t>
  </si>
  <si>
    <t>Tarifas de INC (Impuesto Nacional al Consumo)</t>
  </si>
  <si>
    <t>TIPO DE IMPUESTO</t>
  </si>
  <si>
    <r>
      <rPr>
        <b/>
        <sz val="11"/>
        <color rgb="FF000000"/>
        <rFont val="Calibri"/>
        <family val="2"/>
      </rPr>
      <t>Aplicación de impuestos (IVA e INC):</t>
    </r>
    <r>
      <rPr>
        <sz val="11"/>
        <color rgb="FF000000"/>
        <rFont val="Calibri"/>
        <family val="2"/>
      </rPr>
      <t xml:space="preserve"> Las tarifas de IVA e Impuesto Nacional al Consumo (INC) aplicadas a cada ítem corresponden a la normatividad tributaria vigente en Colombia al momento de la presentación de la oferta. El oferente asume la responsabilidad por cualquier </t>
    </r>
  </si>
  <si>
    <t>error en su clasificación tributaria.</t>
  </si>
  <si>
    <t>Nombre y razón social del proponente: _________________________________________________________________</t>
  </si>
  <si>
    <t>Nit:________________________________________________________</t>
  </si>
  <si>
    <t>C.C. N°. _____________________ De:___________________________</t>
  </si>
  <si>
    <t>y demás costos asociados.</t>
  </si>
  <si>
    <t>$ VALOR UNITARIO
ANTES DE IVA ó INC</t>
  </si>
  <si>
    <t>GRUPO APOYO ADMINISTRATIVO MIXTO - GAAM - REGIONAL DISTRITO CAPITAL</t>
  </si>
  <si>
    <t xml:space="preserve">ESPECIFICACIONES TECNICAS </t>
  </si>
  <si>
    <t>IMÁGENES DE REFERENCIA</t>
  </si>
  <si>
    <t>Número de Proceso de Contratación</t>
  </si>
  <si>
    <t>Objeto de Proceso de Contratación</t>
  </si>
  <si>
    <t>Lote</t>
  </si>
  <si>
    <r>
      <t>Yo,</t>
    </r>
    <r>
      <rPr>
        <b/>
        <sz val="11"/>
        <color rgb="FFFF0000"/>
        <rFont val="Calibri"/>
        <family val="2"/>
      </rPr>
      <t xml:space="preserve"> [nombre del representante legal o de la persona natural proponente]</t>
    </r>
    <r>
      <rPr>
        <sz val="11"/>
        <rFont val="Calibri"/>
        <family val="2"/>
      </rPr>
      <t>, identificado como aparece al pie de mi firma, actuando en mi propio nombre o en calidad de representante legal de</t>
    </r>
    <r>
      <rPr>
        <b/>
        <sz val="11"/>
        <color rgb="FFFF0000"/>
        <rFont val="Calibri"/>
        <family val="2"/>
      </rPr>
      <t xml:space="preserve"> [nombre del proponente]</t>
    </r>
    <r>
      <rPr>
        <sz val="11"/>
        <rFont val="Calibri"/>
        <family val="2"/>
      </rPr>
      <t>, manifiesto que el valor total de la propuesta asciende a la suma de</t>
    </r>
    <r>
      <rPr>
        <b/>
        <sz val="11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[valor de la propuesta en letras y números]</t>
    </r>
    <r>
      <rPr>
        <sz val="11"/>
        <rFont val="Calibri"/>
        <family val="2"/>
      </rPr>
      <t>, suma que incluye todos los gastos, costos, impuestos y demás conceptos necesarios para la ejecución del contrato. Dicho valor corresponde a los siguientes conceptos, en los cuales se relacionan todos los costos, gastos y valores que conforman la oferta a ejecutar.</t>
    </r>
  </si>
  <si>
    <r>
      <rPr>
        <b/>
        <sz val="11"/>
        <color rgb="FF000000"/>
        <rFont val="Calibri"/>
        <family val="2"/>
      </rPr>
      <t>Presentación del documento:</t>
    </r>
    <r>
      <rPr>
        <sz val="11"/>
        <color rgb="FF000000"/>
        <rFont val="Calibri"/>
        <family val="2"/>
      </rPr>
      <t xml:space="preserve"> Guarde el formato en EXCEL o PDF para su presentación como parte de la Oferta Económica.</t>
    </r>
  </si>
  <si>
    <r>
      <rPr>
        <b/>
        <sz val="11"/>
        <color rgb="FF000000"/>
        <rFont val="Calibri"/>
        <family val="2"/>
      </rPr>
      <t xml:space="preserve">Cálculo automático: </t>
    </r>
    <r>
      <rPr>
        <sz val="11"/>
        <color rgb="FF000000"/>
        <rFont val="Calibri"/>
        <family val="2"/>
      </rPr>
      <t>El formato calculará automáticamente los valores totales con base en las cantidades, valores unitarios y la tarifa de impuesto seleccionado.</t>
    </r>
  </si>
  <si>
    <r>
      <rPr>
        <b/>
        <sz val="11"/>
        <rFont val="Calibri"/>
        <family val="2"/>
      </rPr>
      <t>Responsabilidad sobre valores:</t>
    </r>
    <r>
      <rPr>
        <sz val="11"/>
        <rFont val="Calibri"/>
        <family val="2"/>
      </rPr>
      <t xml:space="preserve"> Los valores ofertados incluyen todos los costos directos e indirectos necesarios para la correcta ejecución del contrato, tales como: impuestos (IVA, INC cuando aplique), tasas, contribuciones, transporte, cargue, descargue, seguros, mano de obra,</t>
    </r>
  </si>
  <si>
    <r>
      <rPr>
        <b/>
        <sz val="11"/>
        <color rgb="FF000000"/>
        <rFont val="Calibri"/>
        <family val="2"/>
      </rPr>
      <t>Selección de impuestos:</t>
    </r>
    <r>
      <rPr>
        <sz val="11"/>
        <color rgb="FF000000"/>
        <rFont val="Calibri"/>
        <family val="2"/>
      </rPr>
      <t xml:space="preserve"> Seleccione la tarifa de IVA ó INC aplicable a cada ítem desde la lista desplegable. Asegúrese de elegir la tarifa correcta según la normatividad vigente.</t>
    </r>
  </si>
  <si>
    <r>
      <t xml:space="preserve">En la columna </t>
    </r>
    <r>
      <rPr>
        <b/>
        <sz val="11"/>
        <color rgb="FF000000"/>
        <rFont val="Calibri"/>
        <family val="2"/>
      </rPr>
      <t>TIPO DE IMPUESTO</t>
    </r>
    <r>
      <rPr>
        <sz val="11"/>
        <color rgb="FF000000"/>
        <rFont val="Calibri"/>
        <family val="2"/>
      </rPr>
      <t>, se puede seleccionar el IVA, Impuesto Nacional al Consumo (INC),  exentos o excluido,  el oferente deberá seleccionar únicamente el impuesto aplicable según la naturaleza del bien o servicio.</t>
    </r>
  </si>
  <si>
    <r>
      <rPr>
        <b/>
        <sz val="11"/>
        <color rgb="FF000000"/>
        <rFont val="Calibri"/>
        <family val="2"/>
      </rPr>
      <t>La presente oferta no podrá estar condicionada</t>
    </r>
    <r>
      <rPr>
        <sz val="11"/>
        <color rgb="FF000000"/>
        <rFont val="Calibri"/>
        <family val="2"/>
      </rPr>
      <t xml:space="preserve">, adicionada, modificada o completar el formato establecido por la entidad después de presentada la oferta en la plataforma y en el anexo, no se permitirán modificaciones a la misma. </t>
    </r>
  </si>
  <si>
    <t>Nombre del representante legal:_______________________________________________________________________</t>
  </si>
  <si>
    <t>Dirección: ________________________________________________________________________________</t>
  </si>
  <si>
    <t>Telefóno: ________________________________________________________________________________</t>
  </si>
  <si>
    <t>Ciudad: __________________________________________________________________________________</t>
  </si>
  <si>
    <t>Correo Electrónico: _______________________________________________________________________</t>
  </si>
  <si>
    <t>SELECCIONE</t>
  </si>
  <si>
    <t>SERVICIO NACIONAL DE APRENDIZAJE - SENA</t>
  </si>
  <si>
    <r>
      <t xml:space="preserve">Declaro que la información consignada en el presente formato corresponde fielmente a la oferta presentada y que los valores ofertados incluyen todos los costos, gastos, impuestos, tasas y demás conceptos necesarios para la ejecución del contrato, sin que haya lugar a cobros adicionales por estos conceptos. 
Asimismo, manifiesto que conozco y acepto las condiciones establecidas en el proceso de contratación y que la oferta no se encuentra condicionada, modificada ni sujeta a adiciones posteriores, salvo las correcciones aritméticas a que haya lugar.
</t>
    </r>
    <r>
      <rPr>
        <b/>
        <sz val="11"/>
        <rFont val="Calibri"/>
        <family val="2"/>
      </rPr>
      <t xml:space="preserve">
En constancia de lo anterior, firmo el presente documento.</t>
    </r>
  </si>
  <si>
    <r>
      <t>El</t>
    </r>
    <r>
      <rPr>
        <b/>
        <sz val="11"/>
        <color rgb="FF000000"/>
        <rFont val="Calibri"/>
        <family val="2"/>
      </rPr>
      <t xml:space="preserve"> Valor Ofertado </t>
    </r>
    <r>
      <rPr>
        <sz val="11"/>
        <color rgb="FF000000"/>
        <rFont val="Calibri"/>
        <family val="2"/>
      </rPr>
      <t>debe incluir todos los costos directos o indirectos derivados de la ejecución que se prevé (Impuestos, seguros, transporte, cargue, descargue y entrega).</t>
    </r>
  </si>
  <si>
    <r>
      <rPr>
        <b/>
        <sz val="11"/>
        <color rgb="FF000000"/>
        <rFont val="Calibri"/>
        <family val="2"/>
      </rPr>
      <t xml:space="preserve">Valores Unitarios: </t>
    </r>
    <r>
      <rPr>
        <sz val="11"/>
        <color rgb="FF000000"/>
        <rFont val="Calibri"/>
        <family val="2"/>
      </rPr>
      <t>Registre el valor unitario en números enteros, antes de IVA o INC (Impuesto Nacional al Consumo) de cada ítem (según corresponda a cada Item de acuerdo a sus obligaciones tributarias).</t>
    </r>
  </si>
  <si>
    <t xml:space="preserve">“Diligenciar con el Número del Proceso Publicado en SECOP II." </t>
  </si>
  <si>
    <t xml:space="preserve">“Diligenciar con el Objeto a Contratar." </t>
  </si>
  <si>
    <t>Fecha: ___________________________________________________________________________________</t>
  </si>
  <si>
    <t xml:space="preserve">FORMATO - OFERTA ECONOMICA - LOTE 1 </t>
  </si>
  <si>
    <t>LOTE 2</t>
  </si>
  <si>
    <t>L</t>
  </si>
  <si>
    <t xml:space="preserve">LOTE 1 </t>
  </si>
  <si>
    <t>Uniformes de Enfermería (Camisa y Pantalón) Dama</t>
  </si>
  <si>
    <t>Zapatos de Enfermería</t>
  </si>
  <si>
    <t>Medias de Enfermería</t>
  </si>
  <si>
    <t>Antifluidos (Delantales) Dama</t>
  </si>
  <si>
    <t>Antifluidos (Batas) Caballero</t>
  </si>
  <si>
    <t>Conjunto</t>
  </si>
  <si>
    <t>Par</t>
  </si>
  <si>
    <t>Unidad</t>
  </si>
  <si>
    <t>Overol</t>
  </si>
  <si>
    <t>Lote 3</t>
  </si>
  <si>
    <t>Calzado de Calle para Caballero</t>
  </si>
  <si>
    <t>par</t>
  </si>
  <si>
    <t>Lote 4</t>
  </si>
  <si>
    <t>Calzado de Calle para Dama</t>
  </si>
  <si>
    <t xml:space="preserve">Lote 5 </t>
  </si>
  <si>
    <t>Vestido Caballero</t>
  </si>
  <si>
    <t>Camisa Clásica Caballero</t>
  </si>
  <si>
    <t>Pantalón Clásico Hombre</t>
  </si>
  <si>
    <t xml:space="preserve">Lote 6 </t>
  </si>
  <si>
    <t>Vestido Dama
 con Pantalón</t>
  </si>
  <si>
    <t>Blusas Dama</t>
  </si>
  <si>
    <t>Pantalones Dama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</si>
</sst>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6" x14ac:knownFonts="1">
    <font>
      <sz val="11"/>
      <color theme="1"/>
      <name val="Aptos Narrow"/>
      <charset val="134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name val="Calibri"/>
      <family val="2"/>
    </font>
    <font>
      <b/>
      <sz val="11"/>
      <color rgb="FFFF0000"/>
      <name val="Calibri"/>
      <family val="2"/>
    </font>
    <font>
      <b/>
      <sz val="14"/>
      <name val="Calibri"/>
      <family val="2"/>
    </font>
    <font>
      <sz val="11"/>
      <color theme="1"/>
      <name val="Aptos Narrow"/>
      <family val="2"/>
      <scheme val="minor"/>
    </font>
    <font>
      <sz val="9"/>
      <color indexed="81"/>
      <name val="Tahoma"/>
      <family val="2"/>
    </font>
    <font>
      <sz val="12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1" fontId="12" fillId="0" borderId="0" applyFont="0" applyFill="0" applyBorder="0" applyAlignment="0" applyProtection="0"/>
  </cellStyleXfs>
  <cellXfs count="167">
    <xf numFmtId="0" fontId="0" fillId="0" borderId="0" xfId="0"/>
    <xf numFmtId="0" fontId="3" fillId="0" borderId="1" xfId="0" applyFont="1" applyBorder="1"/>
    <xf numFmtId="0" fontId="3" fillId="0" borderId="2" xfId="0" applyFont="1" applyBorder="1"/>
    <xf numFmtId="164" fontId="3" fillId="0" borderId="2" xfId="1" applyFont="1" applyFill="1" applyBorder="1" applyAlignment="1" applyProtection="1">
      <alignment horizontal="center" vertical="center"/>
    </xf>
    <xf numFmtId="164" fontId="3" fillId="0" borderId="3" xfId="1" applyFont="1" applyFill="1" applyBorder="1" applyAlignment="1" applyProtection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0" xfId="0" applyFont="1"/>
    <xf numFmtId="0" fontId="5" fillId="0" borderId="4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5" xfId="0" applyFont="1" applyBorder="1" applyAlignment="1">
      <alignment horizontal="left"/>
    </xf>
    <xf numFmtId="0" fontId="3" fillId="0" borderId="0" xfId="0" applyFont="1" applyAlignment="1">
      <alignment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164" fontId="3" fillId="0" borderId="0" xfId="1" applyFont="1" applyFill="1" applyBorder="1" applyAlignment="1" applyProtection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9" fontId="7" fillId="0" borderId="12" xfId="2" applyFont="1" applyFill="1" applyBorder="1" applyAlignment="1" applyProtection="1">
      <alignment horizontal="center" vertical="center"/>
    </xf>
    <xf numFmtId="9" fontId="7" fillId="0" borderId="24" xfId="2" applyFont="1" applyFill="1" applyBorder="1" applyAlignment="1" applyProtection="1">
      <alignment horizontal="center" vertical="center"/>
    </xf>
    <xf numFmtId="9" fontId="7" fillId="0" borderId="15" xfId="2" applyFont="1" applyFill="1" applyBorder="1" applyAlignment="1" applyProtection="1">
      <alignment horizontal="center" vertical="center"/>
    </xf>
    <xf numFmtId="0" fontId="8" fillId="0" borderId="28" xfId="0" applyFont="1" applyBorder="1" applyAlignment="1">
      <alignment vertical="center"/>
    </xf>
    <xf numFmtId="0" fontId="8" fillId="0" borderId="30" xfId="0" applyFont="1" applyBorder="1" applyAlignment="1">
      <alignment horizontal="center" vertical="center"/>
    </xf>
    <xf numFmtId="164" fontId="4" fillId="3" borderId="13" xfId="1" applyFont="1" applyFill="1" applyBorder="1" applyAlignment="1" applyProtection="1">
      <alignment horizontal="center" vertical="center" wrapText="1"/>
    </xf>
    <xf numFmtId="164" fontId="4" fillId="3" borderId="23" xfId="1" applyFont="1" applyFill="1" applyBorder="1" applyAlignment="1" applyProtection="1">
      <alignment horizontal="center" vertical="center" wrapText="1"/>
    </xf>
    <xf numFmtId="164" fontId="4" fillId="3" borderId="14" xfId="1" applyFont="1" applyFill="1" applyBorder="1" applyAlignment="1" applyProtection="1">
      <alignment horizontal="center" vertical="center" wrapText="1"/>
    </xf>
    <xf numFmtId="0" fontId="8" fillId="6" borderId="6" xfId="0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5" xfId="0" applyFont="1" applyBorder="1" applyAlignment="1">
      <alignment horizontal="left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/>
    <xf numFmtId="0" fontId="4" fillId="0" borderId="5" xfId="0" applyFont="1" applyBorder="1"/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4" fillId="7" borderId="9" xfId="0" applyFont="1" applyFill="1" applyBorder="1" applyAlignment="1">
      <alignment vertical="center" wrapText="1"/>
    </xf>
    <xf numFmtId="0" fontId="8" fillId="7" borderId="28" xfId="0" applyFont="1" applyFill="1" applyBorder="1" applyAlignment="1">
      <alignment vertical="center" wrapText="1"/>
    </xf>
    <xf numFmtId="164" fontId="10" fillId="2" borderId="23" xfId="1" applyFont="1" applyFill="1" applyBorder="1" applyAlignment="1" applyProtection="1">
      <alignment horizontal="center" vertical="center" wrapText="1"/>
    </xf>
    <xf numFmtId="164" fontId="4" fillId="3" borderId="41" xfId="1" applyFont="1" applyFill="1" applyBorder="1" applyAlignment="1" applyProtection="1">
      <alignment vertical="center" wrapText="1"/>
    </xf>
    <xf numFmtId="0" fontId="4" fillId="7" borderId="9" xfId="0" applyFont="1" applyFill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/>
    </xf>
    <xf numFmtId="9" fontId="5" fillId="0" borderId="9" xfId="2" applyFont="1" applyBorder="1" applyAlignment="1">
      <alignment horizontal="center" vertical="center"/>
    </xf>
    <xf numFmtId="0" fontId="7" fillId="4" borderId="9" xfId="0" applyFont="1" applyFill="1" applyBorder="1" applyAlignment="1">
      <alignment horizontal="left" vertical="center" wrapText="1"/>
    </xf>
    <xf numFmtId="41" fontId="7" fillId="0" borderId="9" xfId="4" applyFont="1" applyBorder="1" applyAlignment="1">
      <alignment horizontal="center" vertical="center"/>
    </xf>
    <xf numFmtId="42" fontId="3" fillId="0" borderId="9" xfId="3" applyFont="1" applyFill="1" applyBorder="1" applyAlignment="1" applyProtection="1">
      <alignment horizontal="center" vertical="center"/>
    </xf>
    <xf numFmtId="42" fontId="3" fillId="0" borderId="9" xfId="1" applyNumberFormat="1" applyFont="1" applyFill="1" applyBorder="1" applyAlignment="1" applyProtection="1">
      <alignment horizontal="center" vertical="center"/>
    </xf>
    <xf numFmtId="42" fontId="3" fillId="0" borderId="18" xfId="1" applyNumberFormat="1" applyFont="1" applyFill="1" applyBorder="1" applyAlignment="1" applyProtection="1">
      <alignment horizontal="center" vertical="center"/>
    </xf>
    <xf numFmtId="165" fontId="3" fillId="5" borderId="14" xfId="1" applyNumberFormat="1" applyFont="1" applyFill="1" applyBorder="1" applyAlignment="1" applyProtection="1">
      <alignment horizontal="center" vertical="center"/>
    </xf>
    <xf numFmtId="165" fontId="3" fillId="5" borderId="20" xfId="1" applyNumberFormat="1" applyFont="1" applyFill="1" applyBorder="1" applyAlignment="1" applyProtection="1">
      <alignment horizontal="center" vertical="center"/>
    </xf>
    <xf numFmtId="165" fontId="3" fillId="5" borderId="18" xfId="1" applyNumberFormat="1" applyFont="1" applyFill="1" applyBorder="1" applyAlignment="1" applyProtection="1">
      <alignment horizontal="center" vertical="center"/>
    </xf>
    <xf numFmtId="165" fontId="3" fillId="5" borderId="29" xfId="1" applyNumberFormat="1" applyFont="1" applyFill="1" applyBorder="1" applyAlignment="1" applyProtection="1">
      <alignment horizontal="center" vertical="center"/>
    </xf>
    <xf numFmtId="165" fontId="4" fillId="3" borderId="7" xfId="1" applyNumberFormat="1" applyFont="1" applyFill="1" applyBorder="1" applyAlignment="1" applyProtection="1">
      <alignment horizontal="center" vertical="center"/>
    </xf>
    <xf numFmtId="165" fontId="4" fillId="5" borderId="14" xfId="1" applyNumberFormat="1" applyFont="1" applyFill="1" applyBorder="1" applyAlignment="1" applyProtection="1">
      <alignment horizontal="center" vertical="center"/>
    </xf>
    <xf numFmtId="165" fontId="4" fillId="5" borderId="20" xfId="1" applyNumberFormat="1" applyFont="1" applyFill="1" applyBorder="1" applyAlignment="1" applyProtection="1">
      <alignment horizontal="center" vertical="center"/>
    </xf>
    <xf numFmtId="165" fontId="4" fillId="5" borderId="18" xfId="1" applyNumberFormat="1" applyFont="1" applyFill="1" applyBorder="1" applyAlignment="1" applyProtection="1">
      <alignment horizontal="center" vertical="center"/>
    </xf>
    <xf numFmtId="165" fontId="4" fillId="8" borderId="29" xfId="1" applyNumberFormat="1" applyFont="1" applyFill="1" applyBorder="1" applyAlignment="1" applyProtection="1">
      <alignment horizontal="center" vertical="center"/>
    </xf>
    <xf numFmtId="0" fontId="9" fillId="0" borderId="4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5" xfId="0" applyFont="1" applyBorder="1" applyAlignment="1">
      <alignment horizontal="left"/>
    </xf>
    <xf numFmtId="0" fontId="10" fillId="2" borderId="9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7" borderId="0" xfId="0" applyFont="1" applyFill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0" fontId="7" fillId="0" borderId="15" xfId="0" applyFont="1" applyBorder="1" applyAlignment="1">
      <alignment horizontal="left" wrapText="1"/>
    </xf>
    <xf numFmtId="0" fontId="3" fillId="0" borderId="16" xfId="0" applyFont="1" applyBorder="1" applyAlignment="1">
      <alignment horizontal="left" wrapText="1"/>
    </xf>
    <xf numFmtId="0" fontId="3" fillId="0" borderId="17" xfId="0" applyFont="1" applyBorder="1" applyAlignment="1">
      <alignment horizontal="left" wrapText="1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15" xfId="0" applyFont="1" applyBorder="1" applyAlignment="1">
      <alignment horizontal="left" wrapText="1"/>
    </xf>
    <xf numFmtId="0" fontId="7" fillId="0" borderId="35" xfId="0" applyFont="1" applyBorder="1" applyAlignment="1">
      <alignment horizontal="left" wrapText="1"/>
    </xf>
    <xf numFmtId="0" fontId="3" fillId="0" borderId="30" xfId="0" applyFont="1" applyBorder="1" applyAlignment="1">
      <alignment horizontal="left" wrapText="1"/>
    </xf>
    <xf numFmtId="0" fontId="3" fillId="0" borderId="36" xfId="0" applyFont="1" applyBorder="1" applyAlignment="1">
      <alignment horizontal="left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/>
    </xf>
    <xf numFmtId="0" fontId="8" fillId="6" borderId="2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4" fillId="0" borderId="35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3" fillId="2" borderId="38" xfId="0" applyFont="1" applyFill="1" applyBorder="1" applyAlignment="1">
      <alignment horizontal="center" vertical="top" wrapText="1"/>
    </xf>
    <xf numFmtId="0" fontId="3" fillId="2" borderId="37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3" fillId="2" borderId="39" xfId="0" applyFont="1" applyFill="1" applyBorder="1" applyAlignment="1">
      <alignment horizontal="center" vertical="top" wrapText="1"/>
    </xf>
    <xf numFmtId="0" fontId="3" fillId="2" borderId="27" xfId="0" applyFont="1" applyFill="1" applyBorder="1" applyAlignment="1">
      <alignment horizontal="center" vertical="top" wrapText="1"/>
    </xf>
    <xf numFmtId="0" fontId="3" fillId="2" borderId="30" xfId="0" applyFont="1" applyFill="1" applyBorder="1" applyAlignment="1">
      <alignment horizontal="center" vertical="top" wrapText="1"/>
    </xf>
    <xf numFmtId="0" fontId="3" fillId="2" borderId="40" xfId="0" applyFont="1" applyFill="1" applyBorder="1" applyAlignment="1">
      <alignment horizontal="center" vertical="top" wrapText="1"/>
    </xf>
    <xf numFmtId="0" fontId="7" fillId="0" borderId="17" xfId="0" applyFont="1" applyBorder="1" applyAlignment="1">
      <alignment horizontal="left" vertical="center"/>
    </xf>
    <xf numFmtId="0" fontId="8" fillId="0" borderId="35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164" fontId="4" fillId="3" borderId="42" xfId="1" applyFont="1" applyFill="1" applyBorder="1" applyAlignment="1" applyProtection="1">
      <alignment vertical="center" wrapText="1"/>
    </xf>
    <xf numFmtId="164" fontId="4" fillId="3" borderId="43" xfId="1" applyFont="1" applyFill="1" applyBorder="1" applyAlignment="1" applyProtection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164" fontId="4" fillId="3" borderId="9" xfId="1" applyFont="1" applyFill="1" applyBorder="1" applyAlignment="1" applyProtection="1">
      <alignment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</cellXfs>
  <cellStyles count="5">
    <cellStyle name="Millares [0]" xfId="4" builtinId="6"/>
    <cellStyle name="Moneda" xfId="1" builtinId="4"/>
    <cellStyle name="Moneda [0]" xfId="3" builtinId="7"/>
    <cellStyle name="Normal" xfId="0" builtinId="0"/>
    <cellStyle name="Porcentaje" xfId="2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336549</xdr:colOff>
      <xdr:row>3</xdr:row>
      <xdr:rowOff>50799</xdr:rowOff>
    </xdr:from>
    <xdr:to>
      <xdr:col>6</xdr:col>
      <xdr:colOff>874191</xdr:colOff>
      <xdr:row>5</xdr:row>
      <xdr:rowOff>60325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5237FB-7D30-4FF2-9799-8EEF527B3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18549" y="622299"/>
          <a:ext cx="537642" cy="390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336549</xdr:colOff>
      <xdr:row>3</xdr:row>
      <xdr:rowOff>50799</xdr:rowOff>
    </xdr:from>
    <xdr:to>
      <xdr:col>6</xdr:col>
      <xdr:colOff>448741</xdr:colOff>
      <xdr:row>5</xdr:row>
      <xdr:rowOff>73025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459FDB-C26F-4BAA-B751-71ABA0322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2999" y="609599"/>
          <a:ext cx="537642" cy="3778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336549</xdr:colOff>
      <xdr:row>3</xdr:row>
      <xdr:rowOff>50799</xdr:rowOff>
    </xdr:from>
    <xdr:to>
      <xdr:col>6</xdr:col>
      <xdr:colOff>448741</xdr:colOff>
      <xdr:row>5</xdr:row>
      <xdr:rowOff>73025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B2F4D1-D184-457E-80F7-562241EA7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2999" y="609599"/>
          <a:ext cx="537642" cy="3778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336549</xdr:colOff>
      <xdr:row>3</xdr:row>
      <xdr:rowOff>50799</xdr:rowOff>
    </xdr:from>
    <xdr:to>
      <xdr:col>6</xdr:col>
      <xdr:colOff>448741</xdr:colOff>
      <xdr:row>5</xdr:row>
      <xdr:rowOff>73025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C2C414A-14D3-455A-BCE7-59BDBFC5C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2999" y="609599"/>
          <a:ext cx="537642" cy="3778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336549</xdr:colOff>
      <xdr:row>3</xdr:row>
      <xdr:rowOff>50799</xdr:rowOff>
    </xdr:from>
    <xdr:to>
      <xdr:col>6</xdr:col>
      <xdr:colOff>448741</xdr:colOff>
      <xdr:row>5</xdr:row>
      <xdr:rowOff>73025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155BA55-A8D5-4254-A8AA-2ABAAEFDB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2999" y="609599"/>
          <a:ext cx="537642" cy="3778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336549</xdr:colOff>
      <xdr:row>3</xdr:row>
      <xdr:rowOff>50799</xdr:rowOff>
    </xdr:from>
    <xdr:to>
      <xdr:col>6</xdr:col>
      <xdr:colOff>338657</xdr:colOff>
      <xdr:row>5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CA8697-5A68-4AFE-8C71-657DC74CDB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2999" y="609599"/>
          <a:ext cx="112192" cy="39052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lexis Eduardo Ospino Monsalve" id="{2ADCCB7D-9289-441C-B612-3AA97696B962}" userId="S::aospinom@sena.edu.co::edc11a57-bed7-44c0-af2f-ca866460c793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25" dT="2026-05-15T13:58:12.67" personId="{2ADCCB7D-9289-441C-B612-3AA97696B962}" id="{384A8E0D-8F60-4635-91A7-02D4C5FD86EF}">
    <text>INC (Impuesto Nacional al Consumo)</text>
  </threadedComment>
  <threadedComment ref="I25" dT="2026-05-15T13:58:57.95" personId="{2ADCCB7D-9289-441C-B612-3AA97696B962}" id="{C9BB0A26-AB57-4C9D-8F0E-8A9B4E6170F8}">
    <text>Seleccionar para cada Item de la lista desplegable el Tipo de Impuesto Correspondiente.</text>
  </threadedComment>
  <threadedComment ref="K25" dT="2026-05-15T13:37:09.80" personId="{2ADCCB7D-9289-441C-B612-3AA97696B962}" id="{A537EE3E-E3C2-4B62-9DC2-82F0069703CF}">
    <text>INC (Impuesto Nacional al Consumo)</text>
  </threadedComment>
  <threadedComment ref="M25" dT="2026-05-15T13:37:19.16" personId="{2ADCCB7D-9289-441C-B612-3AA97696B962}" id="{6C47021F-26F5-4911-A8DB-769CA5357420}">
    <text>INC (Impuesto Nacional al Consumo)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H25" dT="2026-05-15T13:58:12.67" personId="{2ADCCB7D-9289-441C-B612-3AA97696B962}" id="{105F5A9D-EB59-461C-A335-052313A39E38}">
    <text>INC (Impuesto Nacional al Consumo)</text>
  </threadedComment>
  <threadedComment ref="I25" dT="2026-05-15T13:58:57.95" personId="{2ADCCB7D-9289-441C-B612-3AA97696B962}" id="{419D82B5-C1BA-43D3-B578-45E86CA31062}">
    <text>Seleccionar para cada Item de la lista desplegable el Tipo de Impuesto Correspondiente.</text>
  </threadedComment>
  <threadedComment ref="K25" dT="2026-05-15T13:37:09.80" personId="{2ADCCB7D-9289-441C-B612-3AA97696B962}" id="{9E0CB61A-9882-4CC2-A0B1-657EEE687F4D}">
    <text>INC (Impuesto Nacional al Consumo)</text>
  </threadedComment>
  <threadedComment ref="M25" dT="2026-05-15T13:37:19.16" personId="{2ADCCB7D-9289-441C-B612-3AA97696B962}" id="{FB25810A-8F51-4D80-8AE9-96EB0E333EEB}">
    <text>INC (Impuesto Nacional al Consumo)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H25" dT="2026-05-15T13:58:12.67" personId="{2ADCCB7D-9289-441C-B612-3AA97696B962}" id="{876E3835-F0E5-43E2-BA1C-B8E66186FFDD}">
    <text>INC (Impuesto Nacional al Consumo)</text>
  </threadedComment>
  <threadedComment ref="I25" dT="2026-05-15T13:58:57.95" personId="{2ADCCB7D-9289-441C-B612-3AA97696B962}" id="{851591C5-E154-411A-B2FB-6B8BD5F69D8A}">
    <text>Seleccionar para cada Item de la lista desplegable el Tipo de Impuesto Correspondiente.</text>
  </threadedComment>
  <threadedComment ref="K25" dT="2026-05-15T13:37:09.80" personId="{2ADCCB7D-9289-441C-B612-3AA97696B962}" id="{A0BD75E2-C607-441D-BD81-30DB392D3700}">
    <text>INC (Impuesto Nacional al Consumo)</text>
  </threadedComment>
  <threadedComment ref="M25" dT="2026-05-15T13:37:19.16" personId="{2ADCCB7D-9289-441C-B612-3AA97696B962}" id="{5037C895-E098-4BBB-AF10-CE8DF67378B9}">
    <text>INC (Impuesto Nacional al Consumo)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H25" dT="2026-05-15T13:58:12.67" personId="{2ADCCB7D-9289-441C-B612-3AA97696B962}" id="{640D79C4-9BD1-4B3F-BB02-92F8E38B70F3}">
    <text>INC (Impuesto Nacional al Consumo)</text>
  </threadedComment>
  <threadedComment ref="I25" dT="2026-05-15T13:58:57.95" personId="{2ADCCB7D-9289-441C-B612-3AA97696B962}" id="{E5E2C652-98D9-42B2-9526-0CCE5203465E}">
    <text>Seleccionar para cada Item de la lista desplegable el Tipo de Impuesto Correspondiente.</text>
  </threadedComment>
  <threadedComment ref="K25" dT="2026-05-15T13:37:09.80" personId="{2ADCCB7D-9289-441C-B612-3AA97696B962}" id="{6F7D17C2-ABF1-4F90-B890-75E0C779C3B5}">
    <text>INC (Impuesto Nacional al Consumo)</text>
  </threadedComment>
  <threadedComment ref="M25" dT="2026-05-15T13:37:19.16" personId="{2ADCCB7D-9289-441C-B612-3AA97696B962}" id="{73140E34-9B84-472A-B160-1FC130C29096}">
    <text>INC (Impuesto Nacional al Consumo)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H25" dT="2026-05-15T13:58:12.67" personId="{2ADCCB7D-9289-441C-B612-3AA97696B962}" id="{8D8C1243-23D0-4AEE-BD19-7CF9940E3ACA}">
    <text>INC (Impuesto Nacional al Consumo)</text>
  </threadedComment>
  <threadedComment ref="I25" dT="2026-05-15T13:58:57.95" personId="{2ADCCB7D-9289-441C-B612-3AA97696B962}" id="{4FC70A83-7CB5-49CE-AA60-FF149A73603E}">
    <text>Seleccionar para cada Item de la lista desplegable el Tipo de Impuesto Correspondiente.</text>
  </threadedComment>
  <threadedComment ref="K25" dT="2026-05-15T13:37:09.80" personId="{2ADCCB7D-9289-441C-B612-3AA97696B962}" id="{337B7874-F52F-4605-A5F2-87816E23A2DE}">
    <text>INC (Impuesto Nacional al Consumo)</text>
  </threadedComment>
  <threadedComment ref="M25" dT="2026-05-15T13:37:19.16" personId="{2ADCCB7D-9289-441C-B612-3AA97696B962}" id="{A20156EE-E7B6-4DE3-9C8D-080CAC0700D7}">
    <text>INC (Impuesto Nacional al Consumo)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H25" dT="2026-05-15T13:58:12.67" personId="{2ADCCB7D-9289-441C-B612-3AA97696B962}" id="{91A32F86-DF36-4349-9CDD-69C95961998C}">
    <text>INC (Impuesto Nacional al Consumo)</text>
  </threadedComment>
  <threadedComment ref="I25" dT="2026-05-15T13:58:57.95" personId="{2ADCCB7D-9289-441C-B612-3AA97696B962}" id="{D4D0488B-C3CA-4984-B6B3-E2DAF4BAF1CB}">
    <text>Seleccionar para cada Item de la lista desplegable el Tipo de Impuesto Correspondiente.</text>
  </threadedComment>
  <threadedComment ref="K25" dT="2026-05-15T13:37:09.80" personId="{2ADCCB7D-9289-441C-B612-3AA97696B962}" id="{A4E2843D-65C7-4307-A512-966FD8635E42}">
    <text>INC (Impuesto Nacional al Consumo)</text>
  </threadedComment>
  <threadedComment ref="M25" dT="2026-05-15T13:37:19.16" personId="{2ADCCB7D-9289-441C-B612-3AA97696B962}" id="{5928BF3A-A971-4418-ACA8-760ECC33B491}">
    <text>INC (Impuesto Nacional al Consumo)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microsoft.com/office/2017/10/relationships/threadedComment" Target="../threadedComments/threadedComment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microsoft.com/office/2017/10/relationships/threadedComment" Target="../threadedComments/threadedComment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microsoft.com/office/2017/10/relationships/threadedComment" Target="../threadedComments/threadedComment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microsoft.com/office/2017/10/relationships/threadedComment" Target="../threadedComments/threadedComment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86"/>
  <sheetViews>
    <sheetView showGridLines="0" tabSelected="1" topLeftCell="A23" zoomScale="70" zoomScaleNormal="70" zoomScalePageLayoutView="95" workbookViewId="0">
      <selection activeCell="B34" sqref="B34:M34"/>
    </sheetView>
  </sheetViews>
  <sheetFormatPr baseColWidth="10" defaultColWidth="4.6328125" defaultRowHeight="14.5" x14ac:dyDescent="0.35"/>
  <cols>
    <col min="1" max="1" width="4.6328125" style="5"/>
    <col min="2" max="2" width="5.6328125" style="5" customWidth="1"/>
    <col min="3" max="3" width="30.90625" style="5" customWidth="1"/>
    <col min="4" max="5" width="30.90625" style="5" hidden="1" customWidth="1"/>
    <col min="6" max="6" width="17.6328125" style="5" customWidth="1"/>
    <col min="7" max="7" width="19.08984375" style="5" customWidth="1"/>
    <col min="8" max="8" width="23.08984375" style="15" customWidth="1"/>
    <col min="9" max="9" width="13.08984375" style="15" customWidth="1"/>
    <col min="10" max="10" width="9" style="15" customWidth="1"/>
    <col min="11" max="11" width="9.36328125" style="15" customWidth="1"/>
    <col min="12" max="12" width="11.90625" style="15" customWidth="1"/>
    <col min="13" max="13" width="12.6328125" style="15" customWidth="1"/>
    <col min="14" max="15" width="26.6328125" style="15" customWidth="1"/>
    <col min="16" max="16" width="4.6328125" style="5"/>
    <col min="17" max="17" width="7" style="5" customWidth="1"/>
    <col min="18" max="18" width="15.36328125" style="5" customWidth="1"/>
    <col min="19" max="21" width="4.6328125" style="5"/>
    <col min="22" max="22" width="1.6328125" style="5" customWidth="1"/>
    <col min="23" max="16384" width="4.6328125" style="5"/>
  </cols>
  <sheetData>
    <row r="1" spans="2:15" ht="15" thickBot="1" x14ac:dyDescent="0.4"/>
    <row r="2" spans="2:15" x14ac:dyDescent="0.35">
      <c r="B2" s="1"/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4"/>
    </row>
    <row r="3" spans="2:15" x14ac:dyDescent="0.35">
      <c r="B3" s="38"/>
      <c r="C3" s="39"/>
      <c r="D3" s="140" t="s">
        <v>66</v>
      </c>
      <c r="E3" s="140"/>
      <c r="F3" s="140"/>
      <c r="G3" s="140"/>
      <c r="H3" s="140"/>
      <c r="I3" s="140"/>
      <c r="J3" s="140"/>
      <c r="K3" s="140"/>
      <c r="L3" s="140"/>
      <c r="M3" s="140"/>
      <c r="N3" s="6"/>
      <c r="O3" s="7"/>
    </row>
    <row r="4" spans="2:15" x14ac:dyDescent="0.35">
      <c r="B4" s="38"/>
      <c r="C4" s="39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6"/>
      <c r="O4" s="7"/>
    </row>
    <row r="5" spans="2:15" x14ac:dyDescent="0.35">
      <c r="B5" s="38"/>
      <c r="C5" s="39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43"/>
      <c r="O5" s="44"/>
    </row>
    <row r="6" spans="2:15" x14ac:dyDescent="0.35">
      <c r="B6" s="38"/>
      <c r="C6" s="39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6"/>
      <c r="O6" s="7"/>
    </row>
    <row r="7" spans="2:15" s="8" customFormat="1" x14ac:dyDescent="0.35">
      <c r="B7" s="38"/>
      <c r="C7" s="39"/>
      <c r="D7" s="140" t="s">
        <v>47</v>
      </c>
      <c r="E7" s="140"/>
      <c r="F7" s="140"/>
      <c r="G7" s="140"/>
      <c r="H7" s="140"/>
      <c r="I7" s="140"/>
      <c r="J7" s="140"/>
      <c r="K7" s="140"/>
      <c r="L7" s="140"/>
      <c r="M7" s="140"/>
      <c r="N7" s="45"/>
      <c r="O7" s="46"/>
    </row>
    <row r="8" spans="2:15" s="8" customFormat="1" x14ac:dyDescent="0.35">
      <c r="B8" s="38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45"/>
      <c r="O8" s="46"/>
    </row>
    <row r="9" spans="2:15" s="8" customFormat="1" ht="18.5" x14ac:dyDescent="0.35">
      <c r="B9" s="38"/>
      <c r="C9" s="39"/>
      <c r="D9" s="142" t="s">
        <v>73</v>
      </c>
      <c r="E9" s="142"/>
      <c r="F9" s="142"/>
      <c r="G9" s="142"/>
      <c r="H9" s="142"/>
      <c r="I9" s="142"/>
      <c r="J9" s="142"/>
      <c r="K9" s="142"/>
      <c r="L9" s="142"/>
      <c r="M9" s="142"/>
      <c r="N9" s="45"/>
      <c r="O9" s="46"/>
    </row>
    <row r="10" spans="2:15" s="8" customFormat="1" x14ac:dyDescent="0.35"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5"/>
      <c r="O10" s="46"/>
    </row>
    <row r="11" spans="2:15" s="8" customFormat="1" x14ac:dyDescent="0.35">
      <c r="B11" s="38"/>
      <c r="C11" s="39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45"/>
      <c r="O11" s="46"/>
    </row>
    <row r="12" spans="2:15" s="8" customFormat="1" ht="30" customHeight="1" x14ac:dyDescent="0.35">
      <c r="B12" s="56"/>
      <c r="C12" s="51" t="s">
        <v>50</v>
      </c>
      <c r="D12" s="76" t="s">
        <v>70</v>
      </c>
      <c r="E12" s="76"/>
      <c r="F12" s="76"/>
      <c r="G12" s="76"/>
      <c r="H12" s="76"/>
      <c r="I12" s="76"/>
      <c r="J12" s="76"/>
      <c r="K12" s="76"/>
      <c r="L12" s="76"/>
      <c r="M12" s="76"/>
      <c r="N12" s="47"/>
      <c r="O12" s="48"/>
    </row>
    <row r="13" spans="2:15" s="8" customFormat="1" x14ac:dyDescent="0.35">
      <c r="B13" s="38"/>
      <c r="C13" s="41"/>
      <c r="D13" s="41"/>
      <c r="E13" s="41"/>
      <c r="F13" s="41"/>
      <c r="G13" s="41"/>
      <c r="H13" s="41"/>
      <c r="I13" s="41"/>
      <c r="J13" s="41"/>
      <c r="K13" s="41"/>
      <c r="L13" s="42"/>
      <c r="M13" s="49"/>
      <c r="N13" s="49"/>
      <c r="O13" s="50"/>
    </row>
    <row r="14" spans="2:15" s="8" customFormat="1" ht="30" customHeight="1" x14ac:dyDescent="0.35">
      <c r="B14" s="56"/>
      <c r="C14" s="51" t="s">
        <v>51</v>
      </c>
      <c r="D14" s="76" t="s">
        <v>71</v>
      </c>
      <c r="E14" s="76"/>
      <c r="F14" s="76"/>
      <c r="G14" s="76"/>
      <c r="H14" s="76"/>
      <c r="I14" s="76"/>
      <c r="J14" s="76"/>
      <c r="K14" s="76"/>
      <c r="L14" s="76"/>
      <c r="M14" s="76"/>
      <c r="N14" s="49"/>
      <c r="O14" s="50"/>
    </row>
    <row r="15" spans="2:15" s="8" customFormat="1" x14ac:dyDescent="0.35">
      <c r="B15" s="40"/>
      <c r="C15" s="41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49"/>
      <c r="O15" s="50"/>
    </row>
    <row r="16" spans="2:15" s="8" customFormat="1" x14ac:dyDescent="0.35">
      <c r="B16" s="40"/>
      <c r="C16" s="41"/>
      <c r="D16" s="41"/>
      <c r="E16" s="41"/>
      <c r="F16" s="41"/>
      <c r="G16" s="41"/>
      <c r="H16" s="41"/>
      <c r="I16" s="41"/>
      <c r="J16" s="41"/>
      <c r="K16" s="41"/>
      <c r="L16" s="42"/>
      <c r="M16" s="49"/>
      <c r="N16" s="49"/>
      <c r="O16" s="50"/>
    </row>
    <row r="17" spans="2:15" s="8" customFormat="1" ht="16" customHeight="1" x14ac:dyDescent="0.35">
      <c r="B17" s="40"/>
      <c r="C17" s="55" t="s">
        <v>52</v>
      </c>
      <c r="D17" s="76" t="s">
        <v>76</v>
      </c>
      <c r="E17" s="76"/>
      <c r="F17" s="76"/>
      <c r="G17" s="76"/>
      <c r="H17" s="76"/>
      <c r="I17" s="76"/>
      <c r="J17" s="76"/>
      <c r="K17" s="76"/>
      <c r="L17" s="76"/>
      <c r="M17" s="76"/>
      <c r="N17" s="49"/>
      <c r="O17" s="50"/>
    </row>
    <row r="18" spans="2:15" s="8" customFormat="1" x14ac:dyDescent="0.35">
      <c r="B18" s="40"/>
      <c r="C18" s="39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49"/>
      <c r="O18" s="50"/>
    </row>
    <row r="19" spans="2:15" s="8" customFormat="1" x14ac:dyDescent="0.35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2"/>
      <c r="M19" s="49"/>
      <c r="N19" s="49"/>
      <c r="O19" s="50"/>
    </row>
    <row r="20" spans="2:15" s="8" customFormat="1" x14ac:dyDescent="0.35">
      <c r="B20" s="40"/>
      <c r="C20" s="143" t="s">
        <v>53</v>
      </c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5"/>
      <c r="O20" s="50"/>
    </row>
    <row r="21" spans="2:15" s="8" customFormat="1" x14ac:dyDescent="0.35">
      <c r="B21" s="40"/>
      <c r="C21" s="146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8"/>
      <c r="O21" s="50"/>
    </row>
    <row r="22" spans="2:15" s="8" customFormat="1" x14ac:dyDescent="0.35">
      <c r="B22" s="40"/>
      <c r="C22" s="149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1"/>
      <c r="O22" s="50"/>
    </row>
    <row r="23" spans="2:15" s="8" customFormat="1" x14ac:dyDescent="0.35">
      <c r="B23" s="40"/>
      <c r="C23" s="41"/>
      <c r="D23" s="41"/>
      <c r="E23" s="41"/>
      <c r="F23" s="41"/>
      <c r="G23" s="41"/>
      <c r="H23" s="41"/>
      <c r="I23" s="41"/>
      <c r="J23" s="41"/>
      <c r="K23" s="41"/>
      <c r="L23" s="42"/>
      <c r="M23" s="49"/>
      <c r="N23" s="49"/>
      <c r="O23" s="50"/>
    </row>
    <row r="24" spans="2:15" s="8" customFormat="1" ht="15" thickBot="1" x14ac:dyDescent="0.4"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</row>
    <row r="25" spans="2:15" s="12" customFormat="1" ht="32.15" customHeight="1" x14ac:dyDescent="0.35">
      <c r="B25" s="26" t="s">
        <v>0</v>
      </c>
      <c r="C25" s="157" t="s">
        <v>32</v>
      </c>
      <c r="D25" s="158" t="s">
        <v>48</v>
      </c>
      <c r="E25" s="158" t="s">
        <v>49</v>
      </c>
      <c r="F25" s="158" t="s">
        <v>1</v>
      </c>
      <c r="G25" s="158" t="s">
        <v>2</v>
      </c>
      <c r="H25" s="27" t="s">
        <v>46</v>
      </c>
      <c r="I25" s="53" t="s">
        <v>39</v>
      </c>
      <c r="J25" s="27" t="s">
        <v>3</v>
      </c>
      <c r="K25" s="27" t="s">
        <v>33</v>
      </c>
      <c r="L25" s="27" t="s">
        <v>34</v>
      </c>
      <c r="M25" s="27" t="s">
        <v>35</v>
      </c>
      <c r="N25" s="27" t="s">
        <v>37</v>
      </c>
      <c r="O25" s="28" t="s">
        <v>36</v>
      </c>
    </row>
    <row r="26" spans="2:15" ht="32" x14ac:dyDescent="0.35">
      <c r="B26" s="156">
        <v>1</v>
      </c>
      <c r="C26" s="159" t="s">
        <v>77</v>
      </c>
      <c r="D26" s="59"/>
      <c r="E26" s="31"/>
      <c r="F26" s="17" t="s">
        <v>82</v>
      </c>
      <c r="G26" s="155">
        <v>10</v>
      </c>
      <c r="H26" s="61">
        <v>0</v>
      </c>
      <c r="I26" s="57" t="s">
        <v>65</v>
      </c>
      <c r="J26" s="58">
        <f>IF(I26="IVA 5%",5%,IF(I26="IVA 19%",19%,0%))</f>
        <v>0</v>
      </c>
      <c r="K26" s="58">
        <f>IF(I26="INC 4%",4%,IF(I26="INC 8%",8%,IF(I26="INC 16%",16%,0%)))</f>
        <v>0</v>
      </c>
      <c r="L26" s="61">
        <f>+ROUND(H26*J26,2)</f>
        <v>0</v>
      </c>
      <c r="M26" s="61">
        <f>+ROUND(H26*K26,2)</f>
        <v>0</v>
      </c>
      <c r="N26" s="62">
        <f>+ROUND(H26+L26+M26,2)</f>
        <v>0</v>
      </c>
      <c r="O26" s="63">
        <f>+ROUND(N26*G26,2)</f>
        <v>0</v>
      </c>
    </row>
    <row r="27" spans="2:15" ht="16" x14ac:dyDescent="0.35">
      <c r="B27" s="156">
        <v>2</v>
      </c>
      <c r="C27" s="159" t="s">
        <v>78</v>
      </c>
      <c r="D27" s="59"/>
      <c r="E27" s="31"/>
      <c r="F27" s="17" t="s">
        <v>83</v>
      </c>
      <c r="G27" s="155">
        <v>8</v>
      </c>
      <c r="H27" s="61">
        <v>0</v>
      </c>
      <c r="I27" s="57" t="s">
        <v>65</v>
      </c>
      <c r="J27" s="58">
        <f t="shared" ref="J27:J30" si="0">IF(I27="IVA 5%",5%,IF(I27="IVA 19%",19%,0%))</f>
        <v>0</v>
      </c>
      <c r="K27" s="58">
        <f t="shared" ref="K27:K30" si="1">IF(I27="INC 4%",4%,IF(I27="INC 8%",8%,IF(I27="INC 16%",16%,0%)))</f>
        <v>0</v>
      </c>
      <c r="L27" s="61">
        <f t="shared" ref="L27:L30" si="2">+ROUND(H27*J27,2)</f>
        <v>0</v>
      </c>
      <c r="M27" s="61">
        <f t="shared" ref="M27:M30" si="3">+ROUND(H27*K27,2)</f>
        <v>0</v>
      </c>
      <c r="N27" s="62">
        <f t="shared" ref="N27:N30" si="4">+ROUND(H27+L27+M27,2)</f>
        <v>0</v>
      </c>
      <c r="O27" s="63">
        <f t="shared" ref="O27:O30" si="5">+ROUND(N27*G27,2)</f>
        <v>0</v>
      </c>
    </row>
    <row r="28" spans="2:15" ht="16" x14ac:dyDescent="0.35">
      <c r="B28" s="156">
        <v>3</v>
      </c>
      <c r="C28" s="159" t="s">
        <v>79</v>
      </c>
      <c r="D28" s="59"/>
      <c r="E28" s="31"/>
      <c r="F28" s="17" t="s">
        <v>83</v>
      </c>
      <c r="G28" s="155">
        <v>10</v>
      </c>
      <c r="H28" s="61">
        <v>0</v>
      </c>
      <c r="I28" s="57" t="s">
        <v>65</v>
      </c>
      <c r="J28" s="58">
        <f t="shared" si="0"/>
        <v>0</v>
      </c>
      <c r="K28" s="58">
        <f t="shared" si="1"/>
        <v>0</v>
      </c>
      <c r="L28" s="61">
        <f t="shared" si="2"/>
        <v>0</v>
      </c>
      <c r="M28" s="61">
        <f t="shared" si="3"/>
        <v>0</v>
      </c>
      <c r="N28" s="62">
        <f t="shared" si="4"/>
        <v>0</v>
      </c>
      <c r="O28" s="63">
        <f t="shared" si="5"/>
        <v>0</v>
      </c>
    </row>
    <row r="29" spans="2:15" ht="16" x14ac:dyDescent="0.35">
      <c r="B29" s="156">
        <v>4</v>
      </c>
      <c r="C29" s="159" t="s">
        <v>80</v>
      </c>
      <c r="D29" s="59"/>
      <c r="E29" s="31"/>
      <c r="F29" s="17" t="s">
        <v>84</v>
      </c>
      <c r="G29" s="155">
        <v>157</v>
      </c>
      <c r="H29" s="61">
        <v>0</v>
      </c>
      <c r="I29" s="57" t="s">
        <v>65</v>
      </c>
      <c r="J29" s="58">
        <f t="shared" si="0"/>
        <v>0</v>
      </c>
      <c r="K29" s="58">
        <f t="shared" si="1"/>
        <v>0</v>
      </c>
      <c r="L29" s="61">
        <f t="shared" si="2"/>
        <v>0</v>
      </c>
      <c r="M29" s="61">
        <f t="shared" si="3"/>
        <v>0</v>
      </c>
      <c r="N29" s="62">
        <f t="shared" si="4"/>
        <v>0</v>
      </c>
      <c r="O29" s="63">
        <f t="shared" si="5"/>
        <v>0</v>
      </c>
    </row>
    <row r="30" spans="2:15" ht="16.5" thickBot="1" x14ac:dyDescent="0.4">
      <c r="B30" s="156">
        <v>5</v>
      </c>
      <c r="C30" s="159" t="s">
        <v>81</v>
      </c>
      <c r="D30" s="59"/>
      <c r="E30" s="31"/>
      <c r="F30" s="17" t="s">
        <v>84</v>
      </c>
      <c r="G30" s="155">
        <v>35</v>
      </c>
      <c r="H30" s="61">
        <v>0</v>
      </c>
      <c r="I30" s="57" t="s">
        <v>65</v>
      </c>
      <c r="J30" s="58">
        <f t="shared" si="0"/>
        <v>0</v>
      </c>
      <c r="K30" s="58">
        <f t="shared" si="1"/>
        <v>0</v>
      </c>
      <c r="L30" s="61">
        <f t="shared" si="2"/>
        <v>0</v>
      </c>
      <c r="M30" s="61">
        <f t="shared" si="3"/>
        <v>0</v>
      </c>
      <c r="N30" s="62">
        <f t="shared" si="4"/>
        <v>0</v>
      </c>
      <c r="O30" s="63">
        <f t="shared" si="5"/>
        <v>0</v>
      </c>
    </row>
    <row r="31" spans="2:15" x14ac:dyDescent="0.35">
      <c r="B31" s="153" t="s">
        <v>6</v>
      </c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25"/>
      <c r="N31" s="18" t="s">
        <v>7</v>
      </c>
      <c r="O31" s="64">
        <f>ROUND(SUMIF(J26:J30,19%,O26:O30)/1.19,2)</f>
        <v>0</v>
      </c>
    </row>
    <row r="32" spans="2:15" ht="15" thickBot="1" x14ac:dyDescent="0.4">
      <c r="B32" s="111" t="s">
        <v>69</v>
      </c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52"/>
      <c r="N32" s="20" t="s">
        <v>8</v>
      </c>
      <c r="O32" s="65">
        <f>ROUND(SUMIF(J26:J30,5%,O26:O30)/1.05,2)</f>
        <v>0</v>
      </c>
    </row>
    <row r="33" spans="2:15" x14ac:dyDescent="0.35">
      <c r="B33" s="138" t="s">
        <v>57</v>
      </c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8" t="s">
        <v>9</v>
      </c>
      <c r="O33" s="64">
        <f>ROUND(SUMIF(K26:K30,4%,O26:O30)/1.04,2)</f>
        <v>0</v>
      </c>
    </row>
    <row r="34" spans="2:15" x14ac:dyDescent="0.35">
      <c r="B34" s="111" t="s">
        <v>58</v>
      </c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52"/>
      <c r="N34" s="19" t="s">
        <v>10</v>
      </c>
      <c r="O34" s="66">
        <f>ROUND(SUMIF(K26:K30,8%,O26:O30)/1.08,2)</f>
        <v>0</v>
      </c>
    </row>
    <row r="35" spans="2:15" ht="15" thickBot="1" x14ac:dyDescent="0.4">
      <c r="B35" s="111" t="s">
        <v>68</v>
      </c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52"/>
      <c r="N35" s="20" t="s">
        <v>11</v>
      </c>
      <c r="O35" s="65">
        <f>ROUND(SUMIF(K26:K30,16%,O26:O30)/1.16,2)</f>
        <v>0</v>
      </c>
    </row>
    <row r="36" spans="2:15" ht="15" thickBot="1" x14ac:dyDescent="0.4">
      <c r="B36" s="111" t="s">
        <v>59</v>
      </c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52"/>
      <c r="N36" s="24" t="s">
        <v>12</v>
      </c>
      <c r="O36" s="67">
        <f>ROUND(SUMIF(I26:I30,"EXENTO",O26:O30)/1,2)+ROUND(SUMIF(I26:I30,"EXCLUIDO",O26:O30)/1,2)</f>
        <v>0</v>
      </c>
    </row>
    <row r="37" spans="2:15" ht="35.15" customHeight="1" thickBot="1" x14ac:dyDescent="0.4">
      <c r="B37" s="138" t="s">
        <v>25</v>
      </c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29" t="s">
        <v>13</v>
      </c>
      <c r="O37" s="68">
        <f>ROUND(SUBTOTAL(9,O31:O36),2)</f>
        <v>0</v>
      </c>
    </row>
    <row r="38" spans="2:15" x14ac:dyDescent="0.35">
      <c r="B38" s="135" t="s">
        <v>55</v>
      </c>
      <c r="C38" s="136"/>
      <c r="D38" s="136"/>
      <c r="E38" s="136"/>
      <c r="F38" s="136"/>
      <c r="G38" s="136"/>
      <c r="H38" s="136"/>
      <c r="I38" s="137"/>
      <c r="J38" s="126" t="s">
        <v>14</v>
      </c>
      <c r="K38" s="127"/>
      <c r="L38" s="128"/>
      <c r="M38" s="21">
        <v>0.19</v>
      </c>
      <c r="N38" s="18" t="s">
        <v>4</v>
      </c>
      <c r="O38" s="69">
        <f>ROUND(O31*0.19,2)</f>
        <v>0</v>
      </c>
    </row>
    <row r="39" spans="2:15" ht="15" thickBot="1" x14ac:dyDescent="0.4">
      <c r="B39" s="108" t="s">
        <v>23</v>
      </c>
      <c r="C39" s="109"/>
      <c r="D39" s="109"/>
      <c r="E39" s="109"/>
      <c r="F39" s="109"/>
      <c r="G39" s="109"/>
      <c r="H39" s="109"/>
      <c r="I39" s="110"/>
      <c r="J39" s="129"/>
      <c r="K39" s="130"/>
      <c r="L39" s="131"/>
      <c r="M39" s="22">
        <v>0.05</v>
      </c>
      <c r="N39" s="20" t="s">
        <v>15</v>
      </c>
      <c r="O39" s="70">
        <f>ROUND(O32*0.05,2)</f>
        <v>0</v>
      </c>
    </row>
    <row r="40" spans="2:15" x14ac:dyDescent="0.35">
      <c r="B40" s="111" t="s">
        <v>54</v>
      </c>
      <c r="C40" s="112"/>
      <c r="D40" s="112"/>
      <c r="E40" s="112"/>
      <c r="F40" s="112"/>
      <c r="G40" s="112"/>
      <c r="H40" s="112"/>
      <c r="I40" s="112"/>
      <c r="J40" s="117" t="s">
        <v>38</v>
      </c>
      <c r="K40" s="118"/>
      <c r="L40" s="119"/>
      <c r="M40" s="21">
        <v>0.04</v>
      </c>
      <c r="N40" s="18" t="s">
        <v>16</v>
      </c>
      <c r="O40" s="69">
        <f>ROUND(O33*0.04,2)</f>
        <v>0</v>
      </c>
    </row>
    <row r="41" spans="2:15" x14ac:dyDescent="0.35">
      <c r="B41" s="108"/>
      <c r="C41" s="109"/>
      <c r="D41" s="109"/>
      <c r="E41" s="109"/>
      <c r="F41" s="109"/>
      <c r="G41" s="109"/>
      <c r="H41" s="109"/>
      <c r="I41" s="110"/>
      <c r="J41" s="120"/>
      <c r="K41" s="121"/>
      <c r="L41" s="122"/>
      <c r="M41" s="23">
        <v>0.08</v>
      </c>
      <c r="N41" s="19" t="s">
        <v>5</v>
      </c>
      <c r="O41" s="71">
        <f>ROUND(O34*0.08,2)</f>
        <v>0</v>
      </c>
    </row>
    <row r="42" spans="2:15" ht="16.5" customHeight="1" thickBot="1" x14ac:dyDescent="0.4">
      <c r="B42" s="111"/>
      <c r="C42" s="112"/>
      <c r="D42" s="112"/>
      <c r="E42" s="112"/>
      <c r="F42" s="112"/>
      <c r="G42" s="112"/>
      <c r="H42" s="112"/>
      <c r="I42" s="112"/>
      <c r="J42" s="123"/>
      <c r="K42" s="124"/>
      <c r="L42" s="125"/>
      <c r="M42" s="22">
        <v>0.16</v>
      </c>
      <c r="N42" s="20" t="s">
        <v>18</v>
      </c>
      <c r="O42" s="70">
        <f>ROUND(O35*0.16,2)</f>
        <v>0</v>
      </c>
    </row>
    <row r="43" spans="2:15" ht="35.15" customHeight="1" thickBot="1" x14ac:dyDescent="0.4">
      <c r="B43" s="113"/>
      <c r="C43" s="114"/>
      <c r="D43" s="114"/>
      <c r="E43" s="114"/>
      <c r="F43" s="114"/>
      <c r="G43" s="114"/>
      <c r="H43" s="114"/>
      <c r="I43" s="114"/>
      <c r="J43" s="115"/>
      <c r="K43" s="115"/>
      <c r="L43" s="115"/>
      <c r="M43" s="116"/>
      <c r="N43" s="52" t="s">
        <v>19</v>
      </c>
      <c r="O43" s="72">
        <f>ROUND(SUM(O37:O42),2)</f>
        <v>0</v>
      </c>
    </row>
    <row r="44" spans="2:15" ht="35.15" customHeight="1" x14ac:dyDescent="0.35">
      <c r="B44" s="132" t="s">
        <v>17</v>
      </c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4"/>
    </row>
    <row r="45" spans="2:15" ht="15" customHeight="1" x14ac:dyDescent="0.35">
      <c r="B45" s="105" t="s">
        <v>24</v>
      </c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7"/>
    </row>
    <row r="46" spans="2:15" ht="15" customHeight="1" x14ac:dyDescent="0.35">
      <c r="B46" s="101" t="s">
        <v>56</v>
      </c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7"/>
    </row>
    <row r="47" spans="2:15" ht="15" customHeight="1" x14ac:dyDescent="0.35">
      <c r="B47" s="101" t="s">
        <v>45</v>
      </c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7"/>
    </row>
    <row r="48" spans="2:15" x14ac:dyDescent="0.35">
      <c r="B48" s="102" t="s">
        <v>40</v>
      </c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4"/>
    </row>
    <row r="49" spans="2:15" x14ac:dyDescent="0.35">
      <c r="B49" s="102" t="s">
        <v>41</v>
      </c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4"/>
    </row>
    <row r="50" spans="2:15" x14ac:dyDescent="0.35">
      <c r="B50" s="101" t="s">
        <v>26</v>
      </c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7"/>
    </row>
    <row r="51" spans="2:15" x14ac:dyDescent="0.35">
      <c r="B51" s="95" t="s">
        <v>27</v>
      </c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7"/>
    </row>
    <row r="52" spans="2:15" x14ac:dyDescent="0.35">
      <c r="B52" s="95" t="s">
        <v>28</v>
      </c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7"/>
    </row>
    <row r="53" spans="2:15" x14ac:dyDescent="0.35">
      <c r="B53" s="95" t="s">
        <v>29</v>
      </c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7"/>
    </row>
    <row r="54" spans="2:15" x14ac:dyDescent="0.35">
      <c r="B54" s="95" t="s">
        <v>30</v>
      </c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7"/>
    </row>
    <row r="55" spans="2:15" x14ac:dyDescent="0.35">
      <c r="B55" s="95" t="s">
        <v>31</v>
      </c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7"/>
    </row>
    <row r="56" spans="2:15" ht="15" customHeight="1" x14ac:dyDescent="0.35">
      <c r="B56" s="95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7"/>
    </row>
    <row r="57" spans="2:15" x14ac:dyDescent="0.35">
      <c r="B57" s="86" t="s">
        <v>67</v>
      </c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8"/>
    </row>
    <row r="58" spans="2:15" x14ac:dyDescent="0.35">
      <c r="B58" s="89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1"/>
    </row>
    <row r="59" spans="2:15" x14ac:dyDescent="0.35">
      <c r="B59" s="89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1"/>
    </row>
    <row r="60" spans="2:15" x14ac:dyDescent="0.35">
      <c r="B60" s="89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1"/>
    </row>
    <row r="61" spans="2:15" x14ac:dyDescent="0.35">
      <c r="B61" s="89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1"/>
    </row>
    <row r="62" spans="2:15" x14ac:dyDescent="0.35">
      <c r="B62" s="13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14"/>
    </row>
    <row r="63" spans="2:15" x14ac:dyDescent="0.35">
      <c r="B63" s="98"/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100"/>
    </row>
    <row r="64" spans="2:15" ht="15.5" x14ac:dyDescent="0.35">
      <c r="B64" s="73" t="s">
        <v>20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5"/>
    </row>
    <row r="65" spans="2:15" ht="15.5" x14ac:dyDescent="0.35">
      <c r="B65" s="92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4"/>
    </row>
    <row r="66" spans="2:15" ht="15.5" x14ac:dyDescent="0.35">
      <c r="B66" s="73" t="s">
        <v>42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5"/>
    </row>
    <row r="67" spans="2:15" ht="15.5" x14ac:dyDescent="0.35">
      <c r="B67" s="92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4"/>
    </row>
    <row r="68" spans="2:15" ht="15.5" x14ac:dyDescent="0.35">
      <c r="B68" s="73" t="s">
        <v>43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5"/>
    </row>
    <row r="69" spans="2:15" ht="15.5" x14ac:dyDescent="0.35">
      <c r="B69" s="73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5"/>
    </row>
    <row r="70" spans="2:15" ht="15.5" x14ac:dyDescent="0.35">
      <c r="B70" s="73" t="s">
        <v>60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5"/>
    </row>
    <row r="71" spans="2:15" ht="15.5" x14ac:dyDescent="0.35">
      <c r="B71" s="92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4"/>
    </row>
    <row r="72" spans="2:15" ht="15.5" x14ac:dyDescent="0.35">
      <c r="B72" s="73" t="s">
        <v>44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5"/>
    </row>
    <row r="73" spans="2:15" ht="15.5" x14ac:dyDescent="0.35">
      <c r="B73" s="92"/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4"/>
    </row>
    <row r="74" spans="2:15" ht="15.5" x14ac:dyDescent="0.35">
      <c r="B74" s="73" t="s">
        <v>61</v>
      </c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5"/>
    </row>
    <row r="75" spans="2:15" ht="15.5" x14ac:dyDescent="0.35">
      <c r="B75" s="92"/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4"/>
    </row>
    <row r="76" spans="2:15" ht="15.5" x14ac:dyDescent="0.35">
      <c r="B76" s="73" t="s">
        <v>63</v>
      </c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5"/>
    </row>
    <row r="77" spans="2:15" ht="15.5" x14ac:dyDescent="0.35">
      <c r="B77" s="32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4"/>
    </row>
    <row r="78" spans="2:15" ht="15.5" x14ac:dyDescent="0.35">
      <c r="B78" s="73" t="s">
        <v>62</v>
      </c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5"/>
    </row>
    <row r="79" spans="2:15" ht="15.5" x14ac:dyDescent="0.35">
      <c r="B79" s="35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7"/>
    </row>
    <row r="80" spans="2:15" ht="15.5" x14ac:dyDescent="0.35">
      <c r="B80" s="73" t="s">
        <v>64</v>
      </c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5"/>
    </row>
    <row r="81" spans="2:15" x14ac:dyDescent="0.35">
      <c r="B81" s="77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9"/>
    </row>
    <row r="82" spans="2:15" ht="15.5" x14ac:dyDescent="0.35">
      <c r="B82" s="73" t="s">
        <v>72</v>
      </c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5"/>
    </row>
    <row r="83" spans="2:15" x14ac:dyDescent="0.35">
      <c r="B83" s="77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9"/>
    </row>
    <row r="84" spans="2:15" ht="15.5" x14ac:dyDescent="0.35">
      <c r="B84" s="80" t="s">
        <v>21</v>
      </c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2"/>
    </row>
    <row r="85" spans="2:15" ht="15.5" x14ac:dyDescent="0.35">
      <c r="B85" s="80" t="s">
        <v>22</v>
      </c>
      <c r="C85" s="81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2"/>
    </row>
    <row r="86" spans="2:15" ht="15" thickBot="1" x14ac:dyDescent="0.4">
      <c r="B86" s="83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5"/>
    </row>
  </sheetData>
  <mergeCells count="60">
    <mergeCell ref="B37:M37"/>
    <mergeCell ref="B76:O76"/>
    <mergeCell ref="D7:M7"/>
    <mergeCell ref="D3:M3"/>
    <mergeCell ref="D11:M11"/>
    <mergeCell ref="D4:M6"/>
    <mergeCell ref="D9:M9"/>
    <mergeCell ref="D12:M12"/>
    <mergeCell ref="C20:N22"/>
    <mergeCell ref="D14:M15"/>
    <mergeCell ref="B33:M33"/>
    <mergeCell ref="B36:M36"/>
    <mergeCell ref="B31:L31"/>
    <mergeCell ref="B32:M32"/>
    <mergeCell ref="B34:M34"/>
    <mergeCell ref="B35:M35"/>
    <mergeCell ref="B46:O46"/>
    <mergeCell ref="B47:O47"/>
    <mergeCell ref="B45:O45"/>
    <mergeCell ref="B39:I39"/>
    <mergeCell ref="B40:I40"/>
    <mergeCell ref="B41:I41"/>
    <mergeCell ref="B42:I42"/>
    <mergeCell ref="B43:M43"/>
    <mergeCell ref="J40:L42"/>
    <mergeCell ref="J38:L39"/>
    <mergeCell ref="B44:O44"/>
    <mergeCell ref="B38:I38"/>
    <mergeCell ref="B86:O86"/>
    <mergeCell ref="B57:O61"/>
    <mergeCell ref="B74:O74"/>
    <mergeCell ref="B75:O75"/>
    <mergeCell ref="B78:O78"/>
    <mergeCell ref="B80:O80"/>
    <mergeCell ref="B81:O81"/>
    <mergeCell ref="B69:O69"/>
    <mergeCell ref="B70:O70"/>
    <mergeCell ref="B71:O71"/>
    <mergeCell ref="B72:O72"/>
    <mergeCell ref="B73:O73"/>
    <mergeCell ref="B66:O66"/>
    <mergeCell ref="B67:O67"/>
    <mergeCell ref="B68:O68"/>
    <mergeCell ref="B63:O63"/>
    <mergeCell ref="B82:O82"/>
    <mergeCell ref="D17:M18"/>
    <mergeCell ref="B83:O83"/>
    <mergeCell ref="B84:O84"/>
    <mergeCell ref="B85:O85"/>
    <mergeCell ref="B53:O53"/>
    <mergeCell ref="B54:O54"/>
    <mergeCell ref="B55:O55"/>
    <mergeCell ref="B56:O56"/>
    <mergeCell ref="B50:O50"/>
    <mergeCell ref="B51:O51"/>
    <mergeCell ref="B52:O52"/>
    <mergeCell ref="B49:O49"/>
    <mergeCell ref="B65:O65"/>
    <mergeCell ref="B64:O64"/>
    <mergeCell ref="B48:O48"/>
  </mergeCells>
  <conditionalFormatting sqref="C26:C30">
    <cfRule type="duplicateValues" dxfId="5" priority="1"/>
  </conditionalFormatting>
  <dataValidations count="1">
    <dataValidation type="list" allowBlank="1" showInputMessage="1" showErrorMessage="1" sqref="I26:I30" xr:uid="{92CF5FC5-7F48-412F-A82A-7AF9AE6F58F2}">
      <formula1>"SELECCIONE,IVA 5%,IVA 19%,INC 4%,INC 8%,INC 16%,EXENTO,EXCLUIDO"</formula1>
    </dataValidation>
  </dataValidations>
  <printOptions horizontalCentered="1"/>
  <pageMargins left="0.39370078740157483" right="0.39370078740157483" top="0.39370078740157483" bottom="0.39370078740157483" header="0" footer="0"/>
  <pageSetup scale="37" fitToHeight="0" orientation="portrait" r:id="rId1"/>
  <headerFooter>
    <oddFooter>Página &amp;P de &amp;F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C8605-D41C-48A1-9404-446257C6E3DD}">
  <dimension ref="A1:O82"/>
  <sheetViews>
    <sheetView topLeftCell="A17" zoomScale="70" zoomScaleNormal="70" workbookViewId="0">
      <selection activeCell="B29" sqref="B29:M29"/>
    </sheetView>
  </sheetViews>
  <sheetFormatPr baseColWidth="10" defaultColWidth="4.6328125" defaultRowHeight="14.5" x14ac:dyDescent="0.35"/>
  <cols>
    <col min="1" max="1" width="4.6328125" style="5"/>
    <col min="2" max="2" width="5.6328125" style="5" customWidth="1"/>
    <col min="3" max="3" width="30.90625" style="5" customWidth="1"/>
    <col min="4" max="5" width="30.90625" style="5" hidden="1" customWidth="1"/>
    <col min="6" max="6" width="17.6328125" style="5" customWidth="1"/>
    <col min="7" max="7" width="19.08984375" style="5" customWidth="1"/>
    <col min="8" max="8" width="23.08984375" style="15" customWidth="1"/>
    <col min="9" max="9" width="13.08984375" style="15" customWidth="1"/>
    <col min="10" max="10" width="9" style="15" customWidth="1"/>
    <col min="11" max="11" width="9.36328125" style="15" customWidth="1"/>
    <col min="12" max="12" width="11.90625" style="15" customWidth="1"/>
    <col min="13" max="13" width="12.6328125" style="15" customWidth="1"/>
    <col min="14" max="15" width="26.6328125" style="15" customWidth="1"/>
    <col min="16" max="16" width="4.6328125" style="5"/>
    <col min="17" max="17" width="7" style="5" customWidth="1"/>
    <col min="18" max="18" width="15.36328125" style="5" customWidth="1"/>
    <col min="19" max="21" width="4.6328125" style="5"/>
    <col min="22" max="22" width="1.6328125" style="5" customWidth="1"/>
    <col min="23" max="16384" width="4.6328125" style="5"/>
  </cols>
  <sheetData>
    <row r="1" spans="1:15" ht="15" thickBot="1" x14ac:dyDescent="0.4">
      <c r="A1" s="5" t="s">
        <v>74</v>
      </c>
    </row>
    <row r="2" spans="1:15" x14ac:dyDescent="0.35">
      <c r="B2" s="1"/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4"/>
    </row>
    <row r="3" spans="1:15" x14ac:dyDescent="0.35">
      <c r="B3" s="38"/>
      <c r="C3" s="39"/>
      <c r="D3" s="140" t="s">
        <v>66</v>
      </c>
      <c r="E3" s="140"/>
      <c r="F3" s="140"/>
      <c r="G3" s="140"/>
      <c r="H3" s="140"/>
      <c r="I3" s="140"/>
      <c r="J3" s="140"/>
      <c r="K3" s="140"/>
      <c r="L3" s="140"/>
      <c r="M3" s="140"/>
      <c r="N3" s="6"/>
      <c r="O3" s="7"/>
    </row>
    <row r="4" spans="1:15" x14ac:dyDescent="0.35">
      <c r="B4" s="38"/>
      <c r="C4" s="39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6"/>
      <c r="O4" s="7"/>
    </row>
    <row r="5" spans="1:15" x14ac:dyDescent="0.35">
      <c r="B5" s="38"/>
      <c r="C5" s="39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43"/>
      <c r="O5" s="44"/>
    </row>
    <row r="6" spans="1:15" x14ac:dyDescent="0.35">
      <c r="B6" s="38"/>
      <c r="C6" s="39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6"/>
      <c r="O6" s="7"/>
    </row>
    <row r="7" spans="1:15" s="8" customFormat="1" x14ac:dyDescent="0.35">
      <c r="B7" s="38"/>
      <c r="C7" s="39"/>
      <c r="D7" s="140" t="s">
        <v>47</v>
      </c>
      <c r="E7" s="140"/>
      <c r="F7" s="140"/>
      <c r="G7" s="140"/>
      <c r="H7" s="140"/>
      <c r="I7" s="140"/>
      <c r="J7" s="140"/>
      <c r="K7" s="140"/>
      <c r="L7" s="140"/>
      <c r="M7" s="140"/>
      <c r="N7" s="45"/>
      <c r="O7" s="46"/>
    </row>
    <row r="8" spans="1:15" s="8" customFormat="1" x14ac:dyDescent="0.35">
      <c r="B8" s="38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45"/>
      <c r="O8" s="46"/>
    </row>
    <row r="9" spans="1:15" s="8" customFormat="1" ht="18.5" x14ac:dyDescent="0.35">
      <c r="B9" s="38"/>
      <c r="C9" s="39"/>
      <c r="D9" s="142" t="s">
        <v>73</v>
      </c>
      <c r="E9" s="142"/>
      <c r="F9" s="142"/>
      <c r="G9" s="142"/>
      <c r="H9" s="142"/>
      <c r="I9" s="142"/>
      <c r="J9" s="142"/>
      <c r="K9" s="142"/>
      <c r="L9" s="142"/>
      <c r="M9" s="142"/>
      <c r="N9" s="45"/>
      <c r="O9" s="46"/>
    </row>
    <row r="10" spans="1:15" s="8" customFormat="1" x14ac:dyDescent="0.35"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5"/>
      <c r="O10" s="46"/>
    </row>
    <row r="11" spans="1:15" s="8" customFormat="1" x14ac:dyDescent="0.35">
      <c r="B11" s="38"/>
      <c r="C11" s="39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45"/>
      <c r="O11" s="46"/>
    </row>
    <row r="12" spans="1:15" s="8" customFormat="1" ht="30" customHeight="1" x14ac:dyDescent="0.35">
      <c r="B12" s="56"/>
      <c r="C12" s="51" t="s">
        <v>50</v>
      </c>
      <c r="D12" s="76" t="s">
        <v>70</v>
      </c>
      <c r="E12" s="76"/>
      <c r="F12" s="76"/>
      <c r="G12" s="76"/>
      <c r="H12" s="76"/>
      <c r="I12" s="76"/>
      <c r="J12" s="76"/>
      <c r="K12" s="76"/>
      <c r="L12" s="76"/>
      <c r="M12" s="76"/>
      <c r="N12" s="47"/>
      <c r="O12" s="48"/>
    </row>
    <row r="13" spans="1:15" s="8" customFormat="1" x14ac:dyDescent="0.35">
      <c r="B13" s="38"/>
      <c r="C13" s="41"/>
      <c r="D13" s="41"/>
      <c r="E13" s="41"/>
      <c r="F13" s="41"/>
      <c r="G13" s="41"/>
      <c r="H13" s="41"/>
      <c r="I13" s="41"/>
      <c r="J13" s="41"/>
      <c r="K13" s="41"/>
      <c r="L13" s="42"/>
      <c r="M13" s="49"/>
      <c r="N13" s="49"/>
      <c r="O13" s="50"/>
    </row>
    <row r="14" spans="1:15" s="8" customFormat="1" ht="30" customHeight="1" x14ac:dyDescent="0.35">
      <c r="B14" s="56"/>
      <c r="C14" s="51" t="s">
        <v>51</v>
      </c>
      <c r="D14" s="76" t="s">
        <v>71</v>
      </c>
      <c r="E14" s="76"/>
      <c r="F14" s="76"/>
      <c r="G14" s="76"/>
      <c r="H14" s="76"/>
      <c r="I14" s="76"/>
      <c r="J14" s="76"/>
      <c r="K14" s="76"/>
      <c r="L14" s="76"/>
      <c r="M14" s="76"/>
      <c r="N14" s="49"/>
      <c r="O14" s="50"/>
    </row>
    <row r="15" spans="1:15" s="8" customFormat="1" x14ac:dyDescent="0.35">
      <c r="B15" s="40"/>
      <c r="C15" s="41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49"/>
      <c r="O15" s="50"/>
    </row>
    <row r="16" spans="1:15" s="8" customFormat="1" x14ac:dyDescent="0.35">
      <c r="B16" s="40"/>
      <c r="C16" s="41"/>
      <c r="D16" s="41"/>
      <c r="E16" s="41"/>
      <c r="F16" s="41"/>
      <c r="G16" s="41"/>
      <c r="H16" s="41"/>
      <c r="I16" s="41"/>
      <c r="J16" s="41"/>
      <c r="K16" s="41"/>
      <c r="L16" s="42"/>
      <c r="M16" s="49"/>
      <c r="N16" s="49"/>
      <c r="O16" s="50"/>
    </row>
    <row r="17" spans="2:15" s="8" customFormat="1" ht="16" customHeight="1" x14ac:dyDescent="0.35">
      <c r="B17" s="40"/>
      <c r="C17" s="55" t="s">
        <v>52</v>
      </c>
      <c r="D17" s="76" t="s">
        <v>74</v>
      </c>
      <c r="E17" s="76"/>
      <c r="F17" s="76"/>
      <c r="G17" s="76"/>
      <c r="H17" s="76"/>
      <c r="I17" s="76"/>
      <c r="J17" s="76"/>
      <c r="K17" s="76"/>
      <c r="L17" s="76"/>
      <c r="M17" s="76"/>
      <c r="N17" s="49"/>
      <c r="O17" s="50"/>
    </row>
    <row r="18" spans="2:15" s="8" customFormat="1" x14ac:dyDescent="0.35">
      <c r="B18" s="40"/>
      <c r="C18" s="39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49"/>
      <c r="O18" s="50"/>
    </row>
    <row r="19" spans="2:15" s="8" customFormat="1" x14ac:dyDescent="0.35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2"/>
      <c r="M19" s="49"/>
      <c r="N19" s="49"/>
      <c r="O19" s="50"/>
    </row>
    <row r="20" spans="2:15" s="8" customFormat="1" x14ac:dyDescent="0.35">
      <c r="B20" s="40"/>
      <c r="C20" s="143" t="s">
        <v>53</v>
      </c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5"/>
      <c r="O20" s="50"/>
    </row>
    <row r="21" spans="2:15" s="8" customFormat="1" x14ac:dyDescent="0.35">
      <c r="B21" s="40"/>
      <c r="C21" s="146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8"/>
      <c r="O21" s="50"/>
    </row>
    <row r="22" spans="2:15" s="8" customFormat="1" x14ac:dyDescent="0.35">
      <c r="B22" s="40"/>
      <c r="C22" s="149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1"/>
      <c r="O22" s="50"/>
    </row>
    <row r="23" spans="2:15" s="8" customFormat="1" x14ac:dyDescent="0.35">
      <c r="B23" s="40"/>
      <c r="C23" s="41"/>
      <c r="D23" s="41"/>
      <c r="E23" s="41"/>
      <c r="F23" s="41"/>
      <c r="G23" s="41"/>
      <c r="H23" s="41"/>
      <c r="I23" s="41"/>
      <c r="J23" s="41"/>
      <c r="K23" s="41"/>
      <c r="L23" s="42"/>
      <c r="M23" s="49"/>
      <c r="N23" s="49"/>
      <c r="O23" s="50"/>
    </row>
    <row r="24" spans="2:15" s="8" customFormat="1" ht="15" thickBot="1" x14ac:dyDescent="0.4"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</row>
    <row r="25" spans="2:15" s="12" customFormat="1" ht="32.15" customHeight="1" thickBot="1" x14ac:dyDescent="0.4">
      <c r="B25" s="26" t="s">
        <v>0</v>
      </c>
      <c r="C25" s="54" t="s">
        <v>32</v>
      </c>
      <c r="D25" s="27" t="s">
        <v>48</v>
      </c>
      <c r="E25" s="27" t="s">
        <v>49</v>
      </c>
      <c r="F25" s="27" t="s">
        <v>1</v>
      </c>
      <c r="G25" s="27" t="s">
        <v>2</v>
      </c>
      <c r="H25" s="27" t="s">
        <v>46</v>
      </c>
      <c r="I25" s="53" t="s">
        <v>39</v>
      </c>
      <c r="J25" s="27" t="s">
        <v>3</v>
      </c>
      <c r="K25" s="27" t="s">
        <v>33</v>
      </c>
      <c r="L25" s="27" t="s">
        <v>34</v>
      </c>
      <c r="M25" s="27" t="s">
        <v>35</v>
      </c>
      <c r="N25" s="27" t="s">
        <v>37</v>
      </c>
      <c r="O25" s="28" t="s">
        <v>36</v>
      </c>
    </row>
    <row r="26" spans="2:15" ht="16.5" thickBot="1" x14ac:dyDescent="0.4">
      <c r="B26" s="16">
        <v>1</v>
      </c>
      <c r="C26" s="160" t="s">
        <v>85</v>
      </c>
      <c r="D26" s="59"/>
      <c r="E26" s="31"/>
      <c r="F26" s="17" t="s">
        <v>84</v>
      </c>
      <c r="G26" s="60">
        <v>126</v>
      </c>
      <c r="H26" s="61">
        <v>0</v>
      </c>
      <c r="I26" s="57" t="s">
        <v>65</v>
      </c>
      <c r="J26" s="58">
        <f>IF(I26="IVA 5%",5%,IF(I26="IVA 19%",19%,0%))</f>
        <v>0</v>
      </c>
      <c r="K26" s="58">
        <f>IF(I26="INC 4%",4%,IF(I26="INC 8%",8%,IF(I26="INC 16%",16%,0%)))</f>
        <v>0</v>
      </c>
      <c r="L26" s="61">
        <f>+ROUND(H26*J26,2)</f>
        <v>0</v>
      </c>
      <c r="M26" s="61">
        <f>+ROUND(H26*K26,2)</f>
        <v>0</v>
      </c>
      <c r="N26" s="62">
        <f>+ROUND(H26+L26+M26,2)</f>
        <v>0</v>
      </c>
      <c r="O26" s="63">
        <f>+ROUND(N26*G26,2)</f>
        <v>0</v>
      </c>
    </row>
    <row r="27" spans="2:15" x14ac:dyDescent="0.35">
      <c r="B27" s="153" t="s">
        <v>6</v>
      </c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25"/>
      <c r="N27" s="18" t="s">
        <v>7</v>
      </c>
      <c r="O27" s="64">
        <f>ROUND(SUMIF(J26:J26,19%,O26:O26)/1.19,2)</f>
        <v>0</v>
      </c>
    </row>
    <row r="28" spans="2:15" ht="15" thickBot="1" x14ac:dyDescent="0.4">
      <c r="B28" s="111" t="s">
        <v>69</v>
      </c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52"/>
      <c r="N28" s="20" t="s">
        <v>8</v>
      </c>
      <c r="O28" s="65">
        <f>ROUND(SUMIF(J26:J26,5%,O26:O26)/1.05,2)</f>
        <v>0</v>
      </c>
    </row>
    <row r="29" spans="2:15" x14ac:dyDescent="0.35">
      <c r="B29" s="138" t="s">
        <v>57</v>
      </c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8" t="s">
        <v>9</v>
      </c>
      <c r="O29" s="64">
        <f>ROUND(SUMIF(K26:K26,4%,O26:O26)/1.04,2)</f>
        <v>0</v>
      </c>
    </row>
    <row r="30" spans="2:15" x14ac:dyDescent="0.35">
      <c r="B30" s="111" t="s">
        <v>58</v>
      </c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52"/>
      <c r="N30" s="19" t="s">
        <v>10</v>
      </c>
      <c r="O30" s="66">
        <f>ROUND(SUMIF(K26:K26,8%,O26:O26)/1.08,2)</f>
        <v>0</v>
      </c>
    </row>
    <row r="31" spans="2:15" ht="15" thickBot="1" x14ac:dyDescent="0.4">
      <c r="B31" s="111" t="s">
        <v>68</v>
      </c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52"/>
      <c r="N31" s="20" t="s">
        <v>11</v>
      </c>
      <c r="O31" s="65">
        <f>ROUND(SUMIF(K26:K26,16%,O26:O26)/1.16,2)</f>
        <v>0</v>
      </c>
    </row>
    <row r="32" spans="2:15" ht="15" thickBot="1" x14ac:dyDescent="0.4">
      <c r="B32" s="111" t="s">
        <v>59</v>
      </c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52"/>
      <c r="N32" s="24" t="s">
        <v>12</v>
      </c>
      <c r="O32" s="67">
        <f>ROUND(SUMIF(I26:I26,"EXENTO",O26:O26)/1,2)+ROUND(SUMIF(I26:I26,"EXCLUIDO",O26:O26)/1,2)</f>
        <v>0</v>
      </c>
    </row>
    <row r="33" spans="2:15" ht="35.15" customHeight="1" thickBot="1" x14ac:dyDescent="0.4">
      <c r="B33" s="138" t="s">
        <v>25</v>
      </c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29" t="s">
        <v>13</v>
      </c>
      <c r="O33" s="68">
        <f>ROUND(SUBTOTAL(9,O27:O32),2)</f>
        <v>0</v>
      </c>
    </row>
    <row r="34" spans="2:15" x14ac:dyDescent="0.35">
      <c r="B34" s="135" t="s">
        <v>55</v>
      </c>
      <c r="C34" s="136"/>
      <c r="D34" s="136"/>
      <c r="E34" s="136"/>
      <c r="F34" s="136"/>
      <c r="G34" s="136"/>
      <c r="H34" s="136"/>
      <c r="I34" s="137"/>
      <c r="J34" s="126" t="s">
        <v>14</v>
      </c>
      <c r="K34" s="127"/>
      <c r="L34" s="128"/>
      <c r="M34" s="21">
        <v>0.19</v>
      </c>
      <c r="N34" s="18" t="s">
        <v>4</v>
      </c>
      <c r="O34" s="69">
        <f>ROUND(O27*0.19,2)</f>
        <v>0</v>
      </c>
    </row>
    <row r="35" spans="2:15" ht="15" thickBot="1" x14ac:dyDescent="0.4">
      <c r="B35" s="108" t="s">
        <v>23</v>
      </c>
      <c r="C35" s="109"/>
      <c r="D35" s="109"/>
      <c r="E35" s="109"/>
      <c r="F35" s="109"/>
      <c r="G35" s="109"/>
      <c r="H35" s="109"/>
      <c r="I35" s="110"/>
      <c r="J35" s="129"/>
      <c r="K35" s="130"/>
      <c r="L35" s="131"/>
      <c r="M35" s="22">
        <v>0.05</v>
      </c>
      <c r="N35" s="20" t="s">
        <v>15</v>
      </c>
      <c r="O35" s="70">
        <f>ROUND(O28*0.05,2)</f>
        <v>0</v>
      </c>
    </row>
    <row r="36" spans="2:15" x14ac:dyDescent="0.35">
      <c r="B36" s="111" t="s">
        <v>54</v>
      </c>
      <c r="C36" s="112"/>
      <c r="D36" s="112"/>
      <c r="E36" s="112"/>
      <c r="F36" s="112"/>
      <c r="G36" s="112"/>
      <c r="H36" s="112"/>
      <c r="I36" s="112"/>
      <c r="J36" s="117" t="s">
        <v>38</v>
      </c>
      <c r="K36" s="118"/>
      <c r="L36" s="119"/>
      <c r="M36" s="21">
        <v>0.04</v>
      </c>
      <c r="N36" s="18" t="s">
        <v>16</v>
      </c>
      <c r="O36" s="69">
        <f>ROUND(O29*0.04,2)</f>
        <v>0</v>
      </c>
    </row>
    <row r="37" spans="2:15" x14ac:dyDescent="0.35">
      <c r="B37" s="108"/>
      <c r="C37" s="109"/>
      <c r="D37" s="109"/>
      <c r="E37" s="109"/>
      <c r="F37" s="109"/>
      <c r="G37" s="109"/>
      <c r="H37" s="109"/>
      <c r="I37" s="110"/>
      <c r="J37" s="120"/>
      <c r="K37" s="121"/>
      <c r="L37" s="122"/>
      <c r="M37" s="23">
        <v>0.08</v>
      </c>
      <c r="N37" s="19" t="s">
        <v>5</v>
      </c>
      <c r="O37" s="71">
        <f>ROUND(O30*0.08,2)</f>
        <v>0</v>
      </c>
    </row>
    <row r="38" spans="2:15" ht="16.5" customHeight="1" thickBot="1" x14ac:dyDescent="0.4">
      <c r="B38" s="111"/>
      <c r="C38" s="112"/>
      <c r="D38" s="112"/>
      <c r="E38" s="112"/>
      <c r="F38" s="112"/>
      <c r="G38" s="112"/>
      <c r="H38" s="112"/>
      <c r="I38" s="112"/>
      <c r="J38" s="123"/>
      <c r="K38" s="124"/>
      <c r="L38" s="125"/>
      <c r="M38" s="22">
        <v>0.16</v>
      </c>
      <c r="N38" s="20" t="s">
        <v>18</v>
      </c>
      <c r="O38" s="70">
        <f>ROUND(O31*0.16,2)</f>
        <v>0</v>
      </c>
    </row>
    <row r="39" spans="2:15" ht="35.15" customHeight="1" thickBot="1" x14ac:dyDescent="0.4">
      <c r="B39" s="113"/>
      <c r="C39" s="114"/>
      <c r="D39" s="114"/>
      <c r="E39" s="114"/>
      <c r="F39" s="114"/>
      <c r="G39" s="114"/>
      <c r="H39" s="114"/>
      <c r="I39" s="114"/>
      <c r="J39" s="115"/>
      <c r="K39" s="115"/>
      <c r="L39" s="115"/>
      <c r="M39" s="116"/>
      <c r="N39" s="52" t="s">
        <v>19</v>
      </c>
      <c r="O39" s="72">
        <f>ROUND(SUM(O33:O38),2)</f>
        <v>0</v>
      </c>
    </row>
    <row r="40" spans="2:15" ht="35.15" customHeight="1" x14ac:dyDescent="0.35">
      <c r="B40" s="132" t="s">
        <v>17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4"/>
    </row>
    <row r="41" spans="2:15" ht="15" customHeight="1" x14ac:dyDescent="0.35">
      <c r="B41" s="105" t="s">
        <v>24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7"/>
    </row>
    <row r="42" spans="2:15" ht="15" customHeight="1" x14ac:dyDescent="0.35">
      <c r="B42" s="101" t="s">
        <v>56</v>
      </c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7"/>
    </row>
    <row r="43" spans="2:15" ht="15" customHeight="1" x14ac:dyDescent="0.35">
      <c r="B43" s="101" t="s">
        <v>45</v>
      </c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7"/>
    </row>
    <row r="44" spans="2:15" x14ac:dyDescent="0.35">
      <c r="B44" s="102" t="s">
        <v>40</v>
      </c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4"/>
    </row>
    <row r="45" spans="2:15" x14ac:dyDescent="0.35">
      <c r="B45" s="102" t="s">
        <v>41</v>
      </c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4"/>
    </row>
    <row r="46" spans="2:15" x14ac:dyDescent="0.35">
      <c r="B46" s="101" t="s">
        <v>26</v>
      </c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7"/>
    </row>
    <row r="47" spans="2:15" x14ac:dyDescent="0.35">
      <c r="B47" s="95" t="s">
        <v>27</v>
      </c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7"/>
    </row>
    <row r="48" spans="2:15" x14ac:dyDescent="0.35">
      <c r="B48" s="95" t="s">
        <v>28</v>
      </c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7"/>
    </row>
    <row r="49" spans="2:15" x14ac:dyDescent="0.35">
      <c r="B49" s="95" t="s">
        <v>29</v>
      </c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7"/>
    </row>
    <row r="50" spans="2:15" x14ac:dyDescent="0.35">
      <c r="B50" s="95" t="s">
        <v>30</v>
      </c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7"/>
    </row>
    <row r="51" spans="2:15" x14ac:dyDescent="0.35">
      <c r="B51" s="95" t="s">
        <v>31</v>
      </c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7"/>
    </row>
    <row r="52" spans="2:15" ht="15" customHeight="1" x14ac:dyDescent="0.35">
      <c r="B52" s="95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7"/>
    </row>
    <row r="53" spans="2:15" x14ac:dyDescent="0.35">
      <c r="B53" s="86" t="s">
        <v>67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8"/>
    </row>
    <row r="54" spans="2:15" x14ac:dyDescent="0.35">
      <c r="B54" s="89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1"/>
    </row>
    <row r="55" spans="2:15" x14ac:dyDescent="0.35">
      <c r="B55" s="89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1"/>
    </row>
    <row r="56" spans="2:15" x14ac:dyDescent="0.35">
      <c r="B56" s="89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1"/>
    </row>
    <row r="57" spans="2:15" x14ac:dyDescent="0.35">
      <c r="B57" s="89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1"/>
    </row>
    <row r="58" spans="2:15" x14ac:dyDescent="0.35">
      <c r="B58" s="13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14"/>
    </row>
    <row r="59" spans="2:15" x14ac:dyDescent="0.35">
      <c r="B59" s="98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100"/>
    </row>
    <row r="60" spans="2:15" ht="15.5" x14ac:dyDescent="0.35">
      <c r="B60" s="73" t="s">
        <v>20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5"/>
    </row>
    <row r="61" spans="2:15" ht="15.5" x14ac:dyDescent="0.35">
      <c r="B61" s="92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4"/>
    </row>
    <row r="62" spans="2:15" ht="15.5" x14ac:dyDescent="0.35">
      <c r="B62" s="73" t="s">
        <v>42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5"/>
    </row>
    <row r="63" spans="2:15" ht="15.5" x14ac:dyDescent="0.35">
      <c r="B63" s="92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4"/>
    </row>
    <row r="64" spans="2:15" ht="15.5" x14ac:dyDescent="0.35">
      <c r="B64" s="73" t="s">
        <v>43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5"/>
    </row>
    <row r="65" spans="2:15" ht="15.5" x14ac:dyDescent="0.35">
      <c r="B65" s="73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5"/>
    </row>
    <row r="66" spans="2:15" ht="15.5" x14ac:dyDescent="0.35">
      <c r="B66" s="73" t="s">
        <v>60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5"/>
    </row>
    <row r="67" spans="2:15" ht="15.5" x14ac:dyDescent="0.35">
      <c r="B67" s="92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4"/>
    </row>
    <row r="68" spans="2:15" ht="15.5" x14ac:dyDescent="0.35">
      <c r="B68" s="73" t="s">
        <v>44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5"/>
    </row>
    <row r="69" spans="2:15" ht="15.5" x14ac:dyDescent="0.35">
      <c r="B69" s="92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4"/>
    </row>
    <row r="70" spans="2:15" ht="15.5" x14ac:dyDescent="0.35">
      <c r="B70" s="73" t="s">
        <v>61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5"/>
    </row>
    <row r="71" spans="2:15" ht="15.5" x14ac:dyDescent="0.35">
      <c r="B71" s="92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4"/>
    </row>
    <row r="72" spans="2:15" ht="15.5" x14ac:dyDescent="0.35">
      <c r="B72" s="73" t="s">
        <v>63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5"/>
    </row>
    <row r="73" spans="2:15" ht="15.5" x14ac:dyDescent="0.35">
      <c r="B73" s="32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4"/>
    </row>
    <row r="74" spans="2:15" ht="15.5" x14ac:dyDescent="0.35">
      <c r="B74" s="73" t="s">
        <v>62</v>
      </c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5"/>
    </row>
    <row r="75" spans="2:15" ht="15.5" x14ac:dyDescent="0.35">
      <c r="B75" s="35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7"/>
    </row>
    <row r="76" spans="2:15" ht="15.5" x14ac:dyDescent="0.35">
      <c r="B76" s="73" t="s">
        <v>64</v>
      </c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5"/>
    </row>
    <row r="77" spans="2:15" x14ac:dyDescent="0.35">
      <c r="B77" s="77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9"/>
    </row>
    <row r="78" spans="2:15" ht="15.5" x14ac:dyDescent="0.35">
      <c r="B78" s="73" t="s">
        <v>72</v>
      </c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5"/>
    </row>
    <row r="79" spans="2:15" x14ac:dyDescent="0.35">
      <c r="B79" s="77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9"/>
    </row>
    <row r="80" spans="2:15" ht="15.5" x14ac:dyDescent="0.35">
      <c r="B80" s="80" t="s">
        <v>21</v>
      </c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2"/>
    </row>
    <row r="81" spans="2:15" ht="15.5" x14ac:dyDescent="0.35">
      <c r="B81" s="80" t="s">
        <v>22</v>
      </c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2"/>
    </row>
    <row r="82" spans="2:15" ht="15" thickBot="1" x14ac:dyDescent="0.4">
      <c r="B82" s="83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5"/>
    </row>
  </sheetData>
  <mergeCells count="60">
    <mergeCell ref="B78:O78"/>
    <mergeCell ref="B79:O79"/>
    <mergeCell ref="B80:O80"/>
    <mergeCell ref="B81:O81"/>
    <mergeCell ref="B82:O82"/>
    <mergeCell ref="B70:O70"/>
    <mergeCell ref="B71:O71"/>
    <mergeCell ref="B72:O72"/>
    <mergeCell ref="B74:O74"/>
    <mergeCell ref="B76:O76"/>
    <mergeCell ref="B77:O77"/>
    <mergeCell ref="B64:O64"/>
    <mergeCell ref="B65:O65"/>
    <mergeCell ref="B66:O66"/>
    <mergeCell ref="B67:O67"/>
    <mergeCell ref="B68:O68"/>
    <mergeCell ref="B69:O69"/>
    <mergeCell ref="B53:O57"/>
    <mergeCell ref="B59:O59"/>
    <mergeCell ref="B60:O60"/>
    <mergeCell ref="B61:O61"/>
    <mergeCell ref="B62:O62"/>
    <mergeCell ref="B63:O63"/>
    <mergeCell ref="B47:O47"/>
    <mergeCell ref="B48:O48"/>
    <mergeCell ref="B49:O49"/>
    <mergeCell ref="B50:O50"/>
    <mergeCell ref="B51:O51"/>
    <mergeCell ref="B52:O52"/>
    <mergeCell ref="B41:O41"/>
    <mergeCell ref="B42:O42"/>
    <mergeCell ref="B43:O43"/>
    <mergeCell ref="B44:O44"/>
    <mergeCell ref="B45:O45"/>
    <mergeCell ref="B46:O46"/>
    <mergeCell ref="B36:I36"/>
    <mergeCell ref="J36:L38"/>
    <mergeCell ref="B37:I37"/>
    <mergeCell ref="B38:I38"/>
    <mergeCell ref="B39:M39"/>
    <mergeCell ref="B40:O40"/>
    <mergeCell ref="B30:M30"/>
    <mergeCell ref="B31:M31"/>
    <mergeCell ref="B32:M32"/>
    <mergeCell ref="B33:M33"/>
    <mergeCell ref="B34:I34"/>
    <mergeCell ref="J34:L35"/>
    <mergeCell ref="B35:I35"/>
    <mergeCell ref="D14:M15"/>
    <mergeCell ref="D17:M18"/>
    <mergeCell ref="C20:N22"/>
    <mergeCell ref="B27:L27"/>
    <mergeCell ref="B28:M28"/>
    <mergeCell ref="B29:M29"/>
    <mergeCell ref="D3:M3"/>
    <mergeCell ref="D4:M6"/>
    <mergeCell ref="D7:M7"/>
    <mergeCell ref="D9:M9"/>
    <mergeCell ref="D11:M11"/>
    <mergeCell ref="D12:M12"/>
  </mergeCells>
  <conditionalFormatting sqref="C26">
    <cfRule type="duplicateValues" dxfId="4" priority="1"/>
  </conditionalFormatting>
  <dataValidations count="1">
    <dataValidation type="list" allowBlank="1" showInputMessage="1" showErrorMessage="1" sqref="I26" xr:uid="{585E0ABB-DA52-4916-A7A0-A33C0C9E3DCC}">
      <formula1>"SELECCIONE,IVA 5%,IVA 19%,INC 4%,INC 8%,INC 16%,EXENTO,EXCLUIDO"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D60DC-7D0F-4E84-9D57-6AF09491B0DA}">
  <dimension ref="A1:O82"/>
  <sheetViews>
    <sheetView topLeftCell="A21" workbookViewId="0">
      <selection activeCell="C26" sqref="C26"/>
    </sheetView>
  </sheetViews>
  <sheetFormatPr baseColWidth="10" defaultColWidth="4.6328125" defaultRowHeight="14.5" x14ac:dyDescent="0.35"/>
  <cols>
    <col min="1" max="1" width="4.6328125" style="5"/>
    <col min="2" max="2" width="5.6328125" style="5" customWidth="1"/>
    <col min="3" max="3" width="30.90625" style="5" customWidth="1"/>
    <col min="4" max="5" width="30.90625" style="5" hidden="1" customWidth="1"/>
    <col min="6" max="6" width="17.6328125" style="5" customWidth="1"/>
    <col min="7" max="7" width="19.08984375" style="5" customWidth="1"/>
    <col min="8" max="8" width="23.08984375" style="15" customWidth="1"/>
    <col min="9" max="9" width="13.08984375" style="15" customWidth="1"/>
    <col min="10" max="10" width="9" style="15" customWidth="1"/>
    <col min="11" max="11" width="9.36328125" style="15" customWidth="1"/>
    <col min="12" max="12" width="11.90625" style="15" customWidth="1"/>
    <col min="13" max="13" width="12.6328125" style="15" customWidth="1"/>
    <col min="14" max="15" width="26.6328125" style="15" customWidth="1"/>
    <col min="16" max="16" width="4.6328125" style="5"/>
    <col min="17" max="17" width="7" style="5" customWidth="1"/>
    <col min="18" max="18" width="15.36328125" style="5" customWidth="1"/>
    <col min="19" max="21" width="4.6328125" style="5"/>
    <col min="22" max="22" width="1.6328125" style="5" customWidth="1"/>
    <col min="23" max="16384" width="4.6328125" style="5"/>
  </cols>
  <sheetData>
    <row r="1" spans="1:15" ht="15" thickBot="1" x14ac:dyDescent="0.4">
      <c r="A1" s="5" t="s">
        <v>75</v>
      </c>
    </row>
    <row r="2" spans="1:15" x14ac:dyDescent="0.35">
      <c r="B2" s="1"/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4"/>
    </row>
    <row r="3" spans="1:15" x14ac:dyDescent="0.35">
      <c r="B3" s="38"/>
      <c r="C3" s="39"/>
      <c r="D3" s="140" t="s">
        <v>66</v>
      </c>
      <c r="E3" s="140"/>
      <c r="F3" s="140"/>
      <c r="G3" s="140"/>
      <c r="H3" s="140"/>
      <c r="I3" s="140"/>
      <c r="J3" s="140"/>
      <c r="K3" s="140"/>
      <c r="L3" s="140"/>
      <c r="M3" s="140"/>
      <c r="N3" s="6"/>
      <c r="O3" s="7"/>
    </row>
    <row r="4" spans="1:15" x14ac:dyDescent="0.35">
      <c r="B4" s="38"/>
      <c r="C4" s="39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6"/>
      <c r="O4" s="7"/>
    </row>
    <row r="5" spans="1:15" x14ac:dyDescent="0.35">
      <c r="B5" s="38"/>
      <c r="C5" s="39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43"/>
      <c r="O5" s="44"/>
    </row>
    <row r="6" spans="1:15" x14ac:dyDescent="0.35">
      <c r="B6" s="38"/>
      <c r="C6" s="39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6"/>
      <c r="O6" s="7"/>
    </row>
    <row r="7" spans="1:15" s="8" customFormat="1" x14ac:dyDescent="0.35">
      <c r="B7" s="38"/>
      <c r="C7" s="39"/>
      <c r="D7" s="140" t="s">
        <v>47</v>
      </c>
      <c r="E7" s="140"/>
      <c r="F7" s="140"/>
      <c r="G7" s="140"/>
      <c r="H7" s="140"/>
      <c r="I7" s="140"/>
      <c r="J7" s="140"/>
      <c r="K7" s="140"/>
      <c r="L7" s="140"/>
      <c r="M7" s="140"/>
      <c r="N7" s="45"/>
      <c r="O7" s="46"/>
    </row>
    <row r="8" spans="1:15" s="8" customFormat="1" x14ac:dyDescent="0.35">
      <c r="B8" s="38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45"/>
      <c r="O8" s="46"/>
    </row>
    <row r="9" spans="1:15" s="8" customFormat="1" ht="18.5" x14ac:dyDescent="0.35">
      <c r="B9" s="38"/>
      <c r="C9" s="39"/>
      <c r="D9" s="142" t="s">
        <v>73</v>
      </c>
      <c r="E9" s="142"/>
      <c r="F9" s="142"/>
      <c r="G9" s="142"/>
      <c r="H9" s="142"/>
      <c r="I9" s="142"/>
      <c r="J9" s="142"/>
      <c r="K9" s="142"/>
      <c r="L9" s="142"/>
      <c r="M9" s="142"/>
      <c r="N9" s="45"/>
      <c r="O9" s="46"/>
    </row>
    <row r="10" spans="1:15" s="8" customFormat="1" x14ac:dyDescent="0.35"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5"/>
      <c r="O10" s="46"/>
    </row>
    <row r="11" spans="1:15" s="8" customFormat="1" x14ac:dyDescent="0.35">
      <c r="B11" s="38"/>
      <c r="C11" s="39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45"/>
      <c r="O11" s="46"/>
    </row>
    <row r="12" spans="1:15" s="8" customFormat="1" ht="30" customHeight="1" x14ac:dyDescent="0.35">
      <c r="B12" s="56"/>
      <c r="C12" s="51" t="s">
        <v>50</v>
      </c>
      <c r="D12" s="76" t="s">
        <v>70</v>
      </c>
      <c r="E12" s="76"/>
      <c r="F12" s="76"/>
      <c r="G12" s="76"/>
      <c r="H12" s="76"/>
      <c r="I12" s="76"/>
      <c r="J12" s="76"/>
      <c r="K12" s="76"/>
      <c r="L12" s="76"/>
      <c r="M12" s="76"/>
      <c r="N12" s="47"/>
      <c r="O12" s="48"/>
    </row>
    <row r="13" spans="1:15" s="8" customFormat="1" x14ac:dyDescent="0.35">
      <c r="B13" s="38"/>
      <c r="C13" s="41"/>
      <c r="D13" s="41"/>
      <c r="E13" s="41"/>
      <c r="F13" s="41"/>
      <c r="G13" s="41"/>
      <c r="H13" s="41"/>
      <c r="I13" s="41"/>
      <c r="J13" s="41"/>
      <c r="K13" s="41"/>
      <c r="L13" s="42"/>
      <c r="M13" s="49"/>
      <c r="N13" s="49"/>
      <c r="O13" s="50"/>
    </row>
    <row r="14" spans="1:15" s="8" customFormat="1" ht="30" customHeight="1" x14ac:dyDescent="0.35">
      <c r="B14" s="56"/>
      <c r="C14" s="51" t="s">
        <v>51</v>
      </c>
      <c r="D14" s="76" t="s">
        <v>71</v>
      </c>
      <c r="E14" s="76"/>
      <c r="F14" s="76"/>
      <c r="G14" s="76"/>
      <c r="H14" s="76"/>
      <c r="I14" s="76"/>
      <c r="J14" s="76"/>
      <c r="K14" s="76"/>
      <c r="L14" s="76"/>
      <c r="M14" s="76"/>
      <c r="N14" s="49"/>
      <c r="O14" s="50"/>
    </row>
    <row r="15" spans="1:15" s="8" customFormat="1" x14ac:dyDescent="0.35">
      <c r="B15" s="40"/>
      <c r="C15" s="41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49"/>
      <c r="O15" s="50"/>
    </row>
    <row r="16" spans="1:15" s="8" customFormat="1" x14ac:dyDescent="0.35">
      <c r="B16" s="40"/>
      <c r="C16" s="41"/>
      <c r="D16" s="41"/>
      <c r="E16" s="41"/>
      <c r="F16" s="41"/>
      <c r="G16" s="41"/>
      <c r="H16" s="41"/>
      <c r="I16" s="41"/>
      <c r="J16" s="41"/>
      <c r="K16" s="41"/>
      <c r="L16" s="42"/>
      <c r="M16" s="49"/>
      <c r="N16" s="49"/>
      <c r="O16" s="50"/>
    </row>
    <row r="17" spans="2:15" s="8" customFormat="1" ht="16" customHeight="1" x14ac:dyDescent="0.35">
      <c r="B17" s="40"/>
      <c r="C17" s="55" t="s">
        <v>52</v>
      </c>
      <c r="D17" s="76" t="s">
        <v>86</v>
      </c>
      <c r="E17" s="76"/>
      <c r="F17" s="76"/>
      <c r="G17" s="76"/>
      <c r="H17" s="76"/>
      <c r="I17" s="76"/>
      <c r="J17" s="76"/>
      <c r="K17" s="76"/>
      <c r="L17" s="76"/>
      <c r="M17" s="76"/>
      <c r="N17" s="49"/>
      <c r="O17" s="50"/>
    </row>
    <row r="18" spans="2:15" s="8" customFormat="1" x14ac:dyDescent="0.35">
      <c r="B18" s="40"/>
      <c r="C18" s="39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49"/>
      <c r="O18" s="50"/>
    </row>
    <row r="19" spans="2:15" s="8" customFormat="1" x14ac:dyDescent="0.35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2"/>
      <c r="M19" s="49"/>
      <c r="N19" s="49"/>
      <c r="O19" s="50"/>
    </row>
    <row r="20" spans="2:15" s="8" customFormat="1" x14ac:dyDescent="0.35">
      <c r="B20" s="40"/>
      <c r="C20" s="143" t="s">
        <v>53</v>
      </c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5"/>
      <c r="O20" s="50"/>
    </row>
    <row r="21" spans="2:15" s="8" customFormat="1" x14ac:dyDescent="0.35">
      <c r="B21" s="40"/>
      <c r="C21" s="146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8"/>
      <c r="O21" s="50"/>
    </row>
    <row r="22" spans="2:15" s="8" customFormat="1" x14ac:dyDescent="0.35">
      <c r="B22" s="40"/>
      <c r="C22" s="149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1"/>
      <c r="O22" s="50"/>
    </row>
    <row r="23" spans="2:15" s="8" customFormat="1" x14ac:dyDescent="0.35">
      <c r="B23" s="40"/>
      <c r="C23" s="41"/>
      <c r="D23" s="41"/>
      <c r="E23" s="41"/>
      <c r="F23" s="41"/>
      <c r="G23" s="41"/>
      <c r="H23" s="41"/>
      <c r="I23" s="41"/>
      <c r="J23" s="41"/>
      <c r="K23" s="41"/>
      <c r="L23" s="42"/>
      <c r="M23" s="49"/>
      <c r="N23" s="49"/>
      <c r="O23" s="50"/>
    </row>
    <row r="24" spans="2:15" s="8" customFormat="1" ht="15" thickBot="1" x14ac:dyDescent="0.4"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</row>
    <row r="25" spans="2:15" s="12" customFormat="1" ht="32.15" customHeight="1" thickBot="1" x14ac:dyDescent="0.4">
      <c r="B25" s="26" t="s">
        <v>0</v>
      </c>
      <c r="C25" s="54" t="s">
        <v>32</v>
      </c>
      <c r="D25" s="27" t="s">
        <v>48</v>
      </c>
      <c r="E25" s="27" t="s">
        <v>49</v>
      </c>
      <c r="F25" s="27" t="s">
        <v>1</v>
      </c>
      <c r="G25" s="27" t="s">
        <v>2</v>
      </c>
      <c r="H25" s="27" t="s">
        <v>46</v>
      </c>
      <c r="I25" s="53" t="s">
        <v>39</v>
      </c>
      <c r="J25" s="27" t="s">
        <v>3</v>
      </c>
      <c r="K25" s="27" t="s">
        <v>33</v>
      </c>
      <c r="L25" s="27" t="s">
        <v>34</v>
      </c>
      <c r="M25" s="27" t="s">
        <v>35</v>
      </c>
      <c r="N25" s="27" t="s">
        <v>37</v>
      </c>
      <c r="O25" s="28" t="s">
        <v>36</v>
      </c>
    </row>
    <row r="26" spans="2:15" ht="16.5" thickBot="1" x14ac:dyDescent="0.4">
      <c r="B26" s="16">
        <v>1</v>
      </c>
      <c r="C26" s="160" t="s">
        <v>87</v>
      </c>
      <c r="D26" s="59"/>
      <c r="E26" s="31"/>
      <c r="F26" s="17" t="s">
        <v>88</v>
      </c>
      <c r="G26" s="60">
        <v>282</v>
      </c>
      <c r="H26" s="61">
        <v>0</v>
      </c>
      <c r="I26" s="57" t="s">
        <v>65</v>
      </c>
      <c r="J26" s="58">
        <f>IF(I26="IVA 5%",5%,IF(I26="IVA 19%",19%,0%))</f>
        <v>0</v>
      </c>
      <c r="K26" s="58">
        <f>IF(I26="INC 4%",4%,IF(I26="INC 8%",8%,IF(I26="INC 16%",16%,0%)))</f>
        <v>0</v>
      </c>
      <c r="L26" s="61">
        <f>+ROUND(H26*J26,2)</f>
        <v>0</v>
      </c>
      <c r="M26" s="61">
        <f>+ROUND(H26*K26,2)</f>
        <v>0</v>
      </c>
      <c r="N26" s="62">
        <f>+ROUND(H26+L26+M26,2)</f>
        <v>0</v>
      </c>
      <c r="O26" s="63">
        <f>+ROUND(N26*G26,2)</f>
        <v>0</v>
      </c>
    </row>
    <row r="27" spans="2:15" x14ac:dyDescent="0.35">
      <c r="B27" s="153" t="s">
        <v>6</v>
      </c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25"/>
      <c r="N27" s="18" t="s">
        <v>7</v>
      </c>
      <c r="O27" s="64">
        <f>ROUND(SUMIF(J26:J26,19%,O26:O26)/1.19,2)</f>
        <v>0</v>
      </c>
    </row>
    <row r="28" spans="2:15" ht="15" thickBot="1" x14ac:dyDescent="0.4">
      <c r="B28" s="111" t="s">
        <v>69</v>
      </c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52"/>
      <c r="N28" s="20" t="s">
        <v>8</v>
      </c>
      <c r="O28" s="65">
        <f>ROUND(SUMIF(J26:J26,5%,O26:O26)/1.05,2)</f>
        <v>0</v>
      </c>
    </row>
    <row r="29" spans="2:15" x14ac:dyDescent="0.35">
      <c r="B29" s="138" t="s">
        <v>57</v>
      </c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8" t="s">
        <v>9</v>
      </c>
      <c r="O29" s="64">
        <f>ROUND(SUMIF(K26:K26,4%,O26:O26)/1.04,2)</f>
        <v>0</v>
      </c>
    </row>
    <row r="30" spans="2:15" x14ac:dyDescent="0.35">
      <c r="B30" s="111" t="s">
        <v>58</v>
      </c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52"/>
      <c r="N30" s="19" t="s">
        <v>10</v>
      </c>
      <c r="O30" s="66">
        <f>ROUND(SUMIF(K26:K26,8%,O26:O26)/1.08,2)</f>
        <v>0</v>
      </c>
    </row>
    <row r="31" spans="2:15" ht="15" thickBot="1" x14ac:dyDescent="0.4">
      <c r="B31" s="111" t="s">
        <v>68</v>
      </c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52"/>
      <c r="N31" s="20" t="s">
        <v>11</v>
      </c>
      <c r="O31" s="65">
        <f>ROUND(SUMIF(K26:K26,16%,O26:O26)/1.16,2)</f>
        <v>0</v>
      </c>
    </row>
    <row r="32" spans="2:15" ht="15" thickBot="1" x14ac:dyDescent="0.4">
      <c r="B32" s="111" t="s">
        <v>59</v>
      </c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52"/>
      <c r="N32" s="24" t="s">
        <v>12</v>
      </c>
      <c r="O32" s="67">
        <f>ROUND(SUMIF(I26:I26,"EXENTO",O26:O26)/1,2)+ROUND(SUMIF(I26:I26,"EXCLUIDO",O26:O26)/1,2)</f>
        <v>0</v>
      </c>
    </row>
    <row r="33" spans="2:15" ht="35.15" customHeight="1" thickBot="1" x14ac:dyDescent="0.4">
      <c r="B33" s="138" t="s">
        <v>25</v>
      </c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29" t="s">
        <v>13</v>
      </c>
      <c r="O33" s="68">
        <f>ROUND(SUBTOTAL(9,O27:O32),2)</f>
        <v>0</v>
      </c>
    </row>
    <row r="34" spans="2:15" x14ac:dyDescent="0.35">
      <c r="B34" s="135" t="s">
        <v>55</v>
      </c>
      <c r="C34" s="136"/>
      <c r="D34" s="136"/>
      <c r="E34" s="136"/>
      <c r="F34" s="136"/>
      <c r="G34" s="136"/>
      <c r="H34" s="136"/>
      <c r="I34" s="137"/>
      <c r="J34" s="126" t="s">
        <v>14</v>
      </c>
      <c r="K34" s="127"/>
      <c r="L34" s="128"/>
      <c r="M34" s="21">
        <v>0.19</v>
      </c>
      <c r="N34" s="18" t="s">
        <v>4</v>
      </c>
      <c r="O34" s="69">
        <f>ROUND(O27*0.19,2)</f>
        <v>0</v>
      </c>
    </row>
    <row r="35" spans="2:15" ht="15" thickBot="1" x14ac:dyDescent="0.4">
      <c r="B35" s="108" t="s">
        <v>23</v>
      </c>
      <c r="C35" s="109"/>
      <c r="D35" s="109"/>
      <c r="E35" s="109"/>
      <c r="F35" s="109"/>
      <c r="G35" s="109"/>
      <c r="H35" s="109"/>
      <c r="I35" s="110"/>
      <c r="J35" s="129"/>
      <c r="K35" s="130"/>
      <c r="L35" s="131"/>
      <c r="M35" s="22">
        <v>0.05</v>
      </c>
      <c r="N35" s="20" t="s">
        <v>15</v>
      </c>
      <c r="O35" s="70">
        <f>ROUND(O28*0.05,2)</f>
        <v>0</v>
      </c>
    </row>
    <row r="36" spans="2:15" x14ac:dyDescent="0.35">
      <c r="B36" s="111" t="s">
        <v>54</v>
      </c>
      <c r="C36" s="112"/>
      <c r="D36" s="112"/>
      <c r="E36" s="112"/>
      <c r="F36" s="112"/>
      <c r="G36" s="112"/>
      <c r="H36" s="112"/>
      <c r="I36" s="112"/>
      <c r="J36" s="117" t="s">
        <v>38</v>
      </c>
      <c r="K36" s="118"/>
      <c r="L36" s="119"/>
      <c r="M36" s="21">
        <v>0.04</v>
      </c>
      <c r="N36" s="18" t="s">
        <v>16</v>
      </c>
      <c r="O36" s="69">
        <f>ROUND(O29*0.04,2)</f>
        <v>0</v>
      </c>
    </row>
    <row r="37" spans="2:15" x14ac:dyDescent="0.35">
      <c r="B37" s="108"/>
      <c r="C37" s="109"/>
      <c r="D37" s="109"/>
      <c r="E37" s="109"/>
      <c r="F37" s="109"/>
      <c r="G37" s="109"/>
      <c r="H37" s="109"/>
      <c r="I37" s="110"/>
      <c r="J37" s="120"/>
      <c r="K37" s="121"/>
      <c r="L37" s="122"/>
      <c r="M37" s="23">
        <v>0.08</v>
      </c>
      <c r="N37" s="19" t="s">
        <v>5</v>
      </c>
      <c r="O37" s="71">
        <f>ROUND(O30*0.08,2)</f>
        <v>0</v>
      </c>
    </row>
    <row r="38" spans="2:15" ht="16.5" customHeight="1" thickBot="1" x14ac:dyDescent="0.4">
      <c r="B38" s="111"/>
      <c r="C38" s="112"/>
      <c r="D38" s="112"/>
      <c r="E38" s="112"/>
      <c r="F38" s="112"/>
      <c r="G38" s="112"/>
      <c r="H38" s="112"/>
      <c r="I38" s="112"/>
      <c r="J38" s="123"/>
      <c r="K38" s="124"/>
      <c r="L38" s="125"/>
      <c r="M38" s="22">
        <v>0.16</v>
      </c>
      <c r="N38" s="20" t="s">
        <v>18</v>
      </c>
      <c r="O38" s="70">
        <f>ROUND(O31*0.16,2)</f>
        <v>0</v>
      </c>
    </row>
    <row r="39" spans="2:15" ht="35.15" customHeight="1" thickBot="1" x14ac:dyDescent="0.4">
      <c r="B39" s="113"/>
      <c r="C39" s="114"/>
      <c r="D39" s="114"/>
      <c r="E39" s="114"/>
      <c r="F39" s="114"/>
      <c r="G39" s="114"/>
      <c r="H39" s="114"/>
      <c r="I39" s="114"/>
      <c r="J39" s="115"/>
      <c r="K39" s="115"/>
      <c r="L39" s="115"/>
      <c r="M39" s="116"/>
      <c r="N39" s="52" t="s">
        <v>19</v>
      </c>
      <c r="O39" s="72">
        <f>ROUND(SUM(O33:O38),2)</f>
        <v>0</v>
      </c>
    </row>
    <row r="40" spans="2:15" ht="35.15" customHeight="1" x14ac:dyDescent="0.35">
      <c r="B40" s="132" t="s">
        <v>17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4"/>
    </row>
    <row r="41" spans="2:15" ht="15" customHeight="1" x14ac:dyDescent="0.35">
      <c r="B41" s="105" t="s">
        <v>24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7"/>
    </row>
    <row r="42" spans="2:15" ht="15" customHeight="1" x14ac:dyDescent="0.35">
      <c r="B42" s="101" t="s">
        <v>56</v>
      </c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7"/>
    </row>
    <row r="43" spans="2:15" ht="15" customHeight="1" x14ac:dyDescent="0.35">
      <c r="B43" s="101" t="s">
        <v>45</v>
      </c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7"/>
    </row>
    <row r="44" spans="2:15" x14ac:dyDescent="0.35">
      <c r="B44" s="102" t="s">
        <v>40</v>
      </c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4"/>
    </row>
    <row r="45" spans="2:15" x14ac:dyDescent="0.35">
      <c r="B45" s="102" t="s">
        <v>41</v>
      </c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4"/>
    </row>
    <row r="46" spans="2:15" x14ac:dyDescent="0.35">
      <c r="B46" s="101" t="s">
        <v>26</v>
      </c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7"/>
    </row>
    <row r="47" spans="2:15" x14ac:dyDescent="0.35">
      <c r="B47" s="95" t="s">
        <v>27</v>
      </c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7"/>
    </row>
    <row r="48" spans="2:15" x14ac:dyDescent="0.35">
      <c r="B48" s="95" t="s">
        <v>28</v>
      </c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7"/>
    </row>
    <row r="49" spans="2:15" x14ac:dyDescent="0.35">
      <c r="B49" s="95" t="s">
        <v>29</v>
      </c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7"/>
    </row>
    <row r="50" spans="2:15" x14ac:dyDescent="0.35">
      <c r="B50" s="95" t="s">
        <v>30</v>
      </c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7"/>
    </row>
    <row r="51" spans="2:15" x14ac:dyDescent="0.35">
      <c r="B51" s="95" t="s">
        <v>31</v>
      </c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7"/>
    </row>
    <row r="52" spans="2:15" ht="15" customHeight="1" x14ac:dyDescent="0.35">
      <c r="B52" s="95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7"/>
    </row>
    <row r="53" spans="2:15" x14ac:dyDescent="0.35">
      <c r="B53" s="86" t="s">
        <v>67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8"/>
    </row>
    <row r="54" spans="2:15" x14ac:dyDescent="0.35">
      <c r="B54" s="89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1"/>
    </row>
    <row r="55" spans="2:15" x14ac:dyDescent="0.35">
      <c r="B55" s="89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1"/>
    </row>
    <row r="56" spans="2:15" x14ac:dyDescent="0.35">
      <c r="B56" s="89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1"/>
    </row>
    <row r="57" spans="2:15" x14ac:dyDescent="0.35">
      <c r="B57" s="89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1"/>
    </row>
    <row r="58" spans="2:15" x14ac:dyDescent="0.35">
      <c r="B58" s="13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14"/>
    </row>
    <row r="59" spans="2:15" x14ac:dyDescent="0.35">
      <c r="B59" s="98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100"/>
    </row>
    <row r="60" spans="2:15" ht="15.5" x14ac:dyDescent="0.35">
      <c r="B60" s="73" t="s">
        <v>20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5"/>
    </row>
    <row r="61" spans="2:15" ht="15.5" x14ac:dyDescent="0.35">
      <c r="B61" s="92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4"/>
    </row>
    <row r="62" spans="2:15" ht="15.5" x14ac:dyDescent="0.35">
      <c r="B62" s="73" t="s">
        <v>42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5"/>
    </row>
    <row r="63" spans="2:15" ht="15.5" x14ac:dyDescent="0.35">
      <c r="B63" s="92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4"/>
    </row>
    <row r="64" spans="2:15" ht="15.5" x14ac:dyDescent="0.35">
      <c r="B64" s="73" t="s">
        <v>43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5"/>
    </row>
    <row r="65" spans="2:15" ht="15.5" x14ac:dyDescent="0.35">
      <c r="B65" s="73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5"/>
    </row>
    <row r="66" spans="2:15" ht="15.5" x14ac:dyDescent="0.35">
      <c r="B66" s="73" t="s">
        <v>60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5"/>
    </row>
    <row r="67" spans="2:15" ht="15.5" x14ac:dyDescent="0.35">
      <c r="B67" s="92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4"/>
    </row>
    <row r="68" spans="2:15" ht="15.5" x14ac:dyDescent="0.35">
      <c r="B68" s="73" t="s">
        <v>44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5"/>
    </row>
    <row r="69" spans="2:15" ht="15.5" x14ac:dyDescent="0.35">
      <c r="B69" s="92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4"/>
    </row>
    <row r="70" spans="2:15" ht="15.5" x14ac:dyDescent="0.35">
      <c r="B70" s="73" t="s">
        <v>61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5"/>
    </row>
    <row r="71" spans="2:15" ht="15.5" x14ac:dyDescent="0.35">
      <c r="B71" s="92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4"/>
    </row>
    <row r="72" spans="2:15" ht="15.5" x14ac:dyDescent="0.35">
      <c r="B72" s="73" t="s">
        <v>63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5"/>
    </row>
    <row r="73" spans="2:15" ht="15.5" x14ac:dyDescent="0.35">
      <c r="B73" s="32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4"/>
    </row>
    <row r="74" spans="2:15" ht="15.5" x14ac:dyDescent="0.35">
      <c r="B74" s="73" t="s">
        <v>62</v>
      </c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5"/>
    </row>
    <row r="75" spans="2:15" ht="15.5" x14ac:dyDescent="0.35">
      <c r="B75" s="35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7"/>
    </row>
    <row r="76" spans="2:15" ht="15.5" x14ac:dyDescent="0.35">
      <c r="B76" s="73" t="s">
        <v>64</v>
      </c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5"/>
    </row>
    <row r="77" spans="2:15" x14ac:dyDescent="0.35">
      <c r="B77" s="77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9"/>
    </row>
    <row r="78" spans="2:15" ht="15.5" x14ac:dyDescent="0.35">
      <c r="B78" s="73" t="s">
        <v>72</v>
      </c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5"/>
    </row>
    <row r="79" spans="2:15" x14ac:dyDescent="0.35">
      <c r="B79" s="77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9"/>
    </row>
    <row r="80" spans="2:15" ht="15.5" x14ac:dyDescent="0.35">
      <c r="B80" s="80" t="s">
        <v>21</v>
      </c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2"/>
    </row>
    <row r="81" spans="2:15" ht="15.5" x14ac:dyDescent="0.35">
      <c r="B81" s="80" t="s">
        <v>22</v>
      </c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2"/>
    </row>
    <row r="82" spans="2:15" ht="15" thickBot="1" x14ac:dyDescent="0.4">
      <c r="B82" s="83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5"/>
    </row>
  </sheetData>
  <mergeCells count="60">
    <mergeCell ref="B78:O78"/>
    <mergeCell ref="B79:O79"/>
    <mergeCell ref="B80:O80"/>
    <mergeCell ref="B81:O81"/>
    <mergeCell ref="B82:O82"/>
    <mergeCell ref="B70:O70"/>
    <mergeCell ref="B71:O71"/>
    <mergeCell ref="B72:O72"/>
    <mergeCell ref="B74:O74"/>
    <mergeCell ref="B76:O76"/>
    <mergeCell ref="B77:O77"/>
    <mergeCell ref="B64:O64"/>
    <mergeCell ref="B65:O65"/>
    <mergeCell ref="B66:O66"/>
    <mergeCell ref="B67:O67"/>
    <mergeCell ref="B68:O68"/>
    <mergeCell ref="B69:O69"/>
    <mergeCell ref="B53:O57"/>
    <mergeCell ref="B59:O59"/>
    <mergeCell ref="B60:O60"/>
    <mergeCell ref="B61:O61"/>
    <mergeCell ref="B62:O62"/>
    <mergeCell ref="B63:O63"/>
    <mergeCell ref="B47:O47"/>
    <mergeCell ref="B48:O48"/>
    <mergeCell ref="B49:O49"/>
    <mergeCell ref="B50:O50"/>
    <mergeCell ref="B51:O51"/>
    <mergeCell ref="B52:O52"/>
    <mergeCell ref="B41:O41"/>
    <mergeCell ref="B42:O42"/>
    <mergeCell ref="B43:O43"/>
    <mergeCell ref="B44:O44"/>
    <mergeCell ref="B45:O45"/>
    <mergeCell ref="B46:O46"/>
    <mergeCell ref="B36:I36"/>
    <mergeCell ref="J36:L38"/>
    <mergeCell ref="B37:I37"/>
    <mergeCell ref="B38:I38"/>
    <mergeCell ref="B39:M39"/>
    <mergeCell ref="B40:O40"/>
    <mergeCell ref="B30:M30"/>
    <mergeCell ref="B31:M31"/>
    <mergeCell ref="B32:M32"/>
    <mergeCell ref="B33:M33"/>
    <mergeCell ref="B34:I34"/>
    <mergeCell ref="J34:L35"/>
    <mergeCell ref="B35:I35"/>
    <mergeCell ref="D14:M15"/>
    <mergeCell ref="D17:M18"/>
    <mergeCell ref="C20:N22"/>
    <mergeCell ref="B27:L27"/>
    <mergeCell ref="B28:M28"/>
    <mergeCell ref="B29:M29"/>
    <mergeCell ref="D3:M3"/>
    <mergeCell ref="D4:M6"/>
    <mergeCell ref="D7:M7"/>
    <mergeCell ref="D9:M9"/>
    <mergeCell ref="D11:M11"/>
    <mergeCell ref="D12:M12"/>
  </mergeCells>
  <conditionalFormatting sqref="C26">
    <cfRule type="duplicateValues" dxfId="3" priority="1"/>
  </conditionalFormatting>
  <dataValidations count="1">
    <dataValidation type="list" allowBlank="1" showInputMessage="1" showErrorMessage="1" sqref="I26" xr:uid="{57BAD268-28E7-46BE-9C7C-8282FFCF5BCC}">
      <formula1>"SELECCIONE,IVA 5%,IVA 19%,INC 4%,INC 8%,INC 16%,EXENTO,EXCLUIDO"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A5660-8DE6-4BE4-BEFA-64A5953B2BE7}">
  <dimension ref="B1:O82"/>
  <sheetViews>
    <sheetView topLeftCell="A21" workbookViewId="0">
      <selection activeCell="A27" sqref="A27:XFD55"/>
    </sheetView>
  </sheetViews>
  <sheetFormatPr baseColWidth="10" defaultColWidth="4.6328125" defaultRowHeight="14.5" x14ac:dyDescent="0.35"/>
  <cols>
    <col min="1" max="1" width="4.6328125" style="5"/>
    <col min="2" max="2" width="5.6328125" style="5" customWidth="1"/>
    <col min="3" max="3" width="30.90625" style="5" customWidth="1"/>
    <col min="4" max="5" width="30.90625" style="5" hidden="1" customWidth="1"/>
    <col min="6" max="6" width="17.6328125" style="5" customWidth="1"/>
    <col min="7" max="7" width="19.08984375" style="5" customWidth="1"/>
    <col min="8" max="8" width="23.08984375" style="15" customWidth="1"/>
    <col min="9" max="9" width="13.08984375" style="15" customWidth="1"/>
    <col min="10" max="10" width="9" style="15" customWidth="1"/>
    <col min="11" max="11" width="9.36328125" style="15" customWidth="1"/>
    <col min="12" max="12" width="11.90625" style="15" customWidth="1"/>
    <col min="13" max="13" width="12.6328125" style="15" customWidth="1"/>
    <col min="14" max="15" width="26.6328125" style="15" customWidth="1"/>
    <col min="16" max="16" width="4.6328125" style="5"/>
    <col min="17" max="17" width="7" style="5" customWidth="1"/>
    <col min="18" max="18" width="15.36328125" style="5" customWidth="1"/>
    <col min="19" max="21" width="4.6328125" style="5"/>
    <col min="22" max="22" width="1.6328125" style="5" customWidth="1"/>
    <col min="23" max="16384" width="4.6328125" style="5"/>
  </cols>
  <sheetData>
    <row r="1" spans="2:15" ht="15" thickBot="1" x14ac:dyDescent="0.4"/>
    <row r="2" spans="2:15" x14ac:dyDescent="0.35">
      <c r="B2" s="1"/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4"/>
    </row>
    <row r="3" spans="2:15" x14ac:dyDescent="0.35">
      <c r="B3" s="38"/>
      <c r="C3" s="39"/>
      <c r="D3" s="140" t="s">
        <v>66</v>
      </c>
      <c r="E3" s="140"/>
      <c r="F3" s="140"/>
      <c r="G3" s="140"/>
      <c r="H3" s="140"/>
      <c r="I3" s="140"/>
      <c r="J3" s="140"/>
      <c r="K3" s="140"/>
      <c r="L3" s="140"/>
      <c r="M3" s="140"/>
      <c r="N3" s="6"/>
      <c r="O3" s="7"/>
    </row>
    <row r="4" spans="2:15" x14ac:dyDescent="0.35">
      <c r="B4" s="38"/>
      <c r="C4" s="39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6"/>
      <c r="O4" s="7"/>
    </row>
    <row r="5" spans="2:15" x14ac:dyDescent="0.35">
      <c r="B5" s="38"/>
      <c r="C5" s="39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43"/>
      <c r="O5" s="44"/>
    </row>
    <row r="6" spans="2:15" x14ac:dyDescent="0.35">
      <c r="B6" s="38"/>
      <c r="C6" s="39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6"/>
      <c r="O6" s="7"/>
    </row>
    <row r="7" spans="2:15" s="8" customFormat="1" x14ac:dyDescent="0.35">
      <c r="B7" s="38"/>
      <c r="C7" s="39"/>
      <c r="D7" s="140" t="s">
        <v>47</v>
      </c>
      <c r="E7" s="140"/>
      <c r="F7" s="140"/>
      <c r="G7" s="140"/>
      <c r="H7" s="140"/>
      <c r="I7" s="140"/>
      <c r="J7" s="140"/>
      <c r="K7" s="140"/>
      <c r="L7" s="140"/>
      <c r="M7" s="140"/>
      <c r="N7" s="45"/>
      <c r="O7" s="46"/>
    </row>
    <row r="8" spans="2:15" s="8" customFormat="1" x14ac:dyDescent="0.35">
      <c r="B8" s="38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45"/>
      <c r="O8" s="46"/>
    </row>
    <row r="9" spans="2:15" s="8" customFormat="1" ht="18.5" x14ac:dyDescent="0.35">
      <c r="B9" s="38"/>
      <c r="C9" s="39"/>
      <c r="D9" s="142" t="s">
        <v>73</v>
      </c>
      <c r="E9" s="142"/>
      <c r="F9" s="142"/>
      <c r="G9" s="142"/>
      <c r="H9" s="142"/>
      <c r="I9" s="142"/>
      <c r="J9" s="142"/>
      <c r="K9" s="142"/>
      <c r="L9" s="142"/>
      <c r="M9" s="142"/>
      <c r="N9" s="45"/>
      <c r="O9" s="46"/>
    </row>
    <row r="10" spans="2:15" s="8" customFormat="1" x14ac:dyDescent="0.35"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5"/>
      <c r="O10" s="46"/>
    </row>
    <row r="11" spans="2:15" s="8" customFormat="1" x14ac:dyDescent="0.35">
      <c r="B11" s="38"/>
      <c r="C11" s="39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45"/>
      <c r="O11" s="46"/>
    </row>
    <row r="12" spans="2:15" s="8" customFormat="1" ht="30" customHeight="1" x14ac:dyDescent="0.35">
      <c r="B12" s="56"/>
      <c r="C12" s="51" t="s">
        <v>50</v>
      </c>
      <c r="D12" s="76" t="s">
        <v>70</v>
      </c>
      <c r="E12" s="76"/>
      <c r="F12" s="76"/>
      <c r="G12" s="76"/>
      <c r="H12" s="76"/>
      <c r="I12" s="76"/>
      <c r="J12" s="76"/>
      <c r="K12" s="76"/>
      <c r="L12" s="76"/>
      <c r="M12" s="76"/>
      <c r="N12" s="47"/>
      <c r="O12" s="48"/>
    </row>
    <row r="13" spans="2:15" s="8" customFormat="1" x14ac:dyDescent="0.35">
      <c r="B13" s="38"/>
      <c r="C13" s="41"/>
      <c r="D13" s="41"/>
      <c r="E13" s="41"/>
      <c r="F13" s="41"/>
      <c r="G13" s="41"/>
      <c r="H13" s="41"/>
      <c r="I13" s="41"/>
      <c r="J13" s="41"/>
      <c r="K13" s="41"/>
      <c r="L13" s="42"/>
      <c r="M13" s="49"/>
      <c r="N13" s="49"/>
      <c r="O13" s="50"/>
    </row>
    <row r="14" spans="2:15" s="8" customFormat="1" ht="30" customHeight="1" x14ac:dyDescent="0.35">
      <c r="B14" s="56"/>
      <c r="C14" s="51" t="s">
        <v>51</v>
      </c>
      <c r="D14" s="76" t="s">
        <v>71</v>
      </c>
      <c r="E14" s="76"/>
      <c r="F14" s="76"/>
      <c r="G14" s="76"/>
      <c r="H14" s="76"/>
      <c r="I14" s="76"/>
      <c r="J14" s="76"/>
      <c r="K14" s="76"/>
      <c r="L14" s="76"/>
      <c r="M14" s="76"/>
      <c r="N14" s="49"/>
      <c r="O14" s="50"/>
    </row>
    <row r="15" spans="2:15" s="8" customFormat="1" x14ac:dyDescent="0.35">
      <c r="B15" s="40"/>
      <c r="C15" s="41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49"/>
      <c r="O15" s="50"/>
    </row>
    <row r="16" spans="2:15" s="8" customFormat="1" x14ac:dyDescent="0.35">
      <c r="B16" s="40"/>
      <c r="C16" s="41"/>
      <c r="D16" s="41"/>
      <c r="E16" s="41"/>
      <c r="F16" s="41"/>
      <c r="G16" s="41"/>
      <c r="H16" s="41"/>
      <c r="I16" s="41"/>
      <c r="J16" s="41"/>
      <c r="K16" s="41"/>
      <c r="L16" s="42"/>
      <c r="M16" s="49"/>
      <c r="N16" s="49"/>
      <c r="O16" s="50"/>
    </row>
    <row r="17" spans="2:15" s="8" customFormat="1" ht="16" customHeight="1" x14ac:dyDescent="0.35">
      <c r="B17" s="40"/>
      <c r="C17" s="55" t="s">
        <v>52</v>
      </c>
      <c r="D17" s="76" t="s">
        <v>89</v>
      </c>
      <c r="E17" s="76"/>
      <c r="F17" s="76"/>
      <c r="G17" s="76"/>
      <c r="H17" s="76"/>
      <c r="I17" s="76"/>
      <c r="J17" s="76"/>
      <c r="K17" s="76"/>
      <c r="L17" s="76"/>
      <c r="M17" s="76"/>
      <c r="N17" s="49"/>
      <c r="O17" s="50"/>
    </row>
    <row r="18" spans="2:15" s="8" customFormat="1" x14ac:dyDescent="0.35">
      <c r="B18" s="40"/>
      <c r="C18" s="39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49"/>
      <c r="O18" s="50"/>
    </row>
    <row r="19" spans="2:15" s="8" customFormat="1" x14ac:dyDescent="0.35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2"/>
      <c r="M19" s="49"/>
      <c r="N19" s="49"/>
      <c r="O19" s="50"/>
    </row>
    <row r="20" spans="2:15" s="8" customFormat="1" x14ac:dyDescent="0.35">
      <c r="B20" s="40"/>
      <c r="C20" s="143" t="s">
        <v>53</v>
      </c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5"/>
      <c r="O20" s="50"/>
    </row>
    <row r="21" spans="2:15" s="8" customFormat="1" x14ac:dyDescent="0.35">
      <c r="B21" s="40"/>
      <c r="C21" s="146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8"/>
      <c r="O21" s="50"/>
    </row>
    <row r="22" spans="2:15" s="8" customFormat="1" x14ac:dyDescent="0.35">
      <c r="B22" s="40"/>
      <c r="C22" s="149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1"/>
      <c r="O22" s="50"/>
    </row>
    <row r="23" spans="2:15" s="8" customFormat="1" x14ac:dyDescent="0.35">
      <c r="B23" s="40"/>
      <c r="C23" s="41"/>
      <c r="D23" s="41"/>
      <c r="E23" s="41"/>
      <c r="F23" s="41"/>
      <c r="G23" s="41"/>
      <c r="H23" s="41"/>
      <c r="I23" s="41"/>
      <c r="J23" s="41"/>
      <c r="K23" s="41"/>
      <c r="L23" s="42"/>
      <c r="M23" s="49"/>
      <c r="N23" s="49"/>
      <c r="O23" s="50"/>
    </row>
    <row r="24" spans="2:15" s="8" customFormat="1" ht="15" thickBot="1" x14ac:dyDescent="0.4"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</row>
    <row r="25" spans="2:15" s="12" customFormat="1" ht="32.15" customHeight="1" thickBot="1" x14ac:dyDescent="0.4">
      <c r="B25" s="26" t="s">
        <v>0</v>
      </c>
      <c r="C25" s="54" t="s">
        <v>32</v>
      </c>
      <c r="D25" s="27" t="s">
        <v>48</v>
      </c>
      <c r="E25" s="27" t="s">
        <v>49</v>
      </c>
      <c r="F25" s="27" t="s">
        <v>1</v>
      </c>
      <c r="G25" s="27" t="s">
        <v>2</v>
      </c>
      <c r="H25" s="27" t="s">
        <v>46</v>
      </c>
      <c r="I25" s="53" t="s">
        <v>39</v>
      </c>
      <c r="J25" s="27" t="s">
        <v>3</v>
      </c>
      <c r="K25" s="27" t="s">
        <v>33</v>
      </c>
      <c r="L25" s="27" t="s">
        <v>34</v>
      </c>
      <c r="M25" s="27" t="s">
        <v>35</v>
      </c>
      <c r="N25" s="27" t="s">
        <v>37</v>
      </c>
      <c r="O25" s="28" t="s">
        <v>36</v>
      </c>
    </row>
    <row r="26" spans="2:15" ht="16.5" thickBot="1" x14ac:dyDescent="0.4">
      <c r="B26" s="16">
        <v>1</v>
      </c>
      <c r="C26" s="160" t="s">
        <v>90</v>
      </c>
      <c r="D26" s="59"/>
      <c r="E26" s="31"/>
      <c r="F26" s="17" t="s">
        <v>83</v>
      </c>
      <c r="G26" s="60">
        <v>322</v>
      </c>
      <c r="H26" s="61">
        <v>0</v>
      </c>
      <c r="I26" s="57" t="s">
        <v>65</v>
      </c>
      <c r="J26" s="58">
        <f>IF(I26="IVA 5%",5%,IF(I26="IVA 19%",19%,0%))</f>
        <v>0</v>
      </c>
      <c r="K26" s="58">
        <f>IF(I26="INC 4%",4%,IF(I26="INC 8%",8%,IF(I26="INC 16%",16%,0%)))</f>
        <v>0</v>
      </c>
      <c r="L26" s="61">
        <f>+ROUND(H26*J26,2)</f>
        <v>0</v>
      </c>
      <c r="M26" s="61">
        <f>+ROUND(H26*K26,2)</f>
        <v>0</v>
      </c>
      <c r="N26" s="62">
        <f>+ROUND(H26+L26+M26,2)</f>
        <v>0</v>
      </c>
      <c r="O26" s="63">
        <f>+ROUND(N26*G26,2)</f>
        <v>0</v>
      </c>
    </row>
    <row r="27" spans="2:15" x14ac:dyDescent="0.35">
      <c r="B27" s="153" t="s">
        <v>6</v>
      </c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25"/>
      <c r="N27" s="18" t="s">
        <v>7</v>
      </c>
      <c r="O27" s="64">
        <f>ROUND(SUMIF(J26:J26,19%,O26:O26)/1.19,2)</f>
        <v>0</v>
      </c>
    </row>
    <row r="28" spans="2:15" ht="15" thickBot="1" x14ac:dyDescent="0.4">
      <c r="B28" s="111" t="s">
        <v>69</v>
      </c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52"/>
      <c r="N28" s="20" t="s">
        <v>8</v>
      </c>
      <c r="O28" s="65">
        <f>ROUND(SUMIF(J26:J26,5%,O26:O26)/1.05,2)</f>
        <v>0</v>
      </c>
    </row>
    <row r="29" spans="2:15" x14ac:dyDescent="0.35">
      <c r="B29" s="138" t="s">
        <v>57</v>
      </c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8" t="s">
        <v>9</v>
      </c>
      <c r="O29" s="64">
        <f>ROUND(SUMIF(K26:K26,4%,O26:O26)/1.04,2)</f>
        <v>0</v>
      </c>
    </row>
    <row r="30" spans="2:15" x14ac:dyDescent="0.35">
      <c r="B30" s="111" t="s">
        <v>58</v>
      </c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52"/>
      <c r="N30" s="19" t="s">
        <v>10</v>
      </c>
      <c r="O30" s="66">
        <f>ROUND(SUMIF(K26:K26,8%,O26:O26)/1.08,2)</f>
        <v>0</v>
      </c>
    </row>
    <row r="31" spans="2:15" ht="15" thickBot="1" x14ac:dyDescent="0.4">
      <c r="B31" s="111" t="s">
        <v>68</v>
      </c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52"/>
      <c r="N31" s="20" t="s">
        <v>11</v>
      </c>
      <c r="O31" s="65">
        <f>ROUND(SUMIF(K26:K26,16%,O26:O26)/1.16,2)</f>
        <v>0</v>
      </c>
    </row>
    <row r="32" spans="2:15" ht="15" thickBot="1" x14ac:dyDescent="0.4">
      <c r="B32" s="111" t="s">
        <v>59</v>
      </c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52"/>
      <c r="N32" s="24" t="s">
        <v>12</v>
      </c>
      <c r="O32" s="67">
        <f>ROUND(SUMIF(I26:I26,"EXENTO",O26:O26)/1,2)+ROUND(SUMIF(I26:I26,"EXCLUIDO",O26:O26)/1,2)</f>
        <v>0</v>
      </c>
    </row>
    <row r="33" spans="2:15" ht="35.15" customHeight="1" thickBot="1" x14ac:dyDescent="0.4">
      <c r="B33" s="138" t="s">
        <v>25</v>
      </c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29" t="s">
        <v>13</v>
      </c>
      <c r="O33" s="68">
        <f>ROUND(SUBTOTAL(9,O27:O32),2)</f>
        <v>0</v>
      </c>
    </row>
    <row r="34" spans="2:15" x14ac:dyDescent="0.35">
      <c r="B34" s="135" t="s">
        <v>55</v>
      </c>
      <c r="C34" s="136"/>
      <c r="D34" s="136"/>
      <c r="E34" s="136"/>
      <c r="F34" s="136"/>
      <c r="G34" s="136"/>
      <c r="H34" s="136"/>
      <c r="I34" s="137"/>
      <c r="J34" s="126" t="s">
        <v>14</v>
      </c>
      <c r="K34" s="127"/>
      <c r="L34" s="128"/>
      <c r="M34" s="21">
        <v>0.19</v>
      </c>
      <c r="N34" s="18" t="s">
        <v>4</v>
      </c>
      <c r="O34" s="69">
        <f>ROUND(O27*0.19,2)</f>
        <v>0</v>
      </c>
    </row>
    <row r="35" spans="2:15" ht="15" thickBot="1" x14ac:dyDescent="0.4">
      <c r="B35" s="108" t="s">
        <v>23</v>
      </c>
      <c r="C35" s="109"/>
      <c r="D35" s="109"/>
      <c r="E35" s="109"/>
      <c r="F35" s="109"/>
      <c r="G35" s="109"/>
      <c r="H35" s="109"/>
      <c r="I35" s="110"/>
      <c r="J35" s="129"/>
      <c r="K35" s="130"/>
      <c r="L35" s="131"/>
      <c r="M35" s="22">
        <v>0.05</v>
      </c>
      <c r="N35" s="20" t="s">
        <v>15</v>
      </c>
      <c r="O35" s="70">
        <f>ROUND(O28*0.05,2)</f>
        <v>0</v>
      </c>
    </row>
    <row r="36" spans="2:15" x14ac:dyDescent="0.35">
      <c r="B36" s="111" t="s">
        <v>54</v>
      </c>
      <c r="C36" s="112"/>
      <c r="D36" s="112"/>
      <c r="E36" s="112"/>
      <c r="F36" s="112"/>
      <c r="G36" s="112"/>
      <c r="H36" s="112"/>
      <c r="I36" s="112"/>
      <c r="J36" s="117" t="s">
        <v>38</v>
      </c>
      <c r="K36" s="118"/>
      <c r="L36" s="119"/>
      <c r="M36" s="21">
        <v>0.04</v>
      </c>
      <c r="N36" s="18" t="s">
        <v>16</v>
      </c>
      <c r="O36" s="69">
        <f>ROUND(O29*0.04,2)</f>
        <v>0</v>
      </c>
    </row>
    <row r="37" spans="2:15" x14ac:dyDescent="0.35">
      <c r="B37" s="108"/>
      <c r="C37" s="109"/>
      <c r="D37" s="109"/>
      <c r="E37" s="109"/>
      <c r="F37" s="109"/>
      <c r="G37" s="109"/>
      <c r="H37" s="109"/>
      <c r="I37" s="110"/>
      <c r="J37" s="120"/>
      <c r="K37" s="121"/>
      <c r="L37" s="122"/>
      <c r="M37" s="23">
        <v>0.08</v>
      </c>
      <c r="N37" s="19" t="s">
        <v>5</v>
      </c>
      <c r="O37" s="71">
        <f>ROUND(O30*0.08,2)</f>
        <v>0</v>
      </c>
    </row>
    <row r="38" spans="2:15" ht="16.5" customHeight="1" thickBot="1" x14ac:dyDescent="0.4">
      <c r="B38" s="111"/>
      <c r="C38" s="112"/>
      <c r="D38" s="112"/>
      <c r="E38" s="112"/>
      <c r="F38" s="112"/>
      <c r="G38" s="112"/>
      <c r="H38" s="112"/>
      <c r="I38" s="112"/>
      <c r="J38" s="123"/>
      <c r="K38" s="124"/>
      <c r="L38" s="125"/>
      <c r="M38" s="22">
        <v>0.16</v>
      </c>
      <c r="N38" s="20" t="s">
        <v>18</v>
      </c>
      <c r="O38" s="70">
        <f>ROUND(O31*0.16,2)</f>
        <v>0</v>
      </c>
    </row>
    <row r="39" spans="2:15" ht="35.15" customHeight="1" thickBot="1" x14ac:dyDescent="0.4">
      <c r="B39" s="113"/>
      <c r="C39" s="114"/>
      <c r="D39" s="114"/>
      <c r="E39" s="114"/>
      <c r="F39" s="114"/>
      <c r="G39" s="114"/>
      <c r="H39" s="114"/>
      <c r="I39" s="114"/>
      <c r="J39" s="115"/>
      <c r="K39" s="115"/>
      <c r="L39" s="115"/>
      <c r="M39" s="116"/>
      <c r="N39" s="52" t="s">
        <v>19</v>
      </c>
      <c r="O39" s="72">
        <f>ROUND(SUM(O33:O38),2)</f>
        <v>0</v>
      </c>
    </row>
    <row r="40" spans="2:15" ht="35.15" customHeight="1" x14ac:dyDescent="0.35">
      <c r="B40" s="132" t="s">
        <v>17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4"/>
    </row>
    <row r="41" spans="2:15" ht="15" customHeight="1" x14ac:dyDescent="0.35">
      <c r="B41" s="105" t="s">
        <v>24</v>
      </c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7"/>
    </row>
    <row r="42" spans="2:15" ht="15" customHeight="1" x14ac:dyDescent="0.35">
      <c r="B42" s="101" t="s">
        <v>56</v>
      </c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7"/>
    </row>
    <row r="43" spans="2:15" ht="15" customHeight="1" x14ac:dyDescent="0.35">
      <c r="B43" s="101" t="s">
        <v>45</v>
      </c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7"/>
    </row>
    <row r="44" spans="2:15" x14ac:dyDescent="0.35">
      <c r="B44" s="102" t="s">
        <v>40</v>
      </c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4"/>
    </row>
    <row r="45" spans="2:15" x14ac:dyDescent="0.35">
      <c r="B45" s="102" t="s">
        <v>41</v>
      </c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4"/>
    </row>
    <row r="46" spans="2:15" x14ac:dyDescent="0.35">
      <c r="B46" s="101" t="s">
        <v>26</v>
      </c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7"/>
    </row>
    <row r="47" spans="2:15" x14ac:dyDescent="0.35">
      <c r="B47" s="95" t="s">
        <v>27</v>
      </c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7"/>
    </row>
    <row r="48" spans="2:15" x14ac:dyDescent="0.35">
      <c r="B48" s="95" t="s">
        <v>28</v>
      </c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7"/>
    </row>
    <row r="49" spans="2:15" x14ac:dyDescent="0.35">
      <c r="B49" s="95" t="s">
        <v>29</v>
      </c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7"/>
    </row>
    <row r="50" spans="2:15" x14ac:dyDescent="0.35">
      <c r="B50" s="95" t="s">
        <v>30</v>
      </c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7"/>
    </row>
    <row r="51" spans="2:15" x14ac:dyDescent="0.35">
      <c r="B51" s="95" t="s">
        <v>31</v>
      </c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7"/>
    </row>
    <row r="52" spans="2:15" ht="15" customHeight="1" x14ac:dyDescent="0.35">
      <c r="B52" s="95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7"/>
    </row>
    <row r="53" spans="2:15" x14ac:dyDescent="0.35">
      <c r="B53" s="86" t="s">
        <v>67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8"/>
    </row>
    <row r="54" spans="2:15" x14ac:dyDescent="0.35">
      <c r="B54" s="89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1"/>
    </row>
    <row r="55" spans="2:15" x14ac:dyDescent="0.35">
      <c r="B55" s="89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1"/>
    </row>
    <row r="56" spans="2:15" x14ac:dyDescent="0.35">
      <c r="B56" s="89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1"/>
    </row>
    <row r="57" spans="2:15" x14ac:dyDescent="0.35">
      <c r="B57" s="89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1"/>
    </row>
    <row r="58" spans="2:15" x14ac:dyDescent="0.35">
      <c r="B58" s="13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14"/>
    </row>
    <row r="59" spans="2:15" x14ac:dyDescent="0.35">
      <c r="B59" s="98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100"/>
    </row>
    <row r="60" spans="2:15" ht="15.5" x14ac:dyDescent="0.35">
      <c r="B60" s="73" t="s">
        <v>20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5"/>
    </row>
    <row r="61" spans="2:15" ht="15.5" x14ac:dyDescent="0.35">
      <c r="B61" s="92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4"/>
    </row>
    <row r="62" spans="2:15" ht="15.5" x14ac:dyDescent="0.35">
      <c r="B62" s="73" t="s">
        <v>42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5"/>
    </row>
    <row r="63" spans="2:15" ht="15.5" x14ac:dyDescent="0.35">
      <c r="B63" s="92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4"/>
    </row>
    <row r="64" spans="2:15" ht="15.5" x14ac:dyDescent="0.35">
      <c r="B64" s="73" t="s">
        <v>43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5"/>
    </row>
    <row r="65" spans="2:15" ht="15.5" x14ac:dyDescent="0.35">
      <c r="B65" s="73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5"/>
    </row>
    <row r="66" spans="2:15" ht="15.5" x14ac:dyDescent="0.35">
      <c r="B66" s="73" t="s">
        <v>60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5"/>
    </row>
    <row r="67" spans="2:15" ht="15.5" x14ac:dyDescent="0.35">
      <c r="B67" s="92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4"/>
    </row>
    <row r="68" spans="2:15" ht="15.5" x14ac:dyDescent="0.35">
      <c r="B68" s="73" t="s">
        <v>44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5"/>
    </row>
    <row r="69" spans="2:15" ht="15.5" x14ac:dyDescent="0.35">
      <c r="B69" s="92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4"/>
    </row>
    <row r="70" spans="2:15" ht="15.5" x14ac:dyDescent="0.35">
      <c r="B70" s="73" t="s">
        <v>61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5"/>
    </row>
    <row r="71" spans="2:15" ht="15.5" x14ac:dyDescent="0.35">
      <c r="B71" s="92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4"/>
    </row>
    <row r="72" spans="2:15" ht="15.5" x14ac:dyDescent="0.35">
      <c r="B72" s="73" t="s">
        <v>63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5"/>
    </row>
    <row r="73" spans="2:15" ht="15.5" x14ac:dyDescent="0.35">
      <c r="B73" s="32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4"/>
    </row>
    <row r="74" spans="2:15" ht="15.5" x14ac:dyDescent="0.35">
      <c r="B74" s="73" t="s">
        <v>62</v>
      </c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5"/>
    </row>
    <row r="75" spans="2:15" ht="15.5" x14ac:dyDescent="0.35">
      <c r="B75" s="35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7"/>
    </row>
    <row r="76" spans="2:15" ht="15.5" x14ac:dyDescent="0.35">
      <c r="B76" s="73" t="s">
        <v>64</v>
      </c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5"/>
    </row>
    <row r="77" spans="2:15" x14ac:dyDescent="0.35">
      <c r="B77" s="77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9"/>
    </row>
    <row r="78" spans="2:15" ht="15.5" x14ac:dyDescent="0.35">
      <c r="B78" s="73" t="s">
        <v>72</v>
      </c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5"/>
    </row>
    <row r="79" spans="2:15" x14ac:dyDescent="0.35">
      <c r="B79" s="77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9"/>
    </row>
    <row r="80" spans="2:15" ht="15.5" x14ac:dyDescent="0.35">
      <c r="B80" s="80" t="s">
        <v>21</v>
      </c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2"/>
    </row>
    <row r="81" spans="2:15" ht="15.5" x14ac:dyDescent="0.35">
      <c r="B81" s="80" t="s">
        <v>22</v>
      </c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2"/>
    </row>
    <row r="82" spans="2:15" ht="15" thickBot="1" x14ac:dyDescent="0.4">
      <c r="B82" s="83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5"/>
    </row>
  </sheetData>
  <mergeCells count="60">
    <mergeCell ref="B78:O78"/>
    <mergeCell ref="B79:O79"/>
    <mergeCell ref="B80:O80"/>
    <mergeCell ref="B81:O81"/>
    <mergeCell ref="B82:O82"/>
    <mergeCell ref="B70:O70"/>
    <mergeCell ref="B71:O71"/>
    <mergeCell ref="B72:O72"/>
    <mergeCell ref="B74:O74"/>
    <mergeCell ref="B76:O76"/>
    <mergeCell ref="B77:O77"/>
    <mergeCell ref="B64:O64"/>
    <mergeCell ref="B65:O65"/>
    <mergeCell ref="B66:O66"/>
    <mergeCell ref="B67:O67"/>
    <mergeCell ref="B68:O68"/>
    <mergeCell ref="B69:O69"/>
    <mergeCell ref="B53:O57"/>
    <mergeCell ref="B59:O59"/>
    <mergeCell ref="B60:O60"/>
    <mergeCell ref="B61:O61"/>
    <mergeCell ref="B62:O62"/>
    <mergeCell ref="B63:O63"/>
    <mergeCell ref="B47:O47"/>
    <mergeCell ref="B48:O48"/>
    <mergeCell ref="B49:O49"/>
    <mergeCell ref="B50:O50"/>
    <mergeCell ref="B51:O51"/>
    <mergeCell ref="B52:O52"/>
    <mergeCell ref="B41:O41"/>
    <mergeCell ref="B42:O42"/>
    <mergeCell ref="B43:O43"/>
    <mergeCell ref="B44:O44"/>
    <mergeCell ref="B45:O45"/>
    <mergeCell ref="B46:O46"/>
    <mergeCell ref="B36:I36"/>
    <mergeCell ref="J36:L38"/>
    <mergeCell ref="B37:I37"/>
    <mergeCell ref="B38:I38"/>
    <mergeCell ref="B39:M39"/>
    <mergeCell ref="B40:O40"/>
    <mergeCell ref="B30:M30"/>
    <mergeCell ref="B31:M31"/>
    <mergeCell ref="B32:M32"/>
    <mergeCell ref="B33:M33"/>
    <mergeCell ref="B34:I34"/>
    <mergeCell ref="J34:L35"/>
    <mergeCell ref="B35:I35"/>
    <mergeCell ref="D14:M15"/>
    <mergeCell ref="D17:M18"/>
    <mergeCell ref="C20:N22"/>
    <mergeCell ref="B27:L27"/>
    <mergeCell ref="B28:M28"/>
    <mergeCell ref="B29:M29"/>
    <mergeCell ref="D3:M3"/>
    <mergeCell ref="D4:M6"/>
    <mergeCell ref="D7:M7"/>
    <mergeCell ref="D9:M9"/>
    <mergeCell ref="D11:M11"/>
    <mergeCell ref="D12:M12"/>
  </mergeCells>
  <conditionalFormatting sqref="C26">
    <cfRule type="duplicateValues" dxfId="2" priority="1"/>
  </conditionalFormatting>
  <dataValidations count="1">
    <dataValidation type="list" allowBlank="1" showInputMessage="1" showErrorMessage="1" sqref="I26" xr:uid="{83719A52-7890-4A34-9D70-84BC134B873A}">
      <formula1>"SELECCIONE,IVA 5%,IVA 19%,INC 4%,INC 8%,INC 16%,EXENTO,EXCLUIDO"</formula1>
    </dataValidation>
  </dataValidation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B9AC3-1DAE-4037-8CAD-A622C9D5604C}">
  <dimension ref="B1:O84"/>
  <sheetViews>
    <sheetView topLeftCell="A23" workbookViewId="0">
      <selection activeCell="C26" sqref="C26:G28"/>
    </sheetView>
  </sheetViews>
  <sheetFormatPr baseColWidth="10" defaultColWidth="4.6328125" defaultRowHeight="14.5" x14ac:dyDescent="0.35"/>
  <cols>
    <col min="1" max="1" width="4.6328125" style="5"/>
    <col min="2" max="2" width="5.6328125" style="5" customWidth="1"/>
    <col min="3" max="3" width="30.90625" style="5" customWidth="1"/>
    <col min="4" max="5" width="30.90625" style="5" hidden="1" customWidth="1"/>
    <col min="6" max="6" width="17.6328125" style="5" customWidth="1"/>
    <col min="7" max="7" width="19.08984375" style="5" customWidth="1"/>
    <col min="8" max="8" width="23.08984375" style="15" customWidth="1"/>
    <col min="9" max="9" width="13.08984375" style="15" customWidth="1"/>
    <col min="10" max="10" width="9" style="15" customWidth="1"/>
    <col min="11" max="11" width="9.36328125" style="15" customWidth="1"/>
    <col min="12" max="12" width="11.90625" style="15" customWidth="1"/>
    <col min="13" max="13" width="12.6328125" style="15" customWidth="1"/>
    <col min="14" max="15" width="26.6328125" style="15" customWidth="1"/>
    <col min="16" max="16" width="4.6328125" style="5"/>
    <col min="17" max="17" width="7" style="5" customWidth="1"/>
    <col min="18" max="18" width="15.36328125" style="5" customWidth="1"/>
    <col min="19" max="21" width="4.6328125" style="5"/>
    <col min="22" max="22" width="1.6328125" style="5" customWidth="1"/>
    <col min="23" max="16384" width="4.6328125" style="5"/>
  </cols>
  <sheetData>
    <row r="1" spans="2:15" ht="15" thickBot="1" x14ac:dyDescent="0.4"/>
    <row r="2" spans="2:15" x14ac:dyDescent="0.35">
      <c r="B2" s="1"/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4"/>
    </row>
    <row r="3" spans="2:15" x14ac:dyDescent="0.35">
      <c r="B3" s="38"/>
      <c r="C3" s="39"/>
      <c r="D3" s="140" t="s">
        <v>66</v>
      </c>
      <c r="E3" s="140"/>
      <c r="F3" s="140"/>
      <c r="G3" s="140"/>
      <c r="H3" s="140"/>
      <c r="I3" s="140"/>
      <c r="J3" s="140"/>
      <c r="K3" s="140"/>
      <c r="L3" s="140"/>
      <c r="M3" s="140"/>
      <c r="N3" s="6"/>
      <c r="O3" s="7"/>
    </row>
    <row r="4" spans="2:15" x14ac:dyDescent="0.35">
      <c r="B4" s="38"/>
      <c r="C4" s="39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6"/>
      <c r="O4" s="7"/>
    </row>
    <row r="5" spans="2:15" x14ac:dyDescent="0.35">
      <c r="B5" s="38"/>
      <c r="C5" s="39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43"/>
      <c r="O5" s="44"/>
    </row>
    <row r="6" spans="2:15" x14ac:dyDescent="0.35">
      <c r="B6" s="38"/>
      <c r="C6" s="39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6"/>
      <c r="O6" s="7"/>
    </row>
    <row r="7" spans="2:15" s="8" customFormat="1" x14ac:dyDescent="0.35">
      <c r="B7" s="38"/>
      <c r="C7" s="39"/>
      <c r="D7" s="140" t="s">
        <v>47</v>
      </c>
      <c r="E7" s="140"/>
      <c r="F7" s="140"/>
      <c r="G7" s="140"/>
      <c r="H7" s="140"/>
      <c r="I7" s="140"/>
      <c r="J7" s="140"/>
      <c r="K7" s="140"/>
      <c r="L7" s="140"/>
      <c r="M7" s="140"/>
      <c r="N7" s="45"/>
      <c r="O7" s="46"/>
    </row>
    <row r="8" spans="2:15" s="8" customFormat="1" x14ac:dyDescent="0.35">
      <c r="B8" s="38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45"/>
      <c r="O8" s="46"/>
    </row>
    <row r="9" spans="2:15" s="8" customFormat="1" ht="18.5" x14ac:dyDescent="0.35">
      <c r="B9" s="38"/>
      <c r="C9" s="39"/>
      <c r="D9" s="142" t="s">
        <v>73</v>
      </c>
      <c r="E9" s="142"/>
      <c r="F9" s="142"/>
      <c r="G9" s="142"/>
      <c r="H9" s="142"/>
      <c r="I9" s="142"/>
      <c r="J9" s="142"/>
      <c r="K9" s="142"/>
      <c r="L9" s="142"/>
      <c r="M9" s="142"/>
      <c r="N9" s="45"/>
      <c r="O9" s="46"/>
    </row>
    <row r="10" spans="2:15" s="8" customFormat="1" x14ac:dyDescent="0.35"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5"/>
      <c r="O10" s="46"/>
    </row>
    <row r="11" spans="2:15" s="8" customFormat="1" x14ac:dyDescent="0.35">
      <c r="B11" s="38"/>
      <c r="C11" s="39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45"/>
      <c r="O11" s="46"/>
    </row>
    <row r="12" spans="2:15" s="8" customFormat="1" ht="30" customHeight="1" x14ac:dyDescent="0.35">
      <c r="B12" s="56"/>
      <c r="C12" s="51" t="s">
        <v>50</v>
      </c>
      <c r="D12" s="76" t="s">
        <v>70</v>
      </c>
      <c r="E12" s="76"/>
      <c r="F12" s="76"/>
      <c r="G12" s="76"/>
      <c r="H12" s="76"/>
      <c r="I12" s="76"/>
      <c r="J12" s="76"/>
      <c r="K12" s="76"/>
      <c r="L12" s="76"/>
      <c r="M12" s="76"/>
      <c r="N12" s="47"/>
      <c r="O12" s="48"/>
    </row>
    <row r="13" spans="2:15" s="8" customFormat="1" x14ac:dyDescent="0.35">
      <c r="B13" s="38"/>
      <c r="C13" s="41"/>
      <c r="D13" s="41"/>
      <c r="E13" s="41"/>
      <c r="F13" s="41"/>
      <c r="G13" s="41"/>
      <c r="H13" s="41"/>
      <c r="I13" s="41"/>
      <c r="J13" s="41"/>
      <c r="K13" s="41"/>
      <c r="L13" s="42"/>
      <c r="M13" s="49"/>
      <c r="N13" s="49"/>
      <c r="O13" s="50"/>
    </row>
    <row r="14" spans="2:15" s="8" customFormat="1" ht="30" customHeight="1" x14ac:dyDescent="0.35">
      <c r="B14" s="56"/>
      <c r="C14" s="51" t="s">
        <v>51</v>
      </c>
      <c r="D14" s="76" t="s">
        <v>71</v>
      </c>
      <c r="E14" s="76"/>
      <c r="F14" s="76"/>
      <c r="G14" s="76"/>
      <c r="H14" s="76"/>
      <c r="I14" s="76"/>
      <c r="J14" s="76"/>
      <c r="K14" s="76"/>
      <c r="L14" s="76"/>
      <c r="M14" s="76"/>
      <c r="N14" s="49"/>
      <c r="O14" s="50"/>
    </row>
    <row r="15" spans="2:15" s="8" customFormat="1" x14ac:dyDescent="0.35">
      <c r="B15" s="40"/>
      <c r="C15" s="41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49"/>
      <c r="O15" s="50"/>
    </row>
    <row r="16" spans="2:15" s="8" customFormat="1" x14ac:dyDescent="0.35">
      <c r="B16" s="40"/>
      <c r="C16" s="41"/>
      <c r="D16" s="41"/>
      <c r="E16" s="41"/>
      <c r="F16" s="41"/>
      <c r="G16" s="41"/>
      <c r="H16" s="41"/>
      <c r="I16" s="41"/>
      <c r="J16" s="41"/>
      <c r="K16" s="41"/>
      <c r="L16" s="42"/>
      <c r="M16" s="49"/>
      <c r="N16" s="49"/>
      <c r="O16" s="50"/>
    </row>
    <row r="17" spans="2:15" s="8" customFormat="1" ht="16" customHeight="1" x14ac:dyDescent="0.35">
      <c r="B17" s="40"/>
      <c r="C17" s="55" t="s">
        <v>52</v>
      </c>
      <c r="D17" s="76" t="s">
        <v>91</v>
      </c>
      <c r="E17" s="76"/>
      <c r="F17" s="76"/>
      <c r="G17" s="76"/>
      <c r="H17" s="76"/>
      <c r="I17" s="76"/>
      <c r="J17" s="76"/>
      <c r="K17" s="76"/>
      <c r="L17" s="76"/>
      <c r="M17" s="76"/>
      <c r="N17" s="49"/>
      <c r="O17" s="50"/>
    </row>
    <row r="18" spans="2:15" s="8" customFormat="1" x14ac:dyDescent="0.35">
      <c r="B18" s="40"/>
      <c r="C18" s="39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49"/>
      <c r="O18" s="50"/>
    </row>
    <row r="19" spans="2:15" s="8" customFormat="1" x14ac:dyDescent="0.35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2"/>
      <c r="M19" s="49"/>
      <c r="N19" s="49"/>
      <c r="O19" s="50"/>
    </row>
    <row r="20" spans="2:15" s="8" customFormat="1" x14ac:dyDescent="0.35">
      <c r="B20" s="40"/>
      <c r="C20" s="143" t="s">
        <v>53</v>
      </c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5"/>
      <c r="O20" s="50"/>
    </row>
    <row r="21" spans="2:15" s="8" customFormat="1" x14ac:dyDescent="0.35">
      <c r="B21" s="40"/>
      <c r="C21" s="146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8"/>
      <c r="O21" s="50"/>
    </row>
    <row r="22" spans="2:15" s="8" customFormat="1" x14ac:dyDescent="0.35">
      <c r="B22" s="40"/>
      <c r="C22" s="149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1"/>
      <c r="O22" s="50"/>
    </row>
    <row r="23" spans="2:15" s="8" customFormat="1" x14ac:dyDescent="0.35">
      <c r="B23" s="40"/>
      <c r="C23" s="41"/>
      <c r="D23" s="41"/>
      <c r="E23" s="41"/>
      <c r="F23" s="41"/>
      <c r="G23" s="41"/>
      <c r="H23" s="41"/>
      <c r="I23" s="41"/>
      <c r="J23" s="41"/>
      <c r="K23" s="41"/>
      <c r="L23" s="42"/>
      <c r="M23" s="49"/>
      <c r="N23" s="49"/>
      <c r="O23" s="50"/>
    </row>
    <row r="24" spans="2:15" s="8" customFormat="1" ht="15" thickBot="1" x14ac:dyDescent="0.4"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</row>
    <row r="25" spans="2:15" s="12" customFormat="1" ht="32.15" customHeight="1" thickBot="1" x14ac:dyDescent="0.4">
      <c r="B25" s="26" t="s">
        <v>0</v>
      </c>
      <c r="C25" s="54" t="s">
        <v>32</v>
      </c>
      <c r="D25" s="27" t="s">
        <v>48</v>
      </c>
      <c r="E25" s="27" t="s">
        <v>49</v>
      </c>
      <c r="F25" s="27" t="s">
        <v>1</v>
      </c>
      <c r="G25" s="27" t="s">
        <v>2</v>
      </c>
      <c r="H25" s="27" t="s">
        <v>46</v>
      </c>
      <c r="I25" s="53" t="s">
        <v>39</v>
      </c>
      <c r="J25" s="27" t="s">
        <v>3</v>
      </c>
      <c r="K25" s="27" t="s">
        <v>33</v>
      </c>
      <c r="L25" s="27" t="s">
        <v>34</v>
      </c>
      <c r="M25" s="27" t="s">
        <v>35</v>
      </c>
      <c r="N25" s="27" t="s">
        <v>37</v>
      </c>
      <c r="O25" s="28" t="s">
        <v>36</v>
      </c>
    </row>
    <row r="26" spans="2:15" x14ac:dyDescent="0.35">
      <c r="B26" s="16">
        <v>1</v>
      </c>
      <c r="C26" s="162" t="s">
        <v>92</v>
      </c>
      <c r="D26" s="162"/>
      <c r="E26" s="163"/>
      <c r="F26" s="164" t="s">
        <v>82</v>
      </c>
      <c r="G26" s="164">
        <v>32</v>
      </c>
      <c r="H26" s="61">
        <v>0</v>
      </c>
      <c r="I26" s="57" t="s">
        <v>65</v>
      </c>
      <c r="J26" s="58">
        <f>IF(I26="IVA 5%",5%,IF(I26="IVA 19%",19%,0%))</f>
        <v>0</v>
      </c>
      <c r="K26" s="58">
        <f>IF(I26="INC 4%",4%,IF(I26="INC 8%",8%,IF(I26="INC 16%",16%,0%)))</f>
        <v>0</v>
      </c>
      <c r="L26" s="61">
        <f>+ROUND(H26*J26,2)</f>
        <v>0</v>
      </c>
      <c r="M26" s="61">
        <f>+ROUND(H26*K26,2)</f>
        <v>0</v>
      </c>
      <c r="N26" s="62">
        <f>+ROUND(H26+L26+M26,2)</f>
        <v>0</v>
      </c>
      <c r="O26" s="63">
        <f>+ROUND(N26*G26,2)</f>
        <v>0</v>
      </c>
    </row>
    <row r="27" spans="2:15" x14ac:dyDescent="0.35">
      <c r="B27" s="16">
        <v>2</v>
      </c>
      <c r="C27" s="162" t="s">
        <v>93</v>
      </c>
      <c r="D27" s="162"/>
      <c r="E27" s="163"/>
      <c r="F27" s="165" t="s">
        <v>84</v>
      </c>
      <c r="G27" s="165">
        <v>354</v>
      </c>
      <c r="H27" s="61">
        <v>0</v>
      </c>
      <c r="I27" s="57" t="s">
        <v>65</v>
      </c>
      <c r="J27" s="58">
        <f t="shared" ref="J27:J28" si="0">IF(I27="IVA 5%",5%,IF(I27="IVA 19%",19%,0%))</f>
        <v>0</v>
      </c>
      <c r="K27" s="58">
        <f t="shared" ref="K27:K28" si="1">IF(I27="INC 4%",4%,IF(I27="INC 8%",8%,IF(I27="INC 16%",16%,0%)))</f>
        <v>0</v>
      </c>
      <c r="L27" s="61">
        <f t="shared" ref="L27:L28" si="2">+ROUND(H27*J27,2)</f>
        <v>0</v>
      </c>
      <c r="M27" s="61">
        <f t="shared" ref="M27:M28" si="3">+ROUND(H27*K27,2)</f>
        <v>0</v>
      </c>
      <c r="N27" s="62">
        <f t="shared" ref="N27:N28" si="4">+ROUND(H27+L27+M27,2)</f>
        <v>0</v>
      </c>
      <c r="O27" s="63">
        <f t="shared" ref="O27:O28" si="5">+ROUND(N27*G27,2)</f>
        <v>0</v>
      </c>
    </row>
    <row r="28" spans="2:15" ht="15" thickBot="1" x14ac:dyDescent="0.4">
      <c r="B28" s="16">
        <v>3</v>
      </c>
      <c r="C28" s="162" t="s">
        <v>94</v>
      </c>
      <c r="D28" s="162"/>
      <c r="E28" s="163"/>
      <c r="F28" s="166" t="s">
        <v>84</v>
      </c>
      <c r="G28" s="166">
        <v>330</v>
      </c>
      <c r="H28" s="61">
        <v>0</v>
      </c>
      <c r="I28" s="57" t="s">
        <v>65</v>
      </c>
      <c r="J28" s="58">
        <f t="shared" si="0"/>
        <v>0</v>
      </c>
      <c r="K28" s="58">
        <f t="shared" si="1"/>
        <v>0</v>
      </c>
      <c r="L28" s="61">
        <f t="shared" si="2"/>
        <v>0</v>
      </c>
      <c r="M28" s="61">
        <f t="shared" si="3"/>
        <v>0</v>
      </c>
      <c r="N28" s="62">
        <f t="shared" si="4"/>
        <v>0</v>
      </c>
      <c r="O28" s="63">
        <f t="shared" si="5"/>
        <v>0</v>
      </c>
    </row>
    <row r="29" spans="2:15" x14ac:dyDescent="0.35">
      <c r="B29" s="153" t="s">
        <v>6</v>
      </c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25"/>
      <c r="N29" s="18" t="s">
        <v>7</v>
      </c>
      <c r="O29" s="64">
        <f>ROUND(SUMIF(J26:J28,19%,O26:O28)/1.19,2)</f>
        <v>0</v>
      </c>
    </row>
    <row r="30" spans="2:15" ht="15" thickBot="1" x14ac:dyDescent="0.4">
      <c r="B30" s="111" t="s">
        <v>69</v>
      </c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52"/>
      <c r="N30" s="20" t="s">
        <v>8</v>
      </c>
      <c r="O30" s="65">
        <f>ROUND(SUMIF(J26:J28,5%,O26:O28)/1.05,2)</f>
        <v>0</v>
      </c>
    </row>
    <row r="31" spans="2:15" x14ac:dyDescent="0.35">
      <c r="B31" s="138" t="s">
        <v>57</v>
      </c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8" t="s">
        <v>9</v>
      </c>
      <c r="O31" s="64">
        <f>ROUND(SUMIF(K26:K28,4%,O26:O28)/1.04,2)</f>
        <v>0</v>
      </c>
    </row>
    <row r="32" spans="2:15" x14ac:dyDescent="0.35">
      <c r="B32" s="111" t="s">
        <v>58</v>
      </c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52"/>
      <c r="N32" s="19" t="s">
        <v>10</v>
      </c>
      <c r="O32" s="66">
        <f>ROUND(SUMIF(K26:K28,8%,O26:O28)/1.08,2)</f>
        <v>0</v>
      </c>
    </row>
    <row r="33" spans="2:15" ht="15" thickBot="1" x14ac:dyDescent="0.4">
      <c r="B33" s="111" t="s">
        <v>68</v>
      </c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52"/>
      <c r="N33" s="20" t="s">
        <v>11</v>
      </c>
      <c r="O33" s="65">
        <f>ROUND(SUMIF(K26:K28,16%,O26:O28)/1.16,2)</f>
        <v>0</v>
      </c>
    </row>
    <row r="34" spans="2:15" ht="15" thickBot="1" x14ac:dyDescent="0.4">
      <c r="B34" s="111" t="s">
        <v>59</v>
      </c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52"/>
      <c r="N34" s="24" t="s">
        <v>12</v>
      </c>
      <c r="O34" s="67">
        <f>ROUND(SUMIF(I26:I28,"EXENTO",O26:O28)/1,2)+ROUND(SUMIF(I26:I28,"EXCLUIDO",O26:O28)/1,2)</f>
        <v>0</v>
      </c>
    </row>
    <row r="35" spans="2:15" ht="35.15" customHeight="1" thickBot="1" x14ac:dyDescent="0.4">
      <c r="B35" s="138" t="s">
        <v>25</v>
      </c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29" t="s">
        <v>13</v>
      </c>
      <c r="O35" s="68">
        <f>ROUND(SUBTOTAL(9,O29:O34),2)</f>
        <v>0</v>
      </c>
    </row>
    <row r="36" spans="2:15" x14ac:dyDescent="0.35">
      <c r="B36" s="135" t="s">
        <v>55</v>
      </c>
      <c r="C36" s="136"/>
      <c r="D36" s="136"/>
      <c r="E36" s="136"/>
      <c r="F36" s="136"/>
      <c r="G36" s="136"/>
      <c r="H36" s="136"/>
      <c r="I36" s="137"/>
      <c r="J36" s="126" t="s">
        <v>14</v>
      </c>
      <c r="K36" s="127"/>
      <c r="L36" s="128"/>
      <c r="M36" s="21">
        <v>0.19</v>
      </c>
      <c r="N36" s="18" t="s">
        <v>4</v>
      </c>
      <c r="O36" s="69">
        <f>ROUND(O29*0.19,2)</f>
        <v>0</v>
      </c>
    </row>
    <row r="37" spans="2:15" ht="15" thickBot="1" x14ac:dyDescent="0.4">
      <c r="B37" s="108" t="s">
        <v>23</v>
      </c>
      <c r="C37" s="109"/>
      <c r="D37" s="109"/>
      <c r="E37" s="109"/>
      <c r="F37" s="109"/>
      <c r="G37" s="109"/>
      <c r="H37" s="109"/>
      <c r="I37" s="110"/>
      <c r="J37" s="129"/>
      <c r="K37" s="130"/>
      <c r="L37" s="131"/>
      <c r="M37" s="22">
        <v>0.05</v>
      </c>
      <c r="N37" s="20" t="s">
        <v>15</v>
      </c>
      <c r="O37" s="70">
        <f>ROUND(O30*0.05,2)</f>
        <v>0</v>
      </c>
    </row>
    <row r="38" spans="2:15" x14ac:dyDescent="0.35">
      <c r="B38" s="111" t="s">
        <v>54</v>
      </c>
      <c r="C38" s="112"/>
      <c r="D38" s="112"/>
      <c r="E38" s="112"/>
      <c r="F38" s="112"/>
      <c r="G38" s="112"/>
      <c r="H38" s="112"/>
      <c r="I38" s="112"/>
      <c r="J38" s="117" t="s">
        <v>38</v>
      </c>
      <c r="K38" s="118"/>
      <c r="L38" s="119"/>
      <c r="M38" s="21">
        <v>0.04</v>
      </c>
      <c r="N38" s="18" t="s">
        <v>16</v>
      </c>
      <c r="O38" s="69">
        <f>ROUND(O31*0.04,2)</f>
        <v>0</v>
      </c>
    </row>
    <row r="39" spans="2:15" x14ac:dyDescent="0.35">
      <c r="B39" s="108"/>
      <c r="C39" s="109"/>
      <c r="D39" s="109"/>
      <c r="E39" s="109"/>
      <c r="F39" s="109"/>
      <c r="G39" s="109"/>
      <c r="H39" s="109"/>
      <c r="I39" s="110"/>
      <c r="J39" s="120"/>
      <c r="K39" s="121"/>
      <c r="L39" s="122"/>
      <c r="M39" s="23">
        <v>0.08</v>
      </c>
      <c r="N39" s="19" t="s">
        <v>5</v>
      </c>
      <c r="O39" s="71">
        <f>ROUND(O32*0.08,2)</f>
        <v>0</v>
      </c>
    </row>
    <row r="40" spans="2:15" ht="16.5" customHeight="1" thickBot="1" x14ac:dyDescent="0.4">
      <c r="B40" s="111"/>
      <c r="C40" s="112"/>
      <c r="D40" s="112"/>
      <c r="E40" s="112"/>
      <c r="F40" s="112"/>
      <c r="G40" s="112"/>
      <c r="H40" s="112"/>
      <c r="I40" s="112"/>
      <c r="J40" s="123"/>
      <c r="K40" s="124"/>
      <c r="L40" s="125"/>
      <c r="M40" s="22">
        <v>0.16</v>
      </c>
      <c r="N40" s="20" t="s">
        <v>18</v>
      </c>
      <c r="O40" s="70">
        <f>ROUND(O33*0.16,2)</f>
        <v>0</v>
      </c>
    </row>
    <row r="41" spans="2:15" ht="35.15" customHeight="1" thickBot="1" x14ac:dyDescent="0.4">
      <c r="B41" s="113"/>
      <c r="C41" s="114"/>
      <c r="D41" s="114"/>
      <c r="E41" s="114"/>
      <c r="F41" s="114"/>
      <c r="G41" s="114"/>
      <c r="H41" s="114"/>
      <c r="I41" s="114"/>
      <c r="J41" s="115"/>
      <c r="K41" s="115"/>
      <c r="L41" s="115"/>
      <c r="M41" s="116"/>
      <c r="N41" s="52" t="s">
        <v>19</v>
      </c>
      <c r="O41" s="72">
        <f>ROUND(SUM(O35:O40),2)</f>
        <v>0</v>
      </c>
    </row>
    <row r="42" spans="2:15" ht="35.15" customHeight="1" x14ac:dyDescent="0.35">
      <c r="B42" s="132" t="s">
        <v>17</v>
      </c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4"/>
    </row>
    <row r="43" spans="2:15" ht="15" customHeight="1" x14ac:dyDescent="0.35">
      <c r="B43" s="105" t="s">
        <v>24</v>
      </c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7"/>
    </row>
    <row r="44" spans="2:15" ht="15" customHeight="1" x14ac:dyDescent="0.35">
      <c r="B44" s="101" t="s">
        <v>56</v>
      </c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7"/>
    </row>
    <row r="45" spans="2:15" ht="15" customHeight="1" x14ac:dyDescent="0.35">
      <c r="B45" s="101" t="s">
        <v>45</v>
      </c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7"/>
    </row>
    <row r="46" spans="2:15" x14ac:dyDescent="0.35">
      <c r="B46" s="102" t="s">
        <v>40</v>
      </c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4"/>
    </row>
    <row r="47" spans="2:15" x14ac:dyDescent="0.35">
      <c r="B47" s="102" t="s">
        <v>41</v>
      </c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4"/>
    </row>
    <row r="48" spans="2:15" x14ac:dyDescent="0.35">
      <c r="B48" s="101" t="s">
        <v>26</v>
      </c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7"/>
    </row>
    <row r="49" spans="2:15" x14ac:dyDescent="0.35">
      <c r="B49" s="95" t="s">
        <v>27</v>
      </c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7"/>
    </row>
    <row r="50" spans="2:15" x14ac:dyDescent="0.35">
      <c r="B50" s="95" t="s">
        <v>28</v>
      </c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7"/>
    </row>
    <row r="51" spans="2:15" x14ac:dyDescent="0.35">
      <c r="B51" s="95" t="s">
        <v>29</v>
      </c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7"/>
    </row>
    <row r="52" spans="2:15" x14ac:dyDescent="0.35">
      <c r="B52" s="95" t="s">
        <v>30</v>
      </c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7"/>
    </row>
    <row r="53" spans="2:15" x14ac:dyDescent="0.35">
      <c r="B53" s="95" t="s">
        <v>31</v>
      </c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7"/>
    </row>
    <row r="54" spans="2:15" ht="15" customHeight="1" x14ac:dyDescent="0.35">
      <c r="B54" s="95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7"/>
    </row>
    <row r="55" spans="2:15" x14ac:dyDescent="0.35">
      <c r="B55" s="86" t="s">
        <v>67</v>
      </c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8"/>
    </row>
    <row r="56" spans="2:15" x14ac:dyDescent="0.35">
      <c r="B56" s="89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1"/>
    </row>
    <row r="57" spans="2:15" x14ac:dyDescent="0.35">
      <c r="B57" s="89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1"/>
    </row>
    <row r="58" spans="2:15" x14ac:dyDescent="0.35">
      <c r="B58" s="89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1"/>
    </row>
    <row r="59" spans="2:15" x14ac:dyDescent="0.35">
      <c r="B59" s="89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1"/>
    </row>
    <row r="60" spans="2:15" x14ac:dyDescent="0.35">
      <c r="B60" s="13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14"/>
    </row>
    <row r="61" spans="2:15" x14ac:dyDescent="0.35">
      <c r="B61" s="98"/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100"/>
    </row>
    <row r="62" spans="2:15" ht="15.5" x14ac:dyDescent="0.35">
      <c r="B62" s="73" t="s">
        <v>20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5"/>
    </row>
    <row r="63" spans="2:15" ht="15.5" x14ac:dyDescent="0.35">
      <c r="B63" s="92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4"/>
    </row>
    <row r="64" spans="2:15" ht="15.5" x14ac:dyDescent="0.35">
      <c r="B64" s="73" t="s">
        <v>42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5"/>
    </row>
    <row r="65" spans="2:15" ht="15.5" x14ac:dyDescent="0.35">
      <c r="B65" s="92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4"/>
    </row>
    <row r="66" spans="2:15" ht="15.5" x14ac:dyDescent="0.35">
      <c r="B66" s="73" t="s">
        <v>43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5"/>
    </row>
    <row r="67" spans="2:15" ht="15.5" x14ac:dyDescent="0.35">
      <c r="B67" s="73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5"/>
    </row>
    <row r="68" spans="2:15" ht="15.5" x14ac:dyDescent="0.35">
      <c r="B68" s="73" t="s">
        <v>60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5"/>
    </row>
    <row r="69" spans="2:15" ht="15.5" x14ac:dyDescent="0.35">
      <c r="B69" s="92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4"/>
    </row>
    <row r="70" spans="2:15" ht="15.5" x14ac:dyDescent="0.35">
      <c r="B70" s="73" t="s">
        <v>44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5"/>
    </row>
    <row r="71" spans="2:15" ht="15.5" x14ac:dyDescent="0.35">
      <c r="B71" s="92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4"/>
    </row>
    <row r="72" spans="2:15" ht="15.5" x14ac:dyDescent="0.35">
      <c r="B72" s="73" t="s">
        <v>61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5"/>
    </row>
    <row r="73" spans="2:15" ht="15.5" x14ac:dyDescent="0.35">
      <c r="B73" s="92"/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4"/>
    </row>
    <row r="74" spans="2:15" ht="15.5" x14ac:dyDescent="0.35">
      <c r="B74" s="73" t="s">
        <v>63</v>
      </c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5"/>
    </row>
    <row r="75" spans="2:15" ht="15.5" x14ac:dyDescent="0.35">
      <c r="B75" s="32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4"/>
    </row>
    <row r="76" spans="2:15" ht="15.5" x14ac:dyDescent="0.35">
      <c r="B76" s="73" t="s">
        <v>62</v>
      </c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5"/>
    </row>
    <row r="77" spans="2:15" ht="15.5" x14ac:dyDescent="0.35">
      <c r="B77" s="35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7"/>
    </row>
    <row r="78" spans="2:15" ht="15.5" x14ac:dyDescent="0.35">
      <c r="B78" s="73" t="s">
        <v>64</v>
      </c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5"/>
    </row>
    <row r="79" spans="2:15" x14ac:dyDescent="0.35">
      <c r="B79" s="77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9"/>
    </row>
    <row r="80" spans="2:15" ht="15.5" x14ac:dyDescent="0.35">
      <c r="B80" s="73" t="s">
        <v>72</v>
      </c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5"/>
    </row>
    <row r="81" spans="2:15" x14ac:dyDescent="0.35">
      <c r="B81" s="77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9"/>
    </row>
    <row r="82" spans="2:15" ht="15.5" x14ac:dyDescent="0.35">
      <c r="B82" s="80" t="s">
        <v>21</v>
      </c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2"/>
    </row>
    <row r="83" spans="2:15" ht="15.5" x14ac:dyDescent="0.35">
      <c r="B83" s="80" t="s">
        <v>22</v>
      </c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2"/>
    </row>
    <row r="84" spans="2:15" ht="15" thickBot="1" x14ac:dyDescent="0.4">
      <c r="B84" s="83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5"/>
    </row>
  </sheetData>
  <mergeCells count="60">
    <mergeCell ref="B80:O80"/>
    <mergeCell ref="B81:O81"/>
    <mergeCell ref="B82:O82"/>
    <mergeCell ref="B83:O83"/>
    <mergeCell ref="B84:O84"/>
    <mergeCell ref="B72:O72"/>
    <mergeCell ref="B73:O73"/>
    <mergeCell ref="B74:O74"/>
    <mergeCell ref="B76:O76"/>
    <mergeCell ref="B78:O78"/>
    <mergeCell ref="B79:O79"/>
    <mergeCell ref="B66:O66"/>
    <mergeCell ref="B67:O67"/>
    <mergeCell ref="B68:O68"/>
    <mergeCell ref="B69:O69"/>
    <mergeCell ref="B70:O70"/>
    <mergeCell ref="B71:O71"/>
    <mergeCell ref="B55:O59"/>
    <mergeCell ref="B61:O61"/>
    <mergeCell ref="B62:O62"/>
    <mergeCell ref="B63:O63"/>
    <mergeCell ref="B64:O64"/>
    <mergeCell ref="B65:O65"/>
    <mergeCell ref="B49:O49"/>
    <mergeCell ref="B50:O50"/>
    <mergeCell ref="B51:O51"/>
    <mergeCell ref="B52:O52"/>
    <mergeCell ref="B53:O53"/>
    <mergeCell ref="B54:O54"/>
    <mergeCell ref="B43:O43"/>
    <mergeCell ref="B44:O44"/>
    <mergeCell ref="B45:O45"/>
    <mergeCell ref="B46:O46"/>
    <mergeCell ref="B47:O47"/>
    <mergeCell ref="B48:O48"/>
    <mergeCell ref="B38:I38"/>
    <mergeCell ref="J38:L40"/>
    <mergeCell ref="B39:I39"/>
    <mergeCell ref="B40:I40"/>
    <mergeCell ref="B41:M41"/>
    <mergeCell ref="B42:O42"/>
    <mergeCell ref="B32:M32"/>
    <mergeCell ref="B33:M33"/>
    <mergeCell ref="B34:M34"/>
    <mergeCell ref="B35:M35"/>
    <mergeCell ref="B36:I36"/>
    <mergeCell ref="J36:L37"/>
    <mergeCell ref="B37:I37"/>
    <mergeCell ref="D14:M15"/>
    <mergeCell ref="D17:M18"/>
    <mergeCell ref="C20:N22"/>
    <mergeCell ref="B29:L29"/>
    <mergeCell ref="B30:M30"/>
    <mergeCell ref="B31:M31"/>
    <mergeCell ref="D3:M3"/>
    <mergeCell ref="D4:M6"/>
    <mergeCell ref="D7:M7"/>
    <mergeCell ref="D9:M9"/>
    <mergeCell ref="D11:M11"/>
    <mergeCell ref="D12:M12"/>
  </mergeCells>
  <dataValidations count="1">
    <dataValidation type="list" allowBlank="1" showInputMessage="1" showErrorMessage="1" sqref="I26:I28" xr:uid="{2BB6787A-70CC-42B6-9404-83E70A5560D0}">
      <formula1>"SELECCIONE,IVA 5%,IVA 19%,INC 4%,INC 8%,INC 16%,EXENTO,EXCLUIDO"</formula1>
    </dataValidation>
  </dataValidation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399B9-9878-414A-9948-34310A4C667C}">
  <dimension ref="B1:O84"/>
  <sheetViews>
    <sheetView topLeftCell="A24" workbookViewId="0">
      <selection activeCell="C26" sqref="C26:G28"/>
    </sheetView>
  </sheetViews>
  <sheetFormatPr baseColWidth="10" defaultColWidth="4.6328125" defaultRowHeight="14.5" x14ac:dyDescent="0.35"/>
  <cols>
    <col min="1" max="1" width="4.6328125" style="5"/>
    <col min="2" max="2" width="5.6328125" style="5" customWidth="1"/>
    <col min="3" max="3" width="30.90625" style="5" customWidth="1"/>
    <col min="4" max="5" width="30.90625" style="5" hidden="1" customWidth="1"/>
    <col min="6" max="6" width="17.6328125" style="5" customWidth="1"/>
    <col min="7" max="7" width="19.08984375" style="5" customWidth="1"/>
    <col min="8" max="8" width="23.08984375" style="15" customWidth="1"/>
    <col min="9" max="9" width="13.08984375" style="15" customWidth="1"/>
    <col min="10" max="10" width="9" style="15" customWidth="1"/>
    <col min="11" max="11" width="9.36328125" style="15" customWidth="1"/>
    <col min="12" max="12" width="11.90625" style="15" customWidth="1"/>
    <col min="13" max="13" width="12.6328125" style="15" customWidth="1"/>
    <col min="14" max="15" width="26.6328125" style="15" customWidth="1"/>
    <col min="16" max="16" width="4.6328125" style="5"/>
    <col min="17" max="17" width="7" style="5" customWidth="1"/>
    <col min="18" max="18" width="15.36328125" style="5" customWidth="1"/>
    <col min="19" max="21" width="4.6328125" style="5"/>
    <col min="22" max="22" width="1.6328125" style="5" customWidth="1"/>
    <col min="23" max="16384" width="4.6328125" style="5"/>
  </cols>
  <sheetData>
    <row r="1" spans="2:15" ht="15" thickBot="1" x14ac:dyDescent="0.4"/>
    <row r="2" spans="2:15" x14ac:dyDescent="0.35">
      <c r="B2" s="1"/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4"/>
    </row>
    <row r="3" spans="2:15" x14ac:dyDescent="0.35">
      <c r="B3" s="38"/>
      <c r="C3" s="39"/>
      <c r="D3" s="140" t="s">
        <v>66</v>
      </c>
      <c r="E3" s="140"/>
      <c r="F3" s="140"/>
      <c r="G3" s="140"/>
      <c r="H3" s="140"/>
      <c r="I3" s="140"/>
      <c r="J3" s="140"/>
      <c r="K3" s="140"/>
      <c r="L3" s="140"/>
      <c r="M3" s="140"/>
      <c r="N3" s="6"/>
      <c r="O3" s="7"/>
    </row>
    <row r="4" spans="2:15" x14ac:dyDescent="0.35">
      <c r="B4" s="38"/>
      <c r="C4" s="39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6"/>
      <c r="O4" s="7"/>
    </row>
    <row r="5" spans="2:15" x14ac:dyDescent="0.35">
      <c r="B5" s="38"/>
      <c r="C5" s="39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43"/>
      <c r="O5" s="44"/>
    </row>
    <row r="6" spans="2:15" x14ac:dyDescent="0.35">
      <c r="B6" s="38"/>
      <c r="C6" s="39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6"/>
      <c r="O6" s="7"/>
    </row>
    <row r="7" spans="2:15" s="8" customFormat="1" x14ac:dyDescent="0.35">
      <c r="B7" s="38"/>
      <c r="C7" s="39"/>
      <c r="D7" s="140" t="s">
        <v>47</v>
      </c>
      <c r="E7" s="140"/>
      <c r="F7" s="140"/>
      <c r="G7" s="140"/>
      <c r="H7" s="140"/>
      <c r="I7" s="140"/>
      <c r="J7" s="140"/>
      <c r="K7" s="140"/>
      <c r="L7" s="140"/>
      <c r="M7" s="140"/>
      <c r="N7" s="45"/>
      <c r="O7" s="46"/>
    </row>
    <row r="8" spans="2:15" s="8" customFormat="1" x14ac:dyDescent="0.35">
      <c r="B8" s="38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45"/>
      <c r="O8" s="46"/>
    </row>
    <row r="9" spans="2:15" s="8" customFormat="1" ht="18.5" x14ac:dyDescent="0.35">
      <c r="B9" s="38"/>
      <c r="C9" s="39"/>
      <c r="D9" s="142" t="s">
        <v>73</v>
      </c>
      <c r="E9" s="142"/>
      <c r="F9" s="142"/>
      <c r="G9" s="142"/>
      <c r="H9" s="142"/>
      <c r="I9" s="142"/>
      <c r="J9" s="142"/>
      <c r="K9" s="142"/>
      <c r="L9" s="142"/>
      <c r="M9" s="142"/>
      <c r="N9" s="45"/>
      <c r="O9" s="46"/>
    </row>
    <row r="10" spans="2:15" s="8" customFormat="1" x14ac:dyDescent="0.35"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5"/>
      <c r="O10" s="46"/>
    </row>
    <row r="11" spans="2:15" s="8" customFormat="1" x14ac:dyDescent="0.35">
      <c r="B11" s="38"/>
      <c r="C11" s="39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45"/>
      <c r="O11" s="46"/>
    </row>
    <row r="12" spans="2:15" s="8" customFormat="1" ht="30" customHeight="1" x14ac:dyDescent="0.35">
      <c r="B12" s="56"/>
      <c r="C12" s="51" t="s">
        <v>50</v>
      </c>
      <c r="D12" s="76" t="s">
        <v>70</v>
      </c>
      <c r="E12" s="76"/>
      <c r="F12" s="76"/>
      <c r="G12" s="76"/>
      <c r="H12" s="76"/>
      <c r="I12" s="76"/>
      <c r="J12" s="76"/>
      <c r="K12" s="76"/>
      <c r="L12" s="76"/>
      <c r="M12" s="76"/>
      <c r="N12" s="47"/>
      <c r="O12" s="48"/>
    </row>
    <row r="13" spans="2:15" s="8" customFormat="1" x14ac:dyDescent="0.35">
      <c r="B13" s="38"/>
      <c r="C13" s="41"/>
      <c r="D13" s="41"/>
      <c r="E13" s="41"/>
      <c r="F13" s="41"/>
      <c r="G13" s="41"/>
      <c r="H13" s="41"/>
      <c r="I13" s="41"/>
      <c r="J13" s="41"/>
      <c r="K13" s="41"/>
      <c r="L13" s="42"/>
      <c r="M13" s="49"/>
      <c r="N13" s="49"/>
      <c r="O13" s="50"/>
    </row>
    <row r="14" spans="2:15" s="8" customFormat="1" ht="30" customHeight="1" x14ac:dyDescent="0.35">
      <c r="B14" s="56"/>
      <c r="C14" s="51" t="s">
        <v>51</v>
      </c>
      <c r="D14" s="76" t="s">
        <v>71</v>
      </c>
      <c r="E14" s="76"/>
      <c r="F14" s="76"/>
      <c r="G14" s="76"/>
      <c r="H14" s="76"/>
      <c r="I14" s="76"/>
      <c r="J14" s="76"/>
      <c r="K14" s="76"/>
      <c r="L14" s="76"/>
      <c r="M14" s="76"/>
      <c r="N14" s="49"/>
      <c r="O14" s="50"/>
    </row>
    <row r="15" spans="2:15" s="8" customFormat="1" x14ac:dyDescent="0.35">
      <c r="B15" s="40"/>
      <c r="C15" s="41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49"/>
      <c r="O15" s="50"/>
    </row>
    <row r="16" spans="2:15" s="8" customFormat="1" x14ac:dyDescent="0.35">
      <c r="B16" s="40"/>
      <c r="C16" s="41"/>
      <c r="D16" s="41"/>
      <c r="E16" s="41"/>
      <c r="F16" s="41"/>
      <c r="G16" s="41"/>
      <c r="H16" s="41"/>
      <c r="I16" s="41"/>
      <c r="J16" s="41"/>
      <c r="K16" s="41"/>
      <c r="L16" s="42"/>
      <c r="M16" s="49"/>
      <c r="N16" s="49"/>
      <c r="O16" s="50"/>
    </row>
    <row r="17" spans="2:15" s="8" customFormat="1" ht="16" customHeight="1" x14ac:dyDescent="0.35">
      <c r="B17" s="40"/>
      <c r="C17" s="55" t="s">
        <v>52</v>
      </c>
      <c r="D17" s="76" t="s">
        <v>95</v>
      </c>
      <c r="E17" s="76"/>
      <c r="F17" s="76"/>
      <c r="G17" s="76"/>
      <c r="H17" s="76"/>
      <c r="I17" s="76"/>
      <c r="J17" s="76"/>
      <c r="K17" s="76"/>
      <c r="L17" s="76"/>
      <c r="M17" s="76"/>
      <c r="N17" s="49"/>
      <c r="O17" s="50"/>
    </row>
    <row r="18" spans="2:15" s="8" customFormat="1" x14ac:dyDescent="0.35">
      <c r="B18" s="40"/>
      <c r="C18" s="39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49"/>
      <c r="O18" s="50"/>
    </row>
    <row r="19" spans="2:15" s="8" customFormat="1" x14ac:dyDescent="0.35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2"/>
      <c r="M19" s="49"/>
      <c r="N19" s="49"/>
      <c r="O19" s="50"/>
    </row>
    <row r="20" spans="2:15" s="8" customFormat="1" x14ac:dyDescent="0.35">
      <c r="B20" s="40"/>
      <c r="C20" s="143" t="s">
        <v>53</v>
      </c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5"/>
      <c r="O20" s="50"/>
    </row>
    <row r="21" spans="2:15" s="8" customFormat="1" x14ac:dyDescent="0.35">
      <c r="B21" s="40"/>
      <c r="C21" s="146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8"/>
      <c r="O21" s="50"/>
    </row>
    <row r="22" spans="2:15" s="8" customFormat="1" x14ac:dyDescent="0.35">
      <c r="B22" s="40"/>
      <c r="C22" s="149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1"/>
      <c r="O22" s="50"/>
    </row>
    <row r="23" spans="2:15" s="8" customFormat="1" x14ac:dyDescent="0.35">
      <c r="B23" s="40"/>
      <c r="C23" s="41"/>
      <c r="D23" s="41"/>
      <c r="E23" s="41"/>
      <c r="F23" s="41"/>
      <c r="G23" s="41"/>
      <c r="H23" s="41"/>
      <c r="I23" s="41"/>
      <c r="J23" s="41"/>
      <c r="K23" s="41"/>
      <c r="L23" s="42"/>
      <c r="M23" s="49"/>
      <c r="N23" s="49"/>
      <c r="O23" s="50"/>
    </row>
    <row r="24" spans="2:15" s="8" customFormat="1" ht="15" thickBot="1" x14ac:dyDescent="0.4"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/>
    </row>
    <row r="25" spans="2:15" s="12" customFormat="1" ht="32.15" customHeight="1" thickBot="1" x14ac:dyDescent="0.4">
      <c r="B25" s="26" t="s">
        <v>0</v>
      </c>
      <c r="C25" s="161" t="s">
        <v>32</v>
      </c>
      <c r="D25" s="27" t="s">
        <v>48</v>
      </c>
      <c r="E25" s="27" t="s">
        <v>49</v>
      </c>
      <c r="F25" s="27" t="s">
        <v>1</v>
      </c>
      <c r="G25" s="27" t="s">
        <v>2</v>
      </c>
      <c r="H25" s="27" t="s">
        <v>46</v>
      </c>
      <c r="I25" s="53" t="s">
        <v>39</v>
      </c>
      <c r="J25" s="27" t="s">
        <v>3</v>
      </c>
      <c r="K25" s="27" t="s">
        <v>33</v>
      </c>
      <c r="L25" s="27" t="s">
        <v>34</v>
      </c>
      <c r="M25" s="27" t="s">
        <v>35</v>
      </c>
      <c r="N25" s="27" t="s">
        <v>37</v>
      </c>
      <c r="O25" s="28" t="s">
        <v>36</v>
      </c>
    </row>
    <row r="26" spans="2:15" ht="29" x14ac:dyDescent="0.35">
      <c r="B26" s="16">
        <v>1</v>
      </c>
      <c r="C26" s="162" t="s">
        <v>96</v>
      </c>
      <c r="D26" s="162"/>
      <c r="E26" s="163"/>
      <c r="F26" s="164" t="s">
        <v>82</v>
      </c>
      <c r="G26" s="164">
        <v>390</v>
      </c>
      <c r="H26" s="61">
        <v>0</v>
      </c>
      <c r="I26" s="57" t="s">
        <v>65</v>
      </c>
      <c r="J26" s="58">
        <f>IF(I26="IVA 5%",5%,IF(I26="IVA 19%",19%,0%))</f>
        <v>0</v>
      </c>
      <c r="K26" s="58">
        <f>IF(I26="INC 4%",4%,IF(I26="INC 8%",8%,IF(I26="INC 16%",16%,0%)))</f>
        <v>0</v>
      </c>
      <c r="L26" s="61">
        <f>+ROUND(H26*J26,2)</f>
        <v>0</v>
      </c>
      <c r="M26" s="61">
        <f>+ROUND(H26*K26,2)</f>
        <v>0</v>
      </c>
      <c r="N26" s="62">
        <f>+ROUND(H26+L26+M26,2)</f>
        <v>0</v>
      </c>
      <c r="O26" s="63">
        <f>+ROUND(N26*G26,2)</f>
        <v>0</v>
      </c>
    </row>
    <row r="27" spans="2:15" x14ac:dyDescent="0.35">
      <c r="B27" s="16">
        <v>2</v>
      </c>
      <c r="C27" s="162" t="s">
        <v>97</v>
      </c>
      <c r="D27" s="162"/>
      <c r="E27" s="163"/>
      <c r="F27" s="165" t="s">
        <v>84</v>
      </c>
      <c r="G27" s="165">
        <v>10</v>
      </c>
      <c r="H27" s="61">
        <v>0</v>
      </c>
      <c r="I27" s="57" t="s">
        <v>65</v>
      </c>
      <c r="J27" s="58">
        <f t="shared" ref="J27:J28" si="0">IF(I27="IVA 5%",5%,IF(I27="IVA 19%",19%,0%))</f>
        <v>0</v>
      </c>
      <c r="K27" s="58">
        <f t="shared" ref="K27:K28" si="1">IF(I27="INC 4%",4%,IF(I27="INC 8%",8%,IF(I27="INC 16%",16%,0%)))</f>
        <v>0</v>
      </c>
      <c r="L27" s="61">
        <f t="shared" ref="L27:L28" si="2">+ROUND(H27*J27,2)</f>
        <v>0</v>
      </c>
      <c r="M27" s="61">
        <f t="shared" ref="M27:M28" si="3">+ROUND(H27*K27,2)</f>
        <v>0</v>
      </c>
      <c r="N27" s="62">
        <f t="shared" ref="N27:N28" si="4">+ROUND(H27+L27+M27,2)</f>
        <v>0</v>
      </c>
      <c r="O27" s="63">
        <f t="shared" ref="O27:O28" si="5">+ROUND(N27*G27,2)</f>
        <v>0</v>
      </c>
    </row>
    <row r="28" spans="2:15" ht="15" thickBot="1" x14ac:dyDescent="0.4">
      <c r="B28" s="16">
        <v>3</v>
      </c>
      <c r="C28" s="162" t="s">
        <v>98</v>
      </c>
      <c r="D28" s="162"/>
      <c r="E28" s="163"/>
      <c r="F28" s="166" t="s">
        <v>84</v>
      </c>
      <c r="G28" s="166">
        <v>10</v>
      </c>
      <c r="H28" s="61">
        <v>0</v>
      </c>
      <c r="I28" s="57" t="s">
        <v>65</v>
      </c>
      <c r="J28" s="58">
        <f t="shared" si="0"/>
        <v>0</v>
      </c>
      <c r="K28" s="58">
        <f t="shared" si="1"/>
        <v>0</v>
      </c>
      <c r="L28" s="61">
        <f t="shared" si="2"/>
        <v>0</v>
      </c>
      <c r="M28" s="61">
        <f t="shared" si="3"/>
        <v>0</v>
      </c>
      <c r="N28" s="62">
        <f t="shared" si="4"/>
        <v>0</v>
      </c>
      <c r="O28" s="63">
        <f t="shared" si="5"/>
        <v>0</v>
      </c>
    </row>
    <row r="29" spans="2:15" x14ac:dyDescent="0.35">
      <c r="B29" s="153" t="s">
        <v>6</v>
      </c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25"/>
      <c r="N29" s="18" t="s">
        <v>7</v>
      </c>
      <c r="O29" s="64">
        <f>ROUND(SUMIF(J26:J28,19%,O26:O28)/1.19,2)</f>
        <v>0</v>
      </c>
    </row>
    <row r="30" spans="2:15" ht="15" thickBot="1" x14ac:dyDescent="0.4">
      <c r="B30" s="111" t="s">
        <v>69</v>
      </c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52"/>
      <c r="N30" s="20" t="s">
        <v>8</v>
      </c>
      <c r="O30" s="65">
        <f>ROUND(SUMIF(J26:J28,5%,O26:O28)/1.05,2)</f>
        <v>0</v>
      </c>
    </row>
    <row r="31" spans="2:15" x14ac:dyDescent="0.35">
      <c r="B31" s="138" t="s">
        <v>57</v>
      </c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8" t="s">
        <v>9</v>
      </c>
      <c r="O31" s="64">
        <f>ROUND(SUMIF(K26:K28,4%,O26:O28)/1.04,2)</f>
        <v>0</v>
      </c>
    </row>
    <row r="32" spans="2:15" x14ac:dyDescent="0.35">
      <c r="B32" s="111" t="s">
        <v>58</v>
      </c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52"/>
      <c r="N32" s="19" t="s">
        <v>10</v>
      </c>
      <c r="O32" s="66">
        <f>ROUND(SUMIF(K26:K28,8%,O26:O28)/1.08,2)</f>
        <v>0</v>
      </c>
    </row>
    <row r="33" spans="2:15" ht="15" thickBot="1" x14ac:dyDescent="0.4">
      <c r="B33" s="111" t="s">
        <v>68</v>
      </c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52"/>
      <c r="N33" s="20" t="s">
        <v>11</v>
      </c>
      <c r="O33" s="65">
        <f>ROUND(SUMIF(K26:K28,16%,O26:O28)/1.16,2)</f>
        <v>0</v>
      </c>
    </row>
    <row r="34" spans="2:15" ht="15" thickBot="1" x14ac:dyDescent="0.4">
      <c r="B34" s="111" t="s">
        <v>59</v>
      </c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52"/>
      <c r="N34" s="24" t="s">
        <v>12</v>
      </c>
      <c r="O34" s="67">
        <f>ROUND(SUMIF(I26:I28,"EXENTO",O26:O28)/1,2)+ROUND(SUMIF(I26:I28,"EXCLUIDO",O26:O28)/1,2)</f>
        <v>0</v>
      </c>
    </row>
    <row r="35" spans="2:15" ht="35.15" customHeight="1" thickBot="1" x14ac:dyDescent="0.4">
      <c r="B35" s="138" t="s">
        <v>25</v>
      </c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29" t="s">
        <v>13</v>
      </c>
      <c r="O35" s="68">
        <f>ROUND(SUBTOTAL(9,O29:O34),2)</f>
        <v>0</v>
      </c>
    </row>
    <row r="36" spans="2:15" x14ac:dyDescent="0.35">
      <c r="B36" s="135" t="s">
        <v>55</v>
      </c>
      <c r="C36" s="136"/>
      <c r="D36" s="136"/>
      <c r="E36" s="136"/>
      <c r="F36" s="136"/>
      <c r="G36" s="136"/>
      <c r="H36" s="136"/>
      <c r="I36" s="137"/>
      <c r="J36" s="126" t="s">
        <v>14</v>
      </c>
      <c r="K36" s="127"/>
      <c r="L36" s="128"/>
      <c r="M36" s="21">
        <v>0.19</v>
      </c>
      <c r="N36" s="18" t="s">
        <v>4</v>
      </c>
      <c r="O36" s="69">
        <f>ROUND(O29*0.19,2)</f>
        <v>0</v>
      </c>
    </row>
    <row r="37" spans="2:15" ht="15" thickBot="1" x14ac:dyDescent="0.4">
      <c r="B37" s="108" t="s">
        <v>23</v>
      </c>
      <c r="C37" s="109"/>
      <c r="D37" s="109"/>
      <c r="E37" s="109"/>
      <c r="F37" s="109"/>
      <c r="G37" s="109"/>
      <c r="H37" s="109"/>
      <c r="I37" s="110"/>
      <c r="J37" s="129"/>
      <c r="K37" s="130"/>
      <c r="L37" s="131"/>
      <c r="M37" s="22">
        <v>0.05</v>
      </c>
      <c r="N37" s="20" t="s">
        <v>15</v>
      </c>
      <c r="O37" s="70">
        <f>ROUND(O30*0.05,2)</f>
        <v>0</v>
      </c>
    </row>
    <row r="38" spans="2:15" x14ac:dyDescent="0.35">
      <c r="B38" s="111" t="s">
        <v>54</v>
      </c>
      <c r="C38" s="112"/>
      <c r="D38" s="112"/>
      <c r="E38" s="112"/>
      <c r="F38" s="112"/>
      <c r="G38" s="112"/>
      <c r="H38" s="112"/>
      <c r="I38" s="112"/>
      <c r="J38" s="117" t="s">
        <v>38</v>
      </c>
      <c r="K38" s="118"/>
      <c r="L38" s="119"/>
      <c r="M38" s="21">
        <v>0.04</v>
      </c>
      <c r="N38" s="18" t="s">
        <v>16</v>
      </c>
      <c r="O38" s="69">
        <f>ROUND(O31*0.04,2)</f>
        <v>0</v>
      </c>
    </row>
    <row r="39" spans="2:15" x14ac:dyDescent="0.35">
      <c r="B39" s="108"/>
      <c r="C39" s="109"/>
      <c r="D39" s="109"/>
      <c r="E39" s="109"/>
      <c r="F39" s="109"/>
      <c r="G39" s="109"/>
      <c r="H39" s="109"/>
      <c r="I39" s="110"/>
      <c r="J39" s="120"/>
      <c r="K39" s="121"/>
      <c r="L39" s="122"/>
      <c r="M39" s="23">
        <v>0.08</v>
      </c>
      <c r="N39" s="19" t="s">
        <v>5</v>
      </c>
      <c r="O39" s="71">
        <f>ROUND(O32*0.08,2)</f>
        <v>0</v>
      </c>
    </row>
    <row r="40" spans="2:15" ht="16.5" customHeight="1" thickBot="1" x14ac:dyDescent="0.4">
      <c r="B40" s="111"/>
      <c r="C40" s="112"/>
      <c r="D40" s="112"/>
      <c r="E40" s="112"/>
      <c r="F40" s="112"/>
      <c r="G40" s="112"/>
      <c r="H40" s="112"/>
      <c r="I40" s="112"/>
      <c r="J40" s="123"/>
      <c r="K40" s="124"/>
      <c r="L40" s="125"/>
      <c r="M40" s="22">
        <v>0.16</v>
      </c>
      <c r="N40" s="20" t="s">
        <v>18</v>
      </c>
      <c r="O40" s="70">
        <f>ROUND(O33*0.16,2)</f>
        <v>0</v>
      </c>
    </row>
    <row r="41" spans="2:15" ht="35.15" customHeight="1" thickBot="1" x14ac:dyDescent="0.4">
      <c r="B41" s="113"/>
      <c r="C41" s="114"/>
      <c r="D41" s="114"/>
      <c r="E41" s="114"/>
      <c r="F41" s="114"/>
      <c r="G41" s="114"/>
      <c r="H41" s="114"/>
      <c r="I41" s="114"/>
      <c r="J41" s="115"/>
      <c r="K41" s="115"/>
      <c r="L41" s="115"/>
      <c r="M41" s="116"/>
      <c r="N41" s="52" t="s">
        <v>19</v>
      </c>
      <c r="O41" s="72">
        <f>ROUND(SUM(O35:O40),2)</f>
        <v>0</v>
      </c>
    </row>
    <row r="42" spans="2:15" ht="35.15" customHeight="1" x14ac:dyDescent="0.35">
      <c r="B42" s="132" t="s">
        <v>17</v>
      </c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4"/>
    </row>
    <row r="43" spans="2:15" ht="15" customHeight="1" x14ac:dyDescent="0.35">
      <c r="B43" s="105" t="s">
        <v>24</v>
      </c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7"/>
    </row>
    <row r="44" spans="2:15" ht="15" customHeight="1" x14ac:dyDescent="0.35">
      <c r="B44" s="101" t="s">
        <v>56</v>
      </c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7"/>
    </row>
    <row r="45" spans="2:15" ht="15" customHeight="1" x14ac:dyDescent="0.35">
      <c r="B45" s="101" t="s">
        <v>45</v>
      </c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7"/>
    </row>
    <row r="46" spans="2:15" x14ac:dyDescent="0.35">
      <c r="B46" s="102" t="s">
        <v>40</v>
      </c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4"/>
    </row>
    <row r="47" spans="2:15" x14ac:dyDescent="0.35">
      <c r="B47" s="102" t="s">
        <v>41</v>
      </c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4"/>
    </row>
    <row r="48" spans="2:15" x14ac:dyDescent="0.35">
      <c r="B48" s="101" t="s">
        <v>26</v>
      </c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7"/>
    </row>
    <row r="49" spans="2:15" x14ac:dyDescent="0.35">
      <c r="B49" s="95" t="s">
        <v>27</v>
      </c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7"/>
    </row>
    <row r="50" spans="2:15" x14ac:dyDescent="0.35">
      <c r="B50" s="95" t="s">
        <v>28</v>
      </c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7"/>
    </row>
    <row r="51" spans="2:15" x14ac:dyDescent="0.35">
      <c r="B51" s="95" t="s">
        <v>29</v>
      </c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7"/>
    </row>
    <row r="52" spans="2:15" x14ac:dyDescent="0.35">
      <c r="B52" s="95" t="s">
        <v>30</v>
      </c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7"/>
    </row>
    <row r="53" spans="2:15" x14ac:dyDescent="0.35">
      <c r="B53" s="95" t="s">
        <v>31</v>
      </c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7"/>
    </row>
    <row r="54" spans="2:15" ht="15" customHeight="1" x14ac:dyDescent="0.35">
      <c r="B54" s="95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7"/>
    </row>
    <row r="55" spans="2:15" x14ac:dyDescent="0.35">
      <c r="B55" s="86" t="s">
        <v>67</v>
      </c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8"/>
    </row>
    <row r="56" spans="2:15" x14ac:dyDescent="0.35">
      <c r="B56" s="89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1"/>
    </row>
    <row r="57" spans="2:15" x14ac:dyDescent="0.35">
      <c r="B57" s="89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1"/>
    </row>
    <row r="58" spans="2:15" x14ac:dyDescent="0.35">
      <c r="B58" s="89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1"/>
    </row>
    <row r="59" spans="2:15" x14ac:dyDescent="0.35">
      <c r="B59" s="89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1"/>
    </row>
    <row r="60" spans="2:15" x14ac:dyDescent="0.35">
      <c r="B60" s="13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14"/>
    </row>
    <row r="61" spans="2:15" x14ac:dyDescent="0.35">
      <c r="B61" s="98"/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100"/>
    </row>
    <row r="62" spans="2:15" ht="15.5" x14ac:dyDescent="0.35">
      <c r="B62" s="73" t="s">
        <v>20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5"/>
    </row>
    <row r="63" spans="2:15" ht="15.5" x14ac:dyDescent="0.35">
      <c r="B63" s="92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4"/>
    </row>
    <row r="64" spans="2:15" ht="15.5" x14ac:dyDescent="0.35">
      <c r="B64" s="73" t="s">
        <v>42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5"/>
    </row>
    <row r="65" spans="2:15" ht="15.5" x14ac:dyDescent="0.35">
      <c r="B65" s="92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4"/>
    </row>
    <row r="66" spans="2:15" ht="15.5" x14ac:dyDescent="0.35">
      <c r="B66" s="73" t="s">
        <v>43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5"/>
    </row>
    <row r="67" spans="2:15" ht="15.5" x14ac:dyDescent="0.35">
      <c r="B67" s="73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5"/>
    </row>
    <row r="68" spans="2:15" ht="15.5" x14ac:dyDescent="0.35">
      <c r="B68" s="73" t="s">
        <v>60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5"/>
    </row>
    <row r="69" spans="2:15" ht="15.5" x14ac:dyDescent="0.35">
      <c r="B69" s="92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4"/>
    </row>
    <row r="70" spans="2:15" ht="15.5" x14ac:dyDescent="0.35">
      <c r="B70" s="73" t="s">
        <v>44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5"/>
    </row>
    <row r="71" spans="2:15" ht="15.5" x14ac:dyDescent="0.35">
      <c r="B71" s="92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4"/>
    </row>
    <row r="72" spans="2:15" ht="15.5" x14ac:dyDescent="0.35">
      <c r="B72" s="73" t="s">
        <v>61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5"/>
    </row>
    <row r="73" spans="2:15" ht="15.5" x14ac:dyDescent="0.35">
      <c r="B73" s="92"/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4"/>
    </row>
    <row r="74" spans="2:15" ht="15.5" x14ac:dyDescent="0.35">
      <c r="B74" s="73" t="s">
        <v>63</v>
      </c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5"/>
    </row>
    <row r="75" spans="2:15" ht="15.5" x14ac:dyDescent="0.35">
      <c r="B75" s="32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4"/>
    </row>
    <row r="76" spans="2:15" ht="15.5" x14ac:dyDescent="0.35">
      <c r="B76" s="73" t="s">
        <v>62</v>
      </c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5"/>
    </row>
    <row r="77" spans="2:15" ht="15.5" x14ac:dyDescent="0.35">
      <c r="B77" s="35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7"/>
    </row>
    <row r="78" spans="2:15" ht="15.5" x14ac:dyDescent="0.35">
      <c r="B78" s="73" t="s">
        <v>64</v>
      </c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5"/>
    </row>
    <row r="79" spans="2:15" x14ac:dyDescent="0.35">
      <c r="B79" s="77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9"/>
    </row>
    <row r="80" spans="2:15" ht="15.5" x14ac:dyDescent="0.35">
      <c r="B80" s="73" t="s">
        <v>72</v>
      </c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5"/>
    </row>
    <row r="81" spans="2:15" x14ac:dyDescent="0.35">
      <c r="B81" s="77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9"/>
    </row>
    <row r="82" spans="2:15" ht="15.5" x14ac:dyDescent="0.35">
      <c r="B82" s="80" t="s">
        <v>21</v>
      </c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2"/>
    </row>
    <row r="83" spans="2:15" ht="15.5" x14ac:dyDescent="0.35">
      <c r="B83" s="80" t="s">
        <v>22</v>
      </c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2"/>
    </row>
    <row r="84" spans="2:15" ht="15" thickBot="1" x14ac:dyDescent="0.4">
      <c r="B84" s="83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5"/>
    </row>
  </sheetData>
  <mergeCells count="60">
    <mergeCell ref="B80:O80"/>
    <mergeCell ref="B81:O81"/>
    <mergeCell ref="B82:O82"/>
    <mergeCell ref="B83:O83"/>
    <mergeCell ref="B84:O84"/>
    <mergeCell ref="B72:O72"/>
    <mergeCell ref="B73:O73"/>
    <mergeCell ref="B74:O74"/>
    <mergeCell ref="B76:O76"/>
    <mergeCell ref="B78:O78"/>
    <mergeCell ref="B79:O79"/>
    <mergeCell ref="B66:O66"/>
    <mergeCell ref="B67:O67"/>
    <mergeCell ref="B68:O68"/>
    <mergeCell ref="B69:O69"/>
    <mergeCell ref="B70:O70"/>
    <mergeCell ref="B71:O71"/>
    <mergeCell ref="B55:O59"/>
    <mergeCell ref="B61:O61"/>
    <mergeCell ref="B62:O62"/>
    <mergeCell ref="B63:O63"/>
    <mergeCell ref="B64:O64"/>
    <mergeCell ref="B65:O65"/>
    <mergeCell ref="B49:O49"/>
    <mergeCell ref="B50:O50"/>
    <mergeCell ref="B51:O51"/>
    <mergeCell ref="B52:O52"/>
    <mergeCell ref="B53:O53"/>
    <mergeCell ref="B54:O54"/>
    <mergeCell ref="B43:O43"/>
    <mergeCell ref="B44:O44"/>
    <mergeCell ref="B45:O45"/>
    <mergeCell ref="B46:O46"/>
    <mergeCell ref="B47:O47"/>
    <mergeCell ref="B48:O48"/>
    <mergeCell ref="B38:I38"/>
    <mergeCell ref="J38:L40"/>
    <mergeCell ref="B39:I39"/>
    <mergeCell ref="B40:I40"/>
    <mergeCell ref="B41:M41"/>
    <mergeCell ref="B42:O42"/>
    <mergeCell ref="B32:M32"/>
    <mergeCell ref="B33:M33"/>
    <mergeCell ref="B34:M34"/>
    <mergeCell ref="B35:M35"/>
    <mergeCell ref="B36:I36"/>
    <mergeCell ref="J36:L37"/>
    <mergeCell ref="B37:I37"/>
    <mergeCell ref="D14:M15"/>
    <mergeCell ref="D17:M18"/>
    <mergeCell ref="C20:N22"/>
    <mergeCell ref="B29:L29"/>
    <mergeCell ref="B30:M30"/>
    <mergeCell ref="B31:M31"/>
    <mergeCell ref="D3:M3"/>
    <mergeCell ref="D4:M6"/>
    <mergeCell ref="D7:M7"/>
    <mergeCell ref="D9:M9"/>
    <mergeCell ref="D11:M11"/>
    <mergeCell ref="D12:M12"/>
  </mergeCells>
  <dataValidations count="1">
    <dataValidation type="list" allowBlank="1" showInputMessage="1" showErrorMessage="1" sqref="I26:I28" xr:uid="{52455827-E0EF-44DB-8C2F-4F4C0F393033}">
      <formula1>"SELECCIONE,IVA 5%,IVA 19%,INC 4%,INC 8%,INC 16%,EXENTO,EXCLUIDO"</formula1>
    </dataValidation>
  </dataValidation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2916f5d-9f8a-4053-80db-2f18f8bf32ac">
      <Terms xmlns="http://schemas.microsoft.com/office/infopath/2007/PartnerControls"/>
    </lcf76f155ced4ddcb4097134ff3c332f>
    <TaxCatchAll xmlns="402f02da-1d97-4298-b9ec-8c2412f0a94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B776F7B9ADA74C8FA14A9837000853" ma:contentTypeVersion="15" ma:contentTypeDescription="Crear nuevo documento." ma:contentTypeScope="" ma:versionID="bd8278dbe5124dfe0f3fb123ba38627c">
  <xsd:schema xmlns:xsd="http://www.w3.org/2001/XMLSchema" xmlns:xs="http://www.w3.org/2001/XMLSchema" xmlns:p="http://schemas.microsoft.com/office/2006/metadata/properties" xmlns:ns2="402f02da-1d97-4298-b9ec-8c2412f0a944" xmlns:ns3="b2916f5d-9f8a-4053-80db-2f18f8bf32ac" targetNamespace="http://schemas.microsoft.com/office/2006/metadata/properties" ma:root="true" ma:fieldsID="e7128617b9d158fe40db49cfda90cbdf" ns2:_="" ns3:_="">
    <xsd:import namespace="402f02da-1d97-4298-b9ec-8c2412f0a944"/>
    <xsd:import namespace="b2916f5d-9f8a-4053-80db-2f18f8bf32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f02da-1d97-4298-b9ec-8c2412f0a94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ba0f880-1906-42ca-b865-d471be8c7c36}" ma:internalName="TaxCatchAll" ma:showField="CatchAllData" ma:web="402f02da-1d97-4298-b9ec-8c2412f0a9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916f5d-9f8a-4053-80db-2f18f8bf32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F72FF6-D1C2-4C8A-B96B-B3A0CB456FCA}">
  <ds:schemaRefs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  <ds:schemaRef ds:uri="http://schemas.microsoft.com/office/2006/documentManagement/types"/>
    <ds:schemaRef ds:uri="b2916f5d-9f8a-4053-80db-2f18f8bf32ac"/>
    <ds:schemaRef ds:uri="402f02da-1d97-4298-b9ec-8c2412f0a944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49C6249-7E6E-4CB7-B210-D0E84D2FCB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FBD8A0-2F93-4EC1-B6FE-CB4E4AD6FE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2f02da-1d97-4298-b9ec-8c2412f0a944"/>
    <ds:schemaRef ds:uri="b2916f5d-9f8a-4053-80db-2f18f8bf32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</vt:lpstr>
      <vt:lpstr>LOTE 2</vt:lpstr>
      <vt:lpstr>LOTE 3</vt:lpstr>
      <vt:lpstr>LOTE 4</vt:lpstr>
      <vt:lpstr>LOTE 5 </vt:lpstr>
      <vt:lpstr>LOTE 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Daniel Guevara Cardona</dc:creator>
  <cp:lastModifiedBy>Olga Janneth Moreno Combita</cp:lastModifiedBy>
  <cp:lastPrinted>2026-09-03T22:17:52Z</cp:lastPrinted>
  <dcterms:created xsi:type="dcterms:W3CDTF">2026-04-16T15:20:00Z</dcterms:created>
  <dcterms:modified xsi:type="dcterms:W3CDTF">2026-09-15T20:11:55Z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2026-04-16T15:21:34Z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b2ec80d0-7e50-4629-b132-5098d2a683b8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ICV">
    <vt:lpwstr>F489D8F8EF474B41ABA04849588D1F6E_12</vt:lpwstr>
  </property>
  <property fmtid="{D5CDD505-2E9C-101B-9397-08002B2CF9AE}" pid="11" name="KSOProductBuildVer">
    <vt:lpwstr>2058-12.1.0.25830</vt:lpwstr>
  </property>
  <property fmtid="{D5CDD505-2E9C-101B-9397-08002B2CF9AE}" pid="12" name="CalculationRule">
    <vt:i4>0</vt:i4>
  </property>
  <property fmtid="{D5CDD505-2E9C-101B-9397-08002B2CF9AE}" pid="13" name="MediaServiceImageTags">
    <vt:lpwstr/>
  </property>
  <property fmtid="{D5CDD505-2E9C-101B-9397-08002B2CF9AE}" pid="14" name="ContentTypeId">
    <vt:lpwstr>0x0101000EB776F7B9ADA74C8FA14A9837000853</vt:lpwstr>
  </property>
</Properties>
</file>