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D:\Trabajos\Trabajo\ICCU\2026\198-2026\Obras\Chorrobravo - LP009\Apertura\"/>
    </mc:Choice>
  </mc:AlternateContent>
  <xr:revisionPtr revIDLastSave="0" documentId="13_ncr:1_{54E41366-CD77-4BDC-9837-61E474D41BC3}" xr6:coauthVersionLast="47" xr6:coauthVersionMax="47" xr10:uidLastSave="{00000000-0000-0000-0000-000000000000}"/>
  <bookViews>
    <workbookView xWindow="-108" yWindow="-108" windowWidth="23256" windowHeight="12456" activeTab="1" xr2:uid="{B3A4CFEF-B705-4A42-B109-8EEBDB1212D4}"/>
  </bookViews>
  <sheets>
    <sheet name="Presupuesto Oficial (Entidad)" sheetId="1" r:id="rId1"/>
    <sheet name="Oferta Economica(proponente)" sheetId="6" r:id="rId2"/>
  </sheets>
  <definedNames>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Fill" hidden="1">#REF!</definedName>
    <definedName name="_xlnm._FilterDatabase" localSheetId="1" hidden="1">'Oferta Economica(proponente)'!$D$1:$J$91</definedName>
    <definedName name="_xlnm._FilterDatabase" localSheetId="0" hidden="1">'Presupuesto Oficial (Entidad)'!$D$1:$J$91</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a" hidden="1">{"TAB1",#N/A,TRUE,"GENERAL";"TAB2",#N/A,TRUE,"GENERAL";"TAB3",#N/A,TRUE,"GENERAL";"TAB4",#N/A,TRUE,"GENERAL";"TAB5",#N/A,TRUE,"GENERAL"}</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ccessDatabase" hidden="1">"C:\C-314\VOLUMENES\volfin4.mdb"</definedName>
    <definedName name="ADFGSDB" hidden="1">{"via1",#N/A,TRUE,"general";"via2",#N/A,TRUE,"general";"via3",#N/A,TRUE,"general"}</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qaq" hidden="1">{"TAB1",#N/A,TRUE,"GENERAL";"TAB2",#N/A,TRUE,"GENERAL";"TAB3",#N/A,TRUE,"GENERAL";"TAB4",#N/A,TRUE,"GENERAL";"TAB5",#N/A,TRUE,"GENERAL"}</definedName>
    <definedName name="_xlnm.Print_Area" localSheetId="1">'Oferta Economica(proponente)'!$A$1:$K$65</definedName>
    <definedName name="_xlnm.Print_Area" localSheetId="0">'Presupuesto Oficial (Entidad)'!$A$1:$K$65</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 hidden="1">{"via1",#N/A,TRUE,"general";"via2",#N/A,TRUE,"general";"via3",#N/A,TRUE,"general"}</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cccc" hidden="1">{"TAB1",#N/A,TRUE,"GENERAL";"TAB2",#N/A,TRUE,"GENERAL";"TAB3",#N/A,TRUE,"GENERAL";"TAB4",#N/A,TRUE,"GENERAL";"TAB5",#N/A,TRUE,"GENERAL"}</definedName>
    <definedName name="cdcdc" hidden="1">{"via1",#N/A,TRUE,"general";"via2",#N/A,TRUE,"general";"via3",#N/A,TRUE,"general"}</definedName>
    <definedName name="ceerf" hidden="1">{"TAB1",#N/A,TRUE,"GENERAL";"TAB2",#N/A,TRUE,"GENERAL";"TAB3",#N/A,TRUE,"GENERAL";"TAB4",#N/A,TRUE,"GENERAL";"TAB5",#N/A,TRUE,"GENERAL"}</definedName>
    <definedName name="CUNET" hidden="1">{"via1",#N/A,TRUE,"general";"via2",#N/A,TRUE,"general";"via3",#N/A,TRUE,"general"}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FActor">#REF!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lllh" hidden="1">{"via1",#N/A,TRUE,"general";"via2",#N/A,TRUE,"general";"via3",#N/A,TRUE,"general"}</definedName>
    <definedName name="lllllllo" hidden="1">{"via1",#N/A,TRUE,"general";"via2",#N/A,TRUE,"general";"via3",#N/A,TRUE,"general"}</definedName>
    <definedName name="lolol" hidden="1">{"TAB1",#N/A,TRUE,"GENERAL";"TAB2",#N/A,TRUE,"GENERAL";"TAB3",#N/A,TRUE,"GENERAL";"TAB4",#N/A,TRUE,"GENERAL";"TAB5",#N/A,TRUE,"GENERAL"}</definedName>
    <definedName name="lplpl" hidden="1">{"via1",#N/A,TRUE,"general";"via2",#N/A,TRUE,"general";"via3",#N/A,TRUE,"general"}</definedName>
    <definedName name="lucy" hidden="1">{"TAB1",#N/A,TRUE,"GENERAL";"TAB2",#N/A,TRUE,"GENERAL";"TAB3",#N/A,TRUE,"GENERAL";"TAB4",#N/A,TRUE,"GENERAL";"TAB5",#N/A,TRUE,"GENERAL"}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dd" hidden="1">{"via1",#N/A,TRUE,"general";"via2",#N/A,TRUE,"general";"via3",#N/A,TRUE,"general"}</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p0p0" hidden="1">{"via1",#N/A,TRUE,"general";"via2",#N/A,TRUE,"general";"via3",#N/A,TRUE,"general"}</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IMER" hidden="1">{"via1",#N/A,TRUE,"general";"via2",#N/A,TRUE,"general";"via3",#N/A,TRUE,"general"}</definedName>
    <definedName name="PRIMET" hidden="1">{"TAB1",#N/A,TRUE,"GENERAL";"TAB2",#N/A,TRUE,"GENERAL";"TAB3",#N/A,TRUE,"GENERAL";"TAB4",#N/A,TRUE,"GENERAL";"TAB5",#N/A,TRUE,"GENERAL"}</definedName>
    <definedName name="ptope" hidden="1">{"TAB1",#N/A,TRUE,"GENERAL";"TAB2",#N/A,TRUE,"GENERAL";"TAB3",#N/A,TRUE,"GENERAL";"TAB4",#N/A,TRUE,"GENERAL";"TAB5",#N/A,TRUE,"GENERAL"}</definedName>
    <definedName name="ptopes"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wsw" hidden="1">{"via1",#N/A,TRUE,"general";"via2",#N/A,TRUE,"general";"via3",#N/A,TRUE,"general"}</definedName>
    <definedName name="swsw3" hidden="1">{"TAB1",#N/A,TRUE,"GENERAL";"TAB2",#N/A,TRUE,"GENERAL";"TAB3",#N/A,TRUE,"GENERAL";"TAB4",#N/A,TRUE,"GENERAL";"TAB5",#N/A,TRUE,"GENERAL"}</definedName>
    <definedName name="t5t5" hidden="1">{"TAB1",#N/A,TRUE,"GENERAL";"TAB2",#N/A,TRUE,"GENERAL";"TAB3",#N/A,TRUE,"GENERAL";"TAB4",#N/A,TRUE,"GENERAL";"TAB5",#N/A,TRUE,"GENERAL"}</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ortas" hidden="1">{"TAB1",#N/A,TRUE,"GENERAL";"TAB2",#N/A,TRUE,"GENERAL";"TAB3",#N/A,TRUE,"GENERAL";"TAB4",#N/A,TRUE,"GENERAL";"TAB5",#N/A,TRUE,"GENERAL"}</definedName>
    <definedName name="tortas2" hidden="1">{"via1",#N/A,TRUE,"general";"via2",#N/A,TRUE,"general";"via3",#N/A,TRUE,"general"}</definedName>
    <definedName name="tr" hidden="1">{"TAB1",#N/A,TRUE,"GENERAL";"TAB2",#N/A,TRUE,"GENERAL";"TAB3",#N/A,TRUE,"GENERAL";"TAB4",#N/A,TRUE,"GENERAL";"TAB5",#N/A,TRUE,"GENERAL"}</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hidden="1">{"via1",#N/A,TRUE,"general";"via2",#N/A,TRUE,"general";"via3",#N/A,TRUE,"general"}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GENERAL." hidden="1">{"TAB1",#N/A,TRUE,"GENERAL";"TAB2",#N/A,TRUE,"GENERAL";"TAB3",#N/A,TRUE,"GENERAL";"TAB4",#N/A,TRUE,"GENERAL";"TAB5",#N/A,TRUE,"GENERAL"}</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xs" hidden="1">{"TAB1",#N/A,TRUE,"GENERAL";"TAB2",#N/A,TRUE,"GENERAL";"TAB3",#N/A,TRUE,"GENERAL";"TAB4",#N/A,TRUE,"GENERAL";"TAB5",#N/A,TRUE,"GENERAL"}</definedName>
    <definedName name="xxfg" hidden="1">{"via1",#N/A,TRUE,"general";"via2",#N/A,TRUE,"general";"via3",#N/A,TRUE,"general"}</definedName>
    <definedName name="xxxxxds" hidden="1">{"via1",#N/A,TRUE,"general";"via2",#N/A,TRUE,"general";"via3",#N/A,TRUE,"general"}</definedName>
    <definedName name="xxxxxxxxxx29" hidden="1">{"via1",#N/A,TRUE,"general";"via2",#N/A,TRUE,"general";"via3",#N/A,TRUE,"general"}</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3" i="6" l="1"/>
  <c r="J48" i="6"/>
  <c r="J46" i="6"/>
  <c r="J44" i="6"/>
  <c r="J40" i="6"/>
  <c r="J38" i="6"/>
  <c r="H37" i="6"/>
  <c r="J37" i="6" s="1"/>
  <c r="J36" i="6"/>
  <c r="J35" i="6"/>
  <c r="J31" i="6"/>
  <c r="J30" i="6"/>
  <c r="J32" i="6" s="1"/>
  <c r="J25" i="6"/>
  <c r="J24" i="6"/>
  <c r="J23" i="6"/>
  <c r="J22" i="6"/>
  <c r="J26" i="6" s="1"/>
  <c r="J17" i="6"/>
  <c r="J16" i="6"/>
  <c r="J14" i="6"/>
  <c r="J41" i="6" l="1"/>
  <c r="J49" i="6"/>
  <c r="J18" i="6"/>
  <c r="J50" i="6" s="1"/>
  <c r="J52" i="6" s="1"/>
  <c r="J57" i="6" s="1"/>
  <c r="H37" i="1"/>
  <c r="J31" i="1"/>
  <c r="J32" i="1" s="1"/>
  <c r="J30" i="1"/>
  <c r="J24" i="1" l="1"/>
  <c r="J23" i="1"/>
  <c r="J36" i="1"/>
  <c r="J37" i="1" l="1"/>
  <c r="J48" i="1" l="1"/>
  <c r="J35" i="1" l="1"/>
  <c r="J63" i="1" l="1"/>
  <c r="J44" i="1" l="1"/>
  <c r="J40" i="1"/>
  <c r="J38" i="1"/>
  <c r="J25" i="1"/>
  <c r="J22" i="1"/>
  <c r="J16" i="1"/>
  <c r="J14" i="1"/>
  <c r="J41" i="1" l="1"/>
  <c r="J17" i="1"/>
  <c r="J26" i="1"/>
  <c r="J46" i="1"/>
  <c r="J49" i="1" s="1"/>
  <c r="J18" i="1" l="1"/>
  <c r="J50" i="1" s="1"/>
  <c r="J52" i="1" s="1"/>
  <c r="J57" i="1" s="1"/>
</calcChain>
</file>

<file path=xl/sharedStrings.xml><?xml version="1.0" encoding="utf-8"?>
<sst xmlns="http://schemas.openxmlformats.org/spreadsheetml/2006/main" count="287" uniqueCount="117">
  <si>
    <t>ITEM</t>
  </si>
  <si>
    <t>DESCRIPCIÓN</t>
  </si>
  <si>
    <t>UND.</t>
  </si>
  <si>
    <t>CANT.</t>
  </si>
  <si>
    <t>VALOR UNITARIO</t>
  </si>
  <si>
    <t xml:space="preserve">VALOR TOTAL                                </t>
  </si>
  <si>
    <t>A</t>
  </si>
  <si>
    <t>PRELIMINARES, RELLENOS Y EXCAVACIONES</t>
  </si>
  <si>
    <t>A.1.1.1</t>
  </si>
  <si>
    <t>Subtotal</t>
  </si>
  <si>
    <t/>
  </si>
  <si>
    <t>B</t>
  </si>
  <si>
    <t>B.1.1.1</t>
  </si>
  <si>
    <t>B.1.1.4</t>
  </si>
  <si>
    <t>N/A</t>
  </si>
  <si>
    <t>C</t>
  </si>
  <si>
    <t>OBRAS DE ARTE</t>
  </si>
  <si>
    <t>C.1.1.1</t>
  </si>
  <si>
    <t>CONCRETO CLASE F, 2000 PSI PARA SOLADOS Y ATRAQUES</t>
  </si>
  <si>
    <t>CONCRETOS CLASE C, f´c =4000 psi (placas)</t>
  </si>
  <si>
    <t>SUMINISTRO FIGURADO Y ARMADO DE ACERO DE REFUERZO 60000 PSI</t>
  </si>
  <si>
    <t>C.2.1.1</t>
  </si>
  <si>
    <t>C.2.1.2</t>
  </si>
  <si>
    <t>PUENTES</t>
  </si>
  <si>
    <t>632 P</t>
  </si>
  <si>
    <t>BARANDA METÁLICA</t>
  </si>
  <si>
    <t>D.3 OTROS</t>
  </si>
  <si>
    <t>D.3.1 PLÁSTICOS Y POLÍMEROS</t>
  </si>
  <si>
    <t>D.3.1.1</t>
  </si>
  <si>
    <t>D.3.2 DRENAJES</t>
  </si>
  <si>
    <t>D.3.2.1</t>
  </si>
  <si>
    <t>DREN EN TUBERÍA PVC SANITARIA, D=4" (PUENTES)</t>
  </si>
  <si>
    <t>SUBTOTAL COSTO DIRECTO</t>
  </si>
  <si>
    <t>VALOR TOTAL OBRA</t>
  </si>
  <si>
    <t>REVISION, AJUSTE Y/O ACTUALIZACION Y/O COMPLEMENTACION DE LOS ESTUDIOS Y DISEÑOS</t>
  </si>
  <si>
    <t>PLAN DE MANEJO DE TRAFICO</t>
  </si>
  <si>
    <t>PLAN DE ADAPTACION DE LA GUIA AMBIENTAL</t>
  </si>
  <si>
    <t>VALOR TOTAL</t>
  </si>
  <si>
    <t>M3</t>
  </si>
  <si>
    <t>ML</t>
  </si>
  <si>
    <t>UN</t>
  </si>
  <si>
    <t>KG</t>
  </si>
  <si>
    <t>SUMINISTRO E INSTALACIÓN DE APOYOS ELASTOMÉRICOS (INCLUYE REFUERZO)</t>
  </si>
  <si>
    <r>
      <rPr>
        <b/>
        <sz val="16"/>
        <rFont val="Arial Narrow"/>
        <family val="2"/>
      </rPr>
      <t xml:space="preserve">NOTA 1:  </t>
    </r>
    <r>
      <rPr>
        <sz val="16"/>
        <rFont val="Arial Narrow"/>
        <family val="2"/>
      </rPr>
      <t>Se debe tener en cuenta que el PRECIO UNITARIO incluye el valor de A.I.U.</t>
    </r>
  </si>
  <si>
    <t>DESCRIPCION</t>
  </si>
  <si>
    <t>PORCENTAJE</t>
  </si>
  <si>
    <r>
      <rPr>
        <b/>
        <sz val="16"/>
        <rFont val="Arial Narrow"/>
        <family val="2"/>
      </rPr>
      <t>NOTA 2</t>
    </r>
    <r>
      <rPr>
        <sz val="16"/>
        <rFont val="Arial Narrow"/>
        <family val="2"/>
      </rPr>
      <t>: Cuando la fracción decimal del peso sea  igual o superior a 5 se aproximará por exceso al número entero siguiente del peso y cuando la fracción decimal del peso sea inferior a 5 se aproximará por defecto al número entero del peso.</t>
    </r>
  </si>
  <si>
    <t>ADMINISTRACIÓN</t>
  </si>
  <si>
    <t>A=</t>
  </si>
  <si>
    <r>
      <rPr>
        <b/>
        <sz val="16"/>
        <rFont val="Arial Narrow"/>
        <family val="2"/>
      </rPr>
      <t xml:space="preserve">NOTA 3: </t>
    </r>
    <r>
      <rPr>
        <sz val="16"/>
        <rFont val="Arial Narrow"/>
        <family val="2"/>
      </rPr>
      <t>El A.I.U y su discriminación deben estar en porcentaje (%).</t>
    </r>
  </si>
  <si>
    <t>IMPREVISTO</t>
  </si>
  <si>
    <t>I=</t>
  </si>
  <si>
    <t>UTILIDAD</t>
  </si>
  <si>
    <t>U=</t>
  </si>
  <si>
    <r>
      <rPr>
        <b/>
        <sz val="16"/>
        <rFont val="Arial Narrow"/>
        <family val="2"/>
      </rPr>
      <t>NOTA 5:</t>
    </r>
    <r>
      <rPr>
        <sz val="16"/>
        <rFont val="Arial Narrow"/>
        <family val="2"/>
      </rPr>
      <t xml:space="preserve"> El proponente deberá adjuntar en su propuesta el formulario 1 - Formulario de Presupuesto Oficial, debidamente diligenciado en su totalidad en formato excel. 
En caso de presentar propuesta economica en formato PDF / otro formato y Excel, primará el archivo EXCEl. En todo caso no será causal de rechazo presentar este documento en otro formato siempre y cuando cumpla con la presentacion de todos los items, cantidades y valores requeridos. No se requiere que este documento se presente firmado.
Los proponentes deben tener en cuenta la NOTA establecida en el numeral 2.3.2 del pliego de condiciones para la presentación de la oferta economica.</t>
    </r>
  </si>
  <si>
    <t>TOTAL A.I.U</t>
  </si>
  <si>
    <t>A.I.U.=</t>
  </si>
  <si>
    <r>
      <rPr>
        <b/>
        <sz val="16"/>
        <rFont val="Arial Narrow"/>
        <family val="2"/>
      </rPr>
      <t>NOTA 6:</t>
    </r>
    <r>
      <rPr>
        <sz val="16"/>
        <rFont val="Arial Narrow"/>
        <family val="2"/>
      </rPr>
      <t xml:space="preserve"> Para la elaboración de la presente propuesta económica, el proponente deberá tener en cuenta dentro de su análisis todos los costos inherentes al contrato generados durante la ejecución del contrato, que correponde la provisión de materiales, costos administrativos, de personal, impuestos y demás que se puedan llegar a generar en la ejecución del contrato y que no hagan parte de la fórmula de reajuste establecida para el presente proceso.</t>
    </r>
  </si>
  <si>
    <t>NO MODIFICAR</t>
  </si>
  <si>
    <t>PRESUPUESTO OFICIAL</t>
  </si>
  <si>
    <t>INSTITUTO DE CAMINOS Y CONSTRUCCIONES DE CUNDINAMARCA – ICCU</t>
  </si>
  <si>
    <t>SUBGERENCIA DE INFRAESTRUCTURA VIAL</t>
  </si>
  <si>
    <t>ESPECIFICACIÓN INVÍAS</t>
  </si>
  <si>
    <t>ACTIVIDAD ICCU/INVÍAS</t>
  </si>
  <si>
    <t>EXCAVACIONES VARIAS EN MATERIAL COMÚN SECO (INCLUYE RETIRO DE SOBRANTES A UNA DISTANCIA MENOR DE 5 KM)</t>
  </si>
  <si>
    <t>A.1 MOVIMIENTOS DE TIERRAS</t>
  </si>
  <si>
    <t>A.1.1 EXCAVACIONES</t>
  </si>
  <si>
    <t>A.1.2 RELLENOS</t>
  </si>
  <si>
    <t>A.1.2.1</t>
  </si>
  <si>
    <t>A.1.2.2</t>
  </si>
  <si>
    <t>RELLENO CON MATERIAL DEL SITIO COMPACTADO MECÁNICAMENTE</t>
  </si>
  <si>
    <t>RELLENO EN RECEBO COMÚN COMPACTADO MECÁNICAMENTE</t>
  </si>
  <si>
    <t>B.1 BOX CULVERT</t>
  </si>
  <si>
    <t>B.1.1 CONCRETOS</t>
  </si>
  <si>
    <t>C.1 CONCRETOS</t>
  </si>
  <si>
    <t>C.1.1 CIMENTACIÓN PROFUNDA PUENTE</t>
  </si>
  <si>
    <t>C.2 ACEROS Y ESTRUCTURA METÁLICA</t>
  </si>
  <si>
    <t>C.2.1 ACERO DE REFUERZO</t>
  </si>
  <si>
    <t>650 P</t>
  </si>
  <si>
    <t>C.2.2 CARPINTERIA METALICA</t>
  </si>
  <si>
    <t>4.19</t>
  </si>
  <si>
    <t>4.17</t>
  </si>
  <si>
    <t>642.1</t>
  </si>
  <si>
    <t>640.1</t>
  </si>
  <si>
    <t>630.3</t>
  </si>
  <si>
    <t>U (DM3)</t>
  </si>
  <si>
    <t>4.20</t>
  </si>
  <si>
    <t>D.3.3 JUNTAS</t>
  </si>
  <si>
    <t>D.3.3.1</t>
  </si>
  <si>
    <t xml:space="preserve">JUNTA DE DILATACION </t>
  </si>
  <si>
    <t>SUMINISTRO, TRANSPORTE, FABRICACIÓN, ENSAMBLAJE Y MONTAJE DE ACERO A-588/709 GRADO B</t>
  </si>
  <si>
    <t>[Oferta del proponente]</t>
  </si>
  <si>
    <t>PROVISIÓN PARA AJUSTE POR POSIBLE VARIACIÓN COSTOS EN INSUMOS</t>
  </si>
  <si>
    <r>
      <rPr>
        <b/>
        <sz val="16"/>
        <rFont val="Arial Narrow"/>
        <family val="2"/>
      </rPr>
      <t>NOTA 4</t>
    </r>
    <r>
      <rPr>
        <sz val="16"/>
        <rFont val="Arial Narrow"/>
        <family val="2"/>
      </rPr>
      <t>: Los siguientes ITEMS del presupuesto son INMODIFICABLES, so pena de incurrir en causal de rechazo:  "PLAN DE MANEJO DE TRAFICO", "PLAN DE ADAPTACION DE LA GUIA AMBIENTAL", "REVISIÓN, AJUSTE Y/O ACTUALIZACIÓN Y/O COMPLEMENTACIÓN DE LOS ESTUDIOS Y DISEÑOS" y "PROVISIÓN PARA AJUSTE POR POSIBLE VARIACIÓN COSTOS EN INSUMOS"</t>
    </r>
  </si>
  <si>
    <t>CONSTRUCCION DEL PUENTE "CHORRO BRAVO" SOBRE EL RIO NEGRO, LOCALIZADO EN SECTOR CHORRO BRAVO EN JURISDICCION DE LOS MUNICIPIO DE CAPARRAPI Y PUERTO SALGAR, DEPARTAMENTO DE CUNDINAMARCA.</t>
  </si>
  <si>
    <t>FORMULARIO 1
OFERTA ECONÓMICA</t>
  </si>
  <si>
    <t>B.1.1.5</t>
  </si>
  <si>
    <t>C.2.1.4</t>
  </si>
  <si>
    <t>C.2.1.3</t>
  </si>
  <si>
    <t>SUMINISTRO, TRANSPORTE FABRICACIÓN, ENSAMBLAJE Y MONTAJE DE ACERO A-36</t>
  </si>
  <si>
    <t>4.11.</t>
  </si>
  <si>
    <t>650P-07</t>
  </si>
  <si>
    <t>APU2</t>
  </si>
  <si>
    <t>APU1</t>
  </si>
  <si>
    <t>KG-KM</t>
  </si>
  <si>
    <t>TRANSPORTE DE ESTRUCTURA METÁLICA</t>
  </si>
  <si>
    <t>B.1.1.6</t>
  </si>
  <si>
    <t>APU 3</t>
  </si>
  <si>
    <t>APU 4</t>
  </si>
  <si>
    <t>CONCRETOS f´c =4000 psi (elevaciones)</t>
  </si>
  <si>
    <t>CONCRETOS f´c =4000 psi (bases)</t>
  </si>
  <si>
    <t>C.1.1.2</t>
  </si>
  <si>
    <t>C.2.2.1</t>
  </si>
  <si>
    <t>APU 6</t>
  </si>
  <si>
    <t>APU 7</t>
  </si>
  <si>
    <t>PILOTE TIPO 1 EN CONCRETO DE 4000 PSI, DIÁMETRO 1.5M. CONSTRUCCIÓN MANUAL (INCLUYE EXCAVACIÓN EN CUALQUIER TIPO DE MATERIAL,  REFUERZO Y ANILLOS)</t>
  </si>
  <si>
    <t>PILOTE TIPO 2 EN CONCRETO DE 4000 PSI, DIÁMETRO 1.5M. CONSTRUCCIÓN MANUAL (INCLUYE EXCAVACIÓN EN CUALQUIER TIPO DE MATERIAL,  REFUERZO Y ANILLOS)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</si>
</sst>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6" formatCode="&quot;$&quot;\ #,##0;[Red]\-&quot;$&quot;\ #,##0"/>
    <numFmt numFmtId="164" formatCode="_ * #,##0.00_ ;_ * \-#,##0.00_ ;_ * &quot;-&quot;??_ ;_ @_ "/>
    <numFmt numFmtId="165" formatCode="0.0"/>
    <numFmt numFmtId="166" formatCode="_ &quot;$&quot;\ * #,##0_ ;_ &quot;$&quot;\ * \-#,##0_ ;_ &quot;$&quot;\ * &quot;-&quot;_ ;_ @_ "/>
    <numFmt numFmtId="167" formatCode="_-&quot;$&quot;* #,##0_-;\-&quot;$&quot;* #,##0_-;_-&quot;$&quot;* &quot;-&quot;_-;_-@_-"/>
    <numFmt numFmtId="168" formatCode="_-&quot;$&quot;\ * #,##0.00_-;\-&quot;$&quot;\ * #,##0.00_-;_-&quot;$&quot;\ * &quot;-&quot;_-;_-@_-"/>
    <numFmt numFmtId="169" formatCode="&quot;$&quot;\ #,##0.00"/>
    <numFmt numFmtId="170" formatCode="_-[$$-240A]* #,##0.00_-;\-[$$-240A]* #,##0.00_-;_-[$$-240A]* &quot;-&quot;??_-;_-@_-"/>
    <numFmt numFmtId="171" formatCode="_-&quot;$&quot;* #,##0.00_-;\-&quot;$&quot;* #,##0.00_-;_-&quot;$&quot;* &quot;-&quot;??_-;_-@_-"/>
    <numFmt numFmtId="172" formatCode="&quot;$&quot;\ #,##0.00;[Red]&quot;$&quot;\ \-#,##0.00"/>
    <numFmt numFmtId="173" formatCode="&quot;$&quot;\ #,##0.00_);\(&quot;$&quot;\ #,##0.00\)"/>
    <numFmt numFmtId="174" formatCode="_-&quot;$&quot;* #,##0.00_-;\-&quot;$&quot;* #,##0.00_-;_-&quot;$&quot;* &quot;-&quot;_-;_-@_-"/>
    <numFmt numFmtId="175" formatCode="\$\ #,##0"/>
    <numFmt numFmtId="176" formatCode="0.0%"/>
  </numFmts>
  <fonts count="22" x14ac:knownFonts="1">
    <font>
      <sz val="11"/>
      <color theme="1"/>
      <name val="Aptos Narrow"/>
      <family val="2"/>
      <scheme val="minor"/>
    </font>
    <font>
      <sz val="11"/>
      <color theme="1"/>
      <name val="Aptos Narrow"/>
      <family val="2"/>
      <scheme val="minor"/>
    </font>
    <font>
      <sz val="12"/>
      <name val="Arial Narrow"/>
      <family val="2"/>
    </font>
    <font>
      <sz val="14"/>
      <name val="Arial Narrow"/>
      <family val="2"/>
    </font>
    <font>
      <sz val="10"/>
      <name val="Arial"/>
      <family val="2"/>
    </font>
    <font>
      <b/>
      <sz val="22"/>
      <name val="Arial Narrow"/>
      <family val="2"/>
    </font>
    <font>
      <b/>
      <sz val="20"/>
      <name val="Arial Narrow"/>
      <family val="2"/>
    </font>
    <font>
      <b/>
      <sz val="18"/>
      <name val="Arial Narrow"/>
      <family val="2"/>
    </font>
    <font>
      <b/>
      <sz val="16"/>
      <color rgb="FFFF0000"/>
      <name val="Arial Narrow"/>
      <family val="2"/>
    </font>
    <font>
      <b/>
      <sz val="14"/>
      <color rgb="FFFF0000"/>
      <name val="Arial Narrow"/>
      <family val="2"/>
    </font>
    <font>
      <b/>
      <i/>
      <sz val="14"/>
      <name val="Arial Narrow"/>
      <family val="2"/>
    </font>
    <font>
      <b/>
      <sz val="20"/>
      <color rgb="FFFF0000"/>
      <name val="Arial Narrow"/>
      <family val="2"/>
    </font>
    <font>
      <b/>
      <sz val="14"/>
      <name val="Arial Narrow"/>
      <family val="2"/>
    </font>
    <font>
      <u/>
      <sz val="10"/>
      <color indexed="12"/>
      <name val="Arial"/>
      <family val="2"/>
    </font>
    <font>
      <sz val="14"/>
      <color indexed="12"/>
      <name val="Arial"/>
      <family val="2"/>
    </font>
    <font>
      <sz val="14"/>
      <color rgb="FF000000"/>
      <name val="Arial Narrow"/>
      <family val="2"/>
    </font>
    <font>
      <sz val="11"/>
      <name val="Arial Narrow"/>
      <family val="2"/>
    </font>
    <font>
      <sz val="22"/>
      <name val="Arial Narrow"/>
      <family val="2"/>
    </font>
    <font>
      <sz val="16"/>
      <name val="Arial Narrow"/>
      <family val="2"/>
    </font>
    <font>
      <b/>
      <sz val="16"/>
      <name val="Arial Narrow"/>
      <family val="2"/>
    </font>
    <font>
      <sz val="20"/>
      <name val="Arial Narrow"/>
      <family val="2"/>
    </font>
    <font>
      <sz val="8"/>
      <name val="Aptos Narrow"/>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rgb="FFFFFF00"/>
      </patternFill>
    </fill>
    <fill>
      <patternFill patternType="solid">
        <fgColor rgb="FFBEBEBE"/>
      </patternFill>
    </fill>
  </fills>
  <borders count="4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auto="1"/>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rgb="FF000000"/>
      </left>
      <right style="thin">
        <color rgb="FF000000"/>
      </right>
      <top style="thin">
        <color rgb="FF000000"/>
      </top>
      <bottom style="medium">
        <color indexed="64"/>
      </bottom>
      <diagonal/>
    </border>
  </borders>
  <cellStyleXfs count="14">
    <xf numFmtId="0" fontId="0" fillId="0" borderId="0"/>
    <xf numFmtId="171"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0" fontId="1" fillId="0" borderId="0"/>
    <xf numFmtId="164" fontId="4" fillId="0" borderId="0" applyFont="0" applyFill="0" applyBorder="0" applyAlignment="0" applyProtection="0"/>
    <xf numFmtId="0" fontId="1" fillId="0" borderId="0"/>
    <xf numFmtId="0" fontId="4" fillId="0" borderId="0"/>
    <xf numFmtId="0" fontId="4" fillId="0" borderId="0"/>
    <xf numFmtId="0" fontId="13" fillId="0" borderId="0" applyNumberFormat="0" applyFill="0" applyBorder="0" applyAlignment="0" applyProtection="0">
      <alignment vertical="top"/>
      <protection locked="0"/>
    </xf>
    <xf numFmtId="166" fontId="4" fillId="0" borderId="0" applyFont="0" applyFill="0" applyBorder="0" applyAlignment="0" applyProtection="0"/>
    <xf numFmtId="0" fontId="4" fillId="0" borderId="0"/>
    <xf numFmtId="172" fontId="4" fillId="0" borderId="0" applyFont="0" applyFill="0" applyBorder="0" applyAlignment="0" applyProtection="0"/>
    <xf numFmtId="0" fontId="4" fillId="0" borderId="0"/>
  </cellStyleXfs>
  <cellXfs count="152">
    <xf numFmtId="0" fontId="0" fillId="0" borderId="0" xfId="0"/>
    <xf numFmtId="164" fontId="2" fillId="0" borderId="0" xfId="5" applyFont="1" applyFill="1" applyAlignment="1" applyProtection="1">
      <alignment horizontal="center" vertical="center"/>
    </xf>
    <xf numFmtId="0" fontId="14" fillId="0" borderId="19" xfId="9" applyFont="1" applyFill="1" applyBorder="1" applyAlignment="1" applyProtection="1">
      <alignment horizontal="center" vertical="center"/>
    </xf>
    <xf numFmtId="4" fontId="3" fillId="0" borderId="21" xfId="10" applyNumberFormat="1" applyFont="1" applyFill="1" applyBorder="1" applyAlignment="1" applyProtection="1">
      <alignment horizontal="center" vertical="center" wrapText="1"/>
    </xf>
    <xf numFmtId="168" fontId="3" fillId="0" borderId="22" xfId="2" applyNumberFormat="1" applyFont="1" applyFill="1" applyBorder="1" applyAlignment="1" applyProtection="1">
      <alignment horizontal="right" vertical="center" wrapText="1"/>
    </xf>
    <xf numFmtId="169" fontId="12" fillId="0" borderId="25" xfId="10" applyNumberFormat="1" applyFont="1" applyFill="1" applyBorder="1" applyAlignment="1" applyProtection="1">
      <alignment horizontal="right" vertical="center"/>
    </xf>
    <xf numFmtId="4" fontId="3" fillId="0" borderId="0" xfId="10" applyNumberFormat="1" applyFont="1" applyFill="1" applyBorder="1" applyAlignment="1" applyProtection="1">
      <alignment horizontal="center" vertical="center" wrapText="1"/>
    </xf>
    <xf numFmtId="173" fontId="3" fillId="0" borderId="0" xfId="12" applyNumberFormat="1" applyFont="1" applyFill="1" applyBorder="1" applyAlignment="1" applyProtection="1">
      <alignment horizontal="right" vertical="center" wrapText="1"/>
    </xf>
    <xf numFmtId="169" fontId="12" fillId="0" borderId="0" xfId="10" applyNumberFormat="1" applyFont="1" applyFill="1" applyBorder="1" applyAlignment="1" applyProtection="1">
      <alignment horizontal="right" vertical="center"/>
    </xf>
    <xf numFmtId="174" fontId="3" fillId="0" borderId="21" xfId="2" applyNumberFormat="1" applyFont="1" applyFill="1" applyBorder="1" applyAlignment="1" applyProtection="1">
      <alignment horizontal="right" vertical="center" wrapText="1"/>
    </xf>
    <xf numFmtId="174" fontId="3" fillId="0" borderId="21" xfId="2" applyNumberFormat="1" applyFont="1" applyFill="1" applyBorder="1" applyAlignment="1" applyProtection="1">
      <alignment horizontal="right" vertical="center" wrapText="1"/>
      <protection locked="0"/>
    </xf>
    <xf numFmtId="176" fontId="20" fillId="8" borderId="22" xfId="3" applyNumberFormat="1" applyFont="1" applyFill="1" applyBorder="1" applyAlignment="1" applyProtection="1">
      <alignment horizontal="center" vertical="center" shrinkToFit="1"/>
    </xf>
    <xf numFmtId="164" fontId="2" fillId="0" borderId="0" xfId="5" applyFont="1" applyFill="1" applyAlignment="1" applyProtection="1">
      <alignment horizontal="left" vertical="center"/>
    </xf>
    <xf numFmtId="6" fontId="2" fillId="0" borderId="0" xfId="1" applyNumberFormat="1" applyFont="1" applyFill="1" applyAlignment="1" applyProtection="1">
      <alignment horizontal="center" vertical="center"/>
    </xf>
    <xf numFmtId="164" fontId="9" fillId="0" borderId="0" xfId="5" applyFont="1" applyFill="1" applyAlignment="1" applyProtection="1">
      <alignment horizontal="left" vertical="center"/>
    </xf>
    <xf numFmtId="6" fontId="2" fillId="0" borderId="0" xfId="5" applyNumberFormat="1" applyFont="1" applyFill="1" applyAlignment="1" applyProtection="1">
      <alignment horizontal="center" vertical="center"/>
    </xf>
    <xf numFmtId="174" fontId="12" fillId="2" borderId="27" xfId="7" applyNumberFormat="1" applyFont="1" applyFill="1" applyBorder="1" applyAlignment="1" applyProtection="1">
      <alignment vertical="center"/>
      <protection locked="0"/>
    </xf>
    <xf numFmtId="174" fontId="12" fillId="5" borderId="17" xfId="7" applyNumberFormat="1" applyFont="1" applyFill="1" applyBorder="1" applyAlignment="1" applyProtection="1">
      <alignment vertical="center"/>
      <protection locked="0"/>
    </xf>
    <xf numFmtId="174" fontId="12" fillId="5" borderId="21" xfId="7" applyNumberFormat="1" applyFont="1" applyFill="1" applyBorder="1" applyAlignment="1" applyProtection="1">
      <alignment vertical="center"/>
      <protection locked="0"/>
    </xf>
    <xf numFmtId="174" fontId="3" fillId="0" borderId="24" xfId="7" applyNumberFormat="1" applyFont="1" applyBorder="1" applyAlignment="1" applyProtection="1">
      <alignment vertical="center"/>
      <protection locked="0"/>
    </xf>
    <xf numFmtId="174" fontId="12" fillId="4" borderId="10" xfId="7" applyNumberFormat="1" applyFont="1" applyFill="1" applyBorder="1" applyAlignment="1" applyProtection="1">
      <alignment vertical="center"/>
      <protection locked="0"/>
    </xf>
    <xf numFmtId="168" fontId="3" fillId="0" borderId="0" xfId="2" applyNumberFormat="1" applyFont="1" applyFill="1" applyBorder="1" applyAlignment="1" applyProtection="1">
      <alignment horizontal="right" vertical="center" wrapText="1"/>
    </xf>
    <xf numFmtId="164" fontId="2" fillId="0" borderId="0" xfId="5" applyFont="1" applyFill="1" applyBorder="1" applyAlignment="1" applyProtection="1">
      <alignment horizontal="center" vertical="center"/>
    </xf>
    <xf numFmtId="169" fontId="12" fillId="0" borderId="41" xfId="10" applyNumberFormat="1" applyFont="1" applyFill="1" applyBorder="1" applyAlignment="1" applyProtection="1">
      <alignment horizontal="right" vertical="center"/>
    </xf>
    <xf numFmtId="0" fontId="14" fillId="0" borderId="23" xfId="9" applyFont="1" applyFill="1" applyBorder="1" applyAlignment="1" applyProtection="1">
      <alignment horizontal="center" vertical="center"/>
    </xf>
    <xf numFmtId="4" fontId="3" fillId="0" borderId="24" xfId="10" applyNumberFormat="1" applyFont="1" applyFill="1" applyBorder="1" applyAlignment="1" applyProtection="1">
      <alignment horizontal="center" vertical="center" wrapText="1"/>
    </xf>
    <xf numFmtId="174" fontId="3" fillId="0" borderId="24" xfId="2" applyNumberFormat="1" applyFont="1" applyFill="1" applyBorder="1" applyAlignment="1" applyProtection="1">
      <alignment horizontal="right" vertical="center" wrapText="1"/>
    </xf>
    <xf numFmtId="168" fontId="3" fillId="0" borderId="25" xfId="2" applyNumberFormat="1" applyFont="1" applyFill="1" applyBorder="1" applyAlignment="1" applyProtection="1">
      <alignment horizontal="right" vertical="center" wrapText="1"/>
    </xf>
    <xf numFmtId="164" fontId="2" fillId="0" borderId="0" xfId="5" applyFont="1" applyFill="1" applyAlignment="1" applyProtection="1">
      <alignment vertical="center"/>
    </xf>
    <xf numFmtId="164" fontId="3" fillId="0" borderId="0" xfId="5" applyFont="1" applyFill="1" applyAlignment="1" applyProtection="1">
      <alignment horizontal="center" vertical="center"/>
    </xf>
    <xf numFmtId="10" fontId="20" fillId="8" borderId="22" xfId="3" applyNumberFormat="1" applyFont="1" applyFill="1" applyBorder="1" applyAlignment="1" applyProtection="1">
      <alignment horizontal="center" vertical="center" shrinkToFit="1"/>
      <protection locked="0"/>
    </xf>
    <xf numFmtId="0" fontId="2" fillId="0" borderId="0" xfId="4" applyFont="1" applyProtection="1"/>
    <xf numFmtId="0" fontId="3" fillId="0" borderId="0" xfId="4" applyFont="1" applyAlignment="1" applyProtection="1">
      <alignment horizontal="center" vertical="center"/>
    </xf>
    <xf numFmtId="0" fontId="2" fillId="0" borderId="0" xfId="4" applyFont="1" applyAlignment="1" applyProtection="1">
      <alignment horizontal="center" vertical="center"/>
    </xf>
    <xf numFmtId="0" fontId="5" fillId="0" borderId="1" xfId="6" applyFont="1" applyBorder="1" applyProtection="1"/>
    <xf numFmtId="0" fontId="5" fillId="0" borderId="2" xfId="6" applyFont="1" applyBorder="1" applyProtection="1"/>
    <xf numFmtId="0" fontId="5" fillId="0" borderId="2" xfId="6" applyFont="1" applyBorder="1" applyAlignment="1" applyProtection="1">
      <alignment horizontal="center"/>
    </xf>
    <xf numFmtId="0" fontId="5" fillId="0" borderId="3" xfId="6" applyFont="1" applyBorder="1" applyProtection="1"/>
    <xf numFmtId="0" fontId="6" fillId="0" borderId="4" xfId="6" applyFont="1" applyBorder="1" applyProtection="1"/>
    <xf numFmtId="0" fontId="6" fillId="0" borderId="0" xfId="6" applyFont="1" applyProtection="1"/>
    <xf numFmtId="0" fontId="6" fillId="0" borderId="0" xfId="6" applyFont="1" applyAlignment="1" applyProtection="1">
      <alignment horizontal="center"/>
    </xf>
    <xf numFmtId="0" fontId="6" fillId="0" borderId="5" xfId="6" applyFont="1" applyBorder="1" applyProtection="1"/>
    <xf numFmtId="0" fontId="7" fillId="0" borderId="4" xfId="6" applyFont="1" applyBorder="1" applyAlignment="1" applyProtection="1">
      <alignment vertical="center"/>
    </xf>
    <xf numFmtId="0" fontId="7" fillId="0" borderId="0" xfId="6" applyFont="1" applyAlignment="1" applyProtection="1">
      <alignment vertical="center"/>
    </xf>
    <xf numFmtId="0" fontId="5" fillId="0" borderId="0" xfId="6" applyFont="1" applyAlignment="1" applyProtection="1">
      <alignment horizontal="center" vertical="center"/>
    </xf>
    <xf numFmtId="0" fontId="7" fillId="0" borderId="5" xfId="6" applyFont="1" applyBorder="1" applyAlignment="1" applyProtection="1">
      <alignment vertical="center"/>
    </xf>
    <xf numFmtId="0" fontId="2" fillId="0" borderId="0" xfId="4" applyFont="1" applyAlignment="1" applyProtection="1">
      <alignment vertical="center"/>
    </xf>
    <xf numFmtId="0" fontId="8" fillId="0" borderId="4" xfId="6" applyFont="1" applyBorder="1" applyAlignment="1" applyProtection="1">
      <alignment vertical="center"/>
    </xf>
    <xf numFmtId="0" fontId="9" fillId="0" borderId="0" xfId="6" applyFont="1" applyAlignment="1" applyProtection="1">
      <alignment horizontal="center" vertical="center"/>
    </xf>
    <xf numFmtId="164" fontId="6" fillId="0" borderId="0" xfId="6" applyNumberFormat="1" applyFont="1" applyAlignment="1" applyProtection="1">
      <alignment horizontal="center" vertical="center" wrapText="1"/>
    </xf>
    <xf numFmtId="0" fontId="8" fillId="0" borderId="5" xfId="6" applyFont="1" applyBorder="1" applyAlignment="1" applyProtection="1">
      <alignment vertical="center"/>
    </xf>
    <xf numFmtId="0" fontId="2" fillId="0" borderId="6" xfId="7" applyFont="1" applyBorder="1" applyAlignment="1" applyProtection="1">
      <alignment horizontal="center"/>
    </xf>
    <xf numFmtId="0" fontId="10" fillId="0" borderId="7" xfId="7" applyFont="1" applyBorder="1" applyAlignment="1" applyProtection="1">
      <alignment horizontal="center" vertical="center" wrapText="1"/>
    </xf>
    <xf numFmtId="0" fontId="11" fillId="0" borderId="7" xfId="7" applyFont="1" applyBorder="1" applyAlignment="1" applyProtection="1">
      <alignment vertical="center" wrapText="1"/>
    </xf>
    <xf numFmtId="0" fontId="2" fillId="0" borderId="8" xfId="7" applyFont="1" applyBorder="1" applyProtection="1"/>
    <xf numFmtId="0" fontId="12" fillId="2" borderId="9" xfId="7" applyFont="1" applyFill="1" applyBorder="1" applyAlignment="1" applyProtection="1">
      <alignment vertical="center"/>
    </xf>
    <xf numFmtId="0" fontId="12" fillId="2" borderId="10" xfId="7" applyFont="1" applyFill="1" applyBorder="1" applyAlignment="1" applyProtection="1">
      <alignment vertical="center"/>
    </xf>
    <xf numFmtId="0" fontId="12" fillId="2" borderId="11" xfId="7" applyFont="1" applyFill="1" applyBorder="1" applyAlignment="1" applyProtection="1">
      <alignment vertical="center"/>
    </xf>
    <xf numFmtId="0" fontId="2" fillId="0" borderId="0" xfId="4" applyFont="1" applyAlignment="1" applyProtection="1">
      <alignment horizontal="center"/>
    </xf>
    <xf numFmtId="0" fontId="12" fillId="3" borderId="12" xfId="7" applyFont="1" applyFill="1" applyBorder="1" applyAlignment="1" applyProtection="1">
      <alignment horizontal="center" vertical="center" wrapText="1"/>
    </xf>
    <xf numFmtId="0" fontId="12" fillId="3" borderId="13" xfId="7" applyFont="1" applyFill="1" applyBorder="1" applyAlignment="1" applyProtection="1">
      <alignment horizontal="center" vertical="center" wrapText="1"/>
    </xf>
    <xf numFmtId="0" fontId="12" fillId="0" borderId="13" xfId="8" applyFont="1" applyBorder="1" applyAlignment="1" applyProtection="1">
      <alignment horizontal="center" vertical="center" wrapText="1"/>
    </xf>
    <xf numFmtId="0" fontId="12" fillId="3" borderId="14" xfId="7" applyFont="1" applyFill="1" applyBorder="1" applyAlignment="1" applyProtection="1">
      <alignment horizontal="center" vertical="center" wrapText="1"/>
    </xf>
    <xf numFmtId="4" fontId="12" fillId="3" borderId="13" xfId="7" applyNumberFormat="1" applyFont="1" applyFill="1" applyBorder="1" applyAlignment="1" applyProtection="1">
      <alignment horizontal="center" vertical="center" wrapText="1"/>
    </xf>
    <xf numFmtId="4" fontId="12" fillId="3" borderId="15" xfId="7" applyNumberFormat="1" applyFont="1" applyFill="1" applyBorder="1" applyAlignment="1" applyProtection="1">
      <alignment horizontal="center" vertical="center" wrapText="1"/>
    </xf>
    <xf numFmtId="0" fontId="12" fillId="4" borderId="9" xfId="7" applyFont="1" applyFill="1" applyBorder="1" applyAlignment="1" applyProtection="1">
      <alignment vertical="center"/>
    </xf>
    <xf numFmtId="0" fontId="12" fillId="4" borderId="10" xfId="7" applyFont="1" applyFill="1" applyBorder="1" applyAlignment="1" applyProtection="1">
      <alignment vertical="center"/>
    </xf>
    <xf numFmtId="0" fontId="12" fillId="4" borderId="11" xfId="7" applyFont="1" applyFill="1" applyBorder="1" applyAlignment="1" applyProtection="1">
      <alignment vertical="center"/>
    </xf>
    <xf numFmtId="0" fontId="12" fillId="2" borderId="26" xfId="7" applyFont="1" applyFill="1" applyBorder="1" applyAlignment="1" applyProtection="1">
      <alignment vertical="center"/>
    </xf>
    <xf numFmtId="0" fontId="12" fillId="2" borderId="27" xfId="7" applyFont="1" applyFill="1" applyBorder="1" applyAlignment="1" applyProtection="1">
      <alignment vertical="center"/>
    </xf>
    <xf numFmtId="174" fontId="12" fillId="2" borderId="27" xfId="7" applyNumberFormat="1" applyFont="1" applyFill="1" applyBorder="1" applyAlignment="1" applyProtection="1">
      <alignment vertical="center"/>
    </xf>
    <xf numFmtId="0" fontId="12" fillId="2" borderId="28" xfId="7" applyFont="1" applyFill="1" applyBorder="1" applyAlignment="1" applyProtection="1">
      <alignment vertical="center"/>
    </xf>
    <xf numFmtId="0" fontId="12" fillId="5" borderId="16" xfId="7" applyFont="1" applyFill="1" applyBorder="1" applyAlignment="1" applyProtection="1">
      <alignment vertical="center"/>
    </xf>
    <xf numFmtId="0" fontId="12" fillId="5" borderId="17" xfId="7" applyFont="1" applyFill="1" applyBorder="1" applyAlignment="1" applyProtection="1">
      <alignment vertical="center"/>
    </xf>
    <xf numFmtId="174" fontId="12" fillId="5" borderId="17" xfId="7" applyNumberFormat="1" applyFont="1" applyFill="1" applyBorder="1" applyAlignment="1" applyProtection="1">
      <alignment vertical="center"/>
    </xf>
    <xf numFmtId="0" fontId="12" fillId="5" borderId="18" xfId="7" applyFont="1" applyFill="1" applyBorder="1" applyAlignment="1" applyProtection="1">
      <alignment vertical="center"/>
    </xf>
    <xf numFmtId="0" fontId="3" fillId="0" borderId="20" xfId="0" applyFont="1" applyBorder="1" applyAlignment="1" applyProtection="1">
      <alignment horizontal="center" vertical="center" wrapText="1"/>
    </xf>
    <xf numFmtId="165" fontId="15" fillId="0" borderId="20" xfId="0" applyNumberFormat="1" applyFont="1" applyBorder="1" applyAlignment="1" applyProtection="1">
      <alignment horizontal="center" vertical="center" shrinkToFit="1"/>
    </xf>
    <xf numFmtId="0" fontId="3" fillId="0" borderId="21" xfId="8" applyFont="1" applyBorder="1" applyAlignment="1" applyProtection="1">
      <alignment horizontal="justify" vertical="center" wrapText="1"/>
    </xf>
    <xf numFmtId="0" fontId="3" fillId="0" borderId="21" xfId="8" applyFont="1" applyBorder="1" applyAlignment="1" applyProtection="1">
      <alignment horizontal="center" vertical="center" wrapText="1"/>
    </xf>
    <xf numFmtId="0" fontId="12" fillId="5" borderId="19" xfId="7" applyFont="1" applyFill="1" applyBorder="1" applyAlignment="1" applyProtection="1">
      <alignment vertical="center"/>
    </xf>
    <xf numFmtId="0" fontId="12" fillId="5" borderId="21" xfId="7" applyFont="1" applyFill="1" applyBorder="1" applyAlignment="1" applyProtection="1">
      <alignment vertical="center"/>
    </xf>
    <xf numFmtId="174" fontId="12" fillId="5" borderId="21" xfId="7" applyNumberFormat="1" applyFont="1" applyFill="1" applyBorder="1" applyAlignment="1" applyProtection="1">
      <alignment vertical="center"/>
    </xf>
    <xf numFmtId="0" fontId="12" fillId="5" borderId="22" xfId="7" applyFont="1" applyFill="1" applyBorder="1" applyAlignment="1" applyProtection="1">
      <alignment vertical="center"/>
    </xf>
    <xf numFmtId="2" fontId="3" fillId="0" borderId="21" xfId="8" applyNumberFormat="1" applyFont="1" applyBorder="1" applyAlignment="1" applyProtection="1">
      <alignment horizontal="justify" vertical="center" wrapText="1"/>
    </xf>
    <xf numFmtId="49" fontId="3" fillId="0" borderId="21" xfId="8" applyNumberFormat="1" applyFont="1" applyBorder="1" applyAlignment="1" applyProtection="1">
      <alignment horizontal="justify" vertical="center" wrapText="1"/>
    </xf>
    <xf numFmtId="0" fontId="3" fillId="0" borderId="23" xfId="7" applyFont="1" applyBorder="1" applyAlignment="1" applyProtection="1">
      <alignment vertical="center"/>
    </xf>
    <xf numFmtId="0" fontId="3" fillId="0" borderId="24" xfId="7" applyFont="1" applyBorder="1" applyAlignment="1" applyProtection="1">
      <alignment vertical="center"/>
    </xf>
    <xf numFmtId="174" fontId="3" fillId="0" borderId="24" xfId="7" applyNumberFormat="1" applyFont="1" applyBorder="1" applyAlignment="1" applyProtection="1">
      <alignment vertical="center"/>
    </xf>
    <xf numFmtId="174" fontId="12" fillId="4" borderId="10" xfId="7" applyNumberFormat="1" applyFont="1" applyFill="1" applyBorder="1" applyAlignment="1" applyProtection="1">
      <alignment vertical="center"/>
    </xf>
    <xf numFmtId="0" fontId="12" fillId="4" borderId="1" xfId="7" applyFont="1" applyFill="1" applyBorder="1" applyAlignment="1" applyProtection="1">
      <alignment vertical="center"/>
    </xf>
    <xf numFmtId="0" fontId="12" fillId="4" borderId="2" xfId="7" applyFont="1" applyFill="1" applyBorder="1" applyAlignment="1" applyProtection="1">
      <alignment horizontal="center" vertical="center"/>
    </xf>
    <xf numFmtId="174" fontId="12" fillId="4" borderId="2" xfId="7" applyNumberFormat="1" applyFont="1" applyFill="1" applyBorder="1" applyAlignment="1" applyProtection="1">
      <alignment horizontal="center" vertical="center"/>
    </xf>
    <xf numFmtId="0" fontId="12" fillId="4" borderId="3" xfId="7" applyFont="1" applyFill="1" applyBorder="1" applyAlignment="1" applyProtection="1">
      <alignment horizontal="center" vertical="center"/>
    </xf>
    <xf numFmtId="2" fontId="3" fillId="0" borderId="21" xfId="8" applyNumberFormat="1" applyFont="1" applyFill="1" applyBorder="1" applyAlignment="1" applyProtection="1">
      <alignment horizontal="justify" vertical="center" wrapText="1"/>
    </xf>
    <xf numFmtId="0" fontId="3" fillId="0" borderId="21" xfId="8" applyFont="1" applyFill="1" applyBorder="1" applyAlignment="1" applyProtection="1">
      <alignment horizontal="center" vertical="center" wrapText="1"/>
    </xf>
    <xf numFmtId="49" fontId="3" fillId="0" borderId="21" xfId="8" applyNumberFormat="1" applyFont="1" applyFill="1" applyBorder="1" applyAlignment="1" applyProtection="1">
      <alignment horizontal="justify" vertical="center" wrapText="1"/>
    </xf>
    <xf numFmtId="0" fontId="3" fillId="0" borderId="42" xfId="0" applyFont="1" applyBorder="1" applyAlignment="1" applyProtection="1">
      <alignment horizontal="center" vertical="center" wrapText="1"/>
    </xf>
    <xf numFmtId="165" fontId="15" fillId="0" borderId="42" xfId="0" applyNumberFormat="1" applyFont="1" applyBorder="1" applyAlignment="1" applyProtection="1">
      <alignment horizontal="center" vertical="center" shrinkToFit="1"/>
    </xf>
    <xf numFmtId="2" fontId="3" fillId="0" borderId="24" xfId="8" applyNumberFormat="1" applyFont="1" applyFill="1" applyBorder="1" applyAlignment="1" applyProtection="1">
      <alignment horizontal="justify" vertical="center" wrapText="1"/>
    </xf>
    <xf numFmtId="0" fontId="3" fillId="0" borderId="24" xfId="8" applyFont="1" applyFill="1" applyBorder="1" applyAlignment="1" applyProtection="1">
      <alignment horizontal="center" vertical="center" wrapText="1"/>
    </xf>
    <xf numFmtId="0" fontId="3" fillId="0" borderId="39" xfId="7" applyFont="1" applyBorder="1" applyAlignment="1" applyProtection="1">
      <alignment vertical="center"/>
    </xf>
    <xf numFmtId="0" fontId="3" fillId="0" borderId="40" xfId="7" applyFont="1" applyBorder="1" applyAlignment="1" applyProtection="1">
      <alignment vertical="center"/>
    </xf>
    <xf numFmtId="174" fontId="3" fillId="0" borderId="40" xfId="7" applyNumberFormat="1" applyFont="1" applyBorder="1" applyAlignment="1" applyProtection="1">
      <alignment vertical="center"/>
    </xf>
    <xf numFmtId="0" fontId="3" fillId="0" borderId="0" xfId="0" applyFont="1" applyBorder="1" applyAlignment="1" applyProtection="1">
      <alignment horizontal="center" vertical="center" wrapText="1"/>
    </xf>
    <xf numFmtId="0" fontId="3" fillId="3" borderId="21" xfId="8" applyFont="1" applyFill="1" applyBorder="1" applyAlignment="1" applyProtection="1">
      <alignment horizontal="center" vertical="center" wrapText="1"/>
    </xf>
    <xf numFmtId="0" fontId="3" fillId="0" borderId="21" xfId="8" applyFont="1" applyFill="1" applyBorder="1" applyAlignment="1" applyProtection="1">
      <alignment horizontal="justify" vertical="center" wrapText="1"/>
    </xf>
    <xf numFmtId="0" fontId="2" fillId="0" borderId="0" xfId="11" applyFont="1" applyProtection="1"/>
    <xf numFmtId="0" fontId="5" fillId="2" borderId="9" xfId="7" applyFont="1" applyFill="1" applyBorder="1" applyAlignment="1" applyProtection="1">
      <alignment vertical="center"/>
    </xf>
    <xf numFmtId="0" fontId="5" fillId="2" borderId="10" xfId="7" applyFont="1" applyFill="1" applyBorder="1" applyAlignment="1" applyProtection="1">
      <alignment vertical="center"/>
    </xf>
    <xf numFmtId="0" fontId="5" fillId="2" borderId="10" xfId="7" applyFont="1" applyFill="1" applyBorder="1" applyAlignment="1" applyProtection="1">
      <alignment horizontal="right" vertical="center"/>
    </xf>
    <xf numFmtId="170" fontId="5" fillId="2" borderId="11" xfId="7" applyNumberFormat="1" applyFont="1" applyFill="1" applyBorder="1" applyAlignment="1" applyProtection="1">
      <alignment vertical="center"/>
    </xf>
    <xf numFmtId="0" fontId="16" fillId="0" borderId="0" xfId="4" applyFont="1" applyProtection="1"/>
    <xf numFmtId="0" fontId="16" fillId="0" borderId="0" xfId="4" applyFont="1" applyAlignment="1" applyProtection="1">
      <alignment horizontal="center" vertical="center"/>
    </xf>
    <xf numFmtId="0" fontId="12" fillId="0" borderId="0" xfId="7" applyFont="1" applyAlignment="1" applyProtection="1">
      <alignment horizontal="center" vertical="center"/>
    </xf>
    <xf numFmtId="0" fontId="5" fillId="6" borderId="29" xfId="7" applyFont="1" applyFill="1" applyBorder="1" applyAlignment="1" applyProtection="1">
      <alignment horizontal="left" vertical="center"/>
    </xf>
    <xf numFmtId="0" fontId="5" fillId="6" borderId="30" xfId="7" applyFont="1" applyFill="1" applyBorder="1" applyAlignment="1" applyProtection="1">
      <alignment horizontal="left" vertical="center"/>
    </xf>
    <xf numFmtId="0" fontId="5" fillId="6" borderId="31" xfId="7" applyFont="1" applyFill="1" applyBorder="1" applyAlignment="1" applyProtection="1">
      <alignment horizontal="left" vertical="center"/>
    </xf>
    <xf numFmtId="170" fontId="5" fillId="6" borderId="15" xfId="7" applyNumberFormat="1" applyFont="1" applyFill="1" applyBorder="1" applyAlignment="1" applyProtection="1">
      <alignment vertical="center"/>
    </xf>
    <xf numFmtId="0" fontId="17" fillId="0" borderId="32" xfId="7" applyFont="1" applyBorder="1" applyAlignment="1" applyProtection="1">
      <alignment horizontal="left" vertical="center" wrapText="1"/>
    </xf>
    <xf numFmtId="0" fontId="17" fillId="0" borderId="33" xfId="7" applyFont="1" applyBorder="1" applyAlignment="1" applyProtection="1">
      <alignment horizontal="left" vertical="center" wrapText="1"/>
    </xf>
    <xf numFmtId="0" fontId="17" fillId="0" borderId="34" xfId="7" applyFont="1" applyBorder="1" applyAlignment="1" applyProtection="1">
      <alignment horizontal="left" vertical="center" wrapText="1"/>
    </xf>
    <xf numFmtId="170" fontId="5" fillId="0" borderId="22" xfId="7" applyNumberFormat="1" applyFont="1" applyBorder="1" applyAlignment="1" applyProtection="1">
      <alignment vertical="center"/>
    </xf>
    <xf numFmtId="0" fontId="17" fillId="0" borderId="32" xfId="7" applyFont="1" applyBorder="1" applyAlignment="1" applyProtection="1">
      <alignment horizontal="left" vertical="center"/>
    </xf>
    <xf numFmtId="0" fontId="17" fillId="0" borderId="33" xfId="7" applyFont="1" applyBorder="1" applyAlignment="1" applyProtection="1">
      <alignment horizontal="left" vertical="center"/>
    </xf>
    <xf numFmtId="0" fontId="17" fillId="0" borderId="34" xfId="7" applyFont="1" applyBorder="1" applyAlignment="1" applyProtection="1">
      <alignment horizontal="left" vertical="center"/>
    </xf>
    <xf numFmtId="0" fontId="5" fillId="6" borderId="35" xfId="7" applyFont="1" applyFill="1" applyBorder="1" applyAlignment="1" applyProtection="1">
      <alignment horizontal="left" vertical="center"/>
    </xf>
    <xf numFmtId="0" fontId="5" fillId="6" borderId="36" xfId="7" applyFont="1" applyFill="1" applyBorder="1" applyAlignment="1" applyProtection="1">
      <alignment horizontal="left" vertical="center"/>
    </xf>
    <xf numFmtId="0" fontId="5" fillId="6" borderId="37" xfId="7" applyFont="1" applyFill="1" applyBorder="1" applyAlignment="1" applyProtection="1">
      <alignment horizontal="left" vertical="center"/>
    </xf>
    <xf numFmtId="170" fontId="5" fillId="6" borderId="25" xfId="7" applyNumberFormat="1" applyFont="1" applyFill="1" applyBorder="1" applyAlignment="1" applyProtection="1">
      <alignment vertical="center"/>
    </xf>
    <xf numFmtId="0" fontId="3" fillId="0" borderId="0" xfId="7" applyFont="1" applyAlignment="1" applyProtection="1">
      <alignment horizontal="left" vertical="center"/>
    </xf>
    <xf numFmtId="0" fontId="3" fillId="0" borderId="0" xfId="7" applyFont="1" applyAlignment="1" applyProtection="1">
      <alignment horizontal="center" vertical="center"/>
    </xf>
    <xf numFmtId="0" fontId="18" fillId="7" borderId="29" xfId="7" applyFont="1" applyFill="1" applyBorder="1" applyAlignment="1" applyProtection="1">
      <alignment horizontal="justify" vertical="center" wrapText="1"/>
    </xf>
    <xf numFmtId="0" fontId="18" fillId="7" borderId="30" xfId="7" applyFont="1" applyFill="1" applyBorder="1" applyAlignment="1" applyProtection="1">
      <alignment horizontal="justify" vertical="center" wrapText="1"/>
    </xf>
    <xf numFmtId="0" fontId="18" fillId="7" borderId="31" xfId="7" applyFont="1" applyFill="1" applyBorder="1" applyAlignment="1" applyProtection="1">
      <alignment horizontal="justify" vertical="center" wrapText="1"/>
    </xf>
    <xf numFmtId="0" fontId="6" fillId="7" borderId="13" xfId="7" applyFont="1" applyFill="1" applyBorder="1" applyAlignment="1" applyProtection="1">
      <alignment horizontal="center" vertical="center" wrapText="1"/>
    </xf>
    <xf numFmtId="169" fontId="6" fillId="7" borderId="15" xfId="7" applyNumberFormat="1" applyFont="1" applyFill="1" applyBorder="1" applyAlignment="1" applyProtection="1">
      <alignment horizontal="center" vertical="center" wrapText="1"/>
    </xf>
    <xf numFmtId="0" fontId="18" fillId="7" borderId="32" xfId="7" applyFont="1" applyFill="1" applyBorder="1" applyAlignment="1" applyProtection="1">
      <alignment horizontal="justify" vertical="top" wrapText="1"/>
    </xf>
    <xf numFmtId="0" fontId="18" fillId="7" borderId="33" xfId="7" applyFont="1" applyFill="1" applyBorder="1" applyAlignment="1" applyProtection="1">
      <alignment horizontal="justify" vertical="top" wrapText="1"/>
    </xf>
    <xf numFmtId="0" fontId="18" fillId="7" borderId="34" xfId="7" applyFont="1" applyFill="1" applyBorder="1" applyAlignment="1" applyProtection="1">
      <alignment horizontal="justify" vertical="top" wrapText="1"/>
    </xf>
    <xf numFmtId="0" fontId="6" fillId="7" borderId="21" xfId="7" applyFont="1" applyFill="1" applyBorder="1" applyAlignment="1" applyProtection="1">
      <alignment horizontal="center" vertical="center" wrapText="1"/>
    </xf>
    <xf numFmtId="175" fontId="6" fillId="7" borderId="21" xfId="7" applyNumberFormat="1" applyFont="1" applyFill="1" applyBorder="1" applyAlignment="1" applyProtection="1">
      <alignment horizontal="center" vertical="center" wrapText="1"/>
    </xf>
    <xf numFmtId="0" fontId="6" fillId="7" borderId="21" xfId="7" applyFont="1" applyFill="1" applyBorder="1" applyAlignment="1" applyProtection="1">
      <alignment horizontal="center" vertical="top" wrapText="1"/>
    </xf>
    <xf numFmtId="175" fontId="6" fillId="7" borderId="21" xfId="7" applyNumberFormat="1" applyFont="1" applyFill="1" applyBorder="1" applyAlignment="1" applyProtection="1">
      <alignment horizontal="center" vertical="top" wrapText="1"/>
    </xf>
    <xf numFmtId="0" fontId="18" fillId="7" borderId="35" xfId="7" applyFont="1" applyFill="1" applyBorder="1" applyAlignment="1" applyProtection="1">
      <alignment horizontal="justify" vertical="top" wrapText="1"/>
    </xf>
    <xf numFmtId="0" fontId="18" fillId="7" borderId="36" xfId="7" applyFont="1" applyFill="1" applyBorder="1" applyAlignment="1" applyProtection="1">
      <alignment horizontal="justify" vertical="top" wrapText="1"/>
    </xf>
    <xf numFmtId="0" fontId="17" fillId="7" borderId="36" xfId="7" applyFont="1" applyFill="1" applyBorder="1" applyAlignment="1" applyProtection="1">
      <alignment vertical="top" wrapText="1"/>
    </xf>
    <xf numFmtId="0" fontId="17" fillId="7" borderId="38" xfId="7" applyFont="1" applyFill="1" applyBorder="1" applyAlignment="1" applyProtection="1">
      <alignment vertical="top" wrapText="1"/>
    </xf>
    <xf numFmtId="174" fontId="12" fillId="4" borderId="2" xfId="7" applyNumberFormat="1" applyFont="1" applyFill="1" applyBorder="1" applyAlignment="1" applyProtection="1">
      <alignment horizontal="center" vertical="center"/>
      <protection locked="0"/>
    </xf>
    <xf numFmtId="174" fontId="3" fillId="0" borderId="24" xfId="2" applyNumberFormat="1" applyFont="1" applyFill="1" applyBorder="1" applyAlignment="1" applyProtection="1">
      <alignment horizontal="right" vertical="center" wrapText="1"/>
      <protection locked="0"/>
    </xf>
    <xf numFmtId="174" fontId="3" fillId="0" borderId="40" xfId="7" applyNumberFormat="1" applyFont="1" applyBorder="1" applyAlignment="1" applyProtection="1">
      <alignment vertical="center"/>
      <protection locked="0"/>
    </xf>
    <xf numFmtId="0" fontId="5" fillId="0" borderId="0" xfId="6" applyFont="1" applyAlignment="1" applyProtection="1">
      <alignment horizontal="center" vertical="center" wrapText="1"/>
    </xf>
  </cellXfs>
  <cellStyles count="14">
    <cellStyle name="Hipervínculo" xfId="9" builtinId="8"/>
    <cellStyle name="Millares 2" xfId="5" xr:uid="{EA979A78-C929-4A28-8740-27B764340423}"/>
    <cellStyle name="Millares 2 2" xfId="10" xr:uid="{A9A69885-FB75-45AD-BE41-93409A0A8FC1}"/>
    <cellStyle name="Moneda" xfId="1" builtinId="4"/>
    <cellStyle name="Moneda [0]" xfId="2" builtinId="7"/>
    <cellStyle name="Moneda 2" xfId="12" xr:uid="{B096D93B-CBDA-4B01-85E9-16C8ED43DEF8}"/>
    <cellStyle name="Normal" xfId="0" builtinId="0"/>
    <cellStyle name="Normal 2 10 3" xfId="8" xr:uid="{95941C2C-EEDE-4271-9C55-A6CCDBFABF06}"/>
    <cellStyle name="Normal 2 2" xfId="7" xr:uid="{A7E49E88-D7C5-4124-B87F-ABCAA57CA38C}"/>
    <cellStyle name="Normal 3" xfId="4" xr:uid="{46D98C08-3DE2-4567-BA5E-46C6EE0A809D}"/>
    <cellStyle name="Normal 3 11" xfId="6" xr:uid="{DE2EBA64-5308-494C-B2FC-B68A81E01054}"/>
    <cellStyle name="Normal 3 2" xfId="11" xr:uid="{58071CCE-88A5-40D4-8EDB-71E8290B4861}"/>
    <cellStyle name="Normal 9" xfId="13" xr:uid="{AFACDC32-A2A3-4DE1-A728-A6E71036F37A}"/>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1196289</xdr:colOff>
      <xdr:row>4</xdr:row>
      <xdr:rowOff>22553</xdr:rowOff>
    </xdr:from>
    <xdr:to>
      <xdr:col>9</xdr:col>
      <xdr:colOff>2358402</xdr:colOff>
      <xdr:row>5</xdr:row>
      <xdr:rowOff>2801</xdr:rowOff>
    </xdr:to>
    <xdr:pic>
      <xdr:nvPicPr>
        <xdr:cNvPr id="2" name="Imagen 1">
          <a:extLst>
            <a:ext uri="{FF2B5EF4-FFF2-40B4-BE49-F238E27FC236}">
              <a16:creationId xmlns:a16="http://schemas.microsoft.com/office/drawing/2014/main" id="{271EDB4B-4C51-4167-AB4D-689E1CA04BCD}"/>
            </a:ext>
          </a:extLst>
        </xdr:cNvPr>
        <xdr:cNvPicPr>
          <a:picLocks noChangeAspect="1"/>
        </xdr:cNvPicPr>
      </xdr:nvPicPr>
      <xdr:blipFill>
        <a:blip xmlns:r="http://schemas.openxmlformats.org/officeDocument/2006/relationships" r:embed="rId1"/>
        <a:stretch>
          <a:fillRect/>
        </a:stretch>
      </xdr:blipFill>
      <xdr:spPr>
        <a:xfrm>
          <a:off x="11760380" y="1165553"/>
          <a:ext cx="4215309" cy="1316288"/>
        </a:xfrm>
        <a:prstGeom prst="rect">
          <a:avLst/>
        </a:prstGeom>
      </xdr:spPr>
    </xdr:pic>
    <xdr:clientData/>
  </xdr:twoCellAnchor>
  <xdr:twoCellAnchor editAs="oneCell">
    <xdr:from>
      <xdr:col>2</xdr:col>
      <xdr:colOff>34637</xdr:colOff>
      <xdr:row>4</xdr:row>
      <xdr:rowOff>57727</xdr:rowOff>
    </xdr:from>
    <xdr:to>
      <xdr:col>4</xdr:col>
      <xdr:colOff>955964</xdr:colOff>
      <xdr:row>4</xdr:row>
      <xdr:rowOff>1292802</xdr:rowOff>
    </xdr:to>
    <xdr:pic>
      <xdr:nvPicPr>
        <xdr:cNvPr id="3" name="Imagen 2">
          <a:extLst>
            <a:ext uri="{FF2B5EF4-FFF2-40B4-BE49-F238E27FC236}">
              <a16:creationId xmlns:a16="http://schemas.microsoft.com/office/drawing/2014/main" id="{A2C72FAD-0145-89AD-52ED-7526E518D59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9546" y="1200727"/>
          <a:ext cx="2941955" cy="121221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1196289</xdr:colOff>
      <xdr:row>4</xdr:row>
      <xdr:rowOff>22553</xdr:rowOff>
    </xdr:from>
    <xdr:to>
      <xdr:col>9</xdr:col>
      <xdr:colOff>2358402</xdr:colOff>
      <xdr:row>5</xdr:row>
      <xdr:rowOff>2801</xdr:rowOff>
    </xdr:to>
    <xdr:pic>
      <xdr:nvPicPr>
        <xdr:cNvPr id="2" name="Imagen 1">
          <a:extLst>
            <a:ext uri="{FF2B5EF4-FFF2-40B4-BE49-F238E27FC236}">
              <a16:creationId xmlns:a16="http://schemas.microsoft.com/office/drawing/2014/main" id="{C055A011-1D32-4F0A-9985-2FEAB5DF2DA4}"/>
            </a:ext>
          </a:extLst>
        </xdr:cNvPr>
        <xdr:cNvPicPr>
          <a:picLocks noChangeAspect="1"/>
        </xdr:cNvPicPr>
      </xdr:nvPicPr>
      <xdr:blipFill>
        <a:blip xmlns:r="http://schemas.openxmlformats.org/officeDocument/2006/relationships" r:embed="rId1"/>
        <a:stretch>
          <a:fillRect/>
        </a:stretch>
      </xdr:blipFill>
      <xdr:spPr>
        <a:xfrm>
          <a:off x="12527229" y="1165553"/>
          <a:ext cx="4293933" cy="1328988"/>
        </a:xfrm>
        <a:prstGeom prst="rect">
          <a:avLst/>
        </a:prstGeom>
      </xdr:spPr>
    </xdr:pic>
    <xdr:clientData/>
  </xdr:twoCellAnchor>
  <xdr:twoCellAnchor editAs="oneCell">
    <xdr:from>
      <xdr:col>2</xdr:col>
      <xdr:colOff>34637</xdr:colOff>
      <xdr:row>4</xdr:row>
      <xdr:rowOff>57727</xdr:rowOff>
    </xdr:from>
    <xdr:to>
      <xdr:col>4</xdr:col>
      <xdr:colOff>955964</xdr:colOff>
      <xdr:row>4</xdr:row>
      <xdr:rowOff>1292802</xdr:rowOff>
    </xdr:to>
    <xdr:pic>
      <xdr:nvPicPr>
        <xdr:cNvPr id="3" name="Imagen 2">
          <a:extLst>
            <a:ext uri="{FF2B5EF4-FFF2-40B4-BE49-F238E27FC236}">
              <a16:creationId xmlns:a16="http://schemas.microsoft.com/office/drawing/2014/main" id="{4498EC59-5325-47A3-80D6-B7499E67F22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37557" y="1200727"/>
          <a:ext cx="3024447" cy="1235075"/>
        </a:xfrm>
        <a:prstGeom prst="rect">
          <a:avLst/>
        </a:prstGeom>
        <a:noFill/>
        <a:ln>
          <a:noFill/>
        </a:ln>
      </xdr:spPr>
    </xdr:pic>
    <xdr:clientData/>
  </xdr:twoCellAnchor>
  <xdr:twoCellAnchor editAs="oneCell">
    <xdr:from>
      <xdr:col>7</xdr:col>
      <xdr:colOff>1196289</xdr:colOff>
      <xdr:row>4</xdr:row>
      <xdr:rowOff>22553</xdr:rowOff>
    </xdr:from>
    <xdr:to>
      <xdr:col>9</xdr:col>
      <xdr:colOff>2358402</xdr:colOff>
      <xdr:row>5</xdr:row>
      <xdr:rowOff>2801</xdr:rowOff>
    </xdr:to>
    <xdr:pic>
      <xdr:nvPicPr>
        <xdr:cNvPr id="4" name="Imagen 3">
          <a:extLst>
            <a:ext uri="{FF2B5EF4-FFF2-40B4-BE49-F238E27FC236}">
              <a16:creationId xmlns:a16="http://schemas.microsoft.com/office/drawing/2014/main" id="{D8EE327C-B09F-4A45-A2A2-70AE54614CA9}"/>
            </a:ext>
          </a:extLst>
        </xdr:cNvPr>
        <xdr:cNvPicPr>
          <a:picLocks noChangeAspect="1"/>
        </xdr:cNvPicPr>
      </xdr:nvPicPr>
      <xdr:blipFill>
        <a:blip xmlns:r="http://schemas.openxmlformats.org/officeDocument/2006/relationships" r:embed="rId1"/>
        <a:stretch>
          <a:fillRect/>
        </a:stretch>
      </xdr:blipFill>
      <xdr:spPr>
        <a:xfrm>
          <a:off x="12976809" y="1165553"/>
          <a:ext cx="4293933" cy="132898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97FC4F-2D70-433B-9EF5-C41DF90F9D85}">
  <sheetPr>
    <pageSetUpPr fitToPage="1"/>
  </sheetPr>
  <dimension ref="A1:O64"/>
  <sheetViews>
    <sheetView view="pageBreakPreview" zoomScale="55" zoomScaleNormal="70" zoomScaleSheetLayoutView="55" workbookViewId="0">
      <selection activeCell="F10" sqref="F10"/>
    </sheetView>
  </sheetViews>
  <sheetFormatPr baseColWidth="10" defaultColWidth="12" defaultRowHeight="18" x14ac:dyDescent="0.3"/>
  <cols>
    <col min="1" max="2" width="3.6640625" style="112" customWidth="1"/>
    <col min="3" max="3" width="9.6640625" style="31" customWidth="1"/>
    <col min="4" max="4" width="21" style="32" customWidth="1"/>
    <col min="5" max="5" width="21.21875" style="32" customWidth="1"/>
    <col min="6" max="6" width="89.33203125" style="112" customWidth="1"/>
    <col min="7" max="7" width="16.6640625" style="112" customWidth="1"/>
    <col min="8" max="8" width="20.6640625" style="113" customWidth="1"/>
    <col min="9" max="9" width="25" style="112" customWidth="1"/>
    <col min="10" max="10" width="35.6640625" style="112" customWidth="1"/>
    <col min="11" max="11" width="3.6640625" style="112" customWidth="1"/>
    <col min="12" max="12" width="14.33203125" style="1" customWidth="1"/>
    <col min="13" max="13" width="22.109375" style="1" customWidth="1"/>
    <col min="14" max="14" width="23.5546875" style="1" bestFit="1" customWidth="1"/>
    <col min="15" max="15" width="22.44140625" style="1" customWidth="1"/>
    <col min="16" max="16" width="17.33203125" style="1" bestFit="1" customWidth="1"/>
    <col min="17" max="16384" width="12" style="1"/>
  </cols>
  <sheetData>
    <row r="1" spans="1:11" x14ac:dyDescent="0.25">
      <c r="A1" s="31"/>
      <c r="B1" s="31"/>
      <c r="F1" s="31"/>
      <c r="G1" s="31"/>
      <c r="H1" s="33"/>
      <c r="I1" s="31"/>
      <c r="J1" s="31"/>
      <c r="K1" s="31"/>
    </row>
    <row r="2" spans="1:11" ht="18.75" thickBot="1" x14ac:dyDescent="0.3">
      <c r="A2" s="31"/>
      <c r="B2" s="31"/>
      <c r="F2" s="31"/>
      <c r="G2" s="31"/>
      <c r="H2" s="33"/>
      <c r="I2" s="31"/>
      <c r="J2" s="31"/>
      <c r="K2" s="31"/>
    </row>
    <row r="3" spans="1:11" ht="28.2" x14ac:dyDescent="0.5">
      <c r="A3" s="31"/>
      <c r="B3" s="31"/>
      <c r="C3" s="34"/>
      <c r="D3" s="35"/>
      <c r="E3" s="36" t="s">
        <v>60</v>
      </c>
      <c r="F3" s="36"/>
      <c r="G3" s="36"/>
      <c r="H3" s="36"/>
      <c r="I3" s="36"/>
      <c r="J3" s="37"/>
      <c r="K3" s="31"/>
    </row>
    <row r="4" spans="1:11" ht="25.5" x14ac:dyDescent="0.35">
      <c r="A4" s="31"/>
      <c r="B4" s="31"/>
      <c r="C4" s="38"/>
      <c r="D4" s="39"/>
      <c r="E4" s="40" t="s">
        <v>61</v>
      </c>
      <c r="F4" s="40"/>
      <c r="G4" s="40"/>
      <c r="H4" s="40"/>
      <c r="I4" s="40"/>
      <c r="J4" s="41"/>
      <c r="K4" s="31"/>
    </row>
    <row r="5" spans="1:11" ht="106.2" customHeight="1" x14ac:dyDescent="0.25">
      <c r="A5" s="31"/>
      <c r="B5" s="31"/>
      <c r="C5" s="42"/>
      <c r="D5" s="43"/>
      <c r="E5" s="44" t="s">
        <v>59</v>
      </c>
      <c r="F5" s="44"/>
      <c r="G5" s="44"/>
      <c r="H5" s="44"/>
      <c r="I5" s="44"/>
      <c r="J5" s="45"/>
      <c r="K5" s="31"/>
    </row>
    <row r="6" spans="1:11" ht="15" customHeight="1" x14ac:dyDescent="0.25">
      <c r="A6" s="31"/>
      <c r="B6" s="31"/>
      <c r="C6" s="42"/>
      <c r="D6" s="43"/>
      <c r="E6" s="43"/>
      <c r="F6" s="43"/>
      <c r="G6" s="43"/>
      <c r="H6" s="43"/>
      <c r="I6" s="43"/>
      <c r="J6" s="45"/>
      <c r="K6" s="31"/>
    </row>
    <row r="7" spans="1:11" ht="99.6" customHeight="1" x14ac:dyDescent="0.3">
      <c r="A7" s="46"/>
      <c r="B7" s="46"/>
      <c r="C7" s="47"/>
      <c r="D7" s="48"/>
      <c r="E7" s="49" t="s">
        <v>94</v>
      </c>
      <c r="F7" s="49"/>
      <c r="G7" s="49"/>
      <c r="H7" s="49"/>
      <c r="I7" s="49"/>
      <c r="J7" s="50"/>
      <c r="K7" s="46"/>
    </row>
    <row r="8" spans="1:11" ht="14.25" customHeight="1" thickBot="1" x14ac:dyDescent="0.3">
      <c r="A8" s="31"/>
      <c r="B8" s="31"/>
      <c r="C8" s="51"/>
      <c r="D8" s="52"/>
      <c r="E8" s="53"/>
      <c r="F8" s="53"/>
      <c r="G8" s="53"/>
      <c r="H8" s="53"/>
      <c r="I8" s="53"/>
      <c r="J8" s="54"/>
      <c r="K8" s="31"/>
    </row>
    <row r="9" spans="1:11" ht="30" customHeight="1" thickBot="1" x14ac:dyDescent="0.3">
      <c r="A9" s="31"/>
      <c r="B9" s="31"/>
      <c r="C9" s="55"/>
      <c r="D9" s="56"/>
      <c r="E9" s="56"/>
      <c r="F9" s="56"/>
      <c r="G9" s="56"/>
      <c r="H9" s="56"/>
      <c r="I9" s="56"/>
      <c r="J9" s="57"/>
      <c r="K9" s="31"/>
    </row>
    <row r="10" spans="1:11" ht="36.6" customHeight="1" thickBot="1" x14ac:dyDescent="0.35">
      <c r="A10" s="31"/>
      <c r="B10" s="58"/>
      <c r="C10" s="59" t="s">
        <v>0</v>
      </c>
      <c r="D10" s="60" t="s">
        <v>63</v>
      </c>
      <c r="E10" s="61" t="s">
        <v>62</v>
      </c>
      <c r="F10" s="62" t="s">
        <v>1</v>
      </c>
      <c r="G10" s="60" t="s">
        <v>2</v>
      </c>
      <c r="H10" s="60" t="s">
        <v>3</v>
      </c>
      <c r="I10" s="63" t="s">
        <v>4</v>
      </c>
      <c r="J10" s="64" t="s">
        <v>5</v>
      </c>
      <c r="K10" s="31"/>
    </row>
    <row r="11" spans="1:11" ht="24.75" customHeight="1" thickBot="1" x14ac:dyDescent="0.3">
      <c r="A11" s="31"/>
      <c r="B11" s="58"/>
      <c r="C11" s="65" t="s">
        <v>6</v>
      </c>
      <c r="D11" s="66" t="s">
        <v>7</v>
      </c>
      <c r="E11" s="66"/>
      <c r="F11" s="66"/>
      <c r="G11" s="66"/>
      <c r="H11" s="66"/>
      <c r="I11" s="66"/>
      <c r="J11" s="67"/>
      <c r="K11" s="31"/>
    </row>
    <row r="12" spans="1:11" ht="29.7" customHeight="1" thickBot="1" x14ac:dyDescent="0.3">
      <c r="A12" s="31"/>
      <c r="B12" s="31"/>
      <c r="C12" s="68" t="s">
        <v>65</v>
      </c>
      <c r="D12" s="69"/>
      <c r="E12" s="69"/>
      <c r="F12" s="69" t="s">
        <v>10</v>
      </c>
      <c r="G12" s="69"/>
      <c r="H12" s="69"/>
      <c r="I12" s="70"/>
      <c r="J12" s="71"/>
      <c r="K12" s="31"/>
    </row>
    <row r="13" spans="1:11" x14ac:dyDescent="0.3">
      <c r="A13" s="31"/>
      <c r="B13" s="31"/>
      <c r="C13" s="72" t="s">
        <v>66</v>
      </c>
      <c r="D13" s="73"/>
      <c r="E13" s="73"/>
      <c r="F13" s="73"/>
      <c r="G13" s="73"/>
      <c r="H13" s="73"/>
      <c r="I13" s="74"/>
      <c r="J13" s="75"/>
      <c r="K13" s="31"/>
    </row>
    <row r="14" spans="1:11" ht="36" x14ac:dyDescent="0.3">
      <c r="A14" s="31"/>
      <c r="B14" s="31"/>
      <c r="C14" s="2" t="s">
        <v>8</v>
      </c>
      <c r="D14" s="76">
        <v>2.12</v>
      </c>
      <c r="E14" s="77">
        <v>600.4</v>
      </c>
      <c r="F14" s="78" t="s">
        <v>64</v>
      </c>
      <c r="G14" s="79" t="s">
        <v>38</v>
      </c>
      <c r="H14" s="3">
        <v>655</v>
      </c>
      <c r="I14" s="9">
        <v>36628</v>
      </c>
      <c r="J14" s="4">
        <f>ROUND(H14*I14,0)</f>
        <v>23991340</v>
      </c>
      <c r="K14" s="31"/>
    </row>
    <row r="15" spans="1:11" x14ac:dyDescent="0.3">
      <c r="A15" s="31"/>
      <c r="B15" s="31"/>
      <c r="C15" s="80" t="s">
        <v>67</v>
      </c>
      <c r="D15" s="81"/>
      <c r="E15" s="81"/>
      <c r="F15" s="81"/>
      <c r="G15" s="81"/>
      <c r="H15" s="81"/>
      <c r="I15" s="82"/>
      <c r="J15" s="83"/>
      <c r="K15" s="31"/>
    </row>
    <row r="16" spans="1:11" x14ac:dyDescent="0.3">
      <c r="A16" s="31"/>
      <c r="B16" s="31"/>
      <c r="C16" s="2" t="s">
        <v>68</v>
      </c>
      <c r="D16" s="76">
        <v>16.7</v>
      </c>
      <c r="E16" s="77"/>
      <c r="F16" s="84" t="s">
        <v>70</v>
      </c>
      <c r="G16" s="79" t="s">
        <v>38</v>
      </c>
      <c r="H16" s="3">
        <v>386</v>
      </c>
      <c r="I16" s="9">
        <v>47277</v>
      </c>
      <c r="J16" s="4">
        <f>ROUND(H16*I16,0)</f>
        <v>18248922</v>
      </c>
      <c r="K16" s="31"/>
    </row>
    <row r="17" spans="1:14" x14ac:dyDescent="0.3">
      <c r="A17" s="31"/>
      <c r="B17" s="31"/>
      <c r="C17" s="2" t="s">
        <v>69</v>
      </c>
      <c r="D17" s="76">
        <v>16.8</v>
      </c>
      <c r="E17" s="77"/>
      <c r="F17" s="85" t="s">
        <v>71</v>
      </c>
      <c r="G17" s="79" t="s">
        <v>38</v>
      </c>
      <c r="H17" s="3">
        <v>54</v>
      </c>
      <c r="I17" s="9">
        <v>268446</v>
      </c>
      <c r="J17" s="4">
        <f>ROUND(H17*I17,0)</f>
        <v>14496084</v>
      </c>
      <c r="K17" s="31"/>
    </row>
    <row r="18" spans="1:14" ht="18.600000000000001" thickBot="1" x14ac:dyDescent="0.35">
      <c r="A18" s="31"/>
      <c r="B18" s="31"/>
      <c r="C18" s="86" t="s">
        <v>9</v>
      </c>
      <c r="D18" s="87"/>
      <c r="E18" s="87"/>
      <c r="F18" s="87" t="s">
        <v>10</v>
      </c>
      <c r="G18" s="87"/>
      <c r="H18" s="87"/>
      <c r="I18" s="88"/>
      <c r="J18" s="5">
        <f>SUM(J14:J17)</f>
        <v>56736346</v>
      </c>
      <c r="K18" s="31"/>
    </row>
    <row r="19" spans="1:14" ht="18.600000000000001" thickBot="1" x14ac:dyDescent="0.35">
      <c r="A19" s="31"/>
      <c r="B19" s="58"/>
      <c r="C19" s="65" t="s">
        <v>11</v>
      </c>
      <c r="D19" s="66" t="s">
        <v>16</v>
      </c>
      <c r="E19" s="66"/>
      <c r="F19" s="66"/>
      <c r="G19" s="66"/>
      <c r="H19" s="66"/>
      <c r="I19" s="89"/>
      <c r="J19" s="67"/>
      <c r="K19" s="31"/>
    </row>
    <row r="20" spans="1:14" x14ac:dyDescent="0.3">
      <c r="A20" s="31"/>
      <c r="B20" s="58"/>
      <c r="C20" s="90" t="s">
        <v>72</v>
      </c>
      <c r="D20" s="91"/>
      <c r="E20" s="91"/>
      <c r="F20" s="91"/>
      <c r="G20" s="91"/>
      <c r="H20" s="91"/>
      <c r="I20" s="92"/>
      <c r="J20" s="93"/>
      <c r="K20" s="31"/>
    </row>
    <row r="21" spans="1:14" x14ac:dyDescent="0.3">
      <c r="A21" s="31"/>
      <c r="B21" s="31"/>
      <c r="C21" s="80" t="s">
        <v>73</v>
      </c>
      <c r="D21" s="81"/>
      <c r="E21" s="81"/>
      <c r="F21" s="81"/>
      <c r="G21" s="81"/>
      <c r="H21" s="81"/>
      <c r="I21" s="82"/>
      <c r="J21" s="83"/>
      <c r="K21" s="31"/>
      <c r="M21" s="28"/>
    </row>
    <row r="22" spans="1:14" x14ac:dyDescent="0.3">
      <c r="A22" s="31"/>
      <c r="B22" s="31"/>
      <c r="C22" s="2" t="s">
        <v>12</v>
      </c>
      <c r="D22" s="76">
        <v>4.24</v>
      </c>
      <c r="E22" s="77">
        <v>630.6</v>
      </c>
      <c r="F22" s="94" t="s">
        <v>18</v>
      </c>
      <c r="G22" s="95" t="s">
        <v>38</v>
      </c>
      <c r="H22" s="3">
        <v>3</v>
      </c>
      <c r="I22" s="9">
        <v>920098</v>
      </c>
      <c r="J22" s="4">
        <f>ROUND(H22*I22,0)</f>
        <v>2760294</v>
      </c>
      <c r="K22" s="31"/>
      <c r="M22" s="28"/>
    </row>
    <row r="23" spans="1:14" x14ac:dyDescent="0.3">
      <c r="A23" s="31"/>
      <c r="B23" s="31"/>
      <c r="C23" s="2" t="s">
        <v>13</v>
      </c>
      <c r="D23" s="76"/>
      <c r="E23" s="77" t="s">
        <v>107</v>
      </c>
      <c r="F23" s="96" t="s">
        <v>110</v>
      </c>
      <c r="G23" s="95" t="s">
        <v>38</v>
      </c>
      <c r="H23" s="3">
        <v>68</v>
      </c>
      <c r="I23" s="9">
        <v>1395369</v>
      </c>
      <c r="J23" s="4">
        <f>ROUND(H23*I23,0)</f>
        <v>94885092</v>
      </c>
      <c r="K23" s="31"/>
      <c r="M23" s="28"/>
    </row>
    <row r="24" spans="1:14" x14ac:dyDescent="0.3">
      <c r="A24" s="31"/>
      <c r="B24" s="31"/>
      <c r="C24" s="2" t="s">
        <v>96</v>
      </c>
      <c r="D24" s="76"/>
      <c r="E24" s="77" t="s">
        <v>108</v>
      </c>
      <c r="F24" s="96" t="s">
        <v>109</v>
      </c>
      <c r="G24" s="95" t="s">
        <v>38</v>
      </c>
      <c r="H24" s="3">
        <v>201</v>
      </c>
      <c r="I24" s="9">
        <v>1641447</v>
      </c>
      <c r="J24" s="4">
        <f>ROUND(H24*I24,0)</f>
        <v>329930847</v>
      </c>
      <c r="K24" s="31"/>
      <c r="M24" s="28"/>
    </row>
    <row r="25" spans="1:14" ht="18.600000000000001" thickBot="1" x14ac:dyDescent="0.35">
      <c r="A25" s="31"/>
      <c r="B25" s="31"/>
      <c r="C25" s="24" t="s">
        <v>106</v>
      </c>
      <c r="D25" s="97">
        <v>4.2</v>
      </c>
      <c r="E25" s="98" t="s">
        <v>84</v>
      </c>
      <c r="F25" s="99" t="s">
        <v>19</v>
      </c>
      <c r="G25" s="100" t="s">
        <v>38</v>
      </c>
      <c r="H25" s="25">
        <v>200</v>
      </c>
      <c r="I25" s="26">
        <v>1767529</v>
      </c>
      <c r="J25" s="27">
        <f>ROUND(H25*I25,0)</f>
        <v>353505800</v>
      </c>
      <c r="K25" s="31"/>
      <c r="M25" s="28"/>
    </row>
    <row r="26" spans="1:14" ht="18.600000000000001" thickBot="1" x14ac:dyDescent="0.35">
      <c r="A26" s="31"/>
      <c r="B26" s="31"/>
      <c r="C26" s="101" t="s">
        <v>9</v>
      </c>
      <c r="D26" s="102"/>
      <c r="E26" s="102"/>
      <c r="F26" s="102" t="s">
        <v>10</v>
      </c>
      <c r="G26" s="102"/>
      <c r="H26" s="102"/>
      <c r="I26" s="103"/>
      <c r="J26" s="23">
        <f>SUM(J22:J25)</f>
        <v>781082033</v>
      </c>
      <c r="K26" s="31"/>
    </row>
    <row r="27" spans="1:14" ht="18.600000000000001" thickBot="1" x14ac:dyDescent="0.35">
      <c r="A27" s="31"/>
      <c r="B27" s="58"/>
      <c r="C27" s="65" t="s">
        <v>15</v>
      </c>
      <c r="D27" s="66" t="s">
        <v>23</v>
      </c>
      <c r="E27" s="66"/>
      <c r="F27" s="66"/>
      <c r="G27" s="66"/>
      <c r="H27" s="66"/>
      <c r="I27" s="89"/>
      <c r="J27" s="67"/>
      <c r="K27" s="31"/>
    </row>
    <row r="28" spans="1:14" ht="18.600000000000001" thickBot="1" x14ac:dyDescent="0.35">
      <c r="A28" s="31"/>
      <c r="B28" s="31"/>
      <c r="C28" s="68" t="s">
        <v>74</v>
      </c>
      <c r="D28" s="69"/>
      <c r="E28" s="69"/>
      <c r="F28" s="69" t="s">
        <v>10</v>
      </c>
      <c r="G28" s="69"/>
      <c r="H28" s="69"/>
      <c r="I28" s="70"/>
      <c r="J28" s="71"/>
      <c r="K28" s="31"/>
    </row>
    <row r="29" spans="1:14" x14ac:dyDescent="0.3">
      <c r="A29" s="31"/>
      <c r="B29" s="31"/>
      <c r="C29" s="72" t="s">
        <v>75</v>
      </c>
      <c r="D29" s="73"/>
      <c r="E29" s="73"/>
      <c r="F29" s="73"/>
      <c r="G29" s="73"/>
      <c r="H29" s="73"/>
      <c r="I29" s="74"/>
      <c r="J29" s="75"/>
      <c r="K29" s="31"/>
    </row>
    <row r="30" spans="1:14" ht="54" x14ac:dyDescent="0.3">
      <c r="A30" s="31"/>
      <c r="B30" s="31"/>
      <c r="C30" s="2" t="s">
        <v>17</v>
      </c>
      <c r="D30" s="76"/>
      <c r="E30" s="76" t="s">
        <v>113</v>
      </c>
      <c r="F30" s="84" t="s">
        <v>115</v>
      </c>
      <c r="G30" s="79" t="s">
        <v>39</v>
      </c>
      <c r="H30" s="3">
        <v>54</v>
      </c>
      <c r="I30" s="9">
        <v>12012802</v>
      </c>
      <c r="J30" s="4">
        <f>ROUND(H30*I30,0)</f>
        <v>648691308</v>
      </c>
      <c r="K30" s="31"/>
      <c r="M30" s="28"/>
      <c r="N30" s="28"/>
    </row>
    <row r="31" spans="1:14" ht="54" x14ac:dyDescent="0.3">
      <c r="A31" s="31"/>
      <c r="B31" s="31"/>
      <c r="C31" s="2" t="s">
        <v>111</v>
      </c>
      <c r="D31" s="76"/>
      <c r="E31" s="76" t="s">
        <v>114</v>
      </c>
      <c r="F31" s="84" t="s">
        <v>116</v>
      </c>
      <c r="G31" s="79" t="s">
        <v>39</v>
      </c>
      <c r="H31" s="3">
        <v>60</v>
      </c>
      <c r="I31" s="9">
        <v>11371679</v>
      </c>
      <c r="J31" s="4">
        <f>ROUND(H31*I31,0)</f>
        <v>682300740</v>
      </c>
      <c r="K31" s="31"/>
      <c r="M31" s="28"/>
      <c r="N31" s="28"/>
    </row>
    <row r="32" spans="1:14" ht="18.600000000000001" thickBot="1" x14ac:dyDescent="0.35">
      <c r="A32" s="31"/>
      <c r="B32" s="31"/>
      <c r="C32" s="86" t="s">
        <v>9</v>
      </c>
      <c r="D32" s="87"/>
      <c r="E32" s="87"/>
      <c r="F32" s="87" t="s">
        <v>10</v>
      </c>
      <c r="G32" s="87"/>
      <c r="H32" s="87"/>
      <c r="I32" s="88"/>
      <c r="J32" s="5">
        <f>SUM(J30:J31)</f>
        <v>1330992048</v>
      </c>
      <c r="K32" s="31"/>
      <c r="M32" s="28"/>
      <c r="N32" s="28"/>
    </row>
    <row r="33" spans="1:15" ht="18.600000000000001" thickBot="1" x14ac:dyDescent="0.35">
      <c r="A33" s="31"/>
      <c r="B33" s="31"/>
      <c r="C33" s="68" t="s">
        <v>76</v>
      </c>
      <c r="D33" s="69"/>
      <c r="E33" s="69"/>
      <c r="F33" s="69" t="s">
        <v>10</v>
      </c>
      <c r="G33" s="69"/>
      <c r="H33" s="69"/>
      <c r="I33" s="70"/>
      <c r="J33" s="71"/>
      <c r="K33" s="31"/>
      <c r="M33" s="28"/>
      <c r="N33" s="28"/>
      <c r="O33" s="22"/>
    </row>
    <row r="34" spans="1:15" x14ac:dyDescent="0.3">
      <c r="A34" s="31"/>
      <c r="B34" s="31"/>
      <c r="C34" s="72" t="s">
        <v>77</v>
      </c>
      <c r="D34" s="73"/>
      <c r="E34" s="73"/>
      <c r="F34" s="73"/>
      <c r="G34" s="73"/>
      <c r="H34" s="73"/>
      <c r="I34" s="74"/>
      <c r="J34" s="75"/>
      <c r="K34" s="31"/>
      <c r="M34" s="28"/>
      <c r="N34" s="28"/>
      <c r="O34" s="22"/>
    </row>
    <row r="35" spans="1:15" ht="36" x14ac:dyDescent="0.3">
      <c r="A35" s="31"/>
      <c r="B35" s="31"/>
      <c r="C35" s="2" t="s">
        <v>21</v>
      </c>
      <c r="D35" s="76">
        <v>4.12</v>
      </c>
      <c r="E35" s="77" t="s">
        <v>78</v>
      </c>
      <c r="F35" s="84" t="s">
        <v>90</v>
      </c>
      <c r="G35" s="79" t="s">
        <v>41</v>
      </c>
      <c r="H35" s="3">
        <v>269407</v>
      </c>
      <c r="I35" s="9">
        <v>40069</v>
      </c>
      <c r="J35" s="4">
        <f>ROUND(H35*I35,0)</f>
        <v>10794869083</v>
      </c>
      <c r="K35" s="31"/>
      <c r="M35" s="28"/>
      <c r="N35" s="28"/>
      <c r="O35" s="21"/>
    </row>
    <row r="36" spans="1:15" ht="36" x14ac:dyDescent="0.3">
      <c r="A36" s="31"/>
      <c r="B36" s="31"/>
      <c r="C36" s="2" t="s">
        <v>22</v>
      </c>
      <c r="D36" s="104" t="s">
        <v>100</v>
      </c>
      <c r="E36" s="76" t="s">
        <v>101</v>
      </c>
      <c r="F36" s="94" t="s">
        <v>99</v>
      </c>
      <c r="G36" s="95" t="s">
        <v>41</v>
      </c>
      <c r="H36" s="3">
        <v>932</v>
      </c>
      <c r="I36" s="9">
        <v>32615</v>
      </c>
      <c r="J36" s="4">
        <f>ROUND(H36*I36,0)</f>
        <v>30397180</v>
      </c>
      <c r="K36" s="31"/>
      <c r="M36" s="22"/>
      <c r="N36" s="6"/>
      <c r="O36" s="21"/>
    </row>
    <row r="37" spans="1:15" x14ac:dyDescent="0.3">
      <c r="A37" s="31"/>
      <c r="B37" s="31"/>
      <c r="C37" s="2" t="s">
        <v>98</v>
      </c>
      <c r="D37" s="105"/>
      <c r="E37" s="76" t="s">
        <v>103</v>
      </c>
      <c r="F37" s="106" t="s">
        <v>105</v>
      </c>
      <c r="G37" s="95" t="s">
        <v>104</v>
      </c>
      <c r="H37" s="3">
        <f>(+H36+H35)*20</f>
        <v>5406780</v>
      </c>
      <c r="I37" s="9">
        <v>4</v>
      </c>
      <c r="J37" s="4">
        <f>ROUND(H37*I37,0)</f>
        <v>21627120</v>
      </c>
      <c r="K37" s="31"/>
    </row>
    <row r="38" spans="1:15" ht="16.8" customHeight="1" x14ac:dyDescent="0.3">
      <c r="A38" s="31"/>
      <c r="B38" s="31"/>
      <c r="C38" s="2" t="s">
        <v>97</v>
      </c>
      <c r="D38" s="76">
        <v>4.5199999999999996</v>
      </c>
      <c r="E38" s="77" t="s">
        <v>83</v>
      </c>
      <c r="F38" s="84" t="s">
        <v>20</v>
      </c>
      <c r="G38" s="79" t="s">
        <v>41</v>
      </c>
      <c r="H38" s="3">
        <v>40655</v>
      </c>
      <c r="I38" s="9">
        <v>12153</v>
      </c>
      <c r="J38" s="4">
        <f>ROUND(H38*I38,0)</f>
        <v>494080215</v>
      </c>
      <c r="K38" s="31"/>
    </row>
    <row r="39" spans="1:15" x14ac:dyDescent="0.3">
      <c r="A39" s="31"/>
      <c r="B39" s="31"/>
      <c r="C39" s="80" t="s">
        <v>79</v>
      </c>
      <c r="D39" s="81"/>
      <c r="E39" s="81"/>
      <c r="F39" s="81"/>
      <c r="G39" s="81"/>
      <c r="H39" s="81"/>
      <c r="I39" s="82"/>
      <c r="J39" s="83"/>
      <c r="K39" s="31"/>
    </row>
    <row r="40" spans="1:15" x14ac:dyDescent="0.3">
      <c r="A40" s="31"/>
      <c r="B40" s="31"/>
      <c r="C40" s="2" t="s">
        <v>112</v>
      </c>
      <c r="D40" s="76" t="s">
        <v>80</v>
      </c>
      <c r="E40" s="76" t="s">
        <v>24</v>
      </c>
      <c r="F40" s="84" t="s">
        <v>25</v>
      </c>
      <c r="G40" s="79" t="s">
        <v>39</v>
      </c>
      <c r="H40" s="3">
        <v>151</v>
      </c>
      <c r="I40" s="9">
        <v>935296</v>
      </c>
      <c r="J40" s="4">
        <f>ROUND(H40*I40,0)</f>
        <v>141229696</v>
      </c>
      <c r="K40" s="31"/>
    </row>
    <row r="41" spans="1:15" ht="18.600000000000001" thickBot="1" x14ac:dyDescent="0.35">
      <c r="A41" s="31"/>
      <c r="B41" s="31"/>
      <c r="C41" s="86" t="s">
        <v>9</v>
      </c>
      <c r="D41" s="87"/>
      <c r="E41" s="87"/>
      <c r="F41" s="87" t="s">
        <v>10</v>
      </c>
      <c r="G41" s="87"/>
      <c r="H41" s="87"/>
      <c r="I41" s="88"/>
      <c r="J41" s="5">
        <f>SUM(J35:J40)</f>
        <v>11482203294</v>
      </c>
      <c r="K41" s="31"/>
    </row>
    <row r="42" spans="1:15" ht="18.600000000000001" thickBot="1" x14ac:dyDescent="0.35">
      <c r="A42" s="31"/>
      <c r="B42" s="31"/>
      <c r="C42" s="68" t="s">
        <v>26</v>
      </c>
      <c r="D42" s="69"/>
      <c r="E42" s="69"/>
      <c r="F42" s="69" t="s">
        <v>10</v>
      </c>
      <c r="G42" s="69"/>
      <c r="H42" s="69"/>
      <c r="I42" s="70"/>
      <c r="J42" s="71"/>
      <c r="K42" s="31"/>
    </row>
    <row r="43" spans="1:15" x14ac:dyDescent="0.3">
      <c r="A43" s="31"/>
      <c r="B43" s="31"/>
      <c r="C43" s="72" t="s">
        <v>27</v>
      </c>
      <c r="D43" s="73"/>
      <c r="E43" s="73"/>
      <c r="F43" s="73"/>
      <c r="G43" s="73"/>
      <c r="H43" s="73"/>
      <c r="I43" s="74"/>
      <c r="J43" s="75"/>
      <c r="K43" s="31"/>
    </row>
    <row r="44" spans="1:15" x14ac:dyDescent="0.3">
      <c r="A44" s="31"/>
      <c r="B44" s="31"/>
      <c r="C44" s="2" t="s">
        <v>28</v>
      </c>
      <c r="D44" s="76" t="s">
        <v>81</v>
      </c>
      <c r="E44" s="77" t="s">
        <v>82</v>
      </c>
      <c r="F44" s="84" t="s">
        <v>42</v>
      </c>
      <c r="G44" s="79" t="s">
        <v>85</v>
      </c>
      <c r="H44" s="3">
        <v>126</v>
      </c>
      <c r="I44" s="9">
        <v>186827</v>
      </c>
      <c r="J44" s="4">
        <f>ROUND(H44*I44,0)</f>
        <v>23540202</v>
      </c>
      <c r="K44" s="31"/>
    </row>
    <row r="45" spans="1:15" x14ac:dyDescent="0.3">
      <c r="A45" s="31"/>
      <c r="B45" s="31"/>
      <c r="C45" s="72" t="s">
        <v>29</v>
      </c>
      <c r="D45" s="73"/>
      <c r="E45" s="73"/>
      <c r="F45" s="73"/>
      <c r="G45" s="73"/>
      <c r="H45" s="73"/>
      <c r="I45" s="74"/>
      <c r="J45" s="75"/>
      <c r="K45" s="31"/>
    </row>
    <row r="46" spans="1:15" x14ac:dyDescent="0.3">
      <c r="A46" s="31"/>
      <c r="B46" s="31"/>
      <c r="C46" s="2" t="s">
        <v>30</v>
      </c>
      <c r="D46" s="76" t="s">
        <v>86</v>
      </c>
      <c r="E46" s="76" t="s">
        <v>14</v>
      </c>
      <c r="F46" s="84" t="s">
        <v>31</v>
      </c>
      <c r="G46" s="79" t="s">
        <v>40</v>
      </c>
      <c r="H46" s="3">
        <v>60</v>
      </c>
      <c r="I46" s="9">
        <v>36941</v>
      </c>
      <c r="J46" s="4">
        <f>ROUND(H46*I46,0)</f>
        <v>2216460</v>
      </c>
      <c r="K46" s="31"/>
    </row>
    <row r="47" spans="1:15" x14ac:dyDescent="0.3">
      <c r="A47" s="31"/>
      <c r="B47" s="31"/>
      <c r="C47" s="72" t="s">
        <v>87</v>
      </c>
      <c r="D47" s="73"/>
      <c r="E47" s="73"/>
      <c r="F47" s="73"/>
      <c r="G47" s="73"/>
      <c r="H47" s="73"/>
      <c r="I47" s="74"/>
      <c r="J47" s="75"/>
      <c r="K47" s="31"/>
    </row>
    <row r="48" spans="1:15" x14ac:dyDescent="0.3">
      <c r="A48" s="31"/>
      <c r="B48" s="31"/>
      <c r="C48" s="2" t="s">
        <v>88</v>
      </c>
      <c r="D48" s="76"/>
      <c r="E48" s="76" t="s">
        <v>102</v>
      </c>
      <c r="F48" s="84" t="s">
        <v>89</v>
      </c>
      <c r="G48" s="79" t="s">
        <v>39</v>
      </c>
      <c r="H48" s="3">
        <v>22</v>
      </c>
      <c r="I48" s="9">
        <v>485420</v>
      </c>
      <c r="J48" s="4">
        <f>ROUND(H48*I48,0)</f>
        <v>10679240</v>
      </c>
      <c r="K48" s="31"/>
    </row>
    <row r="49" spans="1:14" ht="18.600000000000001" thickBot="1" x14ac:dyDescent="0.35">
      <c r="A49" s="31"/>
      <c r="B49" s="31"/>
      <c r="C49" s="86" t="s">
        <v>9</v>
      </c>
      <c r="D49" s="87"/>
      <c r="E49" s="87"/>
      <c r="F49" s="87" t="s">
        <v>10</v>
      </c>
      <c r="G49" s="87"/>
      <c r="H49" s="87"/>
      <c r="I49" s="88"/>
      <c r="J49" s="5">
        <f>SUM(J43:J48)</f>
        <v>36435902</v>
      </c>
      <c r="K49" s="31"/>
    </row>
    <row r="50" spans="1:14" ht="28.8" thickBot="1" x14ac:dyDescent="0.35">
      <c r="A50" s="107"/>
      <c r="B50" s="107"/>
      <c r="C50" s="108" t="s">
        <v>32</v>
      </c>
      <c r="D50" s="109"/>
      <c r="E50" s="109"/>
      <c r="F50" s="109"/>
      <c r="G50" s="109"/>
      <c r="H50" s="109"/>
      <c r="I50" s="110"/>
      <c r="J50" s="111">
        <f>+SUM(J12:J49)/2</f>
        <v>13687449623</v>
      </c>
      <c r="K50" s="107"/>
      <c r="L50" s="15"/>
    </row>
    <row r="51" spans="1:14" ht="11.7" customHeight="1" thickBot="1" x14ac:dyDescent="0.35">
      <c r="A51" s="107"/>
      <c r="B51" s="107"/>
      <c r="K51" s="107"/>
      <c r="L51" s="15"/>
    </row>
    <row r="52" spans="1:14" ht="34.950000000000003" customHeight="1" x14ac:dyDescent="0.3">
      <c r="A52" s="107"/>
      <c r="B52" s="107"/>
      <c r="C52" s="1"/>
      <c r="D52" s="114"/>
      <c r="E52" s="114"/>
      <c r="F52" s="115" t="s">
        <v>33</v>
      </c>
      <c r="G52" s="116"/>
      <c r="H52" s="116"/>
      <c r="I52" s="117"/>
      <c r="J52" s="118">
        <f>J50</f>
        <v>13687449623</v>
      </c>
      <c r="K52" s="107"/>
      <c r="L52" s="15"/>
    </row>
    <row r="53" spans="1:14" ht="52.2" customHeight="1" x14ac:dyDescent="0.3">
      <c r="A53" s="107"/>
      <c r="B53" s="107"/>
      <c r="C53" s="1"/>
      <c r="D53" s="114"/>
      <c r="E53" s="114"/>
      <c r="F53" s="119" t="s">
        <v>34</v>
      </c>
      <c r="G53" s="120"/>
      <c r="H53" s="120"/>
      <c r="I53" s="121"/>
      <c r="J53" s="122">
        <v>65000000</v>
      </c>
      <c r="K53" s="107"/>
      <c r="L53" s="14" t="s">
        <v>58</v>
      </c>
    </row>
    <row r="54" spans="1:14" ht="28.2" x14ac:dyDescent="0.3">
      <c r="A54" s="107"/>
      <c r="B54" s="107"/>
      <c r="C54" s="1"/>
      <c r="D54" s="114"/>
      <c r="E54" s="114"/>
      <c r="F54" s="123" t="s">
        <v>35</v>
      </c>
      <c r="G54" s="124"/>
      <c r="H54" s="124"/>
      <c r="I54" s="125"/>
      <c r="J54" s="122">
        <v>34363847</v>
      </c>
      <c r="K54" s="107"/>
      <c r="L54" s="14" t="s">
        <v>58</v>
      </c>
    </row>
    <row r="55" spans="1:14" ht="28.2" x14ac:dyDescent="0.3">
      <c r="A55" s="107"/>
      <c r="B55" s="107"/>
      <c r="C55" s="1"/>
      <c r="D55" s="114"/>
      <c r="E55" s="114"/>
      <c r="F55" s="123" t="s">
        <v>36</v>
      </c>
      <c r="G55" s="124"/>
      <c r="H55" s="124"/>
      <c r="I55" s="125"/>
      <c r="J55" s="122">
        <v>157588640</v>
      </c>
      <c r="K55" s="107"/>
      <c r="L55" s="14" t="s">
        <v>58</v>
      </c>
    </row>
    <row r="56" spans="1:14" ht="28.2" x14ac:dyDescent="0.3">
      <c r="A56" s="107"/>
      <c r="B56" s="107"/>
      <c r="C56" s="1"/>
      <c r="D56" s="114"/>
      <c r="E56" s="114"/>
      <c r="F56" s="123" t="s">
        <v>92</v>
      </c>
      <c r="G56" s="124"/>
      <c r="H56" s="124"/>
      <c r="I56" s="125"/>
      <c r="J56" s="122">
        <v>79955801</v>
      </c>
      <c r="K56" s="107"/>
      <c r="L56" s="14" t="s">
        <v>58</v>
      </c>
    </row>
    <row r="57" spans="1:14" ht="28.8" thickBot="1" x14ac:dyDescent="0.35">
      <c r="A57" s="107"/>
      <c r="B57" s="107"/>
      <c r="C57" s="1"/>
      <c r="D57" s="114"/>
      <c r="E57" s="114"/>
      <c r="F57" s="126" t="s">
        <v>37</v>
      </c>
      <c r="G57" s="127"/>
      <c r="H57" s="127"/>
      <c r="I57" s="128"/>
      <c r="J57" s="129">
        <f>SUM(J52:J56)</f>
        <v>14024357911</v>
      </c>
      <c r="K57" s="107"/>
      <c r="L57" s="13"/>
      <c r="N57" s="29"/>
    </row>
    <row r="58" spans="1:14" ht="15" customHeight="1" thickBot="1" x14ac:dyDescent="0.35">
      <c r="A58" s="107"/>
      <c r="B58" s="107"/>
      <c r="C58" s="1"/>
      <c r="D58" s="114"/>
      <c r="E58" s="114"/>
      <c r="F58" s="130"/>
      <c r="G58" s="131"/>
      <c r="H58" s="6"/>
      <c r="I58" s="7"/>
      <c r="J58" s="8"/>
      <c r="K58" s="107"/>
    </row>
    <row r="59" spans="1:14" ht="25.2" x14ac:dyDescent="0.25">
      <c r="C59" s="132" t="s">
        <v>43</v>
      </c>
      <c r="D59" s="133"/>
      <c r="E59" s="133"/>
      <c r="F59" s="134"/>
      <c r="G59" s="135" t="s">
        <v>44</v>
      </c>
      <c r="H59" s="135"/>
      <c r="I59" s="135"/>
      <c r="J59" s="136" t="s">
        <v>45</v>
      </c>
    </row>
    <row r="60" spans="1:14" s="112" customFormat="1" ht="78" customHeight="1" x14ac:dyDescent="0.25">
      <c r="C60" s="137" t="s">
        <v>46</v>
      </c>
      <c r="D60" s="138"/>
      <c r="E60" s="138"/>
      <c r="F60" s="139"/>
      <c r="G60" s="140" t="s">
        <v>47</v>
      </c>
      <c r="H60" s="140"/>
      <c r="I60" s="141" t="s">
        <v>48</v>
      </c>
      <c r="J60" s="11">
        <v>0.315</v>
      </c>
      <c r="L60" s="1"/>
    </row>
    <row r="61" spans="1:14" s="112" customFormat="1" ht="38.700000000000003" customHeight="1" x14ac:dyDescent="0.25">
      <c r="C61" s="137" t="s">
        <v>49</v>
      </c>
      <c r="D61" s="138"/>
      <c r="E61" s="138"/>
      <c r="F61" s="139"/>
      <c r="G61" s="142" t="s">
        <v>50</v>
      </c>
      <c r="H61" s="142"/>
      <c r="I61" s="143" t="s">
        <v>51</v>
      </c>
      <c r="J61" s="11">
        <v>0.01</v>
      </c>
      <c r="L61" s="1"/>
    </row>
    <row r="62" spans="1:14" s="112" customFormat="1" ht="82.2" customHeight="1" x14ac:dyDescent="0.25">
      <c r="C62" s="137" t="s">
        <v>93</v>
      </c>
      <c r="D62" s="138"/>
      <c r="E62" s="138"/>
      <c r="F62" s="139"/>
      <c r="G62" s="140" t="s">
        <v>52</v>
      </c>
      <c r="H62" s="140"/>
      <c r="I62" s="141" t="s">
        <v>53</v>
      </c>
      <c r="J62" s="11">
        <v>2.5000000000000001E-2</v>
      </c>
      <c r="L62" s="1"/>
    </row>
    <row r="63" spans="1:14" ht="187.2" customHeight="1" x14ac:dyDescent="0.25">
      <c r="C63" s="137" t="s">
        <v>54</v>
      </c>
      <c r="D63" s="138"/>
      <c r="E63" s="138"/>
      <c r="F63" s="139"/>
      <c r="G63" s="140" t="s">
        <v>55</v>
      </c>
      <c r="H63" s="140"/>
      <c r="I63" s="141" t="s">
        <v>56</v>
      </c>
      <c r="J63" s="11">
        <f>SUM(J60:J62)</f>
        <v>0.35000000000000003</v>
      </c>
      <c r="L63" s="12"/>
    </row>
    <row r="64" spans="1:14" ht="115.5" customHeight="1" thickBot="1" x14ac:dyDescent="0.3">
      <c r="C64" s="144" t="s">
        <v>57</v>
      </c>
      <c r="D64" s="145"/>
      <c r="E64" s="145"/>
      <c r="F64" s="145"/>
      <c r="G64" s="146"/>
      <c r="H64" s="146"/>
      <c r="I64" s="146"/>
      <c r="J64" s="147"/>
    </row>
  </sheetData>
  <sheetProtection algorithmName="SHA-512" hashValue="d7KhOoDtjfxzBkzM0mBfnQZ3yoPmEj2WjmV88gptX/NVAr6IPxFpZTQjrtpIDaKd/AwgYISwpdT/Bz5mMHPEaA==" saltValue="H4uSAMpyTm5J8j2wYrlh0g==" spinCount="100000" sheet="1" formatCells="0" formatColumns="0"/>
  <mergeCells count="21">
    <mergeCell ref="C63:F63"/>
    <mergeCell ref="G63:H63"/>
    <mergeCell ref="C64:F64"/>
    <mergeCell ref="C60:F60"/>
    <mergeCell ref="G60:H60"/>
    <mergeCell ref="C61:F61"/>
    <mergeCell ref="G61:H61"/>
    <mergeCell ref="C62:F62"/>
    <mergeCell ref="G62:H62"/>
    <mergeCell ref="F57:I57"/>
    <mergeCell ref="C59:F59"/>
    <mergeCell ref="G59:I59"/>
    <mergeCell ref="F52:I52"/>
    <mergeCell ref="F53:I53"/>
    <mergeCell ref="F54:I54"/>
    <mergeCell ref="F56:I56"/>
    <mergeCell ref="E3:I3"/>
    <mergeCell ref="E4:I4"/>
    <mergeCell ref="E5:I5"/>
    <mergeCell ref="E7:I7"/>
    <mergeCell ref="F55:I55"/>
  </mergeCells>
  <phoneticPr fontId="21" type="noConversion"/>
  <pageMargins left="0.7" right="0.7" top="0.75" bottom="0.75" header="0.3" footer="0.3"/>
  <pageSetup paperSize="9" scale="33" orientation="portrait" r:id="rId1"/>
  <rowBreaks count="1" manualBreakCount="1">
    <brk id="66" max="10"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B3FC3E-AEAA-4017-BF45-75AA9801112C}">
  <sheetPr>
    <pageSetUpPr fitToPage="1"/>
  </sheetPr>
  <dimension ref="A1:O64"/>
  <sheetViews>
    <sheetView tabSelected="1" view="pageBreakPreview" zoomScale="55" zoomScaleNormal="70" zoomScaleSheetLayoutView="55" workbookViewId="0">
      <selection activeCell="I13" sqref="I13"/>
    </sheetView>
  </sheetViews>
  <sheetFormatPr baseColWidth="10" defaultColWidth="12" defaultRowHeight="18" x14ac:dyDescent="0.3"/>
  <cols>
    <col min="1" max="2" width="3.6640625" style="112" customWidth="1"/>
    <col min="3" max="3" width="9.6640625" style="31" customWidth="1"/>
    <col min="4" max="4" width="21" style="32" customWidth="1"/>
    <col min="5" max="5" width="21.21875" style="32" customWidth="1"/>
    <col min="6" max="6" width="89.33203125" style="112" customWidth="1"/>
    <col min="7" max="7" width="16.6640625" style="112" customWidth="1"/>
    <col min="8" max="8" width="20.6640625" style="113" customWidth="1"/>
    <col min="9" max="9" width="25" style="112" customWidth="1"/>
    <col min="10" max="10" width="35.6640625" style="112" customWidth="1"/>
    <col min="11" max="11" width="3.6640625" style="112" customWidth="1"/>
    <col min="12" max="12" width="14.33203125" style="1" customWidth="1"/>
    <col min="13" max="13" width="22.109375" style="1" customWidth="1"/>
    <col min="14" max="14" width="23.5546875" style="1" bestFit="1" customWidth="1"/>
    <col min="15" max="15" width="22.44140625" style="1" customWidth="1"/>
    <col min="16" max="16" width="17.33203125" style="1" bestFit="1" customWidth="1"/>
    <col min="17" max="16384" width="12" style="1"/>
  </cols>
  <sheetData>
    <row r="1" spans="1:11" x14ac:dyDescent="0.3">
      <c r="A1" s="31"/>
      <c r="B1" s="31"/>
      <c r="F1" s="31"/>
      <c r="G1" s="31"/>
      <c r="H1" s="33"/>
      <c r="I1" s="31"/>
      <c r="J1" s="31"/>
      <c r="K1" s="31"/>
    </row>
    <row r="2" spans="1:11" ht="18.600000000000001" thickBot="1" x14ac:dyDescent="0.35">
      <c r="A2" s="31"/>
      <c r="B2" s="31"/>
      <c r="F2" s="31"/>
      <c r="G2" s="31"/>
      <c r="H2" s="33"/>
      <c r="I2" s="31"/>
      <c r="J2" s="31"/>
      <c r="K2" s="31"/>
    </row>
    <row r="3" spans="1:11" ht="28.2" x14ac:dyDescent="0.5">
      <c r="A3" s="31"/>
      <c r="B3" s="31"/>
      <c r="C3" s="34"/>
      <c r="D3" s="35"/>
      <c r="E3" s="36" t="s">
        <v>60</v>
      </c>
      <c r="F3" s="36"/>
      <c r="G3" s="36"/>
      <c r="H3" s="36"/>
      <c r="I3" s="36"/>
      <c r="J3" s="37"/>
      <c r="K3" s="31"/>
    </row>
    <row r="4" spans="1:11" ht="25.2" x14ac:dyDescent="0.45">
      <c r="A4" s="31"/>
      <c r="B4" s="31"/>
      <c r="C4" s="38"/>
      <c r="D4" s="39"/>
      <c r="E4" s="40" t="s">
        <v>61</v>
      </c>
      <c r="F4" s="40"/>
      <c r="G4" s="40"/>
      <c r="H4" s="40"/>
      <c r="I4" s="40"/>
      <c r="J4" s="41"/>
      <c r="K4" s="31"/>
    </row>
    <row r="5" spans="1:11" ht="106.2" customHeight="1" x14ac:dyDescent="0.3">
      <c r="A5" s="31"/>
      <c r="B5" s="31"/>
      <c r="C5" s="42"/>
      <c r="D5" s="43"/>
      <c r="E5" s="151" t="s">
        <v>95</v>
      </c>
      <c r="F5" s="44"/>
      <c r="G5" s="44"/>
      <c r="H5" s="44"/>
      <c r="I5" s="44"/>
      <c r="J5" s="45"/>
      <c r="K5" s="31"/>
    </row>
    <row r="6" spans="1:11" ht="15" customHeight="1" x14ac:dyDescent="0.3">
      <c r="A6" s="31"/>
      <c r="B6" s="31"/>
      <c r="C6" s="42"/>
      <c r="D6" s="43"/>
      <c r="E6" s="43"/>
      <c r="F6" s="43"/>
      <c r="G6" s="43"/>
      <c r="H6" s="43"/>
      <c r="I6" s="43"/>
      <c r="J6" s="45"/>
      <c r="K6" s="31"/>
    </row>
    <row r="7" spans="1:11" ht="99.6" customHeight="1" x14ac:dyDescent="0.3">
      <c r="A7" s="46"/>
      <c r="B7" s="46"/>
      <c r="C7" s="47"/>
      <c r="D7" s="48"/>
      <c r="E7" s="49" t="s">
        <v>94</v>
      </c>
      <c r="F7" s="49"/>
      <c r="G7" s="49"/>
      <c r="H7" s="49"/>
      <c r="I7" s="49"/>
      <c r="J7" s="50"/>
      <c r="K7" s="46"/>
    </row>
    <row r="8" spans="1:11" ht="14.25" customHeight="1" thickBot="1" x14ac:dyDescent="0.35">
      <c r="A8" s="31"/>
      <c r="B8" s="31"/>
      <c r="C8" s="51"/>
      <c r="D8" s="52"/>
      <c r="E8" s="53"/>
      <c r="F8" s="53"/>
      <c r="G8" s="53"/>
      <c r="H8" s="53"/>
      <c r="I8" s="53"/>
      <c r="J8" s="54"/>
      <c r="K8" s="31"/>
    </row>
    <row r="9" spans="1:11" ht="30" customHeight="1" thickBot="1" x14ac:dyDescent="0.35">
      <c r="A9" s="31"/>
      <c r="B9" s="31"/>
      <c r="C9" s="55"/>
      <c r="D9" s="56"/>
      <c r="E9" s="56"/>
      <c r="F9" s="56"/>
      <c r="G9" s="56"/>
      <c r="H9" s="56"/>
      <c r="I9" s="56"/>
      <c r="J9" s="57"/>
      <c r="K9" s="31"/>
    </row>
    <row r="10" spans="1:11" ht="36.6" customHeight="1" thickBot="1" x14ac:dyDescent="0.35">
      <c r="A10" s="31"/>
      <c r="B10" s="58"/>
      <c r="C10" s="59" t="s">
        <v>0</v>
      </c>
      <c r="D10" s="60" t="s">
        <v>63</v>
      </c>
      <c r="E10" s="61" t="s">
        <v>62</v>
      </c>
      <c r="F10" s="62" t="s">
        <v>1</v>
      </c>
      <c r="G10" s="60" t="s">
        <v>2</v>
      </c>
      <c r="H10" s="60" t="s">
        <v>3</v>
      </c>
      <c r="I10" s="63" t="s">
        <v>4</v>
      </c>
      <c r="J10" s="64" t="s">
        <v>5</v>
      </c>
      <c r="K10" s="31"/>
    </row>
    <row r="11" spans="1:11" ht="24.75" customHeight="1" thickBot="1" x14ac:dyDescent="0.35">
      <c r="A11" s="31"/>
      <c r="B11" s="58"/>
      <c r="C11" s="65" t="s">
        <v>6</v>
      </c>
      <c r="D11" s="66" t="s">
        <v>7</v>
      </c>
      <c r="E11" s="66"/>
      <c r="F11" s="66"/>
      <c r="G11" s="66"/>
      <c r="H11" s="66"/>
      <c r="I11" s="66"/>
      <c r="J11" s="67"/>
      <c r="K11" s="31"/>
    </row>
    <row r="12" spans="1:11" ht="29.7" customHeight="1" thickBot="1" x14ac:dyDescent="0.35">
      <c r="A12" s="31"/>
      <c r="B12" s="31"/>
      <c r="C12" s="68" t="s">
        <v>65</v>
      </c>
      <c r="D12" s="69"/>
      <c r="E12" s="69"/>
      <c r="F12" s="69" t="s">
        <v>10</v>
      </c>
      <c r="G12" s="69"/>
      <c r="H12" s="69"/>
      <c r="I12" s="16"/>
      <c r="J12" s="71"/>
      <c r="K12" s="31"/>
    </row>
    <row r="13" spans="1:11" x14ac:dyDescent="0.3">
      <c r="A13" s="31"/>
      <c r="B13" s="31"/>
      <c r="C13" s="72" t="s">
        <v>66</v>
      </c>
      <c r="D13" s="73"/>
      <c r="E13" s="73"/>
      <c r="F13" s="73"/>
      <c r="G13" s="73"/>
      <c r="H13" s="73"/>
      <c r="I13" s="17"/>
      <c r="J13" s="75"/>
      <c r="K13" s="31"/>
    </row>
    <row r="14" spans="1:11" ht="36" x14ac:dyDescent="0.3">
      <c r="A14" s="31"/>
      <c r="B14" s="31"/>
      <c r="C14" s="2" t="s">
        <v>8</v>
      </c>
      <c r="D14" s="76">
        <v>2.12</v>
      </c>
      <c r="E14" s="77">
        <v>600.4</v>
      </c>
      <c r="F14" s="78" t="s">
        <v>64</v>
      </c>
      <c r="G14" s="79" t="s">
        <v>38</v>
      </c>
      <c r="H14" s="3">
        <v>655</v>
      </c>
      <c r="I14" s="10"/>
      <c r="J14" s="4">
        <f>ROUND(H14*I14,0)</f>
        <v>0</v>
      </c>
      <c r="K14" s="31"/>
    </row>
    <row r="15" spans="1:11" x14ac:dyDescent="0.3">
      <c r="A15" s="31"/>
      <c r="B15" s="31"/>
      <c r="C15" s="80" t="s">
        <v>67</v>
      </c>
      <c r="D15" s="81"/>
      <c r="E15" s="81"/>
      <c r="F15" s="81"/>
      <c r="G15" s="81"/>
      <c r="H15" s="81"/>
      <c r="I15" s="18"/>
      <c r="J15" s="83"/>
      <c r="K15" s="31"/>
    </row>
    <row r="16" spans="1:11" x14ac:dyDescent="0.3">
      <c r="A16" s="31"/>
      <c r="B16" s="31"/>
      <c r="C16" s="2" t="s">
        <v>68</v>
      </c>
      <c r="D16" s="76">
        <v>16.7</v>
      </c>
      <c r="E16" s="77"/>
      <c r="F16" s="84" t="s">
        <v>70</v>
      </c>
      <c r="G16" s="79" t="s">
        <v>38</v>
      </c>
      <c r="H16" s="3">
        <v>386</v>
      </c>
      <c r="I16" s="10"/>
      <c r="J16" s="4">
        <f>ROUND(H16*I16,0)</f>
        <v>0</v>
      </c>
      <c r="K16" s="31"/>
    </row>
    <row r="17" spans="1:14" x14ac:dyDescent="0.3">
      <c r="A17" s="31"/>
      <c r="B17" s="31"/>
      <c r="C17" s="2" t="s">
        <v>69</v>
      </c>
      <c r="D17" s="76">
        <v>16.8</v>
      </c>
      <c r="E17" s="77"/>
      <c r="F17" s="85" t="s">
        <v>71</v>
      </c>
      <c r="G17" s="79" t="s">
        <v>38</v>
      </c>
      <c r="H17" s="3">
        <v>54</v>
      </c>
      <c r="I17" s="10"/>
      <c r="J17" s="4">
        <f>ROUND(H17*I17,0)</f>
        <v>0</v>
      </c>
      <c r="K17" s="31"/>
    </row>
    <row r="18" spans="1:14" ht="18.600000000000001" thickBot="1" x14ac:dyDescent="0.35">
      <c r="A18" s="31"/>
      <c r="B18" s="31"/>
      <c r="C18" s="86" t="s">
        <v>9</v>
      </c>
      <c r="D18" s="87"/>
      <c r="E18" s="87"/>
      <c r="F18" s="87" t="s">
        <v>10</v>
      </c>
      <c r="G18" s="87"/>
      <c r="H18" s="87"/>
      <c r="I18" s="19"/>
      <c r="J18" s="5">
        <f>SUM(J14:J17)</f>
        <v>0</v>
      </c>
      <c r="K18" s="31"/>
    </row>
    <row r="19" spans="1:14" ht="18.600000000000001" thickBot="1" x14ac:dyDescent="0.35">
      <c r="A19" s="31"/>
      <c r="B19" s="58"/>
      <c r="C19" s="65" t="s">
        <v>11</v>
      </c>
      <c r="D19" s="66" t="s">
        <v>16</v>
      </c>
      <c r="E19" s="66"/>
      <c r="F19" s="66"/>
      <c r="G19" s="66"/>
      <c r="H19" s="66"/>
      <c r="I19" s="20"/>
      <c r="J19" s="67"/>
      <c r="K19" s="31"/>
    </row>
    <row r="20" spans="1:14" x14ac:dyDescent="0.3">
      <c r="A20" s="31"/>
      <c r="B20" s="58"/>
      <c r="C20" s="90" t="s">
        <v>72</v>
      </c>
      <c r="D20" s="91"/>
      <c r="E20" s="91"/>
      <c r="F20" s="91"/>
      <c r="G20" s="91"/>
      <c r="H20" s="91"/>
      <c r="I20" s="148"/>
      <c r="J20" s="93"/>
      <c r="K20" s="31"/>
    </row>
    <row r="21" spans="1:14" x14ac:dyDescent="0.3">
      <c r="A21" s="31"/>
      <c r="B21" s="31"/>
      <c r="C21" s="80" t="s">
        <v>73</v>
      </c>
      <c r="D21" s="81"/>
      <c r="E21" s="81"/>
      <c r="F21" s="81"/>
      <c r="G21" s="81"/>
      <c r="H21" s="81"/>
      <c r="I21" s="18"/>
      <c r="J21" s="83"/>
      <c r="K21" s="31"/>
      <c r="M21" s="28"/>
    </row>
    <row r="22" spans="1:14" x14ac:dyDescent="0.3">
      <c r="A22" s="31"/>
      <c r="B22" s="31"/>
      <c r="C22" s="2" t="s">
        <v>12</v>
      </c>
      <c r="D22" s="76">
        <v>4.24</v>
      </c>
      <c r="E22" s="77">
        <v>630.6</v>
      </c>
      <c r="F22" s="94" t="s">
        <v>18</v>
      </c>
      <c r="G22" s="95" t="s">
        <v>38</v>
      </c>
      <c r="H22" s="3">
        <v>3</v>
      </c>
      <c r="I22" s="10"/>
      <c r="J22" s="4">
        <f>ROUND(H22*I22,0)</f>
        <v>0</v>
      </c>
      <c r="K22" s="31"/>
      <c r="M22" s="28"/>
    </row>
    <row r="23" spans="1:14" x14ac:dyDescent="0.3">
      <c r="A23" s="31"/>
      <c r="B23" s="31"/>
      <c r="C23" s="2" t="s">
        <v>13</v>
      </c>
      <c r="D23" s="76"/>
      <c r="E23" s="77" t="s">
        <v>107</v>
      </c>
      <c r="F23" s="96" t="s">
        <v>110</v>
      </c>
      <c r="G23" s="95" t="s">
        <v>38</v>
      </c>
      <c r="H23" s="3">
        <v>68</v>
      </c>
      <c r="I23" s="10"/>
      <c r="J23" s="4">
        <f>ROUND(H23*I23,0)</f>
        <v>0</v>
      </c>
      <c r="K23" s="31"/>
      <c r="M23" s="28"/>
    </row>
    <row r="24" spans="1:14" x14ac:dyDescent="0.3">
      <c r="A24" s="31"/>
      <c r="B24" s="31"/>
      <c r="C24" s="2" t="s">
        <v>96</v>
      </c>
      <c r="D24" s="76"/>
      <c r="E24" s="77" t="s">
        <v>108</v>
      </c>
      <c r="F24" s="96" t="s">
        <v>109</v>
      </c>
      <c r="G24" s="95" t="s">
        <v>38</v>
      </c>
      <c r="H24" s="3">
        <v>201</v>
      </c>
      <c r="I24" s="10"/>
      <c r="J24" s="4">
        <f>ROUND(H24*I24,0)</f>
        <v>0</v>
      </c>
      <c r="K24" s="31"/>
      <c r="M24" s="28"/>
    </row>
    <row r="25" spans="1:14" ht="18.600000000000001" thickBot="1" x14ac:dyDescent="0.35">
      <c r="A25" s="31"/>
      <c r="B25" s="31"/>
      <c r="C25" s="24" t="s">
        <v>106</v>
      </c>
      <c r="D25" s="97">
        <v>4.2</v>
      </c>
      <c r="E25" s="98" t="s">
        <v>84</v>
      </c>
      <c r="F25" s="99" t="s">
        <v>19</v>
      </c>
      <c r="G25" s="100" t="s">
        <v>38</v>
      </c>
      <c r="H25" s="25">
        <v>200</v>
      </c>
      <c r="I25" s="149"/>
      <c r="J25" s="27">
        <f>ROUND(H25*I25,0)</f>
        <v>0</v>
      </c>
      <c r="K25" s="31"/>
      <c r="M25" s="28"/>
    </row>
    <row r="26" spans="1:14" ht="18.600000000000001" thickBot="1" x14ac:dyDescent="0.35">
      <c r="A26" s="31"/>
      <c r="B26" s="31"/>
      <c r="C26" s="101" t="s">
        <v>9</v>
      </c>
      <c r="D26" s="102"/>
      <c r="E26" s="102"/>
      <c r="F26" s="102" t="s">
        <v>10</v>
      </c>
      <c r="G26" s="102"/>
      <c r="H26" s="102"/>
      <c r="I26" s="150"/>
      <c r="J26" s="23">
        <f>SUM(J22:J25)</f>
        <v>0</v>
      </c>
      <c r="K26" s="31"/>
    </row>
    <row r="27" spans="1:14" ht="18.600000000000001" thickBot="1" x14ac:dyDescent="0.35">
      <c r="A27" s="31"/>
      <c r="B27" s="58"/>
      <c r="C27" s="65" t="s">
        <v>15</v>
      </c>
      <c r="D27" s="66" t="s">
        <v>23</v>
      </c>
      <c r="E27" s="66"/>
      <c r="F27" s="66"/>
      <c r="G27" s="66"/>
      <c r="H27" s="66"/>
      <c r="I27" s="20"/>
      <c r="J27" s="67"/>
      <c r="K27" s="31"/>
    </row>
    <row r="28" spans="1:14" ht="18.600000000000001" thickBot="1" x14ac:dyDescent="0.35">
      <c r="A28" s="31"/>
      <c r="B28" s="31"/>
      <c r="C28" s="68" t="s">
        <v>74</v>
      </c>
      <c r="D28" s="69"/>
      <c r="E28" s="69"/>
      <c r="F28" s="69" t="s">
        <v>10</v>
      </c>
      <c r="G28" s="69"/>
      <c r="H28" s="69"/>
      <c r="I28" s="16"/>
      <c r="J28" s="71"/>
      <c r="K28" s="31"/>
    </row>
    <row r="29" spans="1:14" x14ac:dyDescent="0.3">
      <c r="A29" s="31"/>
      <c r="B29" s="31"/>
      <c r="C29" s="72" t="s">
        <v>75</v>
      </c>
      <c r="D29" s="73"/>
      <c r="E29" s="73"/>
      <c r="F29" s="73"/>
      <c r="G29" s="73"/>
      <c r="H29" s="73"/>
      <c r="I29" s="17"/>
      <c r="J29" s="75"/>
      <c r="K29" s="31"/>
    </row>
    <row r="30" spans="1:14" ht="54" x14ac:dyDescent="0.3">
      <c r="A30" s="31"/>
      <c r="B30" s="31"/>
      <c r="C30" s="2" t="s">
        <v>17</v>
      </c>
      <c r="D30" s="76"/>
      <c r="E30" s="76" t="s">
        <v>113</v>
      </c>
      <c r="F30" s="84" t="s">
        <v>115</v>
      </c>
      <c r="G30" s="79" t="s">
        <v>39</v>
      </c>
      <c r="H30" s="3">
        <v>54</v>
      </c>
      <c r="I30" s="10"/>
      <c r="J30" s="4">
        <f>ROUND(H30*I30,0)</f>
        <v>0</v>
      </c>
      <c r="K30" s="31"/>
      <c r="M30" s="28"/>
      <c r="N30" s="28"/>
    </row>
    <row r="31" spans="1:14" ht="54" x14ac:dyDescent="0.3">
      <c r="A31" s="31"/>
      <c r="B31" s="31"/>
      <c r="C31" s="2" t="s">
        <v>111</v>
      </c>
      <c r="D31" s="76"/>
      <c r="E31" s="76" t="s">
        <v>114</v>
      </c>
      <c r="F31" s="84" t="s">
        <v>116</v>
      </c>
      <c r="G31" s="79" t="s">
        <v>39</v>
      </c>
      <c r="H31" s="3">
        <v>60</v>
      </c>
      <c r="I31" s="10"/>
      <c r="J31" s="4">
        <f>ROUND(H31*I31,0)</f>
        <v>0</v>
      </c>
      <c r="K31" s="31"/>
      <c r="M31" s="28"/>
      <c r="N31" s="28"/>
    </row>
    <row r="32" spans="1:14" ht="18.600000000000001" thickBot="1" x14ac:dyDescent="0.35">
      <c r="A32" s="31"/>
      <c r="B32" s="31"/>
      <c r="C32" s="86" t="s">
        <v>9</v>
      </c>
      <c r="D32" s="87"/>
      <c r="E32" s="87"/>
      <c r="F32" s="87" t="s">
        <v>10</v>
      </c>
      <c r="G32" s="87"/>
      <c r="H32" s="87"/>
      <c r="I32" s="19"/>
      <c r="J32" s="5">
        <f>SUM(J30:J31)</f>
        <v>0</v>
      </c>
      <c r="K32" s="31"/>
      <c r="M32" s="28"/>
      <c r="N32" s="28"/>
    </row>
    <row r="33" spans="1:15" ht="18.600000000000001" thickBot="1" x14ac:dyDescent="0.35">
      <c r="A33" s="31"/>
      <c r="B33" s="31"/>
      <c r="C33" s="68" t="s">
        <v>76</v>
      </c>
      <c r="D33" s="69"/>
      <c r="E33" s="69"/>
      <c r="F33" s="69" t="s">
        <v>10</v>
      </c>
      <c r="G33" s="69"/>
      <c r="H33" s="69"/>
      <c r="I33" s="16"/>
      <c r="J33" s="71"/>
      <c r="K33" s="31"/>
      <c r="M33" s="28"/>
      <c r="N33" s="28"/>
      <c r="O33" s="22"/>
    </row>
    <row r="34" spans="1:15" x14ac:dyDescent="0.3">
      <c r="A34" s="31"/>
      <c r="B34" s="31"/>
      <c r="C34" s="72" t="s">
        <v>77</v>
      </c>
      <c r="D34" s="73"/>
      <c r="E34" s="73"/>
      <c r="F34" s="73"/>
      <c r="G34" s="73"/>
      <c r="H34" s="73"/>
      <c r="I34" s="17"/>
      <c r="J34" s="75"/>
      <c r="K34" s="31"/>
      <c r="M34" s="28"/>
      <c r="N34" s="28"/>
      <c r="O34" s="22"/>
    </row>
    <row r="35" spans="1:15" ht="36" x14ac:dyDescent="0.3">
      <c r="A35" s="31"/>
      <c r="B35" s="31"/>
      <c r="C35" s="2" t="s">
        <v>21</v>
      </c>
      <c r="D35" s="76">
        <v>4.12</v>
      </c>
      <c r="E35" s="77" t="s">
        <v>78</v>
      </c>
      <c r="F35" s="84" t="s">
        <v>90</v>
      </c>
      <c r="G35" s="79" t="s">
        <v>41</v>
      </c>
      <c r="H35" s="3">
        <v>269407</v>
      </c>
      <c r="I35" s="10"/>
      <c r="J35" s="4">
        <f>ROUND(H35*I35,0)</f>
        <v>0</v>
      </c>
      <c r="K35" s="31"/>
      <c r="M35" s="28"/>
      <c r="N35" s="28"/>
      <c r="O35" s="21"/>
    </row>
    <row r="36" spans="1:15" ht="36" x14ac:dyDescent="0.3">
      <c r="A36" s="31"/>
      <c r="B36" s="31"/>
      <c r="C36" s="2" t="s">
        <v>22</v>
      </c>
      <c r="D36" s="104" t="s">
        <v>100</v>
      </c>
      <c r="E36" s="76" t="s">
        <v>101</v>
      </c>
      <c r="F36" s="94" t="s">
        <v>99</v>
      </c>
      <c r="G36" s="95" t="s">
        <v>41</v>
      </c>
      <c r="H36" s="3">
        <v>932</v>
      </c>
      <c r="I36" s="10"/>
      <c r="J36" s="4">
        <f>ROUND(H36*I36,0)</f>
        <v>0</v>
      </c>
      <c r="K36" s="31"/>
      <c r="M36" s="22"/>
      <c r="N36" s="6"/>
      <c r="O36" s="21"/>
    </row>
    <row r="37" spans="1:15" x14ac:dyDescent="0.3">
      <c r="A37" s="31"/>
      <c r="B37" s="31"/>
      <c r="C37" s="2" t="s">
        <v>98</v>
      </c>
      <c r="D37" s="105"/>
      <c r="E37" s="76" t="s">
        <v>103</v>
      </c>
      <c r="F37" s="106" t="s">
        <v>105</v>
      </c>
      <c r="G37" s="95" t="s">
        <v>104</v>
      </c>
      <c r="H37" s="3">
        <f>(+H36+H35)*20</f>
        <v>5406780</v>
      </c>
      <c r="I37" s="10"/>
      <c r="J37" s="4">
        <f>ROUND(H37*I37,0)</f>
        <v>0</v>
      </c>
      <c r="K37" s="31"/>
    </row>
    <row r="38" spans="1:15" ht="16.8" customHeight="1" x14ac:dyDescent="0.3">
      <c r="A38" s="31"/>
      <c r="B38" s="31"/>
      <c r="C38" s="2" t="s">
        <v>97</v>
      </c>
      <c r="D38" s="76">
        <v>4.5199999999999996</v>
      </c>
      <c r="E38" s="77" t="s">
        <v>83</v>
      </c>
      <c r="F38" s="84" t="s">
        <v>20</v>
      </c>
      <c r="G38" s="79" t="s">
        <v>41</v>
      </c>
      <c r="H38" s="3">
        <v>40655</v>
      </c>
      <c r="I38" s="10"/>
      <c r="J38" s="4">
        <f>ROUND(H38*I38,0)</f>
        <v>0</v>
      </c>
      <c r="K38" s="31"/>
    </row>
    <row r="39" spans="1:15" x14ac:dyDescent="0.3">
      <c r="A39" s="31"/>
      <c r="B39" s="31"/>
      <c r="C39" s="80" t="s">
        <v>79</v>
      </c>
      <c r="D39" s="81"/>
      <c r="E39" s="81"/>
      <c r="F39" s="81"/>
      <c r="G39" s="81"/>
      <c r="H39" s="81"/>
      <c r="I39" s="18"/>
      <c r="J39" s="83"/>
      <c r="K39" s="31"/>
    </row>
    <row r="40" spans="1:15" x14ac:dyDescent="0.3">
      <c r="A40" s="31"/>
      <c r="B40" s="31"/>
      <c r="C40" s="2" t="s">
        <v>112</v>
      </c>
      <c r="D40" s="76" t="s">
        <v>80</v>
      </c>
      <c r="E40" s="76" t="s">
        <v>24</v>
      </c>
      <c r="F40" s="84" t="s">
        <v>25</v>
      </c>
      <c r="G40" s="79" t="s">
        <v>39</v>
      </c>
      <c r="H40" s="3">
        <v>151</v>
      </c>
      <c r="I40" s="10"/>
      <c r="J40" s="4">
        <f>ROUND(H40*I40,0)</f>
        <v>0</v>
      </c>
      <c r="K40" s="31"/>
    </row>
    <row r="41" spans="1:15" ht="18.600000000000001" thickBot="1" x14ac:dyDescent="0.35">
      <c r="A41" s="31"/>
      <c r="B41" s="31"/>
      <c r="C41" s="86" t="s">
        <v>9</v>
      </c>
      <c r="D41" s="87"/>
      <c r="E41" s="87"/>
      <c r="F41" s="87" t="s">
        <v>10</v>
      </c>
      <c r="G41" s="87"/>
      <c r="H41" s="87"/>
      <c r="I41" s="19"/>
      <c r="J41" s="5">
        <f>SUM(J35:J40)</f>
        <v>0</v>
      </c>
      <c r="K41" s="31"/>
    </row>
    <row r="42" spans="1:15" ht="18.600000000000001" thickBot="1" x14ac:dyDescent="0.35">
      <c r="A42" s="31"/>
      <c r="B42" s="31"/>
      <c r="C42" s="68" t="s">
        <v>26</v>
      </c>
      <c r="D42" s="69"/>
      <c r="E42" s="69"/>
      <c r="F42" s="69" t="s">
        <v>10</v>
      </c>
      <c r="G42" s="69"/>
      <c r="H42" s="69"/>
      <c r="I42" s="16"/>
      <c r="J42" s="71"/>
      <c r="K42" s="31"/>
    </row>
    <row r="43" spans="1:15" x14ac:dyDescent="0.3">
      <c r="A43" s="31"/>
      <c r="B43" s="31"/>
      <c r="C43" s="72" t="s">
        <v>27</v>
      </c>
      <c r="D43" s="73"/>
      <c r="E43" s="73"/>
      <c r="F43" s="73"/>
      <c r="G43" s="73"/>
      <c r="H43" s="73"/>
      <c r="I43" s="17"/>
      <c r="J43" s="75"/>
      <c r="K43" s="31"/>
    </row>
    <row r="44" spans="1:15" x14ac:dyDescent="0.3">
      <c r="A44" s="31"/>
      <c r="B44" s="31"/>
      <c r="C44" s="2" t="s">
        <v>28</v>
      </c>
      <c r="D44" s="76" t="s">
        <v>81</v>
      </c>
      <c r="E44" s="77" t="s">
        <v>82</v>
      </c>
      <c r="F44" s="84" t="s">
        <v>42</v>
      </c>
      <c r="G44" s="79" t="s">
        <v>85</v>
      </c>
      <c r="H44" s="3">
        <v>126</v>
      </c>
      <c r="I44" s="10"/>
      <c r="J44" s="4">
        <f>ROUND(H44*I44,0)</f>
        <v>0</v>
      </c>
      <c r="K44" s="31"/>
    </row>
    <row r="45" spans="1:15" x14ac:dyDescent="0.3">
      <c r="A45" s="31"/>
      <c r="B45" s="31"/>
      <c r="C45" s="72" t="s">
        <v>29</v>
      </c>
      <c r="D45" s="73"/>
      <c r="E45" s="73"/>
      <c r="F45" s="73"/>
      <c r="G45" s="73"/>
      <c r="H45" s="73"/>
      <c r="I45" s="17"/>
      <c r="J45" s="75"/>
      <c r="K45" s="31"/>
    </row>
    <row r="46" spans="1:15" x14ac:dyDescent="0.3">
      <c r="A46" s="31"/>
      <c r="B46" s="31"/>
      <c r="C46" s="2" t="s">
        <v>30</v>
      </c>
      <c r="D46" s="76" t="s">
        <v>86</v>
      </c>
      <c r="E46" s="76" t="s">
        <v>14</v>
      </c>
      <c r="F46" s="84" t="s">
        <v>31</v>
      </c>
      <c r="G46" s="79" t="s">
        <v>40</v>
      </c>
      <c r="H46" s="3">
        <v>60</v>
      </c>
      <c r="I46" s="10"/>
      <c r="J46" s="4">
        <f>ROUND(H46*I46,0)</f>
        <v>0</v>
      </c>
      <c r="K46" s="31"/>
    </row>
    <row r="47" spans="1:15" x14ac:dyDescent="0.3">
      <c r="A47" s="31"/>
      <c r="B47" s="31"/>
      <c r="C47" s="72" t="s">
        <v>87</v>
      </c>
      <c r="D47" s="73"/>
      <c r="E47" s="73"/>
      <c r="F47" s="73"/>
      <c r="G47" s="73"/>
      <c r="H47" s="73"/>
      <c r="I47" s="17"/>
      <c r="J47" s="75"/>
      <c r="K47" s="31"/>
    </row>
    <row r="48" spans="1:15" x14ac:dyDescent="0.3">
      <c r="A48" s="31"/>
      <c r="B48" s="31"/>
      <c r="C48" s="2" t="s">
        <v>88</v>
      </c>
      <c r="D48" s="76"/>
      <c r="E48" s="76" t="s">
        <v>102</v>
      </c>
      <c r="F48" s="84" t="s">
        <v>89</v>
      </c>
      <c r="G48" s="79" t="s">
        <v>39</v>
      </c>
      <c r="H48" s="3">
        <v>22</v>
      </c>
      <c r="I48" s="10"/>
      <c r="J48" s="4">
        <f>ROUND(H48*I48,0)</f>
        <v>0</v>
      </c>
      <c r="K48" s="31"/>
    </row>
    <row r="49" spans="1:14" ht="18.600000000000001" thickBot="1" x14ac:dyDescent="0.35">
      <c r="A49" s="31"/>
      <c r="B49" s="31"/>
      <c r="C49" s="86" t="s">
        <v>9</v>
      </c>
      <c r="D49" s="87"/>
      <c r="E49" s="87"/>
      <c r="F49" s="87" t="s">
        <v>10</v>
      </c>
      <c r="G49" s="87"/>
      <c r="H49" s="87"/>
      <c r="I49" s="19"/>
      <c r="J49" s="5">
        <f>SUM(J43:J48)</f>
        <v>0</v>
      </c>
      <c r="K49" s="31"/>
    </row>
    <row r="50" spans="1:14" ht="28.8" thickBot="1" x14ac:dyDescent="0.35">
      <c r="A50" s="107"/>
      <c r="B50" s="107"/>
      <c r="C50" s="108" t="s">
        <v>32</v>
      </c>
      <c r="D50" s="109"/>
      <c r="E50" s="109"/>
      <c r="F50" s="109"/>
      <c r="G50" s="109"/>
      <c r="H50" s="109"/>
      <c r="I50" s="110"/>
      <c r="J50" s="111">
        <f>+SUM(J12:J49)/2</f>
        <v>0</v>
      </c>
      <c r="K50" s="107"/>
      <c r="L50" s="15"/>
    </row>
    <row r="51" spans="1:14" ht="11.7" customHeight="1" thickBot="1" x14ac:dyDescent="0.35">
      <c r="A51" s="107"/>
      <c r="B51" s="107"/>
      <c r="K51" s="107"/>
      <c r="L51" s="15"/>
    </row>
    <row r="52" spans="1:14" ht="34.950000000000003" customHeight="1" x14ac:dyDescent="0.3">
      <c r="A52" s="107"/>
      <c r="B52" s="107"/>
      <c r="C52" s="1"/>
      <c r="D52" s="114"/>
      <c r="E52" s="114"/>
      <c r="F52" s="115" t="s">
        <v>33</v>
      </c>
      <c r="G52" s="116"/>
      <c r="H52" s="116"/>
      <c r="I52" s="117"/>
      <c r="J52" s="118">
        <f>J50</f>
        <v>0</v>
      </c>
      <c r="K52" s="107"/>
      <c r="L52" s="15"/>
    </row>
    <row r="53" spans="1:14" ht="52.2" customHeight="1" x14ac:dyDescent="0.3">
      <c r="A53" s="107"/>
      <c r="B53" s="107"/>
      <c r="C53" s="1"/>
      <c r="D53" s="114"/>
      <c r="E53" s="114"/>
      <c r="F53" s="119" t="s">
        <v>34</v>
      </c>
      <c r="G53" s="120"/>
      <c r="H53" s="120"/>
      <c r="I53" s="121"/>
      <c r="J53" s="122">
        <v>65000000</v>
      </c>
      <c r="K53" s="107"/>
      <c r="L53" s="14" t="s">
        <v>58</v>
      </c>
    </row>
    <row r="54" spans="1:14" ht="28.2" x14ac:dyDescent="0.3">
      <c r="A54" s="107"/>
      <c r="B54" s="107"/>
      <c r="C54" s="1"/>
      <c r="D54" s="114"/>
      <c r="E54" s="114"/>
      <c r="F54" s="123" t="s">
        <v>35</v>
      </c>
      <c r="G54" s="124"/>
      <c r="H54" s="124"/>
      <c r="I54" s="125"/>
      <c r="J54" s="122">
        <v>34363847</v>
      </c>
      <c r="K54" s="107"/>
      <c r="L54" s="14" t="s">
        <v>58</v>
      </c>
    </row>
    <row r="55" spans="1:14" ht="28.2" x14ac:dyDescent="0.3">
      <c r="A55" s="107"/>
      <c r="B55" s="107"/>
      <c r="C55" s="1"/>
      <c r="D55" s="114"/>
      <c r="E55" s="114"/>
      <c r="F55" s="123" t="s">
        <v>36</v>
      </c>
      <c r="G55" s="124"/>
      <c r="H55" s="124"/>
      <c r="I55" s="125"/>
      <c r="J55" s="122">
        <v>157588640</v>
      </c>
      <c r="K55" s="107"/>
      <c r="L55" s="14" t="s">
        <v>58</v>
      </c>
    </row>
    <row r="56" spans="1:14" ht="28.2" x14ac:dyDescent="0.3">
      <c r="A56" s="107"/>
      <c r="B56" s="107"/>
      <c r="C56" s="1"/>
      <c r="D56" s="114"/>
      <c r="E56" s="114"/>
      <c r="F56" s="123" t="s">
        <v>92</v>
      </c>
      <c r="G56" s="124"/>
      <c r="H56" s="124"/>
      <c r="I56" s="125"/>
      <c r="J56" s="122">
        <v>79955801</v>
      </c>
      <c r="K56" s="107"/>
      <c r="L56" s="14" t="s">
        <v>58</v>
      </c>
    </row>
    <row r="57" spans="1:14" ht="28.8" thickBot="1" x14ac:dyDescent="0.35">
      <c r="A57" s="107"/>
      <c r="B57" s="107"/>
      <c r="C57" s="1"/>
      <c r="D57" s="114"/>
      <c r="E57" s="114"/>
      <c r="F57" s="126" t="s">
        <v>37</v>
      </c>
      <c r="G57" s="127"/>
      <c r="H57" s="127"/>
      <c r="I57" s="128"/>
      <c r="J57" s="129">
        <f>SUM(J52:J56)</f>
        <v>336908288</v>
      </c>
      <c r="K57" s="107"/>
      <c r="L57" s="13"/>
      <c r="N57" s="29"/>
    </row>
    <row r="58" spans="1:14" ht="15" customHeight="1" thickBot="1" x14ac:dyDescent="0.35">
      <c r="A58" s="107"/>
      <c r="B58" s="107"/>
      <c r="C58" s="1"/>
      <c r="D58" s="114"/>
      <c r="E58" s="114"/>
      <c r="F58" s="130"/>
      <c r="G58" s="131"/>
      <c r="H58" s="6"/>
      <c r="I58" s="7"/>
      <c r="J58" s="8"/>
      <c r="K58" s="107"/>
    </row>
    <row r="59" spans="1:14" ht="25.2" x14ac:dyDescent="0.25">
      <c r="C59" s="132" t="s">
        <v>43</v>
      </c>
      <c r="D59" s="133"/>
      <c r="E59" s="133"/>
      <c r="F59" s="134"/>
      <c r="G59" s="135" t="s">
        <v>44</v>
      </c>
      <c r="H59" s="135"/>
      <c r="I59" s="135"/>
      <c r="J59" s="136" t="s">
        <v>45</v>
      </c>
    </row>
    <row r="60" spans="1:14" s="112" customFormat="1" ht="78" customHeight="1" x14ac:dyDescent="0.25">
      <c r="C60" s="137" t="s">
        <v>46</v>
      </c>
      <c r="D60" s="138"/>
      <c r="E60" s="138"/>
      <c r="F60" s="139"/>
      <c r="G60" s="140" t="s">
        <v>47</v>
      </c>
      <c r="H60" s="140"/>
      <c r="I60" s="141" t="s">
        <v>48</v>
      </c>
      <c r="J60" s="30" t="s">
        <v>91</v>
      </c>
      <c r="L60" s="1"/>
    </row>
    <row r="61" spans="1:14" s="112" customFormat="1" ht="38.700000000000003" customHeight="1" x14ac:dyDescent="0.25">
      <c r="C61" s="137" t="s">
        <v>49</v>
      </c>
      <c r="D61" s="138"/>
      <c r="E61" s="138"/>
      <c r="F61" s="139"/>
      <c r="G61" s="142" t="s">
        <v>50</v>
      </c>
      <c r="H61" s="142"/>
      <c r="I61" s="143" t="s">
        <v>51</v>
      </c>
      <c r="J61" s="30" t="s">
        <v>91</v>
      </c>
      <c r="L61" s="1"/>
    </row>
    <row r="62" spans="1:14" s="112" customFormat="1" ht="82.2" customHeight="1" x14ac:dyDescent="0.25">
      <c r="C62" s="137" t="s">
        <v>93</v>
      </c>
      <c r="D62" s="138"/>
      <c r="E62" s="138"/>
      <c r="F62" s="139"/>
      <c r="G62" s="140" t="s">
        <v>52</v>
      </c>
      <c r="H62" s="140"/>
      <c r="I62" s="141" t="s">
        <v>53</v>
      </c>
      <c r="J62" s="30" t="s">
        <v>91</v>
      </c>
      <c r="L62" s="1"/>
    </row>
    <row r="63" spans="1:14" ht="187.2" customHeight="1" x14ac:dyDescent="0.25">
      <c r="C63" s="137" t="s">
        <v>54</v>
      </c>
      <c r="D63" s="138"/>
      <c r="E63" s="138"/>
      <c r="F63" s="139"/>
      <c r="G63" s="140" t="s">
        <v>55</v>
      </c>
      <c r="H63" s="140"/>
      <c r="I63" s="141" t="s">
        <v>56</v>
      </c>
      <c r="J63" s="11">
        <f>SUM(J60:J62)</f>
        <v>0</v>
      </c>
      <c r="L63" s="12"/>
    </row>
    <row r="64" spans="1:14" ht="115.5" customHeight="1" thickBot="1" x14ac:dyDescent="0.3">
      <c r="C64" s="144" t="s">
        <v>57</v>
      </c>
      <c r="D64" s="145"/>
      <c r="E64" s="145"/>
      <c r="F64" s="145"/>
      <c r="G64" s="146"/>
      <c r="H64" s="146"/>
      <c r="I64" s="146"/>
      <c r="J64" s="147"/>
    </row>
  </sheetData>
  <sheetProtection algorithmName="SHA-512" hashValue="CmS2E3nILf72SLIfivg3Jcjx5pwAXDXLW0U3ySLQcU0mWE45lcbK7nvfM+g/xgOF+32zujCzjXLzcW3rnRNpXQ==" saltValue="ygVdl06l0ja0Kl/Z61HI5g==" spinCount="100000" sheet="1" formatCells="0" formatColumns="0"/>
  <mergeCells count="21">
    <mergeCell ref="C63:F63"/>
    <mergeCell ref="G63:H63"/>
    <mergeCell ref="C64:F64"/>
    <mergeCell ref="C60:F60"/>
    <mergeCell ref="G60:H60"/>
    <mergeCell ref="C61:F61"/>
    <mergeCell ref="G61:H61"/>
    <mergeCell ref="C62:F62"/>
    <mergeCell ref="G62:H62"/>
    <mergeCell ref="F54:I54"/>
    <mergeCell ref="F55:I55"/>
    <mergeCell ref="F56:I56"/>
    <mergeCell ref="F57:I57"/>
    <mergeCell ref="C59:F59"/>
    <mergeCell ref="G59:I59"/>
    <mergeCell ref="E3:I3"/>
    <mergeCell ref="E4:I4"/>
    <mergeCell ref="E5:I5"/>
    <mergeCell ref="E7:I7"/>
    <mergeCell ref="F52:I52"/>
    <mergeCell ref="F53:I53"/>
  </mergeCells>
  <pageMargins left="0.7" right="0.7" top="0.75" bottom="0.75" header="0.3" footer="0.3"/>
  <pageSetup paperSize="9" scale="33" orientation="portrait" r:id="rId1"/>
  <rowBreaks count="1" manualBreakCount="1">
    <brk id="66"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 Oficial (Entidad)</vt:lpstr>
      <vt:lpstr>Oferta Economica(proponente)</vt:lpstr>
      <vt:lpstr>'Oferta Economica(proponente)'!Área_de_impresión</vt:lpstr>
      <vt:lpstr>'Presupuesto Oficial (Entidad)'!Área_de_impresión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 Barrera</dc:creator>
  <cp:lastModifiedBy>Camilo Rubiano</cp:lastModifiedBy>
  <cp:lastPrinted>2026-03-06T20:06:28Z</cp:lastPrinted>
  <dcterms:created xsi:type="dcterms:W3CDTF">2025-05-29T17:00:42Z</dcterms:created>
  <dcterms:modified xsi:type="dcterms:W3CDTF">2026-08-22T02:26:23Z</dcterms:modified>
</cp:coreProperties>
</file>