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Fabian\Pictures\2026\OBSERVACIONES DE CDI\OBSERVACIONES PROYECTO PLIEGOS\"/>
    </mc:Choice>
  </mc:AlternateContent>
  <xr:revisionPtr revIDLastSave="0" documentId="13_ncr:1_{8B63C0F2-031D-4752-AF85-22573C7F48F5}" xr6:coauthVersionLast="47" xr6:coauthVersionMax="47" xr10:uidLastSave="{00000000-0000-0000-0000-000000000000}"/>
  <bookViews>
    <workbookView xWindow="-108" yWindow="-108" windowWidth="23256" windowHeight="12456" xr2:uid="{835E06CB-212D-4FAE-A5BF-D702E2D5BEC5}"/>
  </bookViews>
  <sheets>
    <sheet name="A.I.U" sheetId="1" r:id="rId1"/>
  </sheets>
  <definedNames>
    <definedName name="_________key2" hidden="1">#REF!</definedName>
    <definedName name="________key2" hidden="1">#REF!</definedName>
    <definedName name="________key3" hidden="1">#REF!</definedName>
    <definedName name="___key2" hidden="1">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A.I.U!$A$1:$J$63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ntador" hidden="1">1</definedName>
    <definedName name="costo2" hidden="1">#REF!</definedName>
    <definedName name="CPoblado" hidden="1">""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DH" hidden="1">#REF!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unicipio" hidden="1">"NIMAIMA"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stemasPlazos" hidden="1">1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K_1" hidden="1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0" i="1" l="1"/>
  <c r="I46" i="1"/>
  <c r="I45" i="1"/>
  <c r="I44" i="1"/>
  <c r="I43" i="1"/>
  <c r="I42" i="1"/>
  <c r="I41" i="1"/>
  <c r="I40" i="1"/>
  <c r="I39" i="1"/>
  <c r="I34" i="1"/>
  <c r="I33" i="1"/>
  <c r="I32" i="1"/>
  <c r="I31" i="1"/>
  <c r="I30" i="1"/>
  <c r="I29" i="1"/>
  <c r="I28" i="1"/>
  <c r="I27" i="1"/>
  <c r="I35" i="1" s="1"/>
  <c r="I21" i="1"/>
  <c r="I20" i="1"/>
  <c r="E16" i="1"/>
  <c r="I16" i="1" s="1"/>
  <c r="E15" i="1"/>
  <c r="E13" i="1"/>
  <c r="H15" i="1"/>
  <c r="I15" i="1" s="1"/>
  <c r="H14" i="1"/>
  <c r="H13" i="1"/>
  <c r="I13" i="1" s="1"/>
  <c r="H12" i="1"/>
  <c r="H11" i="1"/>
  <c r="I11" i="1" s="1"/>
  <c r="H10" i="1"/>
  <c r="I10" i="1" s="1"/>
  <c r="J54" i="1"/>
  <c r="A53" i="1"/>
  <c r="A52" i="1"/>
  <c r="A51" i="1"/>
  <c r="A50" i="1"/>
  <c r="E14" i="1"/>
  <c r="E12" i="1"/>
  <c r="I12" i="1" l="1"/>
  <c r="I14" i="1"/>
  <c r="I47" i="1"/>
  <c r="D52" i="1"/>
  <c r="J33" i="1"/>
  <c r="I52" i="1"/>
  <c r="I51" i="1"/>
  <c r="J34" i="1"/>
  <c r="J16" i="1"/>
  <c r="J45" i="1"/>
  <c r="J28" i="1"/>
  <c r="J11" i="1"/>
  <c r="J41" i="1"/>
  <c r="J29" i="1"/>
  <c r="J40" i="1"/>
  <c r="J46" i="1"/>
  <c r="J30" i="1"/>
  <c r="I53" i="1"/>
  <c r="J31" i="1"/>
  <c r="J42" i="1"/>
  <c r="J32" i="1"/>
  <c r="J43" i="1"/>
  <c r="J27" i="1"/>
  <c r="J20" i="1"/>
  <c r="J10" i="1"/>
  <c r="J15" i="1"/>
  <c r="J13" i="1"/>
  <c r="G22" i="1"/>
  <c r="J44" i="1"/>
  <c r="I54" i="1" l="1"/>
  <c r="J35" i="1"/>
  <c r="G23" i="1"/>
  <c r="I23" i="1" s="1"/>
  <c r="I22" i="1"/>
  <c r="F52" i="1"/>
  <c r="J39" i="1"/>
  <c r="J47" i="1" s="1"/>
  <c r="F53" i="1" s="1"/>
  <c r="I17" i="1"/>
  <c r="D50" i="1"/>
  <c r="D53" i="1"/>
  <c r="J12" i="1"/>
  <c r="J14" i="1"/>
  <c r="J21" i="1"/>
  <c r="J17" i="1" l="1"/>
  <c r="F50" i="1"/>
  <c r="J23" i="1"/>
  <c r="I24" i="1"/>
  <c r="D51" i="1" s="1"/>
  <c r="D54" i="1" s="1"/>
  <c r="J22" i="1"/>
  <c r="J24" i="1" l="1"/>
  <c r="F51" i="1" s="1"/>
  <c r="F5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G38" authorId="0" shapeId="0" xr:uid="{59A999DC-2588-42F3-9CCB-BB0BA52A9D3E}">
      <text>
        <r>
          <rPr>
            <b/>
            <sz val="9"/>
            <color rgb="FF000000"/>
            <rFont val="Tahoma"/>
            <family val="2"/>
          </rPr>
          <t>Usuario: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PORCENTAJE SEGÚN CERTIFICACIÓN DE CARGA IMPOSITIVA
</t>
        </r>
      </text>
    </comment>
  </commentList>
</comments>
</file>

<file path=xl/sharedStrings.xml><?xml version="1.0" encoding="utf-8"?>
<sst xmlns="http://schemas.openxmlformats.org/spreadsheetml/2006/main" count="134" uniqueCount="98">
  <si>
    <t>COMPOSICIÓN DEL PORCENTAJE DE AIU</t>
  </si>
  <si>
    <t xml:space="preserve">COSTO DIRECTO </t>
  </si>
  <si>
    <t>DURACIÓN (Meses)</t>
  </si>
  <si>
    <t>1.  ADMINISTRACIÓN</t>
  </si>
  <si>
    <t>1.1.  PERSONAL ADMINISTRATIVO</t>
  </si>
  <si>
    <t>ITEM GOBER</t>
  </si>
  <si>
    <t>DESCRIPCIÓN</t>
  </si>
  <si>
    <t>CANT</t>
  </si>
  <si>
    <t>TIEMPO</t>
  </si>
  <si>
    <t>PRESTAC.</t>
  </si>
  <si>
    <t>% DISPONIB</t>
  </si>
  <si>
    <t>BÁSICO</t>
  </si>
  <si>
    <t>VALOR TOTAL</t>
  </si>
  <si>
    <t>%</t>
  </si>
  <si>
    <t xml:space="preserve">DIRECTOR DE OBRA (INCLUYE SALARIO BASE + FACTOR PRESTACIONAL DEL 72.81%) </t>
  </si>
  <si>
    <t>INGENIERO RESIDENTE (INCLUYE SALARIO BASE + FACTOR PRESTACIONAL DEL 72.81%)</t>
  </si>
  <si>
    <t>ESPECIALISTA EN ESTRUCTURAS (INCLUYE SALARIO BASE + FACTOR PRESTACIONAL DEL 72.81%)</t>
  </si>
  <si>
    <t>ESPECIALISTA GEOTECNIA (INCLUYE SALARIO BASE + FACTOR PRESTACIONAL DEL 72.81%)</t>
  </si>
  <si>
    <t>PROFESIONAL CATEGORIA 7 SISO (EXPERIENCIA PROFESIONAL MINIMO 2 AÑOS) (INCLUYE SALARIO BASE + FACTOR PRESTACIONAL DEL 72.81%</t>
  </si>
  <si>
    <t xml:space="preserve">TOPÓGRAFO INSPECTOR (INCLUYE SALARIO BASE + FACTOR PRESTACIONAL DEL 72.81%) </t>
  </si>
  <si>
    <t>TOTAL PERSONAL ADMINISTRATIVO</t>
  </si>
  <si>
    <t>1.2.  EQUIPOS GENERALES, MOVILIZACIÓN E INSTALACIÓN</t>
  </si>
  <si>
    <t>ITEM</t>
  </si>
  <si>
    <t>UNID</t>
  </si>
  <si>
    <t>CANTIDAD</t>
  </si>
  <si>
    <t>TARIFA</t>
  </si>
  <si>
    <t>1.2.1</t>
  </si>
  <si>
    <t>Equipo de computo</t>
  </si>
  <si>
    <t>Mes</t>
  </si>
  <si>
    <t>1.2.2.</t>
  </si>
  <si>
    <t>Arriendo de oficina (incluye servicios)</t>
  </si>
  <si>
    <t>1.2.3.</t>
  </si>
  <si>
    <t>Gastos de papeleria e informes</t>
  </si>
  <si>
    <t>1.2.4.</t>
  </si>
  <si>
    <t>EQUIPO DE TOPOGRAFÍA (ESTACION TOTAL, NIVEL Y ACCESORIOS)</t>
  </si>
  <si>
    <t>hr</t>
  </si>
  <si>
    <t>TOTAL EQUIPOS GENERALES, MOVILIZACIÓN E INSTALACIÓN</t>
  </si>
  <si>
    <t>1.3.  GASTOS GENERALES</t>
  </si>
  <si>
    <t>1.3.1</t>
  </si>
  <si>
    <t>Valla (Decreto 804 de 2016 y dec. 280 de 2018)</t>
  </si>
  <si>
    <t>Unidad</t>
  </si>
  <si>
    <t>1.3.2</t>
  </si>
  <si>
    <t>Ensayo de laboratorio de granulometria</t>
  </si>
  <si>
    <t>1.3.3</t>
  </si>
  <si>
    <t>Ensayo de laboratorio de limite plastico e indice de plasticidad de los suelos</t>
  </si>
  <si>
    <t>1.3.4</t>
  </si>
  <si>
    <t>Ensayo de laboratorio de contenido de humedad en suelos</t>
  </si>
  <si>
    <t>1.3.5</t>
  </si>
  <si>
    <t>Ensayo de laboratorio de CBR</t>
  </si>
  <si>
    <t>1.3.6</t>
  </si>
  <si>
    <t xml:space="preserve">Ensayo de laboratorio de relacion de humedad </t>
  </si>
  <si>
    <t>1.3.7</t>
  </si>
  <si>
    <t>Ensayo de laboratorio de resistencia a la compresión cilindros y nucleos de concreto</t>
  </si>
  <si>
    <t>1.3.8</t>
  </si>
  <si>
    <t>Ensayo de laboratorio de densidad de campo método del cono de arena</t>
  </si>
  <si>
    <t>TOTAL GASTOS GENERALES</t>
  </si>
  <si>
    <t>1.4.  GASTOS LEGALES</t>
  </si>
  <si>
    <t>DESCRIPCION</t>
  </si>
  <si>
    <t>PORCENTANJE</t>
  </si>
  <si>
    <t>1.4.1</t>
  </si>
  <si>
    <t>Estampilla pro cultura</t>
  </si>
  <si>
    <t>Porcentaje</t>
  </si>
  <si>
    <t>1.4.2</t>
  </si>
  <si>
    <t>Estampilla para el Bienestar del Adulto Mayor</t>
  </si>
  <si>
    <t>1.4.3</t>
  </si>
  <si>
    <t xml:space="preserve">Tasa Pro Deporte </t>
  </si>
  <si>
    <t>1.4.4</t>
  </si>
  <si>
    <t>Fondo de seguridad</t>
  </si>
  <si>
    <t>1.4.5</t>
  </si>
  <si>
    <t>Rete fuente</t>
  </si>
  <si>
    <t>1.4.6</t>
  </si>
  <si>
    <t>Reteica</t>
  </si>
  <si>
    <t xml:space="preserve">TOTAL GASTOS LEGALES </t>
  </si>
  <si>
    <t>RESUMEN DE COSTOS - COMPONENTE ADMINISTRACIÓN</t>
  </si>
  <si>
    <t>COMPOSICIÓN AIU</t>
  </si>
  <si>
    <t>Administración</t>
  </si>
  <si>
    <t>Imprevistos</t>
  </si>
  <si>
    <t>Utilidad</t>
  </si>
  <si>
    <t>Iva / Utilidad</t>
  </si>
  <si>
    <t>TOTAL ADMINISTRACIÓN</t>
  </si>
  <si>
    <t>TOTAL A.I.U.</t>
  </si>
  <si>
    <t>OBJETO: CONSTRUCCIÓN DE JARDIN COMUNITARIO DEL MUNICIPIO DE NOBSA BOYACÁ</t>
  </si>
  <si>
    <t>______________________________________________</t>
  </si>
  <si>
    <t xml:space="preserve">ARQ. JUAN CAMILO BUSTACARA VIJAAN </t>
  </si>
  <si>
    <t>SECRETARIA DE INFRAESTRUCTURA PÚBLICA, MOVILIDAD Y VALORIZACIÓN</t>
  </si>
  <si>
    <r>
      <t>Reviso:</t>
    </r>
    <r>
      <rPr>
        <sz val="9"/>
        <color theme="1"/>
        <rFont val="Arial Narrow"/>
        <family val="2"/>
      </rPr>
      <t xml:space="preserve"> Arq. Juan Camilo Bustacara Vijaan - SIPMV.</t>
    </r>
  </si>
  <si>
    <r>
      <t>Aprobo:</t>
    </r>
    <r>
      <rPr>
        <sz val="9"/>
        <color theme="1"/>
        <rFont val="Arial Narrow"/>
        <family val="2"/>
      </rPr>
      <t xml:space="preserve"> Arq. Juan Camilo Bustacara Vijaan - SIPMV.</t>
    </r>
  </si>
  <si>
    <t>5.01.11</t>
  </si>
  <si>
    <t>5.01.16</t>
  </si>
  <si>
    <t>5.01.14</t>
  </si>
  <si>
    <t>5.01.37</t>
  </si>
  <si>
    <t>1.4.7</t>
  </si>
  <si>
    <t>Polizas "incluye todos los gastos directos e indirectos de este item"</t>
  </si>
  <si>
    <t xml:space="preserve">PERSONAL DE VIGILANCIA (INCLUYE SALARIO BASE + FACTOR PRESTACIONAL DEL 72.81%) </t>
  </si>
  <si>
    <t>1.1.1</t>
  </si>
  <si>
    <t>1.4.8</t>
  </si>
  <si>
    <t xml:space="preserve">Justicia familiar </t>
  </si>
  <si>
    <r>
      <t xml:space="preserve">Proyecto: </t>
    </r>
    <r>
      <rPr>
        <sz val="9"/>
        <color theme="1"/>
        <rFont val="Arial Narrow"/>
        <family val="2"/>
      </rPr>
      <t xml:space="preserve">Ing. Fabian Vargas B. Profesional de apoyo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</si>
</sst>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0.0%"/>
    <numFmt numFmtId="165" formatCode="_(&quot;$&quot;* #,##0_);_(&quot;$&quot;* \(#,##0\);_(&quot;$&quot;* &quot;-&quot;_);_(@_)"/>
    <numFmt numFmtId="166" formatCode="_-&quot;$&quot;* #,##0.00_-;\-&quot;$&quot;* #,##0.00_-;_-&quot;$&quot;* &quot;-&quot;??_-;_-@_-"/>
    <numFmt numFmtId="167" formatCode="#,##0.0"/>
    <numFmt numFmtId="168" formatCode="_-&quot;$&quot;* #,##0_-;\-&quot;$&quot;* #,##0_-;_-&quot;$&quot;* &quot;-&quot;_-;_-@_-"/>
    <numFmt numFmtId="169" formatCode="_-&quot;$&quot;* #,##0.00_-;\-&quot;$&quot;* #,##0.00_-;_-&quot;$&quot;* &quot;-&quot;_-;_-@_-"/>
    <numFmt numFmtId="170" formatCode="&quot;$&quot;\ #,##0"/>
    <numFmt numFmtId="171" formatCode="&quot;$&quot;\ #,##0.00"/>
    <numFmt numFmtId="172" formatCode="&quot;$&quot;\ #,##0.000000000"/>
    <numFmt numFmtId="173" formatCode="&quot;$&quot;\ #,##0.000000000000"/>
    <numFmt numFmtId="174" formatCode="&quot;$&quot;#,##0.00;\-&quot;$&quot;#,##0.00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Calibri"/>
      <family val="2"/>
      <scheme val="minor"/>
    </font>
    <font>
      <sz val="14"/>
      <color theme="1"/>
      <name val="Arial Narrow"/>
      <family val="2"/>
    </font>
    <font>
      <sz val="11"/>
      <color rgb="FFFF0000"/>
      <name val="Arial Narrow"/>
      <family val="2"/>
    </font>
    <font>
      <sz val="11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1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4" fillId="0" borderId="8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2" borderId="15" xfId="0" applyFill="1" applyBorder="1" applyAlignment="1">
      <alignment horizontal="center" vertical="center"/>
    </xf>
    <xf numFmtId="0" fontId="5" fillId="3" borderId="11" xfId="0" applyFont="1" applyFill="1" applyBorder="1"/>
    <xf numFmtId="0" fontId="5" fillId="3" borderId="12" xfId="0" applyFont="1" applyFill="1" applyBorder="1"/>
    <xf numFmtId="0" fontId="5" fillId="3" borderId="13" xfId="0" applyFont="1" applyFill="1" applyBorder="1"/>
    <xf numFmtId="0" fontId="5" fillId="0" borderId="0" xfId="0" applyFont="1"/>
    <xf numFmtId="0" fontId="5" fillId="2" borderId="7" xfId="0" applyFont="1" applyFill="1" applyBorder="1"/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16" xfId="0" applyFont="1" applyFill="1" applyBorder="1"/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/>
    <xf numFmtId="0" fontId="0" fillId="0" borderId="17" xfId="0" applyBorder="1" applyAlignment="1">
      <alignment horizontal="center" vertical="center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10" fontId="0" fillId="0" borderId="1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4" fontId="0" fillId="0" borderId="18" xfId="0" applyNumberFormat="1" applyBorder="1" applyAlignment="1">
      <alignment vertical="center"/>
    </xf>
    <xf numFmtId="10" fontId="0" fillId="0" borderId="19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20" xfId="0" applyFont="1" applyFill="1" applyBorder="1" applyAlignment="1">
      <alignment vertical="center"/>
    </xf>
    <xf numFmtId="0" fontId="4" fillId="4" borderId="21" xfId="0" applyFont="1" applyFill="1" applyBorder="1" applyAlignment="1">
      <alignment vertical="center"/>
    </xf>
    <xf numFmtId="0" fontId="4" fillId="4" borderId="21" xfId="0" applyFont="1" applyFill="1" applyBorder="1" applyAlignment="1">
      <alignment horizontal="center" vertical="center"/>
    </xf>
    <xf numFmtId="10" fontId="6" fillId="4" borderId="22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0" fillId="0" borderId="18" xfId="0" applyBorder="1" applyAlignment="1" applyProtection="1">
      <alignment horizontal="center" vertical="center"/>
      <protection locked="0"/>
    </xf>
    <xf numFmtId="0" fontId="4" fillId="0" borderId="0" xfId="0" applyFont="1"/>
    <xf numFmtId="3" fontId="0" fillId="0" borderId="18" xfId="0" applyNumberFormat="1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3" fontId="0" fillId="0" borderId="18" xfId="0" applyNumberFormat="1" applyBorder="1" applyAlignment="1">
      <alignment vertical="center" wrapText="1"/>
    </xf>
    <xf numFmtId="4" fontId="0" fillId="0" borderId="18" xfId="0" applyNumberFormat="1" applyBorder="1" applyAlignment="1">
      <alignment horizontal="center" vertical="center" wrapText="1"/>
    </xf>
    <xf numFmtId="0" fontId="4" fillId="4" borderId="26" xfId="0" applyFont="1" applyFill="1" applyBorder="1"/>
    <xf numFmtId="0" fontId="4" fillId="4" borderId="27" xfId="0" applyFont="1" applyFill="1" applyBorder="1"/>
    <xf numFmtId="0" fontId="4" fillId="4" borderId="27" xfId="0" applyFont="1" applyFill="1" applyBorder="1" applyAlignment="1">
      <alignment horizontal="center" vertical="center"/>
    </xf>
    <xf numFmtId="10" fontId="6" fillId="4" borderId="28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16" xfId="0" applyBorder="1"/>
    <xf numFmtId="0" fontId="7" fillId="0" borderId="17" xfId="0" applyFont="1" applyBorder="1" applyAlignment="1">
      <alignment horizontal="center"/>
    </xf>
    <xf numFmtId="0" fontId="7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164" fontId="0" fillId="0" borderId="18" xfId="3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0" fontId="0" fillId="0" borderId="19" xfId="0" applyNumberFormat="1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10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0" fontId="9" fillId="0" borderId="6" xfId="0" applyNumberFormat="1" applyFont="1" applyBorder="1" applyAlignment="1">
      <alignment vertical="center"/>
    </xf>
    <xf numFmtId="10" fontId="9" fillId="0" borderId="16" xfId="0" applyNumberFormat="1" applyFont="1" applyBorder="1" applyAlignment="1">
      <alignment vertical="center"/>
    </xf>
    <xf numFmtId="10" fontId="9" fillId="0" borderId="35" xfId="0" applyNumberFormat="1" applyFont="1" applyBorder="1" applyAlignment="1">
      <alignment vertical="center"/>
    </xf>
    <xf numFmtId="0" fontId="4" fillId="3" borderId="26" xfId="0" applyFont="1" applyFill="1" applyBorder="1" applyAlignment="1">
      <alignment vertical="center"/>
    </xf>
    <xf numFmtId="0" fontId="4" fillId="3" borderId="27" xfId="0" applyFont="1" applyFill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6" fillId="4" borderId="27" xfId="0" applyFont="1" applyFill="1" applyBorder="1" applyAlignment="1">
      <alignment vertical="center"/>
    </xf>
    <xf numFmtId="10" fontId="5" fillId="4" borderId="28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69" fontId="4" fillId="0" borderId="0" xfId="4" applyNumberFormat="1" applyFont="1" applyAlignment="1">
      <alignment vertical="center"/>
    </xf>
    <xf numFmtId="166" fontId="0" fillId="0" borderId="0" xfId="5" applyFont="1" applyBorder="1" applyAlignment="1">
      <alignment vertical="center"/>
    </xf>
    <xf numFmtId="0" fontId="0" fillId="0" borderId="16" xfId="0" applyBorder="1" applyAlignment="1">
      <alignment vertical="center"/>
    </xf>
    <xf numFmtId="167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166" fontId="0" fillId="0" borderId="0" xfId="5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horizontal="justify" vertical="center" wrapText="1"/>
    </xf>
    <xf numFmtId="170" fontId="0" fillId="0" borderId="18" xfId="0" applyNumberFormat="1" applyBorder="1" applyAlignment="1">
      <alignment vertical="center"/>
    </xf>
    <xf numFmtId="170" fontId="0" fillId="0" borderId="18" xfId="0" applyNumberFormat="1" applyBorder="1" applyAlignment="1">
      <alignment vertical="center" wrapText="1"/>
    </xf>
    <xf numFmtId="170" fontId="0" fillId="0" borderId="18" xfId="1" applyNumberFormat="1" applyFont="1" applyBorder="1" applyAlignment="1">
      <alignment vertical="center"/>
    </xf>
    <xf numFmtId="170" fontId="6" fillId="4" borderId="21" xfId="0" applyNumberFormat="1" applyFont="1" applyFill="1" applyBorder="1" applyAlignment="1">
      <alignment vertical="center"/>
    </xf>
    <xf numFmtId="170" fontId="6" fillId="4" borderId="27" xfId="0" applyNumberFormat="1" applyFont="1" applyFill="1" applyBorder="1"/>
    <xf numFmtId="170" fontId="9" fillId="0" borderId="0" xfId="0" applyNumberFormat="1" applyFont="1" applyAlignment="1">
      <alignment horizontal="right" vertical="center"/>
    </xf>
    <xf numFmtId="0" fontId="13" fillId="2" borderId="7" xfId="7" applyFont="1" applyFill="1" applyBorder="1" applyAlignment="1">
      <alignment horizontal="center" wrapText="1"/>
    </xf>
    <xf numFmtId="0" fontId="13" fillId="2" borderId="0" xfId="7" applyFont="1" applyFill="1" applyAlignment="1">
      <alignment horizontal="center" wrapText="1"/>
    </xf>
    <xf numFmtId="172" fontId="0" fillId="0" borderId="0" xfId="0" applyNumberFormat="1" applyAlignment="1">
      <alignment vertical="center"/>
    </xf>
    <xf numFmtId="173" fontId="0" fillId="0" borderId="0" xfId="0" applyNumberFormat="1" applyAlignment="1">
      <alignment vertical="center"/>
    </xf>
    <xf numFmtId="174" fontId="4" fillId="0" borderId="9" xfId="0" applyNumberFormat="1" applyFont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10" fontId="0" fillId="0" borderId="18" xfId="3" applyNumberFormat="1" applyFont="1" applyBorder="1" applyAlignment="1">
      <alignment horizontal="center" vertical="center"/>
    </xf>
    <xf numFmtId="171" fontId="6" fillId="4" borderId="27" xfId="0" applyNumberFormat="1" applyFont="1" applyFill="1" applyBorder="1" applyAlignment="1">
      <alignment horizontal="right" vertical="center"/>
    </xf>
    <xf numFmtId="171" fontId="9" fillId="0" borderId="0" xfId="0" applyNumberFormat="1" applyFont="1" applyAlignment="1">
      <alignment horizontal="right" vertical="center"/>
    </xf>
    <xf numFmtId="170" fontId="0" fillId="0" borderId="18" xfId="2" applyNumberFormat="1" applyFont="1" applyFill="1" applyBorder="1" applyAlignment="1">
      <alignment vertical="center"/>
    </xf>
    <xf numFmtId="10" fontId="4" fillId="3" borderId="27" xfId="0" applyNumberFormat="1" applyFont="1" applyFill="1" applyBorder="1" applyAlignment="1">
      <alignment vertical="center"/>
    </xf>
    <xf numFmtId="0" fontId="12" fillId="2" borderId="7" xfId="7" applyFont="1" applyFill="1" applyBorder="1" applyAlignment="1">
      <alignment horizontal="left" wrapText="1"/>
    </xf>
    <xf numFmtId="0" fontId="12" fillId="2" borderId="0" xfId="7" applyFont="1" applyFill="1" applyAlignment="1">
      <alignment horizontal="left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7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0" borderId="7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6" xfId="0" applyFont="1" applyBorder="1" applyAlignment="1">
      <alignment horizontal="left"/>
    </xf>
    <xf numFmtId="0" fontId="0" fillId="0" borderId="18" xfId="0" applyBorder="1" applyAlignment="1">
      <alignment horizontal="left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71" fontId="0" fillId="0" borderId="5" xfId="0" applyNumberForma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0" fillId="0" borderId="34" xfId="0" applyNumberFormat="1" applyBorder="1" applyAlignment="1">
      <alignment horizontal="center" vertical="center"/>
    </xf>
    <xf numFmtId="171" fontId="4" fillId="3" borderId="27" xfId="0" applyNumberFormat="1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wrapText="1"/>
    </xf>
    <xf numFmtId="0" fontId="12" fillId="2" borderId="0" xfId="7" applyFont="1" applyFill="1" applyAlignment="1">
      <alignment horizontal="center" wrapText="1"/>
    </xf>
    <xf numFmtId="0" fontId="7" fillId="2" borderId="7" xfId="7" applyFont="1" applyFill="1" applyBorder="1" applyAlignment="1">
      <alignment horizontal="center" wrapText="1"/>
    </xf>
    <xf numFmtId="0" fontId="7" fillId="2" borderId="0" xfId="7" applyFont="1" applyFill="1" applyAlignment="1">
      <alignment horizontal="center" wrapText="1"/>
    </xf>
    <xf numFmtId="0" fontId="17" fillId="2" borderId="7" xfId="7" applyFont="1" applyFill="1" applyBorder="1" applyAlignment="1">
      <alignment horizontal="center" vertical="center" wrapText="1"/>
    </xf>
    <xf numFmtId="0" fontId="17" fillId="2" borderId="0" xfId="7" applyFont="1" applyFill="1" applyAlignment="1">
      <alignment horizontal="center" vertical="center" wrapText="1"/>
    </xf>
  </cellXfs>
  <cellStyles count="8">
    <cellStyle name="Moneda" xfId="1" builtinId="4"/>
    <cellStyle name="Moneda [0]" xfId="2" builtinId="7"/>
    <cellStyle name="Moneda [0] 3" xfId="4" xr:uid="{A9645769-8A91-4FAC-81A3-3EC10DE5F334}"/>
    <cellStyle name="Moneda 6" xfId="5" xr:uid="{7DA701CE-ABBE-4895-B36D-86D7901D9188}"/>
    <cellStyle name="Normal" xfId="0" builtinId="0"/>
    <cellStyle name="Normal 10 4" xfId="7" xr:uid="{A7F6F34D-D546-304C-A805-BAFFB10B1B27}"/>
    <cellStyle name="Normal 3 5" xfId="6" xr:uid="{91347D1A-DF06-4F8B-AE9D-B127C70C88A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5BC3-65F0-4C77-A3B0-95BA4F5906C6}">
  <sheetPr codeName="Hoja7">
    <pageSetUpPr fitToPage="1"/>
  </sheetPr>
  <dimension ref="A1:L100"/>
  <sheetViews>
    <sheetView tabSelected="1" view="pageBreakPreview" zoomScale="70" zoomScaleNormal="106" zoomScaleSheetLayoutView="70" workbookViewId="0">
      <selection activeCell="A63" sqref="A63:J63"/>
    </sheetView>
  </sheetViews>
  <sheetFormatPr baseColWidth="10" defaultRowHeight="15.6" x14ac:dyDescent="0.3"/>
  <cols>
    <col min="1" max="1" width="10.19921875" customWidth="1"/>
    <col min="2" max="3" width="21.69921875" customWidth="1"/>
    <col min="4" max="4" width="12.19921875" customWidth="1"/>
    <col min="5" max="5" width="10.5" style="1" customWidth="1"/>
    <col min="6" max="6" width="22.69921875" customWidth="1"/>
    <col min="7" max="7" width="15.19921875" customWidth="1"/>
    <col min="8" max="8" width="21.19921875" customWidth="1"/>
    <col min="9" max="9" width="24.5" bestFit="1" customWidth="1"/>
    <col min="10" max="10" width="16.19921875" customWidth="1"/>
    <col min="12" max="12" width="15" bestFit="1" customWidth="1"/>
    <col min="255" max="255" width="8.69921875" customWidth="1"/>
    <col min="256" max="257" width="13" customWidth="1"/>
    <col min="258" max="258" width="8.19921875" customWidth="1"/>
    <col min="259" max="259" width="12.19921875" customWidth="1"/>
    <col min="260" max="261" width="12.69921875" customWidth="1"/>
    <col min="262" max="262" width="14.19921875" customWidth="1"/>
    <col min="263" max="263" width="16.69921875" customWidth="1"/>
    <col min="264" max="264" width="10" customWidth="1"/>
    <col min="268" max="268" width="15" bestFit="1" customWidth="1"/>
    <col min="511" max="511" width="8.69921875" customWidth="1"/>
    <col min="512" max="513" width="13" customWidth="1"/>
    <col min="514" max="514" width="8.19921875" customWidth="1"/>
    <col min="515" max="515" width="12.19921875" customWidth="1"/>
    <col min="516" max="517" width="12.69921875" customWidth="1"/>
    <col min="518" max="518" width="14.19921875" customWidth="1"/>
    <col min="519" max="519" width="16.69921875" customWidth="1"/>
    <col min="520" max="520" width="10" customWidth="1"/>
    <col min="524" max="524" width="15" bestFit="1" customWidth="1"/>
    <col min="767" max="767" width="8.69921875" customWidth="1"/>
    <col min="768" max="769" width="13" customWidth="1"/>
    <col min="770" max="770" width="8.19921875" customWidth="1"/>
    <col min="771" max="771" width="12.19921875" customWidth="1"/>
    <col min="772" max="773" width="12.69921875" customWidth="1"/>
    <col min="774" max="774" width="14.19921875" customWidth="1"/>
    <col min="775" max="775" width="16.69921875" customWidth="1"/>
    <col min="776" max="776" width="10" customWidth="1"/>
    <col min="780" max="780" width="15" bestFit="1" customWidth="1"/>
    <col min="1023" max="1023" width="8.69921875" customWidth="1"/>
    <col min="1024" max="1025" width="13" customWidth="1"/>
    <col min="1026" max="1026" width="8.19921875" customWidth="1"/>
    <col min="1027" max="1027" width="12.19921875" customWidth="1"/>
    <col min="1028" max="1029" width="12.69921875" customWidth="1"/>
    <col min="1030" max="1030" width="14.19921875" customWidth="1"/>
    <col min="1031" max="1031" width="16.69921875" customWidth="1"/>
    <col min="1032" max="1032" width="10" customWidth="1"/>
    <col min="1036" max="1036" width="15" bestFit="1" customWidth="1"/>
    <col min="1279" max="1279" width="8.69921875" customWidth="1"/>
    <col min="1280" max="1281" width="13" customWidth="1"/>
    <col min="1282" max="1282" width="8.19921875" customWidth="1"/>
    <col min="1283" max="1283" width="12.19921875" customWidth="1"/>
    <col min="1284" max="1285" width="12.69921875" customWidth="1"/>
    <col min="1286" max="1286" width="14.19921875" customWidth="1"/>
    <col min="1287" max="1287" width="16.69921875" customWidth="1"/>
    <col min="1288" max="1288" width="10" customWidth="1"/>
    <col min="1292" max="1292" width="15" bestFit="1" customWidth="1"/>
    <col min="1535" max="1535" width="8.69921875" customWidth="1"/>
    <col min="1536" max="1537" width="13" customWidth="1"/>
    <col min="1538" max="1538" width="8.19921875" customWidth="1"/>
    <col min="1539" max="1539" width="12.19921875" customWidth="1"/>
    <col min="1540" max="1541" width="12.69921875" customWidth="1"/>
    <col min="1542" max="1542" width="14.19921875" customWidth="1"/>
    <col min="1543" max="1543" width="16.69921875" customWidth="1"/>
    <col min="1544" max="1544" width="10" customWidth="1"/>
    <col min="1548" max="1548" width="15" bestFit="1" customWidth="1"/>
    <col min="1791" max="1791" width="8.69921875" customWidth="1"/>
    <col min="1792" max="1793" width="13" customWidth="1"/>
    <col min="1794" max="1794" width="8.19921875" customWidth="1"/>
    <col min="1795" max="1795" width="12.19921875" customWidth="1"/>
    <col min="1796" max="1797" width="12.69921875" customWidth="1"/>
    <col min="1798" max="1798" width="14.19921875" customWidth="1"/>
    <col min="1799" max="1799" width="16.69921875" customWidth="1"/>
    <col min="1800" max="1800" width="10" customWidth="1"/>
    <col min="1804" max="1804" width="15" bestFit="1" customWidth="1"/>
    <col min="2047" max="2047" width="8.69921875" customWidth="1"/>
    <col min="2048" max="2049" width="13" customWidth="1"/>
    <col min="2050" max="2050" width="8.19921875" customWidth="1"/>
    <col min="2051" max="2051" width="12.19921875" customWidth="1"/>
    <col min="2052" max="2053" width="12.69921875" customWidth="1"/>
    <col min="2054" max="2054" width="14.19921875" customWidth="1"/>
    <col min="2055" max="2055" width="16.69921875" customWidth="1"/>
    <col min="2056" max="2056" width="10" customWidth="1"/>
    <col min="2060" max="2060" width="15" bestFit="1" customWidth="1"/>
    <col min="2303" max="2303" width="8.69921875" customWidth="1"/>
    <col min="2304" max="2305" width="13" customWidth="1"/>
    <col min="2306" max="2306" width="8.19921875" customWidth="1"/>
    <col min="2307" max="2307" width="12.19921875" customWidth="1"/>
    <col min="2308" max="2309" width="12.69921875" customWidth="1"/>
    <col min="2310" max="2310" width="14.19921875" customWidth="1"/>
    <col min="2311" max="2311" width="16.69921875" customWidth="1"/>
    <col min="2312" max="2312" width="10" customWidth="1"/>
    <col min="2316" max="2316" width="15" bestFit="1" customWidth="1"/>
    <col min="2559" max="2559" width="8.69921875" customWidth="1"/>
    <col min="2560" max="2561" width="13" customWidth="1"/>
    <col min="2562" max="2562" width="8.19921875" customWidth="1"/>
    <col min="2563" max="2563" width="12.19921875" customWidth="1"/>
    <col min="2564" max="2565" width="12.69921875" customWidth="1"/>
    <col min="2566" max="2566" width="14.19921875" customWidth="1"/>
    <col min="2567" max="2567" width="16.69921875" customWidth="1"/>
    <col min="2568" max="2568" width="10" customWidth="1"/>
    <col min="2572" max="2572" width="15" bestFit="1" customWidth="1"/>
    <col min="2815" max="2815" width="8.69921875" customWidth="1"/>
    <col min="2816" max="2817" width="13" customWidth="1"/>
    <col min="2818" max="2818" width="8.19921875" customWidth="1"/>
    <col min="2819" max="2819" width="12.19921875" customWidth="1"/>
    <col min="2820" max="2821" width="12.69921875" customWidth="1"/>
    <col min="2822" max="2822" width="14.19921875" customWidth="1"/>
    <col min="2823" max="2823" width="16.69921875" customWidth="1"/>
    <col min="2824" max="2824" width="10" customWidth="1"/>
    <col min="2828" max="2828" width="15" bestFit="1" customWidth="1"/>
    <col min="3071" max="3071" width="8.69921875" customWidth="1"/>
    <col min="3072" max="3073" width="13" customWidth="1"/>
    <col min="3074" max="3074" width="8.19921875" customWidth="1"/>
    <col min="3075" max="3075" width="12.19921875" customWidth="1"/>
    <col min="3076" max="3077" width="12.69921875" customWidth="1"/>
    <col min="3078" max="3078" width="14.19921875" customWidth="1"/>
    <col min="3079" max="3079" width="16.69921875" customWidth="1"/>
    <col min="3080" max="3080" width="10" customWidth="1"/>
    <col min="3084" max="3084" width="15" bestFit="1" customWidth="1"/>
    <col min="3327" max="3327" width="8.69921875" customWidth="1"/>
    <col min="3328" max="3329" width="13" customWidth="1"/>
    <col min="3330" max="3330" width="8.19921875" customWidth="1"/>
    <col min="3331" max="3331" width="12.19921875" customWidth="1"/>
    <col min="3332" max="3333" width="12.69921875" customWidth="1"/>
    <col min="3334" max="3334" width="14.19921875" customWidth="1"/>
    <col min="3335" max="3335" width="16.69921875" customWidth="1"/>
    <col min="3336" max="3336" width="10" customWidth="1"/>
    <col min="3340" max="3340" width="15" bestFit="1" customWidth="1"/>
    <col min="3583" max="3583" width="8.69921875" customWidth="1"/>
    <col min="3584" max="3585" width="13" customWidth="1"/>
    <col min="3586" max="3586" width="8.19921875" customWidth="1"/>
    <col min="3587" max="3587" width="12.19921875" customWidth="1"/>
    <col min="3588" max="3589" width="12.69921875" customWidth="1"/>
    <col min="3590" max="3590" width="14.19921875" customWidth="1"/>
    <col min="3591" max="3591" width="16.69921875" customWidth="1"/>
    <col min="3592" max="3592" width="10" customWidth="1"/>
    <col min="3596" max="3596" width="15" bestFit="1" customWidth="1"/>
    <col min="3839" max="3839" width="8.69921875" customWidth="1"/>
    <col min="3840" max="3841" width="13" customWidth="1"/>
    <col min="3842" max="3842" width="8.19921875" customWidth="1"/>
    <col min="3843" max="3843" width="12.19921875" customWidth="1"/>
    <col min="3844" max="3845" width="12.69921875" customWidth="1"/>
    <col min="3846" max="3846" width="14.19921875" customWidth="1"/>
    <col min="3847" max="3847" width="16.69921875" customWidth="1"/>
    <col min="3848" max="3848" width="10" customWidth="1"/>
    <col min="3852" max="3852" width="15" bestFit="1" customWidth="1"/>
    <col min="4095" max="4095" width="8.69921875" customWidth="1"/>
    <col min="4096" max="4097" width="13" customWidth="1"/>
    <col min="4098" max="4098" width="8.19921875" customWidth="1"/>
    <col min="4099" max="4099" width="12.19921875" customWidth="1"/>
    <col min="4100" max="4101" width="12.69921875" customWidth="1"/>
    <col min="4102" max="4102" width="14.19921875" customWidth="1"/>
    <col min="4103" max="4103" width="16.69921875" customWidth="1"/>
    <col min="4104" max="4104" width="10" customWidth="1"/>
    <col min="4108" max="4108" width="15" bestFit="1" customWidth="1"/>
    <col min="4351" max="4351" width="8.69921875" customWidth="1"/>
    <col min="4352" max="4353" width="13" customWidth="1"/>
    <col min="4354" max="4354" width="8.19921875" customWidth="1"/>
    <col min="4355" max="4355" width="12.19921875" customWidth="1"/>
    <col min="4356" max="4357" width="12.69921875" customWidth="1"/>
    <col min="4358" max="4358" width="14.19921875" customWidth="1"/>
    <col min="4359" max="4359" width="16.69921875" customWidth="1"/>
    <col min="4360" max="4360" width="10" customWidth="1"/>
    <col min="4364" max="4364" width="15" bestFit="1" customWidth="1"/>
    <col min="4607" max="4607" width="8.69921875" customWidth="1"/>
    <col min="4608" max="4609" width="13" customWidth="1"/>
    <col min="4610" max="4610" width="8.19921875" customWidth="1"/>
    <col min="4611" max="4611" width="12.19921875" customWidth="1"/>
    <col min="4612" max="4613" width="12.69921875" customWidth="1"/>
    <col min="4614" max="4614" width="14.19921875" customWidth="1"/>
    <col min="4615" max="4615" width="16.69921875" customWidth="1"/>
    <col min="4616" max="4616" width="10" customWidth="1"/>
    <col min="4620" max="4620" width="15" bestFit="1" customWidth="1"/>
    <col min="4863" max="4863" width="8.69921875" customWidth="1"/>
    <col min="4864" max="4865" width="13" customWidth="1"/>
    <col min="4866" max="4866" width="8.19921875" customWidth="1"/>
    <col min="4867" max="4867" width="12.19921875" customWidth="1"/>
    <col min="4868" max="4869" width="12.69921875" customWidth="1"/>
    <col min="4870" max="4870" width="14.19921875" customWidth="1"/>
    <col min="4871" max="4871" width="16.69921875" customWidth="1"/>
    <col min="4872" max="4872" width="10" customWidth="1"/>
    <col min="4876" max="4876" width="15" bestFit="1" customWidth="1"/>
    <col min="5119" max="5119" width="8.69921875" customWidth="1"/>
    <col min="5120" max="5121" width="13" customWidth="1"/>
    <col min="5122" max="5122" width="8.19921875" customWidth="1"/>
    <col min="5123" max="5123" width="12.19921875" customWidth="1"/>
    <col min="5124" max="5125" width="12.69921875" customWidth="1"/>
    <col min="5126" max="5126" width="14.19921875" customWidth="1"/>
    <col min="5127" max="5127" width="16.69921875" customWidth="1"/>
    <col min="5128" max="5128" width="10" customWidth="1"/>
    <col min="5132" max="5132" width="15" bestFit="1" customWidth="1"/>
    <col min="5375" max="5375" width="8.69921875" customWidth="1"/>
    <col min="5376" max="5377" width="13" customWidth="1"/>
    <col min="5378" max="5378" width="8.19921875" customWidth="1"/>
    <col min="5379" max="5379" width="12.19921875" customWidth="1"/>
    <col min="5380" max="5381" width="12.69921875" customWidth="1"/>
    <col min="5382" max="5382" width="14.19921875" customWidth="1"/>
    <col min="5383" max="5383" width="16.69921875" customWidth="1"/>
    <col min="5384" max="5384" width="10" customWidth="1"/>
    <col min="5388" max="5388" width="15" bestFit="1" customWidth="1"/>
    <col min="5631" max="5631" width="8.69921875" customWidth="1"/>
    <col min="5632" max="5633" width="13" customWidth="1"/>
    <col min="5634" max="5634" width="8.19921875" customWidth="1"/>
    <col min="5635" max="5635" width="12.19921875" customWidth="1"/>
    <col min="5636" max="5637" width="12.69921875" customWidth="1"/>
    <col min="5638" max="5638" width="14.19921875" customWidth="1"/>
    <col min="5639" max="5639" width="16.69921875" customWidth="1"/>
    <col min="5640" max="5640" width="10" customWidth="1"/>
    <col min="5644" max="5644" width="15" bestFit="1" customWidth="1"/>
    <col min="5887" max="5887" width="8.69921875" customWidth="1"/>
    <col min="5888" max="5889" width="13" customWidth="1"/>
    <col min="5890" max="5890" width="8.19921875" customWidth="1"/>
    <col min="5891" max="5891" width="12.19921875" customWidth="1"/>
    <col min="5892" max="5893" width="12.69921875" customWidth="1"/>
    <col min="5894" max="5894" width="14.19921875" customWidth="1"/>
    <col min="5895" max="5895" width="16.69921875" customWidth="1"/>
    <col min="5896" max="5896" width="10" customWidth="1"/>
    <col min="5900" max="5900" width="15" bestFit="1" customWidth="1"/>
    <col min="6143" max="6143" width="8.69921875" customWidth="1"/>
    <col min="6144" max="6145" width="13" customWidth="1"/>
    <col min="6146" max="6146" width="8.19921875" customWidth="1"/>
    <col min="6147" max="6147" width="12.19921875" customWidth="1"/>
    <col min="6148" max="6149" width="12.69921875" customWidth="1"/>
    <col min="6150" max="6150" width="14.19921875" customWidth="1"/>
    <col min="6151" max="6151" width="16.69921875" customWidth="1"/>
    <col min="6152" max="6152" width="10" customWidth="1"/>
    <col min="6156" max="6156" width="15" bestFit="1" customWidth="1"/>
    <col min="6399" max="6399" width="8.69921875" customWidth="1"/>
    <col min="6400" max="6401" width="13" customWidth="1"/>
    <col min="6402" max="6402" width="8.19921875" customWidth="1"/>
    <col min="6403" max="6403" width="12.19921875" customWidth="1"/>
    <col min="6404" max="6405" width="12.69921875" customWidth="1"/>
    <col min="6406" max="6406" width="14.19921875" customWidth="1"/>
    <col min="6407" max="6407" width="16.69921875" customWidth="1"/>
    <col min="6408" max="6408" width="10" customWidth="1"/>
    <col min="6412" max="6412" width="15" bestFit="1" customWidth="1"/>
    <col min="6655" max="6655" width="8.69921875" customWidth="1"/>
    <col min="6656" max="6657" width="13" customWidth="1"/>
    <col min="6658" max="6658" width="8.19921875" customWidth="1"/>
    <col min="6659" max="6659" width="12.19921875" customWidth="1"/>
    <col min="6660" max="6661" width="12.69921875" customWidth="1"/>
    <col min="6662" max="6662" width="14.19921875" customWidth="1"/>
    <col min="6663" max="6663" width="16.69921875" customWidth="1"/>
    <col min="6664" max="6664" width="10" customWidth="1"/>
    <col min="6668" max="6668" width="15" bestFit="1" customWidth="1"/>
    <col min="6911" max="6911" width="8.69921875" customWidth="1"/>
    <col min="6912" max="6913" width="13" customWidth="1"/>
    <col min="6914" max="6914" width="8.19921875" customWidth="1"/>
    <col min="6915" max="6915" width="12.19921875" customWidth="1"/>
    <col min="6916" max="6917" width="12.69921875" customWidth="1"/>
    <col min="6918" max="6918" width="14.19921875" customWidth="1"/>
    <col min="6919" max="6919" width="16.69921875" customWidth="1"/>
    <col min="6920" max="6920" width="10" customWidth="1"/>
    <col min="6924" max="6924" width="15" bestFit="1" customWidth="1"/>
    <col min="7167" max="7167" width="8.69921875" customWidth="1"/>
    <col min="7168" max="7169" width="13" customWidth="1"/>
    <col min="7170" max="7170" width="8.19921875" customWidth="1"/>
    <col min="7171" max="7171" width="12.19921875" customWidth="1"/>
    <col min="7172" max="7173" width="12.69921875" customWidth="1"/>
    <col min="7174" max="7174" width="14.19921875" customWidth="1"/>
    <col min="7175" max="7175" width="16.69921875" customWidth="1"/>
    <col min="7176" max="7176" width="10" customWidth="1"/>
    <col min="7180" max="7180" width="15" bestFit="1" customWidth="1"/>
    <col min="7423" max="7423" width="8.69921875" customWidth="1"/>
    <col min="7424" max="7425" width="13" customWidth="1"/>
    <col min="7426" max="7426" width="8.19921875" customWidth="1"/>
    <col min="7427" max="7427" width="12.19921875" customWidth="1"/>
    <col min="7428" max="7429" width="12.69921875" customWidth="1"/>
    <col min="7430" max="7430" width="14.19921875" customWidth="1"/>
    <col min="7431" max="7431" width="16.69921875" customWidth="1"/>
    <col min="7432" max="7432" width="10" customWidth="1"/>
    <col min="7436" max="7436" width="15" bestFit="1" customWidth="1"/>
    <col min="7679" max="7679" width="8.69921875" customWidth="1"/>
    <col min="7680" max="7681" width="13" customWidth="1"/>
    <col min="7682" max="7682" width="8.19921875" customWidth="1"/>
    <col min="7683" max="7683" width="12.19921875" customWidth="1"/>
    <col min="7684" max="7685" width="12.69921875" customWidth="1"/>
    <col min="7686" max="7686" width="14.19921875" customWidth="1"/>
    <col min="7687" max="7687" width="16.69921875" customWidth="1"/>
    <col min="7688" max="7688" width="10" customWidth="1"/>
    <col min="7692" max="7692" width="15" bestFit="1" customWidth="1"/>
    <col min="7935" max="7935" width="8.69921875" customWidth="1"/>
    <col min="7936" max="7937" width="13" customWidth="1"/>
    <col min="7938" max="7938" width="8.19921875" customWidth="1"/>
    <col min="7939" max="7939" width="12.19921875" customWidth="1"/>
    <col min="7940" max="7941" width="12.69921875" customWidth="1"/>
    <col min="7942" max="7942" width="14.19921875" customWidth="1"/>
    <col min="7943" max="7943" width="16.69921875" customWidth="1"/>
    <col min="7944" max="7944" width="10" customWidth="1"/>
    <col min="7948" max="7948" width="15" bestFit="1" customWidth="1"/>
    <col min="8191" max="8191" width="8.69921875" customWidth="1"/>
    <col min="8192" max="8193" width="13" customWidth="1"/>
    <col min="8194" max="8194" width="8.19921875" customWidth="1"/>
    <col min="8195" max="8195" width="12.19921875" customWidth="1"/>
    <col min="8196" max="8197" width="12.69921875" customWidth="1"/>
    <col min="8198" max="8198" width="14.19921875" customWidth="1"/>
    <col min="8199" max="8199" width="16.69921875" customWidth="1"/>
    <col min="8200" max="8200" width="10" customWidth="1"/>
    <col min="8204" max="8204" width="15" bestFit="1" customWidth="1"/>
    <col min="8447" max="8447" width="8.69921875" customWidth="1"/>
    <col min="8448" max="8449" width="13" customWidth="1"/>
    <col min="8450" max="8450" width="8.19921875" customWidth="1"/>
    <col min="8451" max="8451" width="12.19921875" customWidth="1"/>
    <col min="8452" max="8453" width="12.69921875" customWidth="1"/>
    <col min="8454" max="8454" width="14.19921875" customWidth="1"/>
    <col min="8455" max="8455" width="16.69921875" customWidth="1"/>
    <col min="8456" max="8456" width="10" customWidth="1"/>
    <col min="8460" max="8460" width="15" bestFit="1" customWidth="1"/>
    <col min="8703" max="8703" width="8.69921875" customWidth="1"/>
    <col min="8704" max="8705" width="13" customWidth="1"/>
    <col min="8706" max="8706" width="8.19921875" customWidth="1"/>
    <col min="8707" max="8707" width="12.19921875" customWidth="1"/>
    <col min="8708" max="8709" width="12.69921875" customWidth="1"/>
    <col min="8710" max="8710" width="14.19921875" customWidth="1"/>
    <col min="8711" max="8711" width="16.69921875" customWidth="1"/>
    <col min="8712" max="8712" width="10" customWidth="1"/>
    <col min="8716" max="8716" width="15" bestFit="1" customWidth="1"/>
    <col min="8959" max="8959" width="8.69921875" customWidth="1"/>
    <col min="8960" max="8961" width="13" customWidth="1"/>
    <col min="8962" max="8962" width="8.19921875" customWidth="1"/>
    <col min="8963" max="8963" width="12.19921875" customWidth="1"/>
    <col min="8964" max="8965" width="12.69921875" customWidth="1"/>
    <col min="8966" max="8966" width="14.19921875" customWidth="1"/>
    <col min="8967" max="8967" width="16.69921875" customWidth="1"/>
    <col min="8968" max="8968" width="10" customWidth="1"/>
    <col min="8972" max="8972" width="15" bestFit="1" customWidth="1"/>
    <col min="9215" max="9215" width="8.69921875" customWidth="1"/>
    <col min="9216" max="9217" width="13" customWidth="1"/>
    <col min="9218" max="9218" width="8.19921875" customWidth="1"/>
    <col min="9219" max="9219" width="12.19921875" customWidth="1"/>
    <col min="9220" max="9221" width="12.69921875" customWidth="1"/>
    <col min="9222" max="9222" width="14.19921875" customWidth="1"/>
    <col min="9223" max="9223" width="16.69921875" customWidth="1"/>
    <col min="9224" max="9224" width="10" customWidth="1"/>
    <col min="9228" max="9228" width="15" bestFit="1" customWidth="1"/>
    <col min="9471" max="9471" width="8.69921875" customWidth="1"/>
    <col min="9472" max="9473" width="13" customWidth="1"/>
    <col min="9474" max="9474" width="8.19921875" customWidth="1"/>
    <col min="9475" max="9475" width="12.19921875" customWidth="1"/>
    <col min="9476" max="9477" width="12.69921875" customWidth="1"/>
    <col min="9478" max="9478" width="14.19921875" customWidth="1"/>
    <col min="9479" max="9479" width="16.69921875" customWidth="1"/>
    <col min="9480" max="9480" width="10" customWidth="1"/>
    <col min="9484" max="9484" width="15" bestFit="1" customWidth="1"/>
    <col min="9727" max="9727" width="8.69921875" customWidth="1"/>
    <col min="9728" max="9729" width="13" customWidth="1"/>
    <col min="9730" max="9730" width="8.19921875" customWidth="1"/>
    <col min="9731" max="9731" width="12.19921875" customWidth="1"/>
    <col min="9732" max="9733" width="12.69921875" customWidth="1"/>
    <col min="9734" max="9734" width="14.19921875" customWidth="1"/>
    <col min="9735" max="9735" width="16.69921875" customWidth="1"/>
    <col min="9736" max="9736" width="10" customWidth="1"/>
    <col min="9740" max="9740" width="15" bestFit="1" customWidth="1"/>
    <col min="9983" max="9983" width="8.69921875" customWidth="1"/>
    <col min="9984" max="9985" width="13" customWidth="1"/>
    <col min="9986" max="9986" width="8.19921875" customWidth="1"/>
    <col min="9987" max="9987" width="12.19921875" customWidth="1"/>
    <col min="9988" max="9989" width="12.69921875" customWidth="1"/>
    <col min="9990" max="9990" width="14.19921875" customWidth="1"/>
    <col min="9991" max="9991" width="16.69921875" customWidth="1"/>
    <col min="9992" max="9992" width="10" customWidth="1"/>
    <col min="9996" max="9996" width="15" bestFit="1" customWidth="1"/>
    <col min="10239" max="10239" width="8.69921875" customWidth="1"/>
    <col min="10240" max="10241" width="13" customWidth="1"/>
    <col min="10242" max="10242" width="8.19921875" customWidth="1"/>
    <col min="10243" max="10243" width="12.19921875" customWidth="1"/>
    <col min="10244" max="10245" width="12.69921875" customWidth="1"/>
    <col min="10246" max="10246" width="14.19921875" customWidth="1"/>
    <col min="10247" max="10247" width="16.69921875" customWidth="1"/>
    <col min="10248" max="10248" width="10" customWidth="1"/>
    <col min="10252" max="10252" width="15" bestFit="1" customWidth="1"/>
    <col min="10495" max="10495" width="8.69921875" customWidth="1"/>
    <col min="10496" max="10497" width="13" customWidth="1"/>
    <col min="10498" max="10498" width="8.19921875" customWidth="1"/>
    <col min="10499" max="10499" width="12.19921875" customWidth="1"/>
    <col min="10500" max="10501" width="12.69921875" customWidth="1"/>
    <col min="10502" max="10502" width="14.19921875" customWidth="1"/>
    <col min="10503" max="10503" width="16.69921875" customWidth="1"/>
    <col min="10504" max="10504" width="10" customWidth="1"/>
    <col min="10508" max="10508" width="15" bestFit="1" customWidth="1"/>
    <col min="10751" max="10751" width="8.69921875" customWidth="1"/>
    <col min="10752" max="10753" width="13" customWidth="1"/>
    <col min="10754" max="10754" width="8.19921875" customWidth="1"/>
    <col min="10755" max="10755" width="12.19921875" customWidth="1"/>
    <col min="10756" max="10757" width="12.69921875" customWidth="1"/>
    <col min="10758" max="10758" width="14.19921875" customWidth="1"/>
    <col min="10759" max="10759" width="16.69921875" customWidth="1"/>
    <col min="10760" max="10760" width="10" customWidth="1"/>
    <col min="10764" max="10764" width="15" bestFit="1" customWidth="1"/>
    <col min="11007" max="11007" width="8.69921875" customWidth="1"/>
    <col min="11008" max="11009" width="13" customWidth="1"/>
    <col min="11010" max="11010" width="8.19921875" customWidth="1"/>
    <col min="11011" max="11011" width="12.19921875" customWidth="1"/>
    <col min="11012" max="11013" width="12.69921875" customWidth="1"/>
    <col min="11014" max="11014" width="14.19921875" customWidth="1"/>
    <col min="11015" max="11015" width="16.69921875" customWidth="1"/>
    <col min="11016" max="11016" width="10" customWidth="1"/>
    <col min="11020" max="11020" width="15" bestFit="1" customWidth="1"/>
    <col min="11263" max="11263" width="8.69921875" customWidth="1"/>
    <col min="11264" max="11265" width="13" customWidth="1"/>
    <col min="11266" max="11266" width="8.19921875" customWidth="1"/>
    <col min="11267" max="11267" width="12.19921875" customWidth="1"/>
    <col min="11268" max="11269" width="12.69921875" customWidth="1"/>
    <col min="11270" max="11270" width="14.19921875" customWidth="1"/>
    <col min="11271" max="11271" width="16.69921875" customWidth="1"/>
    <col min="11272" max="11272" width="10" customWidth="1"/>
    <col min="11276" max="11276" width="15" bestFit="1" customWidth="1"/>
    <col min="11519" max="11519" width="8.69921875" customWidth="1"/>
    <col min="11520" max="11521" width="13" customWidth="1"/>
    <col min="11522" max="11522" width="8.19921875" customWidth="1"/>
    <col min="11523" max="11523" width="12.19921875" customWidth="1"/>
    <col min="11524" max="11525" width="12.69921875" customWidth="1"/>
    <col min="11526" max="11526" width="14.19921875" customWidth="1"/>
    <col min="11527" max="11527" width="16.69921875" customWidth="1"/>
    <col min="11528" max="11528" width="10" customWidth="1"/>
    <col min="11532" max="11532" width="15" bestFit="1" customWidth="1"/>
    <col min="11775" max="11775" width="8.69921875" customWidth="1"/>
    <col min="11776" max="11777" width="13" customWidth="1"/>
    <col min="11778" max="11778" width="8.19921875" customWidth="1"/>
    <col min="11779" max="11779" width="12.19921875" customWidth="1"/>
    <col min="11780" max="11781" width="12.69921875" customWidth="1"/>
    <col min="11782" max="11782" width="14.19921875" customWidth="1"/>
    <col min="11783" max="11783" width="16.69921875" customWidth="1"/>
    <col min="11784" max="11784" width="10" customWidth="1"/>
    <col min="11788" max="11788" width="15" bestFit="1" customWidth="1"/>
    <col min="12031" max="12031" width="8.69921875" customWidth="1"/>
    <col min="12032" max="12033" width="13" customWidth="1"/>
    <col min="12034" max="12034" width="8.19921875" customWidth="1"/>
    <col min="12035" max="12035" width="12.19921875" customWidth="1"/>
    <col min="12036" max="12037" width="12.69921875" customWidth="1"/>
    <col min="12038" max="12038" width="14.19921875" customWidth="1"/>
    <col min="12039" max="12039" width="16.69921875" customWidth="1"/>
    <col min="12040" max="12040" width="10" customWidth="1"/>
    <col min="12044" max="12044" width="15" bestFit="1" customWidth="1"/>
    <col min="12287" max="12287" width="8.69921875" customWidth="1"/>
    <col min="12288" max="12289" width="13" customWidth="1"/>
    <col min="12290" max="12290" width="8.19921875" customWidth="1"/>
    <col min="12291" max="12291" width="12.19921875" customWidth="1"/>
    <col min="12292" max="12293" width="12.69921875" customWidth="1"/>
    <col min="12294" max="12294" width="14.19921875" customWidth="1"/>
    <col min="12295" max="12295" width="16.69921875" customWidth="1"/>
    <col min="12296" max="12296" width="10" customWidth="1"/>
    <col min="12300" max="12300" width="15" bestFit="1" customWidth="1"/>
    <col min="12543" max="12543" width="8.69921875" customWidth="1"/>
    <col min="12544" max="12545" width="13" customWidth="1"/>
    <col min="12546" max="12546" width="8.19921875" customWidth="1"/>
    <col min="12547" max="12547" width="12.19921875" customWidth="1"/>
    <col min="12548" max="12549" width="12.69921875" customWidth="1"/>
    <col min="12550" max="12550" width="14.19921875" customWidth="1"/>
    <col min="12551" max="12551" width="16.69921875" customWidth="1"/>
    <col min="12552" max="12552" width="10" customWidth="1"/>
    <col min="12556" max="12556" width="15" bestFit="1" customWidth="1"/>
    <col min="12799" max="12799" width="8.69921875" customWidth="1"/>
    <col min="12800" max="12801" width="13" customWidth="1"/>
    <col min="12802" max="12802" width="8.19921875" customWidth="1"/>
    <col min="12803" max="12803" width="12.19921875" customWidth="1"/>
    <col min="12804" max="12805" width="12.69921875" customWidth="1"/>
    <col min="12806" max="12806" width="14.19921875" customWidth="1"/>
    <col min="12807" max="12807" width="16.69921875" customWidth="1"/>
    <col min="12808" max="12808" width="10" customWidth="1"/>
    <col min="12812" max="12812" width="15" bestFit="1" customWidth="1"/>
    <col min="13055" max="13055" width="8.69921875" customWidth="1"/>
    <col min="13056" max="13057" width="13" customWidth="1"/>
    <col min="13058" max="13058" width="8.19921875" customWidth="1"/>
    <col min="13059" max="13059" width="12.19921875" customWidth="1"/>
    <col min="13060" max="13061" width="12.69921875" customWidth="1"/>
    <col min="13062" max="13062" width="14.19921875" customWidth="1"/>
    <col min="13063" max="13063" width="16.69921875" customWidth="1"/>
    <col min="13064" max="13064" width="10" customWidth="1"/>
    <col min="13068" max="13068" width="15" bestFit="1" customWidth="1"/>
    <col min="13311" max="13311" width="8.69921875" customWidth="1"/>
    <col min="13312" max="13313" width="13" customWidth="1"/>
    <col min="13314" max="13314" width="8.19921875" customWidth="1"/>
    <col min="13315" max="13315" width="12.19921875" customWidth="1"/>
    <col min="13316" max="13317" width="12.69921875" customWidth="1"/>
    <col min="13318" max="13318" width="14.19921875" customWidth="1"/>
    <col min="13319" max="13319" width="16.69921875" customWidth="1"/>
    <col min="13320" max="13320" width="10" customWidth="1"/>
    <col min="13324" max="13324" width="15" bestFit="1" customWidth="1"/>
    <col min="13567" max="13567" width="8.69921875" customWidth="1"/>
    <col min="13568" max="13569" width="13" customWidth="1"/>
    <col min="13570" max="13570" width="8.19921875" customWidth="1"/>
    <col min="13571" max="13571" width="12.19921875" customWidth="1"/>
    <col min="13572" max="13573" width="12.69921875" customWidth="1"/>
    <col min="13574" max="13574" width="14.19921875" customWidth="1"/>
    <col min="13575" max="13575" width="16.69921875" customWidth="1"/>
    <col min="13576" max="13576" width="10" customWidth="1"/>
    <col min="13580" max="13580" width="15" bestFit="1" customWidth="1"/>
    <col min="13823" max="13823" width="8.69921875" customWidth="1"/>
    <col min="13824" max="13825" width="13" customWidth="1"/>
    <col min="13826" max="13826" width="8.19921875" customWidth="1"/>
    <col min="13827" max="13827" width="12.19921875" customWidth="1"/>
    <col min="13828" max="13829" width="12.69921875" customWidth="1"/>
    <col min="13830" max="13830" width="14.19921875" customWidth="1"/>
    <col min="13831" max="13831" width="16.69921875" customWidth="1"/>
    <col min="13832" max="13832" width="10" customWidth="1"/>
    <col min="13836" max="13836" width="15" bestFit="1" customWidth="1"/>
    <col min="14079" max="14079" width="8.69921875" customWidth="1"/>
    <col min="14080" max="14081" width="13" customWidth="1"/>
    <col min="14082" max="14082" width="8.19921875" customWidth="1"/>
    <col min="14083" max="14083" width="12.19921875" customWidth="1"/>
    <col min="14084" max="14085" width="12.69921875" customWidth="1"/>
    <col min="14086" max="14086" width="14.19921875" customWidth="1"/>
    <col min="14087" max="14087" width="16.69921875" customWidth="1"/>
    <col min="14088" max="14088" width="10" customWidth="1"/>
    <col min="14092" max="14092" width="15" bestFit="1" customWidth="1"/>
    <col min="14335" max="14335" width="8.69921875" customWidth="1"/>
    <col min="14336" max="14337" width="13" customWidth="1"/>
    <col min="14338" max="14338" width="8.19921875" customWidth="1"/>
    <col min="14339" max="14339" width="12.19921875" customWidth="1"/>
    <col min="14340" max="14341" width="12.69921875" customWidth="1"/>
    <col min="14342" max="14342" width="14.19921875" customWidth="1"/>
    <col min="14343" max="14343" width="16.69921875" customWidth="1"/>
    <col min="14344" max="14344" width="10" customWidth="1"/>
    <col min="14348" max="14348" width="15" bestFit="1" customWidth="1"/>
    <col min="14591" max="14591" width="8.69921875" customWidth="1"/>
    <col min="14592" max="14593" width="13" customWidth="1"/>
    <col min="14594" max="14594" width="8.19921875" customWidth="1"/>
    <col min="14595" max="14595" width="12.19921875" customWidth="1"/>
    <col min="14596" max="14597" width="12.69921875" customWidth="1"/>
    <col min="14598" max="14598" width="14.19921875" customWidth="1"/>
    <col min="14599" max="14599" width="16.69921875" customWidth="1"/>
    <col min="14600" max="14600" width="10" customWidth="1"/>
    <col min="14604" max="14604" width="15" bestFit="1" customWidth="1"/>
    <col min="14847" max="14847" width="8.69921875" customWidth="1"/>
    <col min="14848" max="14849" width="13" customWidth="1"/>
    <col min="14850" max="14850" width="8.19921875" customWidth="1"/>
    <col min="14851" max="14851" width="12.19921875" customWidth="1"/>
    <col min="14852" max="14853" width="12.69921875" customWidth="1"/>
    <col min="14854" max="14854" width="14.19921875" customWidth="1"/>
    <col min="14855" max="14855" width="16.69921875" customWidth="1"/>
    <col min="14856" max="14856" width="10" customWidth="1"/>
    <col min="14860" max="14860" width="15" bestFit="1" customWidth="1"/>
    <col min="15103" max="15103" width="8.69921875" customWidth="1"/>
    <col min="15104" max="15105" width="13" customWidth="1"/>
    <col min="15106" max="15106" width="8.19921875" customWidth="1"/>
    <col min="15107" max="15107" width="12.19921875" customWidth="1"/>
    <col min="15108" max="15109" width="12.69921875" customWidth="1"/>
    <col min="15110" max="15110" width="14.19921875" customWidth="1"/>
    <col min="15111" max="15111" width="16.69921875" customWidth="1"/>
    <col min="15112" max="15112" width="10" customWidth="1"/>
    <col min="15116" max="15116" width="15" bestFit="1" customWidth="1"/>
    <col min="15359" max="15359" width="8.69921875" customWidth="1"/>
    <col min="15360" max="15361" width="13" customWidth="1"/>
    <col min="15362" max="15362" width="8.19921875" customWidth="1"/>
    <col min="15363" max="15363" width="12.19921875" customWidth="1"/>
    <col min="15364" max="15365" width="12.69921875" customWidth="1"/>
    <col min="15366" max="15366" width="14.19921875" customWidth="1"/>
    <col min="15367" max="15367" width="16.69921875" customWidth="1"/>
    <col min="15368" max="15368" width="10" customWidth="1"/>
    <col min="15372" max="15372" width="15" bestFit="1" customWidth="1"/>
    <col min="15615" max="15615" width="8.69921875" customWidth="1"/>
    <col min="15616" max="15617" width="13" customWidth="1"/>
    <col min="15618" max="15618" width="8.19921875" customWidth="1"/>
    <col min="15619" max="15619" width="12.19921875" customWidth="1"/>
    <col min="15620" max="15621" width="12.69921875" customWidth="1"/>
    <col min="15622" max="15622" width="14.19921875" customWidth="1"/>
    <col min="15623" max="15623" width="16.69921875" customWidth="1"/>
    <col min="15624" max="15624" width="10" customWidth="1"/>
    <col min="15628" max="15628" width="15" bestFit="1" customWidth="1"/>
    <col min="15871" max="15871" width="8.69921875" customWidth="1"/>
    <col min="15872" max="15873" width="13" customWidth="1"/>
    <col min="15874" max="15874" width="8.19921875" customWidth="1"/>
    <col min="15875" max="15875" width="12.19921875" customWidth="1"/>
    <col min="15876" max="15877" width="12.69921875" customWidth="1"/>
    <col min="15878" max="15878" width="14.19921875" customWidth="1"/>
    <col min="15879" max="15879" width="16.69921875" customWidth="1"/>
    <col min="15880" max="15880" width="10" customWidth="1"/>
    <col min="15884" max="15884" width="15" bestFit="1" customWidth="1"/>
    <col min="16127" max="16127" width="8.69921875" customWidth="1"/>
    <col min="16128" max="16129" width="13" customWidth="1"/>
    <col min="16130" max="16130" width="8.19921875" customWidth="1"/>
    <col min="16131" max="16131" width="12.19921875" customWidth="1"/>
    <col min="16132" max="16133" width="12.69921875" customWidth="1"/>
    <col min="16134" max="16134" width="14.19921875" customWidth="1"/>
    <col min="16135" max="16135" width="16.69921875" customWidth="1"/>
    <col min="16136" max="16136" width="10" customWidth="1"/>
    <col min="16140" max="16140" width="15" bestFit="1" customWidth="1"/>
  </cols>
  <sheetData>
    <row r="1" spans="1:11" s="2" customFormat="1" ht="28.05" customHeight="1" thickBot="1" x14ac:dyDescent="0.3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2"/>
    </row>
    <row r="2" spans="1:11" ht="12.75" customHeight="1" thickBot="1" x14ac:dyDescent="0.35">
      <c r="A2" s="103"/>
      <c r="B2" s="104"/>
      <c r="C2" s="104"/>
      <c r="D2" s="104"/>
      <c r="E2" s="104"/>
      <c r="F2" s="104"/>
      <c r="G2" s="104"/>
      <c r="H2" s="104"/>
      <c r="I2" s="104"/>
      <c r="J2" s="105"/>
    </row>
    <row r="3" spans="1:11" ht="23.25" customHeight="1" x14ac:dyDescent="0.3">
      <c r="A3" s="108" t="s">
        <v>81</v>
      </c>
      <c r="B3" s="109"/>
      <c r="C3" s="109"/>
      <c r="D3" s="109"/>
      <c r="E3" s="109"/>
      <c r="F3" s="110"/>
      <c r="G3" s="106"/>
      <c r="H3" s="3" t="s">
        <v>1</v>
      </c>
      <c r="I3" s="91">
        <v>3122233612</v>
      </c>
      <c r="J3" s="107"/>
    </row>
    <row r="4" spans="1:11" ht="23.25" customHeight="1" thickBot="1" x14ac:dyDescent="0.35">
      <c r="A4" s="111"/>
      <c r="B4" s="112"/>
      <c r="C4" s="112"/>
      <c r="D4" s="112"/>
      <c r="E4" s="112"/>
      <c r="F4" s="113"/>
      <c r="G4" s="106"/>
      <c r="H4" s="4" t="s">
        <v>2</v>
      </c>
      <c r="I4" s="5">
        <v>11</v>
      </c>
      <c r="J4" s="107"/>
    </row>
    <row r="5" spans="1:11" ht="12" customHeight="1" x14ac:dyDescent="0.3">
      <c r="A5" s="106"/>
      <c r="B5" s="115"/>
      <c r="C5" s="115"/>
      <c r="D5" s="115"/>
      <c r="E5" s="115"/>
      <c r="F5" s="115"/>
      <c r="G5" s="115"/>
      <c r="H5" s="115"/>
      <c r="I5" s="115"/>
      <c r="J5" s="116"/>
    </row>
    <row r="6" spans="1:11" s="9" customFormat="1" ht="21" thickBot="1" x14ac:dyDescent="0.4">
      <c r="A6" s="6" t="s">
        <v>3</v>
      </c>
      <c r="B6" s="7"/>
      <c r="C6" s="7"/>
      <c r="D6" s="8"/>
      <c r="E6" s="117"/>
      <c r="F6" s="118"/>
      <c r="G6" s="118"/>
      <c r="H6" s="118"/>
      <c r="I6" s="118"/>
      <c r="J6" s="119"/>
    </row>
    <row r="7" spans="1:11" s="11" customFormat="1" ht="6" customHeight="1" x14ac:dyDescent="0.35">
      <c r="A7" s="10"/>
      <c r="E7" s="12"/>
      <c r="J7" s="13"/>
    </row>
    <row r="8" spans="1:11" ht="18" x14ac:dyDescent="0.35">
      <c r="A8" s="120" t="s">
        <v>4</v>
      </c>
      <c r="B8" s="121"/>
      <c r="C8" s="121"/>
      <c r="D8" s="121"/>
      <c r="E8" s="121"/>
      <c r="F8" s="121"/>
      <c r="G8" s="121"/>
      <c r="H8" s="121"/>
      <c r="I8" s="121"/>
      <c r="J8" s="122"/>
    </row>
    <row r="9" spans="1:11" s="17" customFormat="1" ht="13.8" x14ac:dyDescent="0.25">
      <c r="A9" s="14" t="s">
        <v>5</v>
      </c>
      <c r="B9" s="123" t="s">
        <v>6</v>
      </c>
      <c r="C9" s="123"/>
      <c r="D9" s="15" t="s">
        <v>7</v>
      </c>
      <c r="E9" s="15" t="s">
        <v>8</v>
      </c>
      <c r="F9" s="15" t="s">
        <v>9</v>
      </c>
      <c r="G9" s="15" t="s">
        <v>10</v>
      </c>
      <c r="H9" s="15" t="s">
        <v>11</v>
      </c>
      <c r="I9" s="15" t="s">
        <v>12</v>
      </c>
      <c r="J9" s="16" t="s">
        <v>13</v>
      </c>
    </row>
    <row r="10" spans="1:11" s="26" customFormat="1" ht="31.95" customHeight="1" x14ac:dyDescent="0.3">
      <c r="A10" s="18" t="s">
        <v>87</v>
      </c>
      <c r="B10" s="124" t="s">
        <v>14</v>
      </c>
      <c r="C10" s="125"/>
      <c r="D10" s="20">
        <v>1</v>
      </c>
      <c r="E10" s="21">
        <v>11</v>
      </c>
      <c r="F10" s="22">
        <v>0.72813333333333319</v>
      </c>
      <c r="G10" s="23">
        <v>0.2</v>
      </c>
      <c r="H10" s="24">
        <f>9906698/1.7281</f>
        <v>5732711.0699612293</v>
      </c>
      <c r="I10" s="96">
        <f t="shared" ref="I10:I16" si="0">+H10*(1+F10)*E10*D10*G10</f>
        <v>21795155.998811796</v>
      </c>
      <c r="J10" s="25">
        <f>IF(I10&gt;0,(I10/I$3),0)</f>
        <v>6.980629481101043E-3</v>
      </c>
    </row>
    <row r="11" spans="1:11" s="26" customFormat="1" ht="37.950000000000003" customHeight="1" x14ac:dyDescent="0.3">
      <c r="A11" s="18" t="s">
        <v>88</v>
      </c>
      <c r="B11" s="124" t="s">
        <v>15</v>
      </c>
      <c r="C11" s="125"/>
      <c r="D11" s="20">
        <v>1</v>
      </c>
      <c r="E11" s="21">
        <v>11</v>
      </c>
      <c r="F11" s="22">
        <v>0.72813333333333319</v>
      </c>
      <c r="G11" s="23">
        <v>1</v>
      </c>
      <c r="H11" s="24">
        <f>7119377/1.7281</f>
        <v>4119771.4252647418</v>
      </c>
      <c r="I11" s="96">
        <f t="shared" si="0"/>
        <v>78314657.582855925</v>
      </c>
      <c r="J11" s="25">
        <f t="shared" ref="J11:J15" si="1">IF(I11&gt;0,(I11/I$3),0)</f>
        <v>2.5082894912751303E-2</v>
      </c>
    </row>
    <row r="12" spans="1:11" s="26" customFormat="1" ht="34.950000000000003" customHeight="1" x14ac:dyDescent="0.3">
      <c r="A12" s="18" t="s">
        <v>89</v>
      </c>
      <c r="B12" s="124" t="s">
        <v>16</v>
      </c>
      <c r="C12" s="125"/>
      <c r="D12" s="20">
        <v>1</v>
      </c>
      <c r="E12" s="21">
        <f>+E10</f>
        <v>11</v>
      </c>
      <c r="F12" s="22">
        <v>0.72813333333333319</v>
      </c>
      <c r="G12" s="23">
        <v>0.2</v>
      </c>
      <c r="H12" s="24">
        <f>7119377/1.7281</f>
        <v>4119771.4252647418</v>
      </c>
      <c r="I12" s="96">
        <f t="shared" si="0"/>
        <v>15662931.516571186</v>
      </c>
      <c r="J12" s="25">
        <f t="shared" si="1"/>
        <v>5.0165789825502606E-3</v>
      </c>
    </row>
    <row r="13" spans="1:11" s="26" customFormat="1" ht="39" customHeight="1" x14ac:dyDescent="0.3">
      <c r="A13" s="18" t="s">
        <v>89</v>
      </c>
      <c r="B13" s="124" t="s">
        <v>17</v>
      </c>
      <c r="C13" s="125"/>
      <c r="D13" s="20">
        <v>1</v>
      </c>
      <c r="E13" s="21">
        <f>+E11</f>
        <v>11</v>
      </c>
      <c r="F13" s="22">
        <v>0.72813333333333319</v>
      </c>
      <c r="G13" s="23">
        <v>0.2</v>
      </c>
      <c r="H13" s="24">
        <f>7119377/1.7281</f>
        <v>4119771.4252647418</v>
      </c>
      <c r="I13" s="96">
        <f t="shared" si="0"/>
        <v>15662931.516571186</v>
      </c>
      <c r="J13" s="25">
        <f t="shared" si="1"/>
        <v>5.0165789825502606E-3</v>
      </c>
      <c r="K13" s="92"/>
    </row>
    <row r="14" spans="1:11" s="26" customFormat="1" ht="58.05" customHeight="1" x14ac:dyDescent="0.3">
      <c r="A14" s="18" t="s">
        <v>89</v>
      </c>
      <c r="B14" s="124" t="s">
        <v>18</v>
      </c>
      <c r="C14" s="125"/>
      <c r="D14" s="20">
        <v>1</v>
      </c>
      <c r="E14" s="21">
        <f>+E11</f>
        <v>11</v>
      </c>
      <c r="F14" s="22">
        <v>0.72813333333333319</v>
      </c>
      <c r="G14" s="23">
        <v>0.2</v>
      </c>
      <c r="H14" s="24">
        <f>7119377/1.7281</f>
        <v>4119771.4252647418</v>
      </c>
      <c r="I14" s="96">
        <f t="shared" si="0"/>
        <v>15662931.516571186</v>
      </c>
      <c r="J14" s="25">
        <f t="shared" si="1"/>
        <v>5.0165789825502606E-3</v>
      </c>
    </row>
    <row r="15" spans="1:11" s="26" customFormat="1" ht="37.049999999999997" customHeight="1" x14ac:dyDescent="0.3">
      <c r="A15" s="18" t="s">
        <v>90</v>
      </c>
      <c r="B15" s="124" t="s">
        <v>19</v>
      </c>
      <c r="C15" s="125"/>
      <c r="D15" s="20">
        <v>1</v>
      </c>
      <c r="E15" s="21">
        <f>+E10</f>
        <v>11</v>
      </c>
      <c r="F15" s="22">
        <v>0.72813333333333319</v>
      </c>
      <c r="G15" s="23">
        <v>0.1</v>
      </c>
      <c r="H15" s="24">
        <f>3687738
/1.7281</f>
        <v>2133984.1444360861</v>
      </c>
      <c r="I15" s="96">
        <f t="shared" si="0"/>
        <v>4056590.0460852962</v>
      </c>
      <c r="J15" s="25">
        <f t="shared" si="1"/>
        <v>1.2992589761682753E-3</v>
      </c>
    </row>
    <row r="16" spans="1:11" s="26" customFormat="1" ht="37.049999999999997" customHeight="1" x14ac:dyDescent="0.3">
      <c r="A16" s="18" t="s">
        <v>94</v>
      </c>
      <c r="B16" s="124" t="s">
        <v>93</v>
      </c>
      <c r="C16" s="125"/>
      <c r="D16" s="20">
        <v>1</v>
      </c>
      <c r="E16" s="21">
        <f>+E11</f>
        <v>11</v>
      </c>
      <c r="F16" s="22">
        <v>0.72813333333333319</v>
      </c>
      <c r="G16" s="23">
        <v>1</v>
      </c>
      <c r="H16" s="24">
        <v>1750905</v>
      </c>
      <c r="I16" s="96">
        <f t="shared" si="0"/>
        <v>33283770.233999997</v>
      </c>
      <c r="J16" s="25">
        <f t="shared" ref="J16" si="2">IF(I16&gt;0,(I16/I$3),0)</f>
        <v>1.0660243393087909E-2</v>
      </c>
    </row>
    <row r="17" spans="1:10" s="26" customFormat="1" ht="18" x14ac:dyDescent="0.3">
      <c r="A17" s="27"/>
      <c r="B17" s="28" t="s">
        <v>20</v>
      </c>
      <c r="C17" s="28"/>
      <c r="D17" s="28"/>
      <c r="E17" s="29"/>
      <c r="F17" s="28"/>
      <c r="G17" s="28"/>
      <c r="H17" s="28"/>
      <c r="I17" s="84">
        <f>ROUND(SUM(I10:I16),0)</f>
        <v>184438968</v>
      </c>
      <c r="J17" s="30">
        <f>SUM(J10:J16)</f>
        <v>5.9072763710759306E-2</v>
      </c>
    </row>
    <row r="18" spans="1:10" ht="18" x14ac:dyDescent="0.35">
      <c r="A18" s="120" t="s">
        <v>21</v>
      </c>
      <c r="B18" s="121"/>
      <c r="C18" s="121"/>
      <c r="D18" s="121"/>
      <c r="E18" s="121"/>
      <c r="F18" s="121"/>
      <c r="G18" s="121"/>
      <c r="H18" s="121"/>
      <c r="I18" s="121"/>
      <c r="J18" s="122"/>
    </row>
    <row r="19" spans="1:10" s="17" customFormat="1" ht="13.8" x14ac:dyDescent="0.25">
      <c r="A19" s="32" t="s">
        <v>22</v>
      </c>
      <c r="B19" s="114" t="s">
        <v>6</v>
      </c>
      <c r="C19" s="114"/>
      <c r="D19" s="114"/>
      <c r="E19" s="34" t="s">
        <v>23</v>
      </c>
      <c r="F19" s="33" t="s">
        <v>24</v>
      </c>
      <c r="G19" s="33" t="s">
        <v>8</v>
      </c>
      <c r="H19" s="33" t="s">
        <v>25</v>
      </c>
      <c r="I19" s="33" t="s">
        <v>12</v>
      </c>
      <c r="J19" s="35" t="s">
        <v>13</v>
      </c>
    </row>
    <row r="20" spans="1:10" s="26" customFormat="1" ht="25.8" customHeight="1" x14ac:dyDescent="0.3">
      <c r="A20" s="18" t="s">
        <v>26</v>
      </c>
      <c r="B20" s="124" t="s">
        <v>27</v>
      </c>
      <c r="C20" s="125"/>
      <c r="D20" s="19"/>
      <c r="E20" s="36" t="s">
        <v>28</v>
      </c>
      <c r="F20" s="21">
        <v>1</v>
      </c>
      <c r="G20" s="21">
        <v>11</v>
      </c>
      <c r="H20" s="24">
        <v>284454.8</v>
      </c>
      <c r="I20" s="83">
        <f>+ROUND(F20*G20*H20,2)</f>
        <v>3129002.8</v>
      </c>
      <c r="J20" s="25">
        <f t="shared" ref="J20:J23" si="3">IF(I20&gt;0,(I20/I$3),0)</f>
        <v>1.0021680594219417E-3</v>
      </c>
    </row>
    <row r="21" spans="1:10" s="26" customFormat="1" ht="25.8" customHeight="1" x14ac:dyDescent="0.3">
      <c r="A21" s="18" t="s">
        <v>29</v>
      </c>
      <c r="B21" s="124" t="s">
        <v>30</v>
      </c>
      <c r="C21" s="125"/>
      <c r="D21" s="19"/>
      <c r="E21" s="36" t="s">
        <v>28</v>
      </c>
      <c r="F21" s="21">
        <v>1</v>
      </c>
      <c r="G21" s="21">
        <v>11</v>
      </c>
      <c r="H21" s="24">
        <v>600000</v>
      </c>
      <c r="I21" s="83">
        <f>+ROUND(F21*G21*H21,2)</f>
        <v>6600000</v>
      </c>
      <c r="J21" s="25">
        <f t="shared" si="3"/>
        <v>2.1138712922164262E-3</v>
      </c>
    </row>
    <row r="22" spans="1:10" s="26" customFormat="1" ht="25.8" customHeight="1" x14ac:dyDescent="0.3">
      <c r="A22" s="18" t="s">
        <v>31</v>
      </c>
      <c r="B22" s="124" t="s">
        <v>32</v>
      </c>
      <c r="C22" s="125"/>
      <c r="D22" s="19"/>
      <c r="E22" s="36" t="s">
        <v>28</v>
      </c>
      <c r="F22" s="21">
        <v>1</v>
      </c>
      <c r="G22" s="21">
        <f t="shared" ref="G22:G23" si="4">+G21</f>
        <v>11</v>
      </c>
      <c r="H22" s="24">
        <v>100000</v>
      </c>
      <c r="I22" s="83">
        <f>+ROUND(F22*G22*H22,2)</f>
        <v>1100000</v>
      </c>
      <c r="J22" s="25">
        <f t="shared" si="3"/>
        <v>3.5231188203607103E-4</v>
      </c>
    </row>
    <row r="23" spans="1:10" s="26" customFormat="1" ht="34.950000000000003" customHeight="1" x14ac:dyDescent="0.3">
      <c r="A23" s="18" t="s">
        <v>33</v>
      </c>
      <c r="B23" s="124" t="s">
        <v>34</v>
      </c>
      <c r="C23" s="125"/>
      <c r="D23" s="19"/>
      <c r="E23" s="36" t="s">
        <v>35</v>
      </c>
      <c r="F23" s="21">
        <v>61.705937679739328</v>
      </c>
      <c r="G23" s="21">
        <f t="shared" si="4"/>
        <v>11</v>
      </c>
      <c r="H23" s="24">
        <v>18745</v>
      </c>
      <c r="I23" s="83">
        <f>+ROUND(F23*G23*H23,2)</f>
        <v>12723455.82</v>
      </c>
      <c r="J23" s="25">
        <f t="shared" si="3"/>
        <v>4.0751133326790926E-3</v>
      </c>
    </row>
    <row r="24" spans="1:10" s="37" customFormat="1" ht="18.75" customHeight="1" x14ac:dyDescent="0.3">
      <c r="A24" s="27"/>
      <c r="B24" s="28" t="s">
        <v>36</v>
      </c>
      <c r="C24" s="28"/>
      <c r="D24" s="28"/>
      <c r="E24" s="29"/>
      <c r="F24" s="28"/>
      <c r="G24" s="28"/>
      <c r="H24" s="28"/>
      <c r="I24" s="84">
        <f>ROUND(SUM(I20:I23),0)</f>
        <v>23552459</v>
      </c>
      <c r="J24" s="30">
        <f>SUM(J20:J23)</f>
        <v>7.5434645663535315E-3</v>
      </c>
    </row>
    <row r="25" spans="1:10" ht="18" x14ac:dyDescent="0.35">
      <c r="A25" s="127" t="s">
        <v>37</v>
      </c>
      <c r="B25" s="128"/>
      <c r="C25" s="128"/>
      <c r="D25" s="128"/>
      <c r="E25" s="128"/>
      <c r="F25" s="128"/>
      <c r="G25" s="128"/>
      <c r="H25" s="128"/>
      <c r="I25" s="128"/>
      <c r="J25" s="129"/>
    </row>
    <row r="26" spans="1:10" s="17" customFormat="1" ht="13.8" x14ac:dyDescent="0.25">
      <c r="A26" s="32" t="s">
        <v>22</v>
      </c>
      <c r="B26" s="114" t="s">
        <v>6</v>
      </c>
      <c r="C26" s="114"/>
      <c r="D26" s="114"/>
      <c r="E26" s="34" t="s">
        <v>23</v>
      </c>
      <c r="F26" s="33" t="s">
        <v>24</v>
      </c>
      <c r="G26" s="33" t="s">
        <v>8</v>
      </c>
      <c r="H26" s="33" t="s">
        <v>25</v>
      </c>
      <c r="I26" s="33" t="s">
        <v>12</v>
      </c>
      <c r="J26" s="35" t="s">
        <v>13</v>
      </c>
    </row>
    <row r="27" spans="1:10" s="17" customFormat="1" ht="31.2" customHeight="1" x14ac:dyDescent="0.25">
      <c r="A27" s="18" t="s">
        <v>38</v>
      </c>
      <c r="B27" s="130" t="s">
        <v>39</v>
      </c>
      <c r="C27" s="130"/>
      <c r="D27" s="130"/>
      <c r="E27" s="36" t="s">
        <v>40</v>
      </c>
      <c r="F27" s="21">
        <v>1</v>
      </c>
      <c r="G27" s="21"/>
      <c r="H27" s="81">
        <v>2248269.7200000002</v>
      </c>
      <c r="I27" s="83">
        <f t="shared" ref="I27:I34" si="5">+ROUND(F27*H27,2)</f>
        <v>2248269.7200000002</v>
      </c>
      <c r="J27" s="25">
        <f>IF(I27&gt;0,(I27/I$3),0)</f>
        <v>7.2008376034355499E-4</v>
      </c>
    </row>
    <row r="28" spans="1:10" s="26" customFormat="1" ht="31.2" customHeight="1" x14ac:dyDescent="0.3">
      <c r="A28" s="18" t="s">
        <v>41</v>
      </c>
      <c r="B28" s="130" t="s">
        <v>42</v>
      </c>
      <c r="C28" s="130"/>
      <c r="D28" s="130"/>
      <c r="E28" s="36" t="s">
        <v>40</v>
      </c>
      <c r="F28" s="21">
        <v>15</v>
      </c>
      <c r="G28" s="21"/>
      <c r="H28" s="81">
        <v>101214</v>
      </c>
      <c r="I28" s="83">
        <f t="shared" si="5"/>
        <v>1518210</v>
      </c>
      <c r="J28" s="25">
        <f>IF(I28&gt;0,(I28/I$3),0)</f>
        <v>4.8625765675089399E-4</v>
      </c>
    </row>
    <row r="29" spans="1:10" s="26" customFormat="1" ht="31.2" customHeight="1" x14ac:dyDescent="0.3">
      <c r="A29" s="18" t="s">
        <v>43</v>
      </c>
      <c r="B29" s="126" t="s">
        <v>44</v>
      </c>
      <c r="C29" s="126"/>
      <c r="D29" s="126"/>
      <c r="E29" s="36" t="s">
        <v>40</v>
      </c>
      <c r="F29" s="21">
        <v>15</v>
      </c>
      <c r="G29" s="21"/>
      <c r="H29" s="81">
        <v>64592</v>
      </c>
      <c r="I29" s="83">
        <f t="shared" si="5"/>
        <v>968880</v>
      </c>
      <c r="J29" s="25">
        <f>IF(I29&gt;0,(I29/I$3),0)</f>
        <v>3.1031630569737138E-4</v>
      </c>
    </row>
    <row r="30" spans="1:10" s="26" customFormat="1" ht="31.2" customHeight="1" x14ac:dyDescent="0.3">
      <c r="A30" s="39" t="s">
        <v>45</v>
      </c>
      <c r="B30" s="126" t="s">
        <v>46</v>
      </c>
      <c r="C30" s="126"/>
      <c r="D30" s="126"/>
      <c r="E30" s="36" t="s">
        <v>40</v>
      </c>
      <c r="F30" s="21">
        <v>15</v>
      </c>
      <c r="G30" s="21"/>
      <c r="H30" s="82">
        <v>16081</v>
      </c>
      <c r="I30" s="83">
        <f t="shared" si="5"/>
        <v>241215</v>
      </c>
      <c r="J30" s="25">
        <f t="shared" ref="J30:J34" si="6">IF(I30&gt;0,(I30/I$3),0)</f>
        <v>7.7257191477573525E-5</v>
      </c>
    </row>
    <row r="31" spans="1:10" s="26" customFormat="1" ht="31.2" customHeight="1" x14ac:dyDescent="0.3">
      <c r="A31" s="39" t="s">
        <v>47</v>
      </c>
      <c r="B31" s="126" t="s">
        <v>48</v>
      </c>
      <c r="C31" s="126"/>
      <c r="D31" s="126"/>
      <c r="E31" s="36" t="s">
        <v>40</v>
      </c>
      <c r="F31" s="41">
        <v>15</v>
      </c>
      <c r="G31" s="21"/>
      <c r="H31" s="82">
        <v>380232</v>
      </c>
      <c r="I31" s="83">
        <f t="shared" si="5"/>
        <v>5703480</v>
      </c>
      <c r="J31" s="25">
        <f t="shared" si="6"/>
        <v>1.8267307026864459E-3</v>
      </c>
    </row>
    <row r="32" spans="1:10" s="26" customFormat="1" ht="31.2" customHeight="1" x14ac:dyDescent="0.3">
      <c r="A32" s="39" t="s">
        <v>49</v>
      </c>
      <c r="B32" s="126" t="s">
        <v>50</v>
      </c>
      <c r="C32" s="126"/>
      <c r="D32" s="126"/>
      <c r="E32" s="36" t="s">
        <v>40</v>
      </c>
      <c r="F32" s="41">
        <v>15</v>
      </c>
      <c r="G32" s="21"/>
      <c r="H32" s="82">
        <v>153203</v>
      </c>
      <c r="I32" s="83">
        <f t="shared" si="5"/>
        <v>2298045</v>
      </c>
      <c r="J32" s="25">
        <f t="shared" si="6"/>
        <v>7.3602596268507539E-4</v>
      </c>
    </row>
    <row r="33" spans="1:10" s="26" customFormat="1" ht="31.2" customHeight="1" x14ac:dyDescent="0.3">
      <c r="A33" s="39" t="s">
        <v>51</v>
      </c>
      <c r="B33" s="126" t="s">
        <v>52</v>
      </c>
      <c r="C33" s="126"/>
      <c r="D33" s="126"/>
      <c r="E33" s="36" t="s">
        <v>40</v>
      </c>
      <c r="F33" s="41">
        <v>200</v>
      </c>
      <c r="G33" s="21"/>
      <c r="H33" s="82">
        <v>22513</v>
      </c>
      <c r="I33" s="83">
        <f t="shared" si="5"/>
        <v>4502600</v>
      </c>
      <c r="J33" s="25">
        <f t="shared" si="6"/>
        <v>1.442108618232376E-3</v>
      </c>
    </row>
    <row r="34" spans="1:10" s="26" customFormat="1" ht="31.2" customHeight="1" x14ac:dyDescent="0.3">
      <c r="A34" s="39" t="s">
        <v>53</v>
      </c>
      <c r="B34" s="126" t="s">
        <v>54</v>
      </c>
      <c r="C34" s="126"/>
      <c r="D34" s="126"/>
      <c r="E34" s="36" t="s">
        <v>40</v>
      </c>
      <c r="F34" s="41">
        <v>10</v>
      </c>
      <c r="G34" s="21"/>
      <c r="H34" s="82">
        <v>144203</v>
      </c>
      <c r="I34" s="83">
        <f t="shared" si="5"/>
        <v>1442030</v>
      </c>
      <c r="J34" s="25">
        <f t="shared" si="6"/>
        <v>4.6185845750225049E-4</v>
      </c>
    </row>
    <row r="35" spans="1:10" s="37" customFormat="1" ht="18.600000000000001" thickBot="1" x14ac:dyDescent="0.4">
      <c r="A35" s="42"/>
      <c r="B35" s="43" t="s">
        <v>55</v>
      </c>
      <c r="C35" s="43"/>
      <c r="D35" s="43"/>
      <c r="E35" s="44"/>
      <c r="F35" s="43"/>
      <c r="G35" s="43"/>
      <c r="H35" s="43"/>
      <c r="I35" s="85">
        <f>ROUND(SUM(I27:I34),0)</f>
        <v>18922730</v>
      </c>
      <c r="J35" s="45">
        <f>SUM(J27:J34)</f>
        <v>6.0606386553755413E-3</v>
      </c>
    </row>
    <row r="36" spans="1:10" ht="9.75" customHeight="1" thickTop="1" x14ac:dyDescent="0.3">
      <c r="A36" s="46"/>
      <c r="J36" s="47"/>
    </row>
    <row r="37" spans="1:10" ht="18" x14ac:dyDescent="0.35">
      <c r="A37" s="127" t="s">
        <v>56</v>
      </c>
      <c r="B37" s="128"/>
      <c r="C37" s="128"/>
      <c r="D37" s="128"/>
      <c r="E37" s="128"/>
      <c r="F37" s="128"/>
      <c r="G37" s="128"/>
      <c r="H37" s="128"/>
      <c r="I37" s="128"/>
      <c r="J37" s="129"/>
    </row>
    <row r="38" spans="1:10" s="17" customFormat="1" ht="13.8" x14ac:dyDescent="0.25">
      <c r="A38" s="48" t="s">
        <v>22</v>
      </c>
      <c r="B38" s="114" t="s">
        <v>57</v>
      </c>
      <c r="C38" s="114"/>
      <c r="D38" s="114"/>
      <c r="E38" s="49" t="s">
        <v>23</v>
      </c>
      <c r="F38" s="50" t="s">
        <v>24</v>
      </c>
      <c r="G38" s="50" t="s">
        <v>58</v>
      </c>
      <c r="H38" s="51" t="s">
        <v>25</v>
      </c>
      <c r="I38" s="33" t="s">
        <v>12</v>
      </c>
      <c r="J38" s="52" t="s">
        <v>13</v>
      </c>
    </row>
    <row r="39" spans="1:10" s="26" customFormat="1" ht="23.55" customHeight="1" x14ac:dyDescent="0.3">
      <c r="A39" s="18" t="s">
        <v>59</v>
      </c>
      <c r="B39" s="126" t="s">
        <v>60</v>
      </c>
      <c r="C39" s="126"/>
      <c r="D39" s="126"/>
      <c r="E39" s="36" t="s">
        <v>61</v>
      </c>
      <c r="F39" s="21">
        <v>1</v>
      </c>
      <c r="G39" s="53">
        <v>0.01</v>
      </c>
      <c r="H39" s="38"/>
      <c r="I39" s="81">
        <f t="shared" ref="I39:I46" si="7">+F39*$I$3*G39</f>
        <v>31222336.120000001</v>
      </c>
      <c r="J39" s="25">
        <f t="shared" ref="J39:J44" si="8">IF(I39&gt;0,(I39/I$3),0)</f>
        <v>0.01</v>
      </c>
    </row>
    <row r="40" spans="1:10" ht="23.55" customHeight="1" x14ac:dyDescent="0.3">
      <c r="A40" s="54" t="s">
        <v>62</v>
      </c>
      <c r="B40" s="130" t="s">
        <v>63</v>
      </c>
      <c r="C40" s="130"/>
      <c r="D40" s="130"/>
      <c r="E40" s="36" t="s">
        <v>61</v>
      </c>
      <c r="F40" s="21">
        <v>1</v>
      </c>
      <c r="G40" s="53">
        <v>0.04</v>
      </c>
      <c r="H40" s="38"/>
      <c r="I40" s="81">
        <f t="shared" si="7"/>
        <v>124889344.48</v>
      </c>
      <c r="J40" s="55">
        <f t="shared" si="8"/>
        <v>0.04</v>
      </c>
    </row>
    <row r="41" spans="1:10" ht="23.55" customHeight="1" x14ac:dyDescent="0.3">
      <c r="A41" s="18" t="s">
        <v>64</v>
      </c>
      <c r="B41" s="130" t="s">
        <v>65</v>
      </c>
      <c r="C41" s="130"/>
      <c r="D41" s="130"/>
      <c r="E41" s="36" t="s">
        <v>61</v>
      </c>
      <c r="F41" s="21">
        <v>1</v>
      </c>
      <c r="G41" s="53">
        <v>2.5000000000000001E-2</v>
      </c>
      <c r="H41" s="38"/>
      <c r="I41" s="81">
        <f t="shared" si="7"/>
        <v>78055840.299999997</v>
      </c>
      <c r="J41" s="55">
        <f t="shared" si="8"/>
        <v>2.4999999999999998E-2</v>
      </c>
    </row>
    <row r="42" spans="1:10" ht="23.55" customHeight="1" x14ac:dyDescent="0.3">
      <c r="A42" s="18" t="s">
        <v>66</v>
      </c>
      <c r="B42" s="130" t="s">
        <v>67</v>
      </c>
      <c r="C42" s="130"/>
      <c r="D42" s="130"/>
      <c r="E42" s="36" t="s">
        <v>61</v>
      </c>
      <c r="F42" s="21">
        <v>1</v>
      </c>
      <c r="G42" s="53">
        <v>0.05</v>
      </c>
      <c r="H42" s="40"/>
      <c r="I42" s="81">
        <f t="shared" si="7"/>
        <v>156111680.59999999</v>
      </c>
      <c r="J42" s="55">
        <f t="shared" si="8"/>
        <v>4.9999999999999996E-2</v>
      </c>
    </row>
    <row r="43" spans="1:10" ht="23.55" customHeight="1" x14ac:dyDescent="0.3">
      <c r="A43" s="54" t="s">
        <v>68</v>
      </c>
      <c r="B43" s="130" t="s">
        <v>69</v>
      </c>
      <c r="C43" s="130"/>
      <c r="D43" s="130"/>
      <c r="E43" s="36" t="s">
        <v>61</v>
      </c>
      <c r="F43" s="21">
        <v>1</v>
      </c>
      <c r="G43" s="53">
        <v>0.02</v>
      </c>
      <c r="H43" s="40"/>
      <c r="I43" s="81">
        <f t="shared" si="7"/>
        <v>62444672.240000002</v>
      </c>
      <c r="J43" s="55">
        <f t="shared" si="8"/>
        <v>0.02</v>
      </c>
    </row>
    <row r="44" spans="1:10" ht="23.55" customHeight="1" x14ac:dyDescent="0.3">
      <c r="A44" s="18" t="s">
        <v>70</v>
      </c>
      <c r="B44" s="130" t="s">
        <v>71</v>
      </c>
      <c r="C44" s="130"/>
      <c r="D44" s="130"/>
      <c r="E44" s="36" t="s">
        <v>61</v>
      </c>
      <c r="F44" s="21">
        <v>1</v>
      </c>
      <c r="G44" s="53">
        <v>7.0000000000000001E-3</v>
      </c>
      <c r="H44" s="40"/>
      <c r="I44" s="81">
        <f t="shared" si="7"/>
        <v>21855635.284000002</v>
      </c>
      <c r="J44" s="55">
        <f t="shared" si="8"/>
        <v>7.000000000000001E-3</v>
      </c>
    </row>
    <row r="45" spans="1:10" ht="23.55" customHeight="1" x14ac:dyDescent="0.3">
      <c r="A45" s="18" t="s">
        <v>91</v>
      </c>
      <c r="B45" s="130" t="s">
        <v>96</v>
      </c>
      <c r="C45" s="130"/>
      <c r="D45" s="130"/>
      <c r="E45" s="36" t="s">
        <v>61</v>
      </c>
      <c r="F45" s="21">
        <v>1</v>
      </c>
      <c r="G45" s="53">
        <v>0.02</v>
      </c>
      <c r="H45" s="40"/>
      <c r="I45" s="81">
        <f t="shared" si="7"/>
        <v>62444672.240000002</v>
      </c>
      <c r="J45" s="55">
        <f t="shared" ref="J45" si="9">IF(I45&gt;0,(I45/I$3),0)</f>
        <v>0.02</v>
      </c>
    </row>
    <row r="46" spans="1:10" ht="23.55" customHeight="1" x14ac:dyDescent="0.3">
      <c r="A46" s="18" t="s">
        <v>95</v>
      </c>
      <c r="B46" s="130" t="s">
        <v>92</v>
      </c>
      <c r="C46" s="130"/>
      <c r="D46" s="130"/>
      <c r="E46" s="36" t="s">
        <v>61</v>
      </c>
      <c r="F46" s="21">
        <v>1</v>
      </c>
      <c r="G46" s="93">
        <v>5.3231330724653027E-3</v>
      </c>
      <c r="H46" s="40"/>
      <c r="I46" s="81">
        <f t="shared" si="7"/>
        <v>16620065</v>
      </c>
      <c r="J46" s="55">
        <f t="shared" ref="J46" si="10">IF(I46&gt;0,(I46/I$3),0)</f>
        <v>5.3231330724653027E-3</v>
      </c>
    </row>
    <row r="47" spans="1:10" ht="22.05" customHeight="1" thickBot="1" x14ac:dyDescent="0.4">
      <c r="A47" s="42"/>
      <c r="B47" s="43" t="s">
        <v>72</v>
      </c>
      <c r="C47" s="43"/>
      <c r="D47" s="43"/>
      <c r="E47" s="44"/>
      <c r="F47" s="43"/>
      <c r="G47" s="43"/>
      <c r="H47" s="43"/>
      <c r="I47" s="85">
        <f>ROUND(SUM(I39:I46),0)</f>
        <v>553644246</v>
      </c>
      <c r="J47" s="45">
        <f>SUM(J39:J46)</f>
        <v>0.17732313307246528</v>
      </c>
    </row>
    <row r="48" spans="1:10" ht="9" customHeight="1" thickTop="1" x14ac:dyDescent="0.3">
      <c r="A48" s="46"/>
      <c r="J48" s="47"/>
    </row>
    <row r="49" spans="1:12" s="56" customFormat="1" ht="21" customHeight="1" thickBot="1" x14ac:dyDescent="0.35">
      <c r="A49" s="134" t="s">
        <v>73</v>
      </c>
      <c r="B49" s="135"/>
      <c r="C49" s="135"/>
      <c r="D49" s="135"/>
      <c r="E49" s="135"/>
      <c r="F49" s="136"/>
      <c r="H49" s="131" t="s">
        <v>74</v>
      </c>
      <c r="I49" s="132"/>
      <c r="J49" s="133"/>
    </row>
    <row r="50" spans="1:12" s="26" customFormat="1" ht="21" customHeight="1" x14ac:dyDescent="0.3">
      <c r="A50" s="57" t="str">
        <f>+A8</f>
        <v>1.1.  PERSONAL ADMINISTRATIVO</v>
      </c>
      <c r="D50" s="137">
        <f>+I17</f>
        <v>184438968</v>
      </c>
      <c r="E50" s="137"/>
      <c r="F50" s="58">
        <f>+J17</f>
        <v>5.9072763710759306E-2</v>
      </c>
      <c r="H50" s="59" t="s">
        <v>75</v>
      </c>
      <c r="I50" s="95">
        <f>ROUND($I$3*J50,0)</f>
        <v>780558403</v>
      </c>
      <c r="J50" s="60">
        <v>0.25</v>
      </c>
    </row>
    <row r="51" spans="1:12" s="26" customFormat="1" ht="21" customHeight="1" x14ac:dyDescent="0.3">
      <c r="A51" s="57" t="str">
        <f>+A18</f>
        <v>1.2.  EQUIPOS GENERALES, MOVILIZACIÓN E INSTALACIÓN</v>
      </c>
      <c r="D51" s="138">
        <f>+I24</f>
        <v>23552459</v>
      </c>
      <c r="E51" s="138"/>
      <c r="F51" s="58">
        <f>+J24</f>
        <v>7.5434645663535315E-3</v>
      </c>
      <c r="H51" s="59" t="s">
        <v>76</v>
      </c>
      <c r="I51" s="95">
        <f>ROUND($I$3*J51,0)</f>
        <v>31222336</v>
      </c>
      <c r="J51" s="61">
        <v>0.01</v>
      </c>
    </row>
    <row r="52" spans="1:12" s="26" customFormat="1" ht="21" customHeight="1" x14ac:dyDescent="0.3">
      <c r="A52" s="57" t="str">
        <f>+A25</f>
        <v>1.3.  GASTOS GENERALES</v>
      </c>
      <c r="D52" s="138">
        <f>+I35</f>
        <v>18922730</v>
      </c>
      <c r="E52" s="138"/>
      <c r="F52" s="58">
        <f>+J35</f>
        <v>6.0606386553755413E-3</v>
      </c>
      <c r="H52" s="59" t="s">
        <v>77</v>
      </c>
      <c r="I52" s="95">
        <f>ROUND($I$3*J52,0)</f>
        <v>124889344</v>
      </c>
      <c r="J52" s="61">
        <v>0.04</v>
      </c>
    </row>
    <row r="53" spans="1:12" s="26" customFormat="1" ht="21" customHeight="1" x14ac:dyDescent="0.3">
      <c r="A53" s="57" t="str">
        <f>+A37</f>
        <v>1.4.  GASTOS LEGALES</v>
      </c>
      <c r="D53" s="139">
        <f>+I47</f>
        <v>553644246</v>
      </c>
      <c r="E53" s="139"/>
      <c r="F53" s="58">
        <f>+J47</f>
        <v>0.17732313307246528</v>
      </c>
      <c r="H53" s="59" t="s">
        <v>78</v>
      </c>
      <c r="I53" s="86">
        <f t="shared" ref="I53" si="11">ROUND($I$3*J53,2)</f>
        <v>0</v>
      </c>
      <c r="J53" s="62">
        <v>0</v>
      </c>
    </row>
    <row r="54" spans="1:12" s="68" customFormat="1" ht="21" customHeight="1" thickBot="1" x14ac:dyDescent="0.35">
      <c r="A54" s="63"/>
      <c r="B54" s="64" t="s">
        <v>79</v>
      </c>
      <c r="C54" s="64"/>
      <c r="D54" s="140">
        <f>ROUND(SUM(D50:E53),2)</f>
        <v>780558403</v>
      </c>
      <c r="E54" s="140"/>
      <c r="F54" s="97">
        <f>SUM(F50:F53)</f>
        <v>0.25000000000495365</v>
      </c>
      <c r="G54" s="65"/>
      <c r="H54" s="66" t="s">
        <v>80</v>
      </c>
      <c r="I54" s="94">
        <f>ROUND((SUM(I50:I52)),2)</f>
        <v>936670083</v>
      </c>
      <c r="J54" s="67">
        <f>SUM(J50:J52)</f>
        <v>0.3</v>
      </c>
      <c r="L54" s="69"/>
    </row>
    <row r="55" spans="1:12" s="26" customFormat="1" ht="16.95" customHeight="1" thickTop="1" x14ac:dyDescent="0.3">
      <c r="A55" s="57"/>
      <c r="C55" s="70"/>
      <c r="E55" s="1"/>
      <c r="H55" s="92"/>
      <c r="I55" s="70"/>
      <c r="J55" s="71"/>
      <c r="L55" s="72"/>
    </row>
    <row r="56" spans="1:12" s="26" customFormat="1" ht="46.05" customHeight="1" x14ac:dyDescent="0.3">
      <c r="A56" s="73"/>
      <c r="B56" s="74"/>
      <c r="C56" s="31"/>
      <c r="H56" s="90"/>
      <c r="I56" s="89"/>
    </row>
    <row r="57" spans="1:12" s="26" customFormat="1" ht="13.5" customHeight="1" x14ac:dyDescent="0.3">
      <c r="A57" s="141" t="s">
        <v>82</v>
      </c>
      <c r="B57" s="142"/>
      <c r="C57" s="142"/>
      <c r="D57" s="142"/>
      <c r="E57" s="142"/>
      <c r="F57" s="142"/>
      <c r="G57" s="142"/>
      <c r="H57" s="142"/>
      <c r="I57" s="142"/>
      <c r="J57" s="142"/>
    </row>
    <row r="58" spans="1:12" s="26" customFormat="1" x14ac:dyDescent="0.25">
      <c r="A58" s="143" t="s">
        <v>83</v>
      </c>
      <c r="B58" s="144"/>
      <c r="C58" s="144"/>
      <c r="D58" s="144"/>
      <c r="E58" s="144"/>
      <c r="F58" s="144"/>
      <c r="G58" s="144"/>
      <c r="H58" s="144"/>
      <c r="I58" s="144"/>
      <c r="J58" s="144"/>
    </row>
    <row r="59" spans="1:12" s="26" customFormat="1" x14ac:dyDescent="0.3">
      <c r="A59" s="145" t="s">
        <v>84</v>
      </c>
      <c r="B59" s="146"/>
      <c r="C59" s="146"/>
      <c r="D59" s="146"/>
      <c r="E59" s="146"/>
      <c r="F59" s="146"/>
      <c r="G59" s="146"/>
      <c r="H59" s="146"/>
      <c r="I59" s="146"/>
      <c r="J59" s="146"/>
    </row>
    <row r="60" spans="1:12" s="26" customFormat="1" x14ac:dyDescent="0.3">
      <c r="A60" s="87"/>
      <c r="B60" s="88"/>
      <c r="C60" s="88"/>
      <c r="D60" s="88"/>
      <c r="E60" s="88"/>
      <c r="F60" s="88"/>
      <c r="G60" s="88"/>
      <c r="H60" s="88"/>
      <c r="I60" s="88"/>
      <c r="J60" s="88"/>
    </row>
    <row r="61" spans="1:12" x14ac:dyDescent="0.3">
      <c r="A61" s="98" t="s">
        <v>97</v>
      </c>
      <c r="B61" s="99"/>
      <c r="C61" s="99"/>
      <c r="D61" s="99"/>
      <c r="E61" s="99"/>
      <c r="F61" s="99"/>
      <c r="G61" s="99"/>
      <c r="H61" s="99"/>
      <c r="I61" s="99"/>
      <c r="J61" s="99"/>
    </row>
    <row r="62" spans="1:12" s="75" customFormat="1" ht="14.4" x14ac:dyDescent="0.3">
      <c r="A62" s="98" t="s">
        <v>85</v>
      </c>
      <c r="B62" s="99"/>
      <c r="C62" s="99"/>
      <c r="D62" s="99"/>
      <c r="E62" s="99"/>
      <c r="F62" s="99"/>
      <c r="G62" s="99"/>
      <c r="H62" s="99"/>
      <c r="I62" s="99"/>
      <c r="J62" s="99"/>
    </row>
    <row r="63" spans="1:12" s="77" customFormat="1" ht="14.4" x14ac:dyDescent="0.3">
      <c r="A63" s="98" t="s">
        <v>86</v>
      </c>
      <c r="B63" s="99"/>
      <c r="C63" s="99"/>
      <c r="D63" s="99"/>
      <c r="E63" s="99"/>
      <c r="F63" s="99"/>
      <c r="G63" s="99"/>
      <c r="H63" s="99"/>
      <c r="I63" s="99"/>
      <c r="J63" s="99"/>
    </row>
    <row r="64" spans="1:12" s="77" customFormat="1" ht="13.8" x14ac:dyDescent="0.25">
      <c r="E64" s="78"/>
    </row>
    <row r="65" spans="4:5" s="77" customFormat="1" ht="13.8" x14ac:dyDescent="0.25">
      <c r="E65" s="78"/>
    </row>
    <row r="66" spans="4:5" s="77" customFormat="1" ht="13.8" x14ac:dyDescent="0.25">
      <c r="E66" s="78"/>
    </row>
    <row r="67" spans="4:5" s="77" customFormat="1" ht="13.8" x14ac:dyDescent="0.25">
      <c r="E67" s="78"/>
    </row>
    <row r="68" spans="4:5" s="77" customFormat="1" ht="13.8" x14ac:dyDescent="0.25">
      <c r="E68" s="78"/>
    </row>
    <row r="69" spans="4:5" s="77" customFormat="1" ht="13.8" x14ac:dyDescent="0.25">
      <c r="D69" s="79"/>
      <c r="E69" s="78"/>
    </row>
    <row r="70" spans="4:5" s="77" customFormat="1" ht="13.8" x14ac:dyDescent="0.25">
      <c r="E70" s="78"/>
    </row>
    <row r="71" spans="4:5" s="77" customFormat="1" ht="13.8" x14ac:dyDescent="0.25">
      <c r="E71" s="78"/>
    </row>
    <row r="72" spans="4:5" s="77" customFormat="1" ht="13.8" x14ac:dyDescent="0.25">
      <c r="D72" s="79"/>
      <c r="E72" s="78"/>
    </row>
    <row r="73" spans="4:5" s="77" customFormat="1" ht="13.8" x14ac:dyDescent="0.25">
      <c r="E73" s="78"/>
    </row>
    <row r="74" spans="4:5" s="77" customFormat="1" ht="13.8" x14ac:dyDescent="0.25">
      <c r="E74" s="78"/>
    </row>
    <row r="75" spans="4:5" s="77" customFormat="1" ht="13.8" x14ac:dyDescent="0.25">
      <c r="E75" s="78"/>
    </row>
    <row r="76" spans="4:5" s="77" customFormat="1" ht="13.8" x14ac:dyDescent="0.25">
      <c r="E76" s="78"/>
    </row>
    <row r="77" spans="4:5" s="77" customFormat="1" ht="13.8" x14ac:dyDescent="0.25">
      <c r="D77" s="79"/>
      <c r="E77" s="78"/>
    </row>
    <row r="78" spans="4:5" s="77" customFormat="1" ht="13.8" x14ac:dyDescent="0.25">
      <c r="D78" s="79"/>
      <c r="E78" s="78"/>
    </row>
    <row r="79" spans="4:5" s="77" customFormat="1" ht="13.8" x14ac:dyDescent="0.25">
      <c r="D79" s="79"/>
      <c r="E79" s="78"/>
    </row>
    <row r="80" spans="4:5" s="77" customFormat="1" ht="13.8" x14ac:dyDescent="0.25">
      <c r="E80" s="78"/>
    </row>
    <row r="81" spans="4:5" s="77" customFormat="1" ht="13.8" x14ac:dyDescent="0.25">
      <c r="D81" s="80"/>
      <c r="E81" s="78"/>
    </row>
    <row r="82" spans="4:5" s="77" customFormat="1" ht="13.8" x14ac:dyDescent="0.25">
      <c r="D82" s="80"/>
      <c r="E82" s="78"/>
    </row>
    <row r="83" spans="4:5" s="77" customFormat="1" ht="13.8" x14ac:dyDescent="0.25">
      <c r="D83" s="80"/>
      <c r="E83" s="78"/>
    </row>
    <row r="84" spans="4:5" s="77" customFormat="1" ht="13.8" x14ac:dyDescent="0.25">
      <c r="D84" s="79"/>
      <c r="E84" s="78"/>
    </row>
    <row r="85" spans="4:5" s="77" customFormat="1" ht="13.8" x14ac:dyDescent="0.25">
      <c r="D85" s="79"/>
      <c r="E85" s="78"/>
    </row>
    <row r="86" spans="4:5" s="77" customFormat="1" ht="13.8" x14ac:dyDescent="0.25">
      <c r="E86" s="78"/>
    </row>
    <row r="87" spans="4:5" s="77" customFormat="1" ht="13.8" x14ac:dyDescent="0.25">
      <c r="E87" s="78"/>
    </row>
    <row r="88" spans="4:5" s="77" customFormat="1" ht="13.8" x14ac:dyDescent="0.25">
      <c r="E88" s="78"/>
    </row>
    <row r="89" spans="4:5" s="77" customFormat="1" ht="13.8" x14ac:dyDescent="0.25">
      <c r="E89" s="78"/>
    </row>
    <row r="90" spans="4:5" s="77" customFormat="1" ht="13.8" x14ac:dyDescent="0.25">
      <c r="E90" s="78"/>
    </row>
    <row r="91" spans="4:5" s="77" customFormat="1" ht="13.8" x14ac:dyDescent="0.25">
      <c r="E91" s="78"/>
    </row>
    <row r="92" spans="4:5" s="77" customFormat="1" ht="13.8" x14ac:dyDescent="0.25">
      <c r="E92" s="78"/>
    </row>
    <row r="93" spans="4:5" s="77" customFormat="1" ht="13.8" x14ac:dyDescent="0.25">
      <c r="E93" s="78"/>
    </row>
    <row r="94" spans="4:5" s="77" customFormat="1" ht="13.8" x14ac:dyDescent="0.25">
      <c r="D94" s="79"/>
      <c r="E94" s="78"/>
    </row>
    <row r="95" spans="4:5" s="77" customFormat="1" ht="13.8" x14ac:dyDescent="0.25">
      <c r="D95" s="79"/>
      <c r="E95" s="78"/>
    </row>
    <row r="96" spans="4:5" s="77" customFormat="1" ht="13.8" x14ac:dyDescent="0.25">
      <c r="E96" s="78"/>
    </row>
    <row r="97" spans="5:5" s="77" customFormat="1" ht="13.8" x14ac:dyDescent="0.25">
      <c r="E97" s="78"/>
    </row>
    <row r="98" spans="5:5" s="75" customFormat="1" ht="13.8" x14ac:dyDescent="0.25">
      <c r="E98" s="76"/>
    </row>
    <row r="99" spans="5:5" s="75" customFormat="1" ht="13.8" x14ac:dyDescent="0.25">
      <c r="E99" s="76"/>
    </row>
    <row r="100" spans="5:5" s="75" customFormat="1" ht="13.8" x14ac:dyDescent="0.25">
      <c r="E100" s="76"/>
    </row>
  </sheetData>
  <protectedRanges>
    <protectedRange sqref="B10:C10" name="Rango1_3_1"/>
  </protectedRanges>
  <mergeCells count="55">
    <mergeCell ref="A57:J57"/>
    <mergeCell ref="A58:J58"/>
    <mergeCell ref="A59:J59"/>
    <mergeCell ref="A61:J61"/>
    <mergeCell ref="A62:J62"/>
    <mergeCell ref="D50:E50"/>
    <mergeCell ref="D51:E51"/>
    <mergeCell ref="D52:E52"/>
    <mergeCell ref="D53:E53"/>
    <mergeCell ref="D54:E54"/>
    <mergeCell ref="H49:J49"/>
    <mergeCell ref="B33:D33"/>
    <mergeCell ref="B34:D34"/>
    <mergeCell ref="A37:J37"/>
    <mergeCell ref="B38:D38"/>
    <mergeCell ref="B39:D39"/>
    <mergeCell ref="B40:D40"/>
    <mergeCell ref="B41:D41"/>
    <mergeCell ref="B42:D42"/>
    <mergeCell ref="B43:D43"/>
    <mergeCell ref="B44:D44"/>
    <mergeCell ref="A49:F49"/>
    <mergeCell ref="B46:D46"/>
    <mergeCell ref="B45:D45"/>
    <mergeCell ref="B15:C15"/>
    <mergeCell ref="A18:J18"/>
    <mergeCell ref="B32:D32"/>
    <mergeCell ref="B20:C20"/>
    <mergeCell ref="B21:C21"/>
    <mergeCell ref="B22:C22"/>
    <mergeCell ref="B23:C23"/>
    <mergeCell ref="A25:J25"/>
    <mergeCell ref="B26:D26"/>
    <mergeCell ref="B27:D27"/>
    <mergeCell ref="B28:D28"/>
    <mergeCell ref="B29:D29"/>
    <mergeCell ref="B30:D30"/>
    <mergeCell ref="B31:D31"/>
    <mergeCell ref="B16:C16"/>
    <mergeCell ref="A63:J63"/>
    <mergeCell ref="A1:J1"/>
    <mergeCell ref="A2:J2"/>
    <mergeCell ref="G3:G4"/>
    <mergeCell ref="J3:J4"/>
    <mergeCell ref="A3:F4"/>
    <mergeCell ref="B19:D19"/>
    <mergeCell ref="A5:J5"/>
    <mergeCell ref="E6:J6"/>
    <mergeCell ref="A8:J8"/>
    <mergeCell ref="B9:C9"/>
    <mergeCell ref="B10:C10"/>
    <mergeCell ref="B11:C11"/>
    <mergeCell ref="B12:C12"/>
    <mergeCell ref="B13:C13"/>
    <mergeCell ref="B14:C14"/>
  </mergeCells>
  <phoneticPr fontId="14" type="noConversion"/>
  <dataValidations disablePrompts="1" count="2">
    <dataValidation type="list" allowBlank="1" showInputMessage="1" showErrorMessage="1" sqref="WVK983074:WVK983081 IY65546:IY65552 SU65546:SU65552 ACQ65546:ACQ65552 AMM65546:AMM65552 AWI65546:AWI65552 BGE65546:BGE65552 BQA65546:BQA65552 BZW65546:BZW65552 CJS65546:CJS65552 CTO65546:CTO65552 DDK65546:DDK65552 DNG65546:DNG65552 DXC65546:DXC65552 EGY65546:EGY65552 EQU65546:EQU65552 FAQ65546:FAQ65552 FKM65546:FKM65552 FUI65546:FUI65552 GEE65546:GEE65552 GOA65546:GOA65552 GXW65546:GXW65552 HHS65546:HHS65552 HRO65546:HRO65552 IBK65546:IBK65552 ILG65546:ILG65552 IVC65546:IVC65552 JEY65546:JEY65552 JOU65546:JOU65552 JYQ65546:JYQ65552 KIM65546:KIM65552 KSI65546:KSI65552 LCE65546:LCE65552 LMA65546:LMA65552 LVW65546:LVW65552 MFS65546:MFS65552 MPO65546:MPO65552 MZK65546:MZK65552 NJG65546:NJG65552 NTC65546:NTC65552 OCY65546:OCY65552 OMU65546:OMU65552 OWQ65546:OWQ65552 PGM65546:PGM65552 PQI65546:PQI65552 QAE65546:QAE65552 QKA65546:QKA65552 QTW65546:QTW65552 RDS65546:RDS65552 RNO65546:RNO65552 RXK65546:RXK65552 SHG65546:SHG65552 SRC65546:SRC65552 TAY65546:TAY65552 TKU65546:TKU65552 TUQ65546:TUQ65552 UEM65546:UEM65552 UOI65546:UOI65552 UYE65546:UYE65552 VIA65546:VIA65552 VRW65546:VRW65552 WBS65546:WBS65552 WLO65546:WLO65552 WVK65546:WVK65552 E131082:E131088 IY131082:IY131088 SU131082:SU131088 ACQ131082:ACQ131088 AMM131082:AMM131088 AWI131082:AWI131088 BGE131082:BGE131088 BQA131082:BQA131088 BZW131082:BZW131088 CJS131082:CJS131088 CTO131082:CTO131088 DDK131082:DDK131088 DNG131082:DNG131088 DXC131082:DXC131088 EGY131082:EGY131088 EQU131082:EQU131088 FAQ131082:FAQ131088 FKM131082:FKM131088 FUI131082:FUI131088 GEE131082:GEE131088 GOA131082:GOA131088 GXW131082:GXW131088 HHS131082:HHS131088 HRO131082:HRO131088 IBK131082:IBK131088 ILG131082:ILG131088 IVC131082:IVC131088 JEY131082:JEY131088 JOU131082:JOU131088 JYQ131082:JYQ131088 KIM131082:KIM131088 KSI131082:KSI131088 LCE131082:LCE131088 LMA131082:LMA131088 LVW131082:LVW131088 MFS131082:MFS131088 MPO131082:MPO131088 MZK131082:MZK131088 NJG131082:NJG131088 NTC131082:NTC131088 OCY131082:OCY131088 OMU131082:OMU131088 OWQ131082:OWQ131088 PGM131082:PGM131088 PQI131082:PQI131088 QAE131082:QAE131088 QKA131082:QKA131088 QTW131082:QTW131088 RDS131082:RDS131088 RNO131082:RNO131088 RXK131082:RXK131088 SHG131082:SHG131088 SRC131082:SRC131088 TAY131082:TAY131088 TKU131082:TKU131088 TUQ131082:TUQ131088 UEM131082:UEM131088 UOI131082:UOI131088 UYE131082:UYE131088 VIA131082:VIA131088 VRW131082:VRW131088 WBS131082:WBS131088 WLO131082:WLO131088 WVK131082:WVK131088 E196618:E196624 IY196618:IY196624 SU196618:SU196624 ACQ196618:ACQ196624 AMM196618:AMM196624 AWI196618:AWI196624 BGE196618:BGE196624 BQA196618:BQA196624 BZW196618:BZW196624 CJS196618:CJS196624 CTO196618:CTO196624 DDK196618:DDK196624 DNG196618:DNG196624 DXC196618:DXC196624 EGY196618:EGY196624 EQU196618:EQU196624 FAQ196618:FAQ196624 FKM196618:FKM196624 FUI196618:FUI196624 GEE196618:GEE196624 GOA196618:GOA196624 GXW196618:GXW196624 HHS196618:HHS196624 HRO196618:HRO196624 IBK196618:IBK196624 ILG196618:ILG196624 IVC196618:IVC196624 JEY196618:JEY196624 JOU196618:JOU196624 JYQ196618:JYQ196624 KIM196618:KIM196624 KSI196618:KSI196624 LCE196618:LCE196624 LMA196618:LMA196624 LVW196618:LVW196624 MFS196618:MFS196624 MPO196618:MPO196624 MZK196618:MZK196624 NJG196618:NJG196624 NTC196618:NTC196624 OCY196618:OCY196624 OMU196618:OMU196624 OWQ196618:OWQ196624 PGM196618:PGM196624 PQI196618:PQI196624 QAE196618:QAE196624 QKA196618:QKA196624 QTW196618:QTW196624 RDS196618:RDS196624 RNO196618:RNO196624 RXK196618:RXK196624 SHG196618:SHG196624 SRC196618:SRC196624 TAY196618:TAY196624 TKU196618:TKU196624 TUQ196618:TUQ196624 UEM196618:UEM196624 UOI196618:UOI196624 UYE196618:UYE196624 VIA196618:VIA196624 VRW196618:VRW196624 WBS196618:WBS196624 WLO196618:WLO196624 WVK196618:WVK196624 E262154:E262160 IY262154:IY262160 SU262154:SU262160 ACQ262154:ACQ262160 AMM262154:AMM262160 AWI262154:AWI262160 BGE262154:BGE262160 BQA262154:BQA262160 BZW262154:BZW262160 CJS262154:CJS262160 CTO262154:CTO262160 DDK262154:DDK262160 DNG262154:DNG262160 DXC262154:DXC262160 EGY262154:EGY262160 EQU262154:EQU262160 FAQ262154:FAQ262160 FKM262154:FKM262160 FUI262154:FUI262160 GEE262154:GEE262160 GOA262154:GOA262160 GXW262154:GXW262160 HHS262154:HHS262160 HRO262154:HRO262160 IBK262154:IBK262160 ILG262154:ILG262160 IVC262154:IVC262160 JEY262154:JEY262160 JOU262154:JOU262160 JYQ262154:JYQ262160 KIM262154:KIM262160 KSI262154:KSI262160 LCE262154:LCE262160 LMA262154:LMA262160 LVW262154:LVW262160 MFS262154:MFS262160 MPO262154:MPO262160 MZK262154:MZK262160 NJG262154:NJG262160 NTC262154:NTC262160 OCY262154:OCY262160 OMU262154:OMU262160 OWQ262154:OWQ262160 PGM262154:PGM262160 PQI262154:PQI262160 QAE262154:QAE262160 QKA262154:QKA262160 QTW262154:QTW262160 RDS262154:RDS262160 RNO262154:RNO262160 RXK262154:RXK262160 SHG262154:SHG262160 SRC262154:SRC262160 TAY262154:TAY262160 TKU262154:TKU262160 TUQ262154:TUQ262160 UEM262154:UEM262160 UOI262154:UOI262160 UYE262154:UYE262160 VIA262154:VIA262160 VRW262154:VRW262160 WBS262154:WBS262160 WLO262154:WLO262160 WVK262154:WVK262160 E327690:E327696 IY327690:IY327696 SU327690:SU327696 ACQ327690:ACQ327696 AMM327690:AMM327696 AWI327690:AWI327696 BGE327690:BGE327696 BQA327690:BQA327696 BZW327690:BZW327696 CJS327690:CJS327696 CTO327690:CTO327696 DDK327690:DDK327696 DNG327690:DNG327696 DXC327690:DXC327696 EGY327690:EGY327696 EQU327690:EQU327696 FAQ327690:FAQ327696 FKM327690:FKM327696 FUI327690:FUI327696 GEE327690:GEE327696 GOA327690:GOA327696 GXW327690:GXW327696 HHS327690:HHS327696 HRO327690:HRO327696 IBK327690:IBK327696 ILG327690:ILG327696 IVC327690:IVC327696 JEY327690:JEY327696 JOU327690:JOU327696 JYQ327690:JYQ327696 KIM327690:KIM327696 KSI327690:KSI327696 LCE327690:LCE327696 LMA327690:LMA327696 LVW327690:LVW327696 MFS327690:MFS327696 MPO327690:MPO327696 MZK327690:MZK327696 NJG327690:NJG327696 NTC327690:NTC327696 OCY327690:OCY327696 OMU327690:OMU327696 OWQ327690:OWQ327696 PGM327690:PGM327696 PQI327690:PQI327696 QAE327690:QAE327696 QKA327690:QKA327696 QTW327690:QTW327696 RDS327690:RDS327696 RNO327690:RNO327696 RXK327690:RXK327696 SHG327690:SHG327696 SRC327690:SRC327696 TAY327690:TAY327696 TKU327690:TKU327696 TUQ327690:TUQ327696 UEM327690:UEM327696 UOI327690:UOI327696 UYE327690:UYE327696 VIA327690:VIA327696 VRW327690:VRW327696 WBS327690:WBS327696 WLO327690:WLO327696 WVK327690:WVK327696 E393226:E393232 IY393226:IY393232 SU393226:SU393232 ACQ393226:ACQ393232 AMM393226:AMM393232 AWI393226:AWI393232 BGE393226:BGE393232 BQA393226:BQA393232 BZW393226:BZW393232 CJS393226:CJS393232 CTO393226:CTO393232 DDK393226:DDK393232 DNG393226:DNG393232 DXC393226:DXC393232 EGY393226:EGY393232 EQU393226:EQU393232 FAQ393226:FAQ393232 FKM393226:FKM393232 FUI393226:FUI393232 GEE393226:GEE393232 GOA393226:GOA393232 GXW393226:GXW393232 HHS393226:HHS393232 HRO393226:HRO393232 IBK393226:IBK393232 ILG393226:ILG393232 IVC393226:IVC393232 JEY393226:JEY393232 JOU393226:JOU393232 JYQ393226:JYQ393232 KIM393226:KIM393232 KSI393226:KSI393232 LCE393226:LCE393232 LMA393226:LMA393232 LVW393226:LVW393232 MFS393226:MFS393232 MPO393226:MPO393232 MZK393226:MZK393232 NJG393226:NJG393232 NTC393226:NTC393232 OCY393226:OCY393232 OMU393226:OMU393232 OWQ393226:OWQ393232 PGM393226:PGM393232 PQI393226:PQI393232 QAE393226:QAE393232 QKA393226:QKA393232 QTW393226:QTW393232 RDS393226:RDS393232 RNO393226:RNO393232 RXK393226:RXK393232 SHG393226:SHG393232 SRC393226:SRC393232 TAY393226:TAY393232 TKU393226:TKU393232 TUQ393226:TUQ393232 UEM393226:UEM393232 UOI393226:UOI393232 UYE393226:UYE393232 VIA393226:VIA393232 VRW393226:VRW393232 WBS393226:WBS393232 WLO393226:WLO393232 WVK393226:WVK393232 E458762:E458768 IY458762:IY458768 SU458762:SU458768 ACQ458762:ACQ458768 AMM458762:AMM458768 AWI458762:AWI458768 BGE458762:BGE458768 BQA458762:BQA458768 BZW458762:BZW458768 CJS458762:CJS458768 CTO458762:CTO458768 DDK458762:DDK458768 DNG458762:DNG458768 DXC458762:DXC458768 EGY458762:EGY458768 EQU458762:EQU458768 FAQ458762:FAQ458768 FKM458762:FKM458768 FUI458762:FUI458768 GEE458762:GEE458768 GOA458762:GOA458768 GXW458762:GXW458768 HHS458762:HHS458768 HRO458762:HRO458768 IBK458762:IBK458768 ILG458762:ILG458768 IVC458762:IVC458768 JEY458762:JEY458768 JOU458762:JOU458768 JYQ458762:JYQ458768 KIM458762:KIM458768 KSI458762:KSI458768 LCE458762:LCE458768 LMA458762:LMA458768 LVW458762:LVW458768 MFS458762:MFS458768 MPO458762:MPO458768 MZK458762:MZK458768 NJG458762:NJG458768 NTC458762:NTC458768 OCY458762:OCY458768 OMU458762:OMU458768 OWQ458762:OWQ458768 PGM458762:PGM458768 PQI458762:PQI458768 QAE458762:QAE458768 QKA458762:QKA458768 QTW458762:QTW458768 RDS458762:RDS458768 RNO458762:RNO458768 RXK458762:RXK458768 SHG458762:SHG458768 SRC458762:SRC458768 TAY458762:TAY458768 TKU458762:TKU458768 TUQ458762:TUQ458768 UEM458762:UEM458768 UOI458762:UOI458768 UYE458762:UYE458768 VIA458762:VIA458768 VRW458762:VRW458768 WBS458762:WBS458768 WLO458762:WLO458768 WVK458762:WVK458768 E524298:E524304 IY524298:IY524304 SU524298:SU524304 ACQ524298:ACQ524304 AMM524298:AMM524304 AWI524298:AWI524304 BGE524298:BGE524304 BQA524298:BQA524304 BZW524298:BZW524304 CJS524298:CJS524304 CTO524298:CTO524304 DDK524298:DDK524304 DNG524298:DNG524304 DXC524298:DXC524304 EGY524298:EGY524304 EQU524298:EQU524304 FAQ524298:FAQ524304 FKM524298:FKM524304 FUI524298:FUI524304 GEE524298:GEE524304 GOA524298:GOA524304 GXW524298:GXW524304 HHS524298:HHS524304 HRO524298:HRO524304 IBK524298:IBK524304 ILG524298:ILG524304 IVC524298:IVC524304 JEY524298:JEY524304 JOU524298:JOU524304 JYQ524298:JYQ524304 KIM524298:KIM524304 KSI524298:KSI524304 LCE524298:LCE524304 LMA524298:LMA524304 LVW524298:LVW524304 MFS524298:MFS524304 MPO524298:MPO524304 MZK524298:MZK524304 NJG524298:NJG524304 NTC524298:NTC524304 OCY524298:OCY524304 OMU524298:OMU524304 OWQ524298:OWQ524304 PGM524298:PGM524304 PQI524298:PQI524304 QAE524298:QAE524304 QKA524298:QKA524304 QTW524298:QTW524304 RDS524298:RDS524304 RNO524298:RNO524304 RXK524298:RXK524304 SHG524298:SHG524304 SRC524298:SRC524304 TAY524298:TAY524304 TKU524298:TKU524304 TUQ524298:TUQ524304 UEM524298:UEM524304 UOI524298:UOI524304 UYE524298:UYE524304 VIA524298:VIA524304 VRW524298:VRW524304 WBS524298:WBS524304 WLO524298:WLO524304 WVK524298:WVK524304 E589834:E589840 IY589834:IY589840 SU589834:SU589840 ACQ589834:ACQ589840 AMM589834:AMM589840 AWI589834:AWI589840 BGE589834:BGE589840 BQA589834:BQA589840 BZW589834:BZW589840 CJS589834:CJS589840 CTO589834:CTO589840 DDK589834:DDK589840 DNG589834:DNG589840 DXC589834:DXC589840 EGY589834:EGY589840 EQU589834:EQU589840 FAQ589834:FAQ589840 FKM589834:FKM589840 FUI589834:FUI589840 GEE589834:GEE589840 GOA589834:GOA589840 GXW589834:GXW589840 HHS589834:HHS589840 HRO589834:HRO589840 IBK589834:IBK589840 ILG589834:ILG589840 IVC589834:IVC589840 JEY589834:JEY589840 JOU589834:JOU589840 JYQ589834:JYQ589840 KIM589834:KIM589840 KSI589834:KSI589840 LCE589834:LCE589840 LMA589834:LMA589840 LVW589834:LVW589840 MFS589834:MFS589840 MPO589834:MPO589840 MZK589834:MZK589840 NJG589834:NJG589840 NTC589834:NTC589840 OCY589834:OCY589840 OMU589834:OMU589840 OWQ589834:OWQ589840 PGM589834:PGM589840 PQI589834:PQI589840 QAE589834:QAE589840 QKA589834:QKA589840 QTW589834:QTW589840 RDS589834:RDS589840 RNO589834:RNO589840 RXK589834:RXK589840 SHG589834:SHG589840 SRC589834:SRC589840 TAY589834:TAY589840 TKU589834:TKU589840 TUQ589834:TUQ589840 UEM589834:UEM589840 UOI589834:UOI589840 UYE589834:UYE589840 VIA589834:VIA589840 VRW589834:VRW589840 WBS589834:WBS589840 WLO589834:WLO589840 WVK589834:WVK589840 E655370:E655376 IY655370:IY655376 SU655370:SU655376 ACQ655370:ACQ655376 AMM655370:AMM655376 AWI655370:AWI655376 BGE655370:BGE655376 BQA655370:BQA655376 BZW655370:BZW655376 CJS655370:CJS655376 CTO655370:CTO655376 DDK655370:DDK655376 DNG655370:DNG655376 DXC655370:DXC655376 EGY655370:EGY655376 EQU655370:EQU655376 FAQ655370:FAQ655376 FKM655370:FKM655376 FUI655370:FUI655376 GEE655370:GEE655376 GOA655370:GOA655376 GXW655370:GXW655376 HHS655370:HHS655376 HRO655370:HRO655376 IBK655370:IBK655376 ILG655370:ILG655376 IVC655370:IVC655376 JEY655370:JEY655376 JOU655370:JOU655376 JYQ655370:JYQ655376 KIM655370:KIM655376 KSI655370:KSI655376 LCE655370:LCE655376 LMA655370:LMA655376 LVW655370:LVW655376 MFS655370:MFS655376 MPO655370:MPO655376 MZK655370:MZK655376 NJG655370:NJG655376 NTC655370:NTC655376 OCY655370:OCY655376 OMU655370:OMU655376 OWQ655370:OWQ655376 PGM655370:PGM655376 PQI655370:PQI655376 QAE655370:QAE655376 QKA655370:QKA655376 QTW655370:QTW655376 RDS655370:RDS655376 RNO655370:RNO655376 RXK655370:RXK655376 SHG655370:SHG655376 SRC655370:SRC655376 TAY655370:TAY655376 TKU655370:TKU655376 TUQ655370:TUQ655376 UEM655370:UEM655376 UOI655370:UOI655376 UYE655370:UYE655376 VIA655370:VIA655376 VRW655370:VRW655376 WBS655370:WBS655376 WLO655370:WLO655376 WVK655370:WVK655376 E720906:E720912 IY720906:IY720912 SU720906:SU720912 ACQ720906:ACQ720912 AMM720906:AMM720912 AWI720906:AWI720912 BGE720906:BGE720912 BQA720906:BQA720912 BZW720906:BZW720912 CJS720906:CJS720912 CTO720906:CTO720912 DDK720906:DDK720912 DNG720906:DNG720912 DXC720906:DXC720912 EGY720906:EGY720912 EQU720906:EQU720912 FAQ720906:FAQ720912 FKM720906:FKM720912 FUI720906:FUI720912 GEE720906:GEE720912 GOA720906:GOA720912 GXW720906:GXW720912 HHS720906:HHS720912 HRO720906:HRO720912 IBK720906:IBK720912 ILG720906:ILG720912 IVC720906:IVC720912 JEY720906:JEY720912 JOU720906:JOU720912 JYQ720906:JYQ720912 KIM720906:KIM720912 KSI720906:KSI720912 LCE720906:LCE720912 LMA720906:LMA720912 LVW720906:LVW720912 MFS720906:MFS720912 MPO720906:MPO720912 MZK720906:MZK720912 NJG720906:NJG720912 NTC720906:NTC720912 OCY720906:OCY720912 OMU720906:OMU720912 OWQ720906:OWQ720912 PGM720906:PGM720912 PQI720906:PQI720912 QAE720906:QAE720912 QKA720906:QKA720912 QTW720906:QTW720912 RDS720906:RDS720912 RNO720906:RNO720912 RXK720906:RXK720912 SHG720906:SHG720912 SRC720906:SRC720912 TAY720906:TAY720912 TKU720906:TKU720912 TUQ720906:TUQ720912 UEM720906:UEM720912 UOI720906:UOI720912 UYE720906:UYE720912 VIA720906:VIA720912 VRW720906:VRW720912 WBS720906:WBS720912 WLO720906:WLO720912 WVK720906:WVK720912 E786442:E786448 IY786442:IY786448 SU786442:SU786448 ACQ786442:ACQ786448 AMM786442:AMM786448 AWI786442:AWI786448 BGE786442:BGE786448 BQA786442:BQA786448 BZW786442:BZW786448 CJS786442:CJS786448 CTO786442:CTO786448 DDK786442:DDK786448 DNG786442:DNG786448 DXC786442:DXC786448 EGY786442:EGY786448 EQU786442:EQU786448 FAQ786442:FAQ786448 FKM786442:FKM786448 FUI786442:FUI786448 GEE786442:GEE786448 GOA786442:GOA786448 GXW786442:GXW786448 HHS786442:HHS786448 HRO786442:HRO786448 IBK786442:IBK786448 ILG786442:ILG786448 IVC786442:IVC786448 JEY786442:JEY786448 JOU786442:JOU786448 JYQ786442:JYQ786448 KIM786442:KIM786448 KSI786442:KSI786448 LCE786442:LCE786448 LMA786442:LMA786448 LVW786442:LVW786448 MFS786442:MFS786448 MPO786442:MPO786448 MZK786442:MZK786448 NJG786442:NJG786448 NTC786442:NTC786448 OCY786442:OCY786448 OMU786442:OMU786448 OWQ786442:OWQ786448 PGM786442:PGM786448 PQI786442:PQI786448 QAE786442:QAE786448 QKA786442:QKA786448 QTW786442:QTW786448 RDS786442:RDS786448 RNO786442:RNO786448 RXK786442:RXK786448 SHG786442:SHG786448 SRC786442:SRC786448 TAY786442:TAY786448 TKU786442:TKU786448 TUQ786442:TUQ786448 UEM786442:UEM786448 UOI786442:UOI786448 UYE786442:UYE786448 VIA786442:VIA786448 VRW786442:VRW786448 WBS786442:WBS786448 WLO786442:WLO786448 WVK786442:WVK786448 E851978:E851984 IY851978:IY851984 SU851978:SU851984 ACQ851978:ACQ851984 AMM851978:AMM851984 AWI851978:AWI851984 BGE851978:BGE851984 BQA851978:BQA851984 BZW851978:BZW851984 CJS851978:CJS851984 CTO851978:CTO851984 DDK851978:DDK851984 DNG851978:DNG851984 DXC851978:DXC851984 EGY851978:EGY851984 EQU851978:EQU851984 FAQ851978:FAQ851984 FKM851978:FKM851984 FUI851978:FUI851984 GEE851978:GEE851984 GOA851978:GOA851984 GXW851978:GXW851984 HHS851978:HHS851984 HRO851978:HRO851984 IBK851978:IBK851984 ILG851978:ILG851984 IVC851978:IVC851984 JEY851978:JEY851984 JOU851978:JOU851984 JYQ851978:JYQ851984 KIM851978:KIM851984 KSI851978:KSI851984 LCE851978:LCE851984 LMA851978:LMA851984 LVW851978:LVW851984 MFS851978:MFS851984 MPO851978:MPO851984 MZK851978:MZK851984 NJG851978:NJG851984 NTC851978:NTC851984 OCY851978:OCY851984 OMU851978:OMU851984 OWQ851978:OWQ851984 PGM851978:PGM851984 PQI851978:PQI851984 QAE851978:QAE851984 QKA851978:QKA851984 QTW851978:QTW851984 RDS851978:RDS851984 RNO851978:RNO851984 RXK851978:RXK851984 SHG851978:SHG851984 SRC851978:SRC851984 TAY851978:TAY851984 TKU851978:TKU851984 TUQ851978:TUQ851984 UEM851978:UEM851984 UOI851978:UOI851984 UYE851978:UYE851984 VIA851978:VIA851984 VRW851978:VRW851984 WBS851978:WBS851984 WLO851978:WLO851984 WVK851978:WVK851984 E917514:E917520 IY917514:IY917520 SU917514:SU917520 ACQ917514:ACQ917520 AMM917514:AMM917520 AWI917514:AWI917520 BGE917514:BGE917520 BQA917514:BQA917520 BZW917514:BZW917520 CJS917514:CJS917520 CTO917514:CTO917520 DDK917514:DDK917520 DNG917514:DNG917520 DXC917514:DXC917520 EGY917514:EGY917520 EQU917514:EQU917520 FAQ917514:FAQ917520 FKM917514:FKM917520 FUI917514:FUI917520 GEE917514:GEE917520 GOA917514:GOA917520 GXW917514:GXW917520 HHS917514:HHS917520 HRO917514:HRO917520 IBK917514:IBK917520 ILG917514:ILG917520 IVC917514:IVC917520 JEY917514:JEY917520 JOU917514:JOU917520 JYQ917514:JYQ917520 KIM917514:KIM917520 KSI917514:KSI917520 LCE917514:LCE917520 LMA917514:LMA917520 LVW917514:LVW917520 MFS917514:MFS917520 MPO917514:MPO917520 MZK917514:MZK917520 NJG917514:NJG917520 NTC917514:NTC917520 OCY917514:OCY917520 OMU917514:OMU917520 OWQ917514:OWQ917520 PGM917514:PGM917520 PQI917514:PQI917520 QAE917514:QAE917520 QKA917514:QKA917520 QTW917514:QTW917520 RDS917514:RDS917520 RNO917514:RNO917520 RXK917514:RXK917520 SHG917514:SHG917520 SRC917514:SRC917520 TAY917514:TAY917520 TKU917514:TKU917520 TUQ917514:TUQ917520 UEM917514:UEM917520 UOI917514:UOI917520 UYE917514:UYE917520 VIA917514:VIA917520 VRW917514:VRW917520 WBS917514:WBS917520 WLO917514:WLO917520 WVK917514:WVK917520 E983050:E983056 IY983050:IY983056 SU983050:SU983056 ACQ983050:ACQ983056 AMM983050:AMM983056 AWI983050:AWI983056 BGE983050:BGE983056 BQA983050:BQA983056 BZW983050:BZW983056 CJS983050:CJS983056 CTO983050:CTO983056 DDK983050:DDK983056 DNG983050:DNG983056 DXC983050:DXC983056 EGY983050:EGY983056 EQU983050:EQU983056 FAQ983050:FAQ983056 FKM983050:FKM983056 FUI983050:FUI983056 GEE983050:GEE983056 GOA983050:GOA983056 GXW983050:GXW983056 HHS983050:HHS983056 HRO983050:HRO983056 IBK983050:IBK983056 ILG983050:ILG983056 IVC983050:IVC983056 JEY983050:JEY983056 JOU983050:JOU983056 JYQ983050:JYQ983056 KIM983050:KIM983056 KSI983050:KSI983056 LCE983050:LCE983056 LMA983050:LMA983056 LVW983050:LVW983056 MFS983050:MFS983056 MPO983050:MPO983056 MZK983050:MZK983056 NJG983050:NJG983056 NTC983050:NTC983056 OCY983050:OCY983056 OMU983050:OMU983056 OWQ983050:OWQ983056 PGM983050:PGM983056 PQI983050:PQI983056 QAE983050:QAE983056 QKA983050:QKA983056 QTW983050:QTW983056 RDS983050:RDS983056 RNO983050:RNO983056 RXK983050:RXK983056 SHG983050:SHG983056 SRC983050:SRC983056 TAY983050:TAY983056 TKU983050:TKU983056 TUQ983050:TUQ983056 UEM983050:UEM983056 UOI983050:UOI983056 UYE983050:UYE983056 VIA983050:VIA983056 VRW983050:VRW983056 WBS983050:WBS983056 WLO983050:WLO983056 WVK983050:WVK983056 E65546:E65552 E65557:E65565 IY65557:IY65565 SU65557:SU65565 ACQ65557:ACQ65565 AMM65557:AMM65565 AWI65557:AWI65565 BGE65557:BGE65565 BQA65557:BQA65565 BZW65557:BZW65565 CJS65557:CJS65565 CTO65557:CTO65565 DDK65557:DDK65565 DNG65557:DNG65565 DXC65557:DXC65565 EGY65557:EGY65565 EQU65557:EQU65565 FAQ65557:FAQ65565 FKM65557:FKM65565 FUI65557:FUI65565 GEE65557:GEE65565 GOA65557:GOA65565 GXW65557:GXW65565 HHS65557:HHS65565 HRO65557:HRO65565 IBK65557:IBK65565 ILG65557:ILG65565 IVC65557:IVC65565 JEY65557:JEY65565 JOU65557:JOU65565 JYQ65557:JYQ65565 KIM65557:KIM65565 KSI65557:KSI65565 LCE65557:LCE65565 LMA65557:LMA65565 LVW65557:LVW65565 MFS65557:MFS65565 MPO65557:MPO65565 MZK65557:MZK65565 NJG65557:NJG65565 NTC65557:NTC65565 OCY65557:OCY65565 OMU65557:OMU65565 OWQ65557:OWQ65565 PGM65557:PGM65565 PQI65557:PQI65565 QAE65557:QAE65565 QKA65557:QKA65565 QTW65557:QTW65565 RDS65557:RDS65565 RNO65557:RNO65565 RXK65557:RXK65565 SHG65557:SHG65565 SRC65557:SRC65565 TAY65557:TAY65565 TKU65557:TKU65565 TUQ65557:TUQ65565 UEM65557:UEM65565 UOI65557:UOI65565 UYE65557:UYE65565 VIA65557:VIA65565 VRW65557:VRW65565 WBS65557:WBS65565 WLO65557:WLO65565 WVK65557:WVK65565 E131093:E131101 IY131093:IY131101 SU131093:SU131101 ACQ131093:ACQ131101 AMM131093:AMM131101 AWI131093:AWI131101 BGE131093:BGE131101 BQA131093:BQA131101 BZW131093:BZW131101 CJS131093:CJS131101 CTO131093:CTO131101 DDK131093:DDK131101 DNG131093:DNG131101 DXC131093:DXC131101 EGY131093:EGY131101 EQU131093:EQU131101 FAQ131093:FAQ131101 FKM131093:FKM131101 FUI131093:FUI131101 GEE131093:GEE131101 GOA131093:GOA131101 GXW131093:GXW131101 HHS131093:HHS131101 HRO131093:HRO131101 IBK131093:IBK131101 ILG131093:ILG131101 IVC131093:IVC131101 JEY131093:JEY131101 JOU131093:JOU131101 JYQ131093:JYQ131101 KIM131093:KIM131101 KSI131093:KSI131101 LCE131093:LCE131101 LMA131093:LMA131101 LVW131093:LVW131101 MFS131093:MFS131101 MPO131093:MPO131101 MZK131093:MZK131101 NJG131093:NJG131101 NTC131093:NTC131101 OCY131093:OCY131101 OMU131093:OMU131101 OWQ131093:OWQ131101 PGM131093:PGM131101 PQI131093:PQI131101 QAE131093:QAE131101 QKA131093:QKA131101 QTW131093:QTW131101 RDS131093:RDS131101 RNO131093:RNO131101 RXK131093:RXK131101 SHG131093:SHG131101 SRC131093:SRC131101 TAY131093:TAY131101 TKU131093:TKU131101 TUQ131093:TUQ131101 UEM131093:UEM131101 UOI131093:UOI131101 UYE131093:UYE131101 VIA131093:VIA131101 VRW131093:VRW131101 WBS131093:WBS131101 WLO131093:WLO131101 WVK131093:WVK131101 E196629:E196637 IY196629:IY196637 SU196629:SU196637 ACQ196629:ACQ196637 AMM196629:AMM196637 AWI196629:AWI196637 BGE196629:BGE196637 BQA196629:BQA196637 BZW196629:BZW196637 CJS196629:CJS196637 CTO196629:CTO196637 DDK196629:DDK196637 DNG196629:DNG196637 DXC196629:DXC196637 EGY196629:EGY196637 EQU196629:EQU196637 FAQ196629:FAQ196637 FKM196629:FKM196637 FUI196629:FUI196637 GEE196629:GEE196637 GOA196629:GOA196637 GXW196629:GXW196637 HHS196629:HHS196637 HRO196629:HRO196637 IBK196629:IBK196637 ILG196629:ILG196637 IVC196629:IVC196637 JEY196629:JEY196637 JOU196629:JOU196637 JYQ196629:JYQ196637 KIM196629:KIM196637 KSI196629:KSI196637 LCE196629:LCE196637 LMA196629:LMA196637 LVW196629:LVW196637 MFS196629:MFS196637 MPO196629:MPO196637 MZK196629:MZK196637 NJG196629:NJG196637 NTC196629:NTC196637 OCY196629:OCY196637 OMU196629:OMU196637 OWQ196629:OWQ196637 PGM196629:PGM196637 PQI196629:PQI196637 QAE196629:QAE196637 QKA196629:QKA196637 QTW196629:QTW196637 RDS196629:RDS196637 RNO196629:RNO196637 RXK196629:RXK196637 SHG196629:SHG196637 SRC196629:SRC196637 TAY196629:TAY196637 TKU196629:TKU196637 TUQ196629:TUQ196637 UEM196629:UEM196637 UOI196629:UOI196637 UYE196629:UYE196637 VIA196629:VIA196637 VRW196629:VRW196637 WBS196629:WBS196637 WLO196629:WLO196637 WVK196629:WVK196637 E262165:E262173 IY262165:IY262173 SU262165:SU262173 ACQ262165:ACQ262173 AMM262165:AMM262173 AWI262165:AWI262173 BGE262165:BGE262173 BQA262165:BQA262173 BZW262165:BZW262173 CJS262165:CJS262173 CTO262165:CTO262173 DDK262165:DDK262173 DNG262165:DNG262173 DXC262165:DXC262173 EGY262165:EGY262173 EQU262165:EQU262173 FAQ262165:FAQ262173 FKM262165:FKM262173 FUI262165:FUI262173 GEE262165:GEE262173 GOA262165:GOA262173 GXW262165:GXW262173 HHS262165:HHS262173 HRO262165:HRO262173 IBK262165:IBK262173 ILG262165:ILG262173 IVC262165:IVC262173 JEY262165:JEY262173 JOU262165:JOU262173 JYQ262165:JYQ262173 KIM262165:KIM262173 KSI262165:KSI262173 LCE262165:LCE262173 LMA262165:LMA262173 LVW262165:LVW262173 MFS262165:MFS262173 MPO262165:MPO262173 MZK262165:MZK262173 NJG262165:NJG262173 NTC262165:NTC262173 OCY262165:OCY262173 OMU262165:OMU262173 OWQ262165:OWQ262173 PGM262165:PGM262173 PQI262165:PQI262173 QAE262165:QAE262173 QKA262165:QKA262173 QTW262165:QTW262173 RDS262165:RDS262173 RNO262165:RNO262173 RXK262165:RXK262173 SHG262165:SHG262173 SRC262165:SRC262173 TAY262165:TAY262173 TKU262165:TKU262173 TUQ262165:TUQ262173 UEM262165:UEM262173 UOI262165:UOI262173 UYE262165:UYE262173 VIA262165:VIA262173 VRW262165:VRW262173 WBS262165:WBS262173 WLO262165:WLO262173 WVK262165:WVK262173 E327701:E327709 IY327701:IY327709 SU327701:SU327709 ACQ327701:ACQ327709 AMM327701:AMM327709 AWI327701:AWI327709 BGE327701:BGE327709 BQA327701:BQA327709 BZW327701:BZW327709 CJS327701:CJS327709 CTO327701:CTO327709 DDK327701:DDK327709 DNG327701:DNG327709 DXC327701:DXC327709 EGY327701:EGY327709 EQU327701:EQU327709 FAQ327701:FAQ327709 FKM327701:FKM327709 FUI327701:FUI327709 GEE327701:GEE327709 GOA327701:GOA327709 GXW327701:GXW327709 HHS327701:HHS327709 HRO327701:HRO327709 IBK327701:IBK327709 ILG327701:ILG327709 IVC327701:IVC327709 JEY327701:JEY327709 JOU327701:JOU327709 JYQ327701:JYQ327709 KIM327701:KIM327709 KSI327701:KSI327709 LCE327701:LCE327709 LMA327701:LMA327709 LVW327701:LVW327709 MFS327701:MFS327709 MPO327701:MPO327709 MZK327701:MZK327709 NJG327701:NJG327709 NTC327701:NTC327709 OCY327701:OCY327709 OMU327701:OMU327709 OWQ327701:OWQ327709 PGM327701:PGM327709 PQI327701:PQI327709 QAE327701:QAE327709 QKA327701:QKA327709 QTW327701:QTW327709 RDS327701:RDS327709 RNO327701:RNO327709 RXK327701:RXK327709 SHG327701:SHG327709 SRC327701:SRC327709 TAY327701:TAY327709 TKU327701:TKU327709 TUQ327701:TUQ327709 UEM327701:UEM327709 UOI327701:UOI327709 UYE327701:UYE327709 VIA327701:VIA327709 VRW327701:VRW327709 WBS327701:WBS327709 WLO327701:WLO327709 WVK327701:WVK327709 E393237:E393245 IY393237:IY393245 SU393237:SU393245 ACQ393237:ACQ393245 AMM393237:AMM393245 AWI393237:AWI393245 BGE393237:BGE393245 BQA393237:BQA393245 BZW393237:BZW393245 CJS393237:CJS393245 CTO393237:CTO393245 DDK393237:DDK393245 DNG393237:DNG393245 DXC393237:DXC393245 EGY393237:EGY393245 EQU393237:EQU393245 FAQ393237:FAQ393245 FKM393237:FKM393245 FUI393237:FUI393245 GEE393237:GEE393245 GOA393237:GOA393245 GXW393237:GXW393245 HHS393237:HHS393245 HRO393237:HRO393245 IBK393237:IBK393245 ILG393237:ILG393245 IVC393237:IVC393245 JEY393237:JEY393245 JOU393237:JOU393245 JYQ393237:JYQ393245 KIM393237:KIM393245 KSI393237:KSI393245 LCE393237:LCE393245 LMA393237:LMA393245 LVW393237:LVW393245 MFS393237:MFS393245 MPO393237:MPO393245 MZK393237:MZK393245 NJG393237:NJG393245 NTC393237:NTC393245 OCY393237:OCY393245 OMU393237:OMU393245 OWQ393237:OWQ393245 PGM393237:PGM393245 PQI393237:PQI393245 QAE393237:QAE393245 QKA393237:QKA393245 QTW393237:QTW393245 RDS393237:RDS393245 RNO393237:RNO393245 RXK393237:RXK393245 SHG393237:SHG393245 SRC393237:SRC393245 TAY393237:TAY393245 TKU393237:TKU393245 TUQ393237:TUQ393245 UEM393237:UEM393245 UOI393237:UOI393245 UYE393237:UYE393245 VIA393237:VIA393245 VRW393237:VRW393245 WBS393237:WBS393245 WLO393237:WLO393245 WVK393237:WVK393245 E458773:E458781 IY458773:IY458781 SU458773:SU458781 ACQ458773:ACQ458781 AMM458773:AMM458781 AWI458773:AWI458781 BGE458773:BGE458781 BQA458773:BQA458781 BZW458773:BZW458781 CJS458773:CJS458781 CTO458773:CTO458781 DDK458773:DDK458781 DNG458773:DNG458781 DXC458773:DXC458781 EGY458773:EGY458781 EQU458773:EQU458781 FAQ458773:FAQ458781 FKM458773:FKM458781 FUI458773:FUI458781 GEE458773:GEE458781 GOA458773:GOA458781 GXW458773:GXW458781 HHS458773:HHS458781 HRO458773:HRO458781 IBK458773:IBK458781 ILG458773:ILG458781 IVC458773:IVC458781 JEY458773:JEY458781 JOU458773:JOU458781 JYQ458773:JYQ458781 KIM458773:KIM458781 KSI458773:KSI458781 LCE458773:LCE458781 LMA458773:LMA458781 LVW458773:LVW458781 MFS458773:MFS458781 MPO458773:MPO458781 MZK458773:MZK458781 NJG458773:NJG458781 NTC458773:NTC458781 OCY458773:OCY458781 OMU458773:OMU458781 OWQ458773:OWQ458781 PGM458773:PGM458781 PQI458773:PQI458781 QAE458773:QAE458781 QKA458773:QKA458781 QTW458773:QTW458781 RDS458773:RDS458781 RNO458773:RNO458781 RXK458773:RXK458781 SHG458773:SHG458781 SRC458773:SRC458781 TAY458773:TAY458781 TKU458773:TKU458781 TUQ458773:TUQ458781 UEM458773:UEM458781 UOI458773:UOI458781 UYE458773:UYE458781 VIA458773:VIA458781 VRW458773:VRW458781 WBS458773:WBS458781 WLO458773:WLO458781 WVK458773:WVK458781 E524309:E524317 IY524309:IY524317 SU524309:SU524317 ACQ524309:ACQ524317 AMM524309:AMM524317 AWI524309:AWI524317 BGE524309:BGE524317 BQA524309:BQA524317 BZW524309:BZW524317 CJS524309:CJS524317 CTO524309:CTO524317 DDK524309:DDK524317 DNG524309:DNG524317 DXC524309:DXC524317 EGY524309:EGY524317 EQU524309:EQU524317 FAQ524309:FAQ524317 FKM524309:FKM524317 FUI524309:FUI524317 GEE524309:GEE524317 GOA524309:GOA524317 GXW524309:GXW524317 HHS524309:HHS524317 HRO524309:HRO524317 IBK524309:IBK524317 ILG524309:ILG524317 IVC524309:IVC524317 JEY524309:JEY524317 JOU524309:JOU524317 JYQ524309:JYQ524317 KIM524309:KIM524317 KSI524309:KSI524317 LCE524309:LCE524317 LMA524309:LMA524317 LVW524309:LVW524317 MFS524309:MFS524317 MPO524309:MPO524317 MZK524309:MZK524317 NJG524309:NJG524317 NTC524309:NTC524317 OCY524309:OCY524317 OMU524309:OMU524317 OWQ524309:OWQ524317 PGM524309:PGM524317 PQI524309:PQI524317 QAE524309:QAE524317 QKA524309:QKA524317 QTW524309:QTW524317 RDS524309:RDS524317 RNO524309:RNO524317 RXK524309:RXK524317 SHG524309:SHG524317 SRC524309:SRC524317 TAY524309:TAY524317 TKU524309:TKU524317 TUQ524309:TUQ524317 UEM524309:UEM524317 UOI524309:UOI524317 UYE524309:UYE524317 VIA524309:VIA524317 VRW524309:VRW524317 WBS524309:WBS524317 WLO524309:WLO524317 WVK524309:WVK524317 E589845:E589853 IY589845:IY589853 SU589845:SU589853 ACQ589845:ACQ589853 AMM589845:AMM589853 AWI589845:AWI589853 BGE589845:BGE589853 BQA589845:BQA589853 BZW589845:BZW589853 CJS589845:CJS589853 CTO589845:CTO589853 DDK589845:DDK589853 DNG589845:DNG589853 DXC589845:DXC589853 EGY589845:EGY589853 EQU589845:EQU589853 FAQ589845:FAQ589853 FKM589845:FKM589853 FUI589845:FUI589853 GEE589845:GEE589853 GOA589845:GOA589853 GXW589845:GXW589853 HHS589845:HHS589853 HRO589845:HRO589853 IBK589845:IBK589853 ILG589845:ILG589853 IVC589845:IVC589853 JEY589845:JEY589853 JOU589845:JOU589853 JYQ589845:JYQ589853 KIM589845:KIM589853 KSI589845:KSI589853 LCE589845:LCE589853 LMA589845:LMA589853 LVW589845:LVW589853 MFS589845:MFS589853 MPO589845:MPO589853 MZK589845:MZK589853 NJG589845:NJG589853 NTC589845:NTC589853 OCY589845:OCY589853 OMU589845:OMU589853 OWQ589845:OWQ589853 PGM589845:PGM589853 PQI589845:PQI589853 QAE589845:QAE589853 QKA589845:QKA589853 QTW589845:QTW589853 RDS589845:RDS589853 RNO589845:RNO589853 RXK589845:RXK589853 SHG589845:SHG589853 SRC589845:SRC589853 TAY589845:TAY589853 TKU589845:TKU589853 TUQ589845:TUQ589853 UEM589845:UEM589853 UOI589845:UOI589853 UYE589845:UYE589853 VIA589845:VIA589853 VRW589845:VRW589853 WBS589845:WBS589853 WLO589845:WLO589853 WVK589845:WVK589853 E655381:E655389 IY655381:IY655389 SU655381:SU655389 ACQ655381:ACQ655389 AMM655381:AMM655389 AWI655381:AWI655389 BGE655381:BGE655389 BQA655381:BQA655389 BZW655381:BZW655389 CJS655381:CJS655389 CTO655381:CTO655389 DDK655381:DDK655389 DNG655381:DNG655389 DXC655381:DXC655389 EGY655381:EGY655389 EQU655381:EQU655389 FAQ655381:FAQ655389 FKM655381:FKM655389 FUI655381:FUI655389 GEE655381:GEE655389 GOA655381:GOA655389 GXW655381:GXW655389 HHS655381:HHS655389 HRO655381:HRO655389 IBK655381:IBK655389 ILG655381:ILG655389 IVC655381:IVC655389 JEY655381:JEY655389 JOU655381:JOU655389 JYQ655381:JYQ655389 KIM655381:KIM655389 KSI655381:KSI655389 LCE655381:LCE655389 LMA655381:LMA655389 LVW655381:LVW655389 MFS655381:MFS655389 MPO655381:MPO655389 MZK655381:MZK655389 NJG655381:NJG655389 NTC655381:NTC655389 OCY655381:OCY655389 OMU655381:OMU655389 OWQ655381:OWQ655389 PGM655381:PGM655389 PQI655381:PQI655389 QAE655381:QAE655389 QKA655381:QKA655389 QTW655381:QTW655389 RDS655381:RDS655389 RNO655381:RNO655389 RXK655381:RXK655389 SHG655381:SHG655389 SRC655381:SRC655389 TAY655381:TAY655389 TKU655381:TKU655389 TUQ655381:TUQ655389 UEM655381:UEM655389 UOI655381:UOI655389 UYE655381:UYE655389 VIA655381:VIA655389 VRW655381:VRW655389 WBS655381:WBS655389 WLO655381:WLO655389 WVK655381:WVK655389 E720917:E720925 IY720917:IY720925 SU720917:SU720925 ACQ720917:ACQ720925 AMM720917:AMM720925 AWI720917:AWI720925 BGE720917:BGE720925 BQA720917:BQA720925 BZW720917:BZW720925 CJS720917:CJS720925 CTO720917:CTO720925 DDK720917:DDK720925 DNG720917:DNG720925 DXC720917:DXC720925 EGY720917:EGY720925 EQU720917:EQU720925 FAQ720917:FAQ720925 FKM720917:FKM720925 FUI720917:FUI720925 GEE720917:GEE720925 GOA720917:GOA720925 GXW720917:GXW720925 HHS720917:HHS720925 HRO720917:HRO720925 IBK720917:IBK720925 ILG720917:ILG720925 IVC720917:IVC720925 JEY720917:JEY720925 JOU720917:JOU720925 JYQ720917:JYQ720925 KIM720917:KIM720925 KSI720917:KSI720925 LCE720917:LCE720925 LMA720917:LMA720925 LVW720917:LVW720925 MFS720917:MFS720925 MPO720917:MPO720925 MZK720917:MZK720925 NJG720917:NJG720925 NTC720917:NTC720925 OCY720917:OCY720925 OMU720917:OMU720925 OWQ720917:OWQ720925 PGM720917:PGM720925 PQI720917:PQI720925 QAE720917:QAE720925 QKA720917:QKA720925 QTW720917:QTW720925 RDS720917:RDS720925 RNO720917:RNO720925 RXK720917:RXK720925 SHG720917:SHG720925 SRC720917:SRC720925 TAY720917:TAY720925 TKU720917:TKU720925 TUQ720917:TUQ720925 UEM720917:UEM720925 UOI720917:UOI720925 UYE720917:UYE720925 VIA720917:VIA720925 VRW720917:VRW720925 WBS720917:WBS720925 WLO720917:WLO720925 WVK720917:WVK720925 E786453:E786461 IY786453:IY786461 SU786453:SU786461 ACQ786453:ACQ786461 AMM786453:AMM786461 AWI786453:AWI786461 BGE786453:BGE786461 BQA786453:BQA786461 BZW786453:BZW786461 CJS786453:CJS786461 CTO786453:CTO786461 DDK786453:DDK786461 DNG786453:DNG786461 DXC786453:DXC786461 EGY786453:EGY786461 EQU786453:EQU786461 FAQ786453:FAQ786461 FKM786453:FKM786461 FUI786453:FUI786461 GEE786453:GEE786461 GOA786453:GOA786461 GXW786453:GXW786461 HHS786453:HHS786461 HRO786453:HRO786461 IBK786453:IBK786461 ILG786453:ILG786461 IVC786453:IVC786461 JEY786453:JEY786461 JOU786453:JOU786461 JYQ786453:JYQ786461 KIM786453:KIM786461 KSI786453:KSI786461 LCE786453:LCE786461 LMA786453:LMA786461 LVW786453:LVW786461 MFS786453:MFS786461 MPO786453:MPO786461 MZK786453:MZK786461 NJG786453:NJG786461 NTC786453:NTC786461 OCY786453:OCY786461 OMU786453:OMU786461 OWQ786453:OWQ786461 PGM786453:PGM786461 PQI786453:PQI786461 QAE786453:QAE786461 QKA786453:QKA786461 QTW786453:QTW786461 RDS786453:RDS786461 RNO786453:RNO786461 RXK786453:RXK786461 SHG786453:SHG786461 SRC786453:SRC786461 TAY786453:TAY786461 TKU786453:TKU786461 TUQ786453:TUQ786461 UEM786453:UEM786461 UOI786453:UOI786461 UYE786453:UYE786461 VIA786453:VIA786461 VRW786453:VRW786461 WBS786453:WBS786461 WLO786453:WLO786461 WVK786453:WVK786461 E851989:E851997 IY851989:IY851997 SU851989:SU851997 ACQ851989:ACQ851997 AMM851989:AMM851997 AWI851989:AWI851997 BGE851989:BGE851997 BQA851989:BQA851997 BZW851989:BZW851997 CJS851989:CJS851997 CTO851989:CTO851997 DDK851989:DDK851997 DNG851989:DNG851997 DXC851989:DXC851997 EGY851989:EGY851997 EQU851989:EQU851997 FAQ851989:FAQ851997 FKM851989:FKM851997 FUI851989:FUI851997 GEE851989:GEE851997 GOA851989:GOA851997 GXW851989:GXW851997 HHS851989:HHS851997 HRO851989:HRO851997 IBK851989:IBK851997 ILG851989:ILG851997 IVC851989:IVC851997 JEY851989:JEY851997 JOU851989:JOU851997 JYQ851989:JYQ851997 KIM851989:KIM851997 KSI851989:KSI851997 LCE851989:LCE851997 LMA851989:LMA851997 LVW851989:LVW851997 MFS851989:MFS851997 MPO851989:MPO851997 MZK851989:MZK851997 NJG851989:NJG851997 NTC851989:NTC851997 OCY851989:OCY851997 OMU851989:OMU851997 OWQ851989:OWQ851997 PGM851989:PGM851997 PQI851989:PQI851997 QAE851989:QAE851997 QKA851989:QKA851997 QTW851989:QTW851997 RDS851989:RDS851997 RNO851989:RNO851997 RXK851989:RXK851997 SHG851989:SHG851997 SRC851989:SRC851997 TAY851989:TAY851997 TKU851989:TKU851997 TUQ851989:TUQ851997 UEM851989:UEM851997 UOI851989:UOI851997 UYE851989:UYE851997 VIA851989:VIA851997 VRW851989:VRW851997 WBS851989:WBS851997 WLO851989:WLO851997 WVK851989:WVK851997 E917525:E917533 IY917525:IY917533 SU917525:SU917533 ACQ917525:ACQ917533 AMM917525:AMM917533 AWI917525:AWI917533 BGE917525:BGE917533 BQA917525:BQA917533 BZW917525:BZW917533 CJS917525:CJS917533 CTO917525:CTO917533 DDK917525:DDK917533 DNG917525:DNG917533 DXC917525:DXC917533 EGY917525:EGY917533 EQU917525:EQU917533 FAQ917525:FAQ917533 FKM917525:FKM917533 FUI917525:FUI917533 GEE917525:GEE917533 GOA917525:GOA917533 GXW917525:GXW917533 HHS917525:HHS917533 HRO917525:HRO917533 IBK917525:IBK917533 ILG917525:ILG917533 IVC917525:IVC917533 JEY917525:JEY917533 JOU917525:JOU917533 JYQ917525:JYQ917533 KIM917525:KIM917533 KSI917525:KSI917533 LCE917525:LCE917533 LMA917525:LMA917533 LVW917525:LVW917533 MFS917525:MFS917533 MPO917525:MPO917533 MZK917525:MZK917533 NJG917525:NJG917533 NTC917525:NTC917533 OCY917525:OCY917533 OMU917525:OMU917533 OWQ917525:OWQ917533 PGM917525:PGM917533 PQI917525:PQI917533 QAE917525:QAE917533 QKA917525:QKA917533 QTW917525:QTW917533 RDS917525:RDS917533 RNO917525:RNO917533 RXK917525:RXK917533 SHG917525:SHG917533 SRC917525:SRC917533 TAY917525:TAY917533 TKU917525:TKU917533 TUQ917525:TUQ917533 UEM917525:UEM917533 UOI917525:UOI917533 UYE917525:UYE917533 VIA917525:VIA917533 VRW917525:VRW917533 WBS917525:WBS917533 WLO917525:WLO917533 WVK917525:WVK917533 E983061:E983069 IY983061:IY983069 SU983061:SU983069 ACQ983061:ACQ983069 AMM983061:AMM983069 AWI983061:AWI983069 BGE983061:BGE983069 BQA983061:BQA983069 BZW983061:BZW983069 CJS983061:CJS983069 CTO983061:CTO983069 DDK983061:DDK983069 DNG983061:DNG983069 DXC983061:DXC983069 EGY983061:EGY983069 EQU983061:EQU983069 FAQ983061:FAQ983069 FKM983061:FKM983069 FUI983061:FUI983069 GEE983061:GEE983069 GOA983061:GOA983069 GXW983061:GXW983069 HHS983061:HHS983069 HRO983061:HRO983069 IBK983061:IBK983069 ILG983061:ILG983069 IVC983061:IVC983069 JEY983061:JEY983069 JOU983061:JOU983069 JYQ983061:JYQ983069 KIM983061:KIM983069 KSI983061:KSI983069 LCE983061:LCE983069 LMA983061:LMA983069 LVW983061:LVW983069 MFS983061:MFS983069 MPO983061:MPO983069 MZK983061:MZK983069 NJG983061:NJG983069 NTC983061:NTC983069 OCY983061:OCY983069 OMU983061:OMU983069 OWQ983061:OWQ983069 PGM983061:PGM983069 PQI983061:PQI983069 QAE983061:QAE983069 QKA983061:QKA983069 QTW983061:QTW983069 RDS983061:RDS983069 RNO983061:RNO983069 RXK983061:RXK983069 SHG983061:SHG983069 SRC983061:SRC983069 TAY983061:TAY983069 TKU983061:TKU983069 TUQ983061:TUQ983069 UEM983061:UEM983069 UOI983061:UOI983069 UYE983061:UYE983069 VIA983061:VIA983069 VRW983061:VRW983069 WBS983061:WBS983069 WLO983061:WLO983069 WVK983061:WVK983069 IY20:IY23 E65570:E65577 IY65570:IY65577 SU65570:SU65577 ACQ65570:ACQ65577 AMM65570:AMM65577 AWI65570:AWI65577 BGE65570:BGE65577 BQA65570:BQA65577 BZW65570:BZW65577 CJS65570:CJS65577 CTO65570:CTO65577 DDK65570:DDK65577 DNG65570:DNG65577 DXC65570:DXC65577 EGY65570:EGY65577 EQU65570:EQU65577 FAQ65570:FAQ65577 FKM65570:FKM65577 FUI65570:FUI65577 GEE65570:GEE65577 GOA65570:GOA65577 GXW65570:GXW65577 HHS65570:HHS65577 HRO65570:HRO65577 IBK65570:IBK65577 ILG65570:ILG65577 IVC65570:IVC65577 JEY65570:JEY65577 JOU65570:JOU65577 JYQ65570:JYQ65577 KIM65570:KIM65577 KSI65570:KSI65577 LCE65570:LCE65577 LMA65570:LMA65577 LVW65570:LVW65577 MFS65570:MFS65577 MPO65570:MPO65577 MZK65570:MZK65577 NJG65570:NJG65577 NTC65570:NTC65577 OCY65570:OCY65577 OMU65570:OMU65577 OWQ65570:OWQ65577 PGM65570:PGM65577 PQI65570:PQI65577 QAE65570:QAE65577 QKA65570:QKA65577 QTW65570:QTW65577 RDS65570:RDS65577 RNO65570:RNO65577 RXK65570:RXK65577 SHG65570:SHG65577 SRC65570:SRC65577 TAY65570:TAY65577 TKU65570:TKU65577 TUQ65570:TUQ65577 UEM65570:UEM65577 UOI65570:UOI65577 UYE65570:UYE65577 VIA65570:VIA65577 VRW65570:VRW65577 WBS65570:WBS65577 WLO65570:WLO65577 WVK65570:WVK65577 E131106:E131113 IY131106:IY131113 SU131106:SU131113 ACQ131106:ACQ131113 AMM131106:AMM131113 AWI131106:AWI131113 BGE131106:BGE131113 BQA131106:BQA131113 BZW131106:BZW131113 CJS131106:CJS131113 CTO131106:CTO131113 DDK131106:DDK131113 DNG131106:DNG131113 DXC131106:DXC131113 EGY131106:EGY131113 EQU131106:EQU131113 FAQ131106:FAQ131113 FKM131106:FKM131113 FUI131106:FUI131113 GEE131106:GEE131113 GOA131106:GOA131113 GXW131106:GXW131113 HHS131106:HHS131113 HRO131106:HRO131113 IBK131106:IBK131113 ILG131106:ILG131113 IVC131106:IVC131113 JEY131106:JEY131113 JOU131106:JOU131113 JYQ131106:JYQ131113 KIM131106:KIM131113 KSI131106:KSI131113 LCE131106:LCE131113 LMA131106:LMA131113 LVW131106:LVW131113 MFS131106:MFS131113 MPO131106:MPO131113 MZK131106:MZK131113 NJG131106:NJG131113 NTC131106:NTC131113 OCY131106:OCY131113 OMU131106:OMU131113 OWQ131106:OWQ131113 PGM131106:PGM131113 PQI131106:PQI131113 QAE131106:QAE131113 QKA131106:QKA131113 QTW131106:QTW131113 RDS131106:RDS131113 RNO131106:RNO131113 RXK131106:RXK131113 SHG131106:SHG131113 SRC131106:SRC131113 TAY131106:TAY131113 TKU131106:TKU131113 TUQ131106:TUQ131113 UEM131106:UEM131113 UOI131106:UOI131113 UYE131106:UYE131113 VIA131106:VIA131113 VRW131106:VRW131113 WBS131106:WBS131113 WLO131106:WLO131113 WVK131106:WVK131113 E196642:E196649 IY196642:IY196649 SU196642:SU196649 ACQ196642:ACQ196649 AMM196642:AMM196649 AWI196642:AWI196649 BGE196642:BGE196649 BQA196642:BQA196649 BZW196642:BZW196649 CJS196642:CJS196649 CTO196642:CTO196649 DDK196642:DDK196649 DNG196642:DNG196649 DXC196642:DXC196649 EGY196642:EGY196649 EQU196642:EQU196649 FAQ196642:FAQ196649 FKM196642:FKM196649 FUI196642:FUI196649 GEE196642:GEE196649 GOA196642:GOA196649 GXW196642:GXW196649 HHS196642:HHS196649 HRO196642:HRO196649 IBK196642:IBK196649 ILG196642:ILG196649 IVC196642:IVC196649 JEY196642:JEY196649 JOU196642:JOU196649 JYQ196642:JYQ196649 KIM196642:KIM196649 KSI196642:KSI196649 LCE196642:LCE196649 LMA196642:LMA196649 LVW196642:LVW196649 MFS196642:MFS196649 MPO196642:MPO196649 MZK196642:MZK196649 NJG196642:NJG196649 NTC196642:NTC196649 OCY196642:OCY196649 OMU196642:OMU196649 OWQ196642:OWQ196649 PGM196642:PGM196649 PQI196642:PQI196649 QAE196642:QAE196649 QKA196642:QKA196649 QTW196642:QTW196649 RDS196642:RDS196649 RNO196642:RNO196649 RXK196642:RXK196649 SHG196642:SHG196649 SRC196642:SRC196649 TAY196642:TAY196649 TKU196642:TKU196649 TUQ196642:TUQ196649 UEM196642:UEM196649 UOI196642:UOI196649 UYE196642:UYE196649 VIA196642:VIA196649 VRW196642:VRW196649 WBS196642:WBS196649 WLO196642:WLO196649 WVK196642:WVK196649 E262178:E262185 IY262178:IY262185 SU262178:SU262185 ACQ262178:ACQ262185 AMM262178:AMM262185 AWI262178:AWI262185 BGE262178:BGE262185 BQA262178:BQA262185 BZW262178:BZW262185 CJS262178:CJS262185 CTO262178:CTO262185 DDK262178:DDK262185 DNG262178:DNG262185 DXC262178:DXC262185 EGY262178:EGY262185 EQU262178:EQU262185 FAQ262178:FAQ262185 FKM262178:FKM262185 FUI262178:FUI262185 GEE262178:GEE262185 GOA262178:GOA262185 GXW262178:GXW262185 HHS262178:HHS262185 HRO262178:HRO262185 IBK262178:IBK262185 ILG262178:ILG262185 IVC262178:IVC262185 JEY262178:JEY262185 JOU262178:JOU262185 JYQ262178:JYQ262185 KIM262178:KIM262185 KSI262178:KSI262185 LCE262178:LCE262185 LMA262178:LMA262185 LVW262178:LVW262185 MFS262178:MFS262185 MPO262178:MPO262185 MZK262178:MZK262185 NJG262178:NJG262185 NTC262178:NTC262185 OCY262178:OCY262185 OMU262178:OMU262185 OWQ262178:OWQ262185 PGM262178:PGM262185 PQI262178:PQI262185 QAE262178:QAE262185 QKA262178:QKA262185 QTW262178:QTW262185 RDS262178:RDS262185 RNO262178:RNO262185 RXK262178:RXK262185 SHG262178:SHG262185 SRC262178:SRC262185 TAY262178:TAY262185 TKU262178:TKU262185 TUQ262178:TUQ262185 UEM262178:UEM262185 UOI262178:UOI262185 UYE262178:UYE262185 VIA262178:VIA262185 VRW262178:VRW262185 WBS262178:WBS262185 WLO262178:WLO262185 WVK262178:WVK262185 E327714:E327721 IY327714:IY327721 SU327714:SU327721 ACQ327714:ACQ327721 AMM327714:AMM327721 AWI327714:AWI327721 BGE327714:BGE327721 BQA327714:BQA327721 BZW327714:BZW327721 CJS327714:CJS327721 CTO327714:CTO327721 DDK327714:DDK327721 DNG327714:DNG327721 DXC327714:DXC327721 EGY327714:EGY327721 EQU327714:EQU327721 FAQ327714:FAQ327721 FKM327714:FKM327721 FUI327714:FUI327721 GEE327714:GEE327721 GOA327714:GOA327721 GXW327714:GXW327721 HHS327714:HHS327721 HRO327714:HRO327721 IBK327714:IBK327721 ILG327714:ILG327721 IVC327714:IVC327721 JEY327714:JEY327721 JOU327714:JOU327721 JYQ327714:JYQ327721 KIM327714:KIM327721 KSI327714:KSI327721 LCE327714:LCE327721 LMA327714:LMA327721 LVW327714:LVW327721 MFS327714:MFS327721 MPO327714:MPO327721 MZK327714:MZK327721 NJG327714:NJG327721 NTC327714:NTC327721 OCY327714:OCY327721 OMU327714:OMU327721 OWQ327714:OWQ327721 PGM327714:PGM327721 PQI327714:PQI327721 QAE327714:QAE327721 QKA327714:QKA327721 QTW327714:QTW327721 RDS327714:RDS327721 RNO327714:RNO327721 RXK327714:RXK327721 SHG327714:SHG327721 SRC327714:SRC327721 TAY327714:TAY327721 TKU327714:TKU327721 TUQ327714:TUQ327721 UEM327714:UEM327721 UOI327714:UOI327721 UYE327714:UYE327721 VIA327714:VIA327721 VRW327714:VRW327721 WBS327714:WBS327721 WLO327714:WLO327721 WVK327714:WVK327721 E393250:E393257 IY393250:IY393257 SU393250:SU393257 ACQ393250:ACQ393257 AMM393250:AMM393257 AWI393250:AWI393257 BGE393250:BGE393257 BQA393250:BQA393257 BZW393250:BZW393257 CJS393250:CJS393257 CTO393250:CTO393257 DDK393250:DDK393257 DNG393250:DNG393257 DXC393250:DXC393257 EGY393250:EGY393257 EQU393250:EQU393257 FAQ393250:FAQ393257 FKM393250:FKM393257 FUI393250:FUI393257 GEE393250:GEE393257 GOA393250:GOA393257 GXW393250:GXW393257 HHS393250:HHS393257 HRO393250:HRO393257 IBK393250:IBK393257 ILG393250:ILG393257 IVC393250:IVC393257 JEY393250:JEY393257 JOU393250:JOU393257 JYQ393250:JYQ393257 KIM393250:KIM393257 KSI393250:KSI393257 LCE393250:LCE393257 LMA393250:LMA393257 LVW393250:LVW393257 MFS393250:MFS393257 MPO393250:MPO393257 MZK393250:MZK393257 NJG393250:NJG393257 NTC393250:NTC393257 OCY393250:OCY393257 OMU393250:OMU393257 OWQ393250:OWQ393257 PGM393250:PGM393257 PQI393250:PQI393257 QAE393250:QAE393257 QKA393250:QKA393257 QTW393250:QTW393257 RDS393250:RDS393257 RNO393250:RNO393257 RXK393250:RXK393257 SHG393250:SHG393257 SRC393250:SRC393257 TAY393250:TAY393257 TKU393250:TKU393257 TUQ393250:TUQ393257 UEM393250:UEM393257 UOI393250:UOI393257 UYE393250:UYE393257 VIA393250:VIA393257 VRW393250:VRW393257 WBS393250:WBS393257 WLO393250:WLO393257 WVK393250:WVK393257 E458786:E458793 IY458786:IY458793 SU458786:SU458793 ACQ458786:ACQ458793 AMM458786:AMM458793 AWI458786:AWI458793 BGE458786:BGE458793 BQA458786:BQA458793 BZW458786:BZW458793 CJS458786:CJS458793 CTO458786:CTO458793 DDK458786:DDK458793 DNG458786:DNG458793 DXC458786:DXC458793 EGY458786:EGY458793 EQU458786:EQU458793 FAQ458786:FAQ458793 FKM458786:FKM458793 FUI458786:FUI458793 GEE458786:GEE458793 GOA458786:GOA458793 GXW458786:GXW458793 HHS458786:HHS458793 HRO458786:HRO458793 IBK458786:IBK458793 ILG458786:ILG458793 IVC458786:IVC458793 JEY458786:JEY458793 JOU458786:JOU458793 JYQ458786:JYQ458793 KIM458786:KIM458793 KSI458786:KSI458793 LCE458786:LCE458793 LMA458786:LMA458793 LVW458786:LVW458793 MFS458786:MFS458793 MPO458786:MPO458793 MZK458786:MZK458793 NJG458786:NJG458793 NTC458786:NTC458793 OCY458786:OCY458793 OMU458786:OMU458793 OWQ458786:OWQ458793 PGM458786:PGM458793 PQI458786:PQI458793 QAE458786:QAE458793 QKA458786:QKA458793 QTW458786:QTW458793 RDS458786:RDS458793 RNO458786:RNO458793 RXK458786:RXK458793 SHG458786:SHG458793 SRC458786:SRC458793 TAY458786:TAY458793 TKU458786:TKU458793 TUQ458786:TUQ458793 UEM458786:UEM458793 UOI458786:UOI458793 UYE458786:UYE458793 VIA458786:VIA458793 VRW458786:VRW458793 WBS458786:WBS458793 WLO458786:WLO458793 WVK458786:WVK458793 E524322:E524329 IY524322:IY524329 SU524322:SU524329 ACQ524322:ACQ524329 AMM524322:AMM524329 AWI524322:AWI524329 BGE524322:BGE524329 BQA524322:BQA524329 BZW524322:BZW524329 CJS524322:CJS524329 CTO524322:CTO524329 DDK524322:DDK524329 DNG524322:DNG524329 DXC524322:DXC524329 EGY524322:EGY524329 EQU524322:EQU524329 FAQ524322:FAQ524329 FKM524322:FKM524329 FUI524322:FUI524329 GEE524322:GEE524329 GOA524322:GOA524329 GXW524322:GXW524329 HHS524322:HHS524329 HRO524322:HRO524329 IBK524322:IBK524329 ILG524322:ILG524329 IVC524322:IVC524329 JEY524322:JEY524329 JOU524322:JOU524329 JYQ524322:JYQ524329 KIM524322:KIM524329 KSI524322:KSI524329 LCE524322:LCE524329 LMA524322:LMA524329 LVW524322:LVW524329 MFS524322:MFS524329 MPO524322:MPO524329 MZK524322:MZK524329 NJG524322:NJG524329 NTC524322:NTC524329 OCY524322:OCY524329 OMU524322:OMU524329 OWQ524322:OWQ524329 PGM524322:PGM524329 PQI524322:PQI524329 QAE524322:QAE524329 QKA524322:QKA524329 QTW524322:QTW524329 RDS524322:RDS524329 RNO524322:RNO524329 RXK524322:RXK524329 SHG524322:SHG524329 SRC524322:SRC524329 TAY524322:TAY524329 TKU524322:TKU524329 TUQ524322:TUQ524329 UEM524322:UEM524329 UOI524322:UOI524329 UYE524322:UYE524329 VIA524322:VIA524329 VRW524322:VRW524329 WBS524322:WBS524329 WLO524322:WLO524329 WVK524322:WVK524329 E589858:E589865 IY589858:IY589865 SU589858:SU589865 ACQ589858:ACQ589865 AMM589858:AMM589865 AWI589858:AWI589865 BGE589858:BGE589865 BQA589858:BQA589865 BZW589858:BZW589865 CJS589858:CJS589865 CTO589858:CTO589865 DDK589858:DDK589865 DNG589858:DNG589865 DXC589858:DXC589865 EGY589858:EGY589865 EQU589858:EQU589865 FAQ589858:FAQ589865 FKM589858:FKM589865 FUI589858:FUI589865 GEE589858:GEE589865 GOA589858:GOA589865 GXW589858:GXW589865 HHS589858:HHS589865 HRO589858:HRO589865 IBK589858:IBK589865 ILG589858:ILG589865 IVC589858:IVC589865 JEY589858:JEY589865 JOU589858:JOU589865 JYQ589858:JYQ589865 KIM589858:KIM589865 KSI589858:KSI589865 LCE589858:LCE589865 LMA589858:LMA589865 LVW589858:LVW589865 MFS589858:MFS589865 MPO589858:MPO589865 MZK589858:MZK589865 NJG589858:NJG589865 NTC589858:NTC589865 OCY589858:OCY589865 OMU589858:OMU589865 OWQ589858:OWQ589865 PGM589858:PGM589865 PQI589858:PQI589865 QAE589858:QAE589865 QKA589858:QKA589865 QTW589858:QTW589865 RDS589858:RDS589865 RNO589858:RNO589865 RXK589858:RXK589865 SHG589858:SHG589865 SRC589858:SRC589865 TAY589858:TAY589865 TKU589858:TKU589865 TUQ589858:TUQ589865 UEM589858:UEM589865 UOI589858:UOI589865 UYE589858:UYE589865 VIA589858:VIA589865 VRW589858:VRW589865 WBS589858:WBS589865 WLO589858:WLO589865 WVK589858:WVK589865 E655394:E655401 IY655394:IY655401 SU655394:SU655401 ACQ655394:ACQ655401 AMM655394:AMM655401 AWI655394:AWI655401 BGE655394:BGE655401 BQA655394:BQA655401 BZW655394:BZW655401 CJS655394:CJS655401 CTO655394:CTO655401 DDK655394:DDK655401 DNG655394:DNG655401 DXC655394:DXC655401 EGY655394:EGY655401 EQU655394:EQU655401 FAQ655394:FAQ655401 FKM655394:FKM655401 FUI655394:FUI655401 GEE655394:GEE655401 GOA655394:GOA655401 GXW655394:GXW655401 HHS655394:HHS655401 HRO655394:HRO655401 IBK655394:IBK655401 ILG655394:ILG655401 IVC655394:IVC655401 JEY655394:JEY655401 JOU655394:JOU655401 JYQ655394:JYQ655401 KIM655394:KIM655401 KSI655394:KSI655401 LCE655394:LCE655401 LMA655394:LMA655401 LVW655394:LVW655401 MFS655394:MFS655401 MPO655394:MPO655401 MZK655394:MZK655401 NJG655394:NJG655401 NTC655394:NTC655401 OCY655394:OCY655401 OMU655394:OMU655401 OWQ655394:OWQ655401 PGM655394:PGM655401 PQI655394:PQI655401 QAE655394:QAE655401 QKA655394:QKA655401 QTW655394:QTW655401 RDS655394:RDS655401 RNO655394:RNO655401 RXK655394:RXK655401 SHG655394:SHG655401 SRC655394:SRC655401 TAY655394:TAY655401 TKU655394:TKU655401 TUQ655394:TUQ655401 UEM655394:UEM655401 UOI655394:UOI655401 UYE655394:UYE655401 VIA655394:VIA655401 VRW655394:VRW655401 WBS655394:WBS655401 WLO655394:WLO655401 WVK655394:WVK655401 E720930:E720937 IY720930:IY720937 SU720930:SU720937 ACQ720930:ACQ720937 AMM720930:AMM720937 AWI720930:AWI720937 BGE720930:BGE720937 BQA720930:BQA720937 BZW720930:BZW720937 CJS720930:CJS720937 CTO720930:CTO720937 DDK720930:DDK720937 DNG720930:DNG720937 DXC720930:DXC720937 EGY720930:EGY720937 EQU720930:EQU720937 FAQ720930:FAQ720937 FKM720930:FKM720937 FUI720930:FUI720937 GEE720930:GEE720937 GOA720930:GOA720937 GXW720930:GXW720937 HHS720930:HHS720937 HRO720930:HRO720937 IBK720930:IBK720937 ILG720930:ILG720937 IVC720930:IVC720937 JEY720930:JEY720937 JOU720930:JOU720937 JYQ720930:JYQ720937 KIM720930:KIM720937 KSI720930:KSI720937 LCE720930:LCE720937 LMA720930:LMA720937 LVW720930:LVW720937 MFS720930:MFS720937 MPO720930:MPO720937 MZK720930:MZK720937 NJG720930:NJG720937 NTC720930:NTC720937 OCY720930:OCY720937 OMU720930:OMU720937 OWQ720930:OWQ720937 PGM720930:PGM720937 PQI720930:PQI720937 QAE720930:QAE720937 QKA720930:QKA720937 QTW720930:QTW720937 RDS720930:RDS720937 RNO720930:RNO720937 RXK720930:RXK720937 SHG720930:SHG720937 SRC720930:SRC720937 TAY720930:TAY720937 TKU720930:TKU720937 TUQ720930:TUQ720937 UEM720930:UEM720937 UOI720930:UOI720937 UYE720930:UYE720937 VIA720930:VIA720937 VRW720930:VRW720937 WBS720930:WBS720937 WLO720930:WLO720937 WVK720930:WVK720937 E786466:E786473 IY786466:IY786473 SU786466:SU786473 ACQ786466:ACQ786473 AMM786466:AMM786473 AWI786466:AWI786473 BGE786466:BGE786473 BQA786466:BQA786473 BZW786466:BZW786473 CJS786466:CJS786473 CTO786466:CTO786473 DDK786466:DDK786473 DNG786466:DNG786473 DXC786466:DXC786473 EGY786466:EGY786473 EQU786466:EQU786473 FAQ786466:FAQ786473 FKM786466:FKM786473 FUI786466:FUI786473 GEE786466:GEE786473 GOA786466:GOA786473 GXW786466:GXW786473 HHS786466:HHS786473 HRO786466:HRO786473 IBK786466:IBK786473 ILG786466:ILG786473 IVC786466:IVC786473 JEY786466:JEY786473 JOU786466:JOU786473 JYQ786466:JYQ786473 KIM786466:KIM786473 KSI786466:KSI786473 LCE786466:LCE786473 LMA786466:LMA786473 LVW786466:LVW786473 MFS786466:MFS786473 MPO786466:MPO786473 MZK786466:MZK786473 NJG786466:NJG786473 NTC786466:NTC786473 OCY786466:OCY786473 OMU786466:OMU786473 OWQ786466:OWQ786473 PGM786466:PGM786473 PQI786466:PQI786473 QAE786466:QAE786473 QKA786466:QKA786473 QTW786466:QTW786473 RDS786466:RDS786473 RNO786466:RNO786473 RXK786466:RXK786473 SHG786466:SHG786473 SRC786466:SRC786473 TAY786466:TAY786473 TKU786466:TKU786473 TUQ786466:TUQ786473 UEM786466:UEM786473 UOI786466:UOI786473 UYE786466:UYE786473 VIA786466:VIA786473 VRW786466:VRW786473 WBS786466:WBS786473 WLO786466:WLO786473 WVK786466:WVK786473 E852002:E852009 IY852002:IY852009 SU852002:SU852009 ACQ852002:ACQ852009 AMM852002:AMM852009 AWI852002:AWI852009 BGE852002:BGE852009 BQA852002:BQA852009 BZW852002:BZW852009 CJS852002:CJS852009 CTO852002:CTO852009 DDK852002:DDK852009 DNG852002:DNG852009 DXC852002:DXC852009 EGY852002:EGY852009 EQU852002:EQU852009 FAQ852002:FAQ852009 FKM852002:FKM852009 FUI852002:FUI852009 GEE852002:GEE852009 GOA852002:GOA852009 GXW852002:GXW852009 HHS852002:HHS852009 HRO852002:HRO852009 IBK852002:IBK852009 ILG852002:ILG852009 IVC852002:IVC852009 JEY852002:JEY852009 JOU852002:JOU852009 JYQ852002:JYQ852009 KIM852002:KIM852009 KSI852002:KSI852009 LCE852002:LCE852009 LMA852002:LMA852009 LVW852002:LVW852009 MFS852002:MFS852009 MPO852002:MPO852009 MZK852002:MZK852009 NJG852002:NJG852009 NTC852002:NTC852009 OCY852002:OCY852009 OMU852002:OMU852009 OWQ852002:OWQ852009 PGM852002:PGM852009 PQI852002:PQI852009 QAE852002:QAE852009 QKA852002:QKA852009 QTW852002:QTW852009 RDS852002:RDS852009 RNO852002:RNO852009 RXK852002:RXK852009 SHG852002:SHG852009 SRC852002:SRC852009 TAY852002:TAY852009 TKU852002:TKU852009 TUQ852002:TUQ852009 UEM852002:UEM852009 UOI852002:UOI852009 UYE852002:UYE852009 VIA852002:VIA852009 VRW852002:VRW852009 WBS852002:WBS852009 WLO852002:WLO852009 WVK852002:WVK852009 E917538:E917545 IY917538:IY917545 SU917538:SU917545 ACQ917538:ACQ917545 AMM917538:AMM917545 AWI917538:AWI917545 BGE917538:BGE917545 BQA917538:BQA917545 BZW917538:BZW917545 CJS917538:CJS917545 CTO917538:CTO917545 DDK917538:DDK917545 DNG917538:DNG917545 DXC917538:DXC917545 EGY917538:EGY917545 EQU917538:EQU917545 FAQ917538:FAQ917545 FKM917538:FKM917545 FUI917538:FUI917545 GEE917538:GEE917545 GOA917538:GOA917545 GXW917538:GXW917545 HHS917538:HHS917545 HRO917538:HRO917545 IBK917538:IBK917545 ILG917538:ILG917545 IVC917538:IVC917545 JEY917538:JEY917545 JOU917538:JOU917545 JYQ917538:JYQ917545 KIM917538:KIM917545 KSI917538:KSI917545 LCE917538:LCE917545 LMA917538:LMA917545 LVW917538:LVW917545 MFS917538:MFS917545 MPO917538:MPO917545 MZK917538:MZK917545 NJG917538:NJG917545 NTC917538:NTC917545 OCY917538:OCY917545 OMU917538:OMU917545 OWQ917538:OWQ917545 PGM917538:PGM917545 PQI917538:PQI917545 QAE917538:QAE917545 QKA917538:QKA917545 QTW917538:QTW917545 RDS917538:RDS917545 RNO917538:RNO917545 RXK917538:RXK917545 SHG917538:SHG917545 SRC917538:SRC917545 TAY917538:TAY917545 TKU917538:TKU917545 TUQ917538:TUQ917545 UEM917538:UEM917545 UOI917538:UOI917545 UYE917538:UYE917545 VIA917538:VIA917545 VRW917538:VRW917545 WBS917538:WBS917545 WLO917538:WLO917545 WVK917538:WVK917545 E983074:E983081 IY983074:IY983081 SU983074:SU983081 ACQ983074:ACQ983081 AMM983074:AMM983081 AWI983074:AWI983081 BGE983074:BGE983081 BQA983074:BQA983081 BZW983074:BZW983081 CJS983074:CJS983081 CTO983074:CTO983081 DDK983074:DDK983081 DNG983074:DNG983081 DXC983074:DXC983081 EGY983074:EGY983081 EQU983074:EQU983081 FAQ983074:FAQ983081 FKM983074:FKM983081 FUI983074:FUI983081 GEE983074:GEE983081 GOA983074:GOA983081 GXW983074:GXW983081 HHS983074:HHS983081 HRO983074:HRO983081 IBK983074:IBK983081 ILG983074:ILG983081 IVC983074:IVC983081 JEY983074:JEY983081 JOU983074:JOU983081 JYQ983074:JYQ983081 KIM983074:KIM983081 KSI983074:KSI983081 LCE983074:LCE983081 LMA983074:LMA983081 LVW983074:LVW983081 MFS983074:MFS983081 MPO983074:MPO983081 MZK983074:MZK983081 NJG983074:NJG983081 NTC983074:NTC983081 OCY983074:OCY983081 OMU983074:OMU983081 OWQ983074:OWQ983081 PGM983074:PGM983081 PQI983074:PQI983081 QAE983074:QAE983081 QKA983074:QKA983081 QTW983074:QTW983081 RDS983074:RDS983081 RNO983074:RNO983081 RXK983074:RXK983081 SHG983074:SHG983081 SRC983074:SRC983081 TAY983074:TAY983081 TKU983074:TKU983081 TUQ983074:TUQ983081 UEM983074:UEM983081 UOI983074:UOI983081 UYE983074:UYE983081 VIA983074:VIA983081 VRW983074:VRW983081 WBS983074:WBS983081 WLO983074:WLO983081 SU20:SU23 ACQ20:ACQ23 AMM20:AMM23 AWI20:AWI23 BGE20:BGE23 BQA20:BQA23 BZW20:BZW23 CJS20:CJS23 CTO20:CTO23 DDK20:DDK23 DNG20:DNG23 DXC20:DXC23 EGY20:EGY23 EQU20:EQU23 FAQ20:FAQ23 FKM20:FKM23 FUI20:FUI23 GEE20:GEE23 GOA20:GOA23 GXW20:GXW23 HHS20:HHS23 HRO20:HRO23 IBK20:IBK23 ILG20:ILG23 IVC20:IVC23 JEY20:JEY23 JOU20:JOU23 JYQ20:JYQ23 KIM20:KIM23 KSI20:KSI23 LCE20:LCE23 LMA20:LMA23 LVW20:LVW23 MFS20:MFS23 MPO20:MPO23 MZK20:MZK23 NJG20:NJG23 NTC20:NTC23 OCY20:OCY23 OMU20:OMU23 OWQ20:OWQ23 PGM20:PGM23 PQI20:PQI23 QAE20:QAE23 QKA20:QKA23 QTW20:QTW23 RDS20:RDS23 RNO20:RNO23 RXK20:RXK23 SHG20:SHG23 SRC20:SRC23 TAY20:TAY23 TKU20:TKU23 TUQ20:TUQ23 UEM20:UEM23 UOI20:UOI23 UYE20:UYE23 VIA20:VIA23 VRW20:VRW23 WBS20:WBS23 WLO20:WLO23 WVK20:WVK23 WVK39:WVK47 WLO39:WLO47 WBS39:WBS47 VRW39:VRW47 VIA39:VIA47 UYE39:UYE47 UOI39:UOI47 UEM39:UEM47 TUQ39:TUQ47 TKU39:TKU47 TAY39:TAY47 SRC39:SRC47 SHG39:SHG47 RXK39:RXK47 RNO39:RNO47 RDS39:RDS47 QTW39:QTW47 QKA39:QKA47 QAE39:QAE47 PQI39:PQI47 PGM39:PGM47 OWQ39:OWQ47 OMU39:OMU47 OCY39:OCY47 NTC39:NTC47 NJG39:NJG47 MZK39:MZK47 MPO39:MPO47 MFS39:MFS47 LVW39:LVW47 LMA39:LMA47 LCE39:LCE47 KSI39:KSI47 KIM39:KIM47 JYQ39:JYQ47 JOU39:JOU47 JEY39:JEY47 IVC39:IVC47 ILG39:ILG47 IBK39:IBK47 HRO39:HRO47 HHS39:HHS47 GXW39:GXW47 GOA39:GOA47 GEE39:GEE47 FUI39:FUI47 FKM39:FKM47 FAQ39:FAQ47 EQU39:EQU47 EGY39:EGY47 DXC39:DXC47 DNG39:DNG47 DDK39:DDK47 CTO39:CTO47 CJS39:CJS47 BZW39:BZW47 BQA39:BQA47 BGE39:BGE47 AWI39:AWI47 AMM39:AMM47 ACQ39:ACQ47 SU39:SU47 IY39:IY47" xr:uid="{3C0887B4-8832-4B1C-854E-B654C4D6053F}">
      <formula1>$D$64:$D$95</formula1>
    </dataValidation>
    <dataValidation type="list" allowBlank="1" showInputMessage="1" showErrorMessage="1" sqref="IY28:IY34 SU28:SU34 ACQ28:ACQ34 AMM28:AMM34 AWI28:AWI34 BGE28:BGE34 BQA28:BQA34 BZW28:BZW34 CJS28:CJS34 CTO28:CTO34 DDK28:DDK34 DNG28:DNG34 DXC28:DXC34 EGY28:EGY34 EQU28:EQU34 FAQ28:FAQ34 FKM28:FKM34 FUI28:FUI34 GEE28:GEE34 GOA28:GOA34 GXW28:GXW34 HHS28:HHS34 HRO28:HRO34 IBK28:IBK34 ILG28:ILG34 IVC28:IVC34 JEY28:JEY34 JOU28:JOU34 JYQ28:JYQ34 KIM28:KIM34 KSI28:KSI34 LCE28:LCE34 LMA28:LMA34 LVW28:LVW34 MFS28:MFS34 MPO28:MPO34 MZK28:MZK34 NJG28:NJG34 NTC28:NTC34 OCY28:OCY34 OMU28:OMU34 OWQ28:OWQ34 PGM28:PGM34 PQI28:PQI34 QAE28:QAE34 QKA28:QKA34 QTW28:QTW34 RDS28:RDS34 RNO28:RNO34 RXK28:RXK34 SHG28:SHG34 SRC28:SRC34 TAY28:TAY34 TKU28:TKU34 TUQ28:TUQ34 UEM28:UEM34 UOI28:UOI34 UYE28:UYE34 VIA28:VIA34 VRW28:VRW34 WBS28:WBS34 WLO28:WLO34 WVK28:WVK34" xr:uid="{4052BFE1-9534-41D7-88CB-BD17E6B15CC8}">
      <formula1>$D$62:$D$83</formula1>
    </dataValidation>
  </dataValidations>
  <pageMargins left="0.70866141732283472" right="0.51181102362204722" top="0.74803149606299213" bottom="1.4960629921259843" header="0.27559055118110237" footer="0.31496062992125984"/>
  <pageSetup paperSize="9" scale="46" orientation="portrait" r:id="rId1"/>
  <ignoredErrors>
    <ignoredError sqref="J54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A.I.U</vt:lpstr>
      <vt:lpstr>A.I.U!Área_de_impresión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guatibonza rojas</dc:creator>
  <cp:lastModifiedBy>Administrador</cp:lastModifiedBy>
  <cp:lastPrinted>2026-09-15T15:51:20Z</cp:lastPrinted>
  <dcterms:created xsi:type="dcterms:W3CDTF">2026-06-12T15:14:52Z</dcterms:created>
  <dcterms:modified xsi:type="dcterms:W3CDTF">2026-09-15T15:51:27Z</dcterms:modified>
</cp:coreProperties>
</file>