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cultura-my.sharepoint.com/personal/fmoncaleano_mincultura_gov_co/Documents/Documentos/AA. Procesos Mincultura/9. Mant. Instalaciones Técnicas/Versión 12.06.26/"/>
    </mc:Choice>
  </mc:AlternateContent>
  <xr:revisionPtr revIDLastSave="1" documentId="8_{52C5AB00-8E62-4D3C-A2DB-34E48732329E}" xr6:coauthVersionLast="47" xr6:coauthVersionMax="47" xr10:uidLastSave="{5541AA50-9D0D-437D-9510-4F8580578B6E}"/>
  <bookViews>
    <workbookView xWindow="-120" yWindow="-120" windowWidth="29040" windowHeight="15720" xr2:uid="{CA9F6A4B-0B2E-4E4F-93E0-97751218C65E}"/>
  </bookViews>
  <sheets>
    <sheet name="CUADRO COMPARATIVO " sheetId="1" r:id="rId1"/>
  </sheets>
  <definedNames>
    <definedName name="_xlnm.Print_Area" localSheetId="0">'CUADRO COMPARATIVO '!$A$2:$P$214</definedName>
    <definedName name="_xlnm.Print_Titles" localSheetId="0">'CUADRO COMPARATIVO '!$6:$12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14" i="1" l="1"/>
  <c r="N208" i="1"/>
  <c r="L208" i="1"/>
  <c r="J208" i="1"/>
  <c r="O208" i="1" s="1"/>
  <c r="P208" i="1" s="1"/>
  <c r="N207" i="1"/>
  <c r="L207" i="1"/>
  <c r="J207" i="1"/>
  <c r="O207" i="1" s="1"/>
  <c r="P207" i="1" s="1"/>
  <c r="N206" i="1"/>
  <c r="L206" i="1"/>
  <c r="J206" i="1"/>
  <c r="O206" i="1" s="1"/>
  <c r="P206" i="1" s="1"/>
  <c r="N205" i="1"/>
  <c r="L205" i="1"/>
  <c r="J205" i="1"/>
  <c r="O205" i="1" s="1"/>
  <c r="P205" i="1" s="1"/>
  <c r="P204" i="1"/>
  <c r="O204" i="1"/>
  <c r="N204" i="1"/>
  <c r="L204" i="1"/>
  <c r="J204" i="1"/>
  <c r="O203" i="1"/>
  <c r="P203" i="1" s="1"/>
  <c r="N203" i="1"/>
  <c r="L203" i="1"/>
  <c r="J203" i="1"/>
  <c r="O202" i="1"/>
  <c r="P202" i="1" s="1"/>
  <c r="N202" i="1"/>
  <c r="L202" i="1"/>
  <c r="J202" i="1"/>
  <c r="N201" i="1"/>
  <c r="L201" i="1"/>
  <c r="J201" i="1"/>
  <c r="O201" i="1" s="1"/>
  <c r="P201" i="1" s="1"/>
  <c r="P200" i="1"/>
  <c r="O200" i="1"/>
  <c r="N200" i="1"/>
  <c r="L200" i="1"/>
  <c r="J200" i="1"/>
  <c r="O199" i="1"/>
  <c r="P199" i="1" s="1"/>
  <c r="N199" i="1"/>
  <c r="L199" i="1"/>
  <c r="J199" i="1"/>
  <c r="O198" i="1"/>
  <c r="P198" i="1" s="1"/>
  <c r="N198" i="1"/>
  <c r="L198" i="1"/>
  <c r="J198" i="1"/>
  <c r="N197" i="1"/>
  <c r="L197" i="1"/>
  <c r="J197" i="1"/>
  <c r="O197" i="1" s="1"/>
  <c r="P197" i="1" s="1"/>
  <c r="P196" i="1"/>
  <c r="O196" i="1"/>
  <c r="N196" i="1"/>
  <c r="L196" i="1"/>
  <c r="J196" i="1"/>
  <c r="O195" i="1"/>
  <c r="P195" i="1" s="1"/>
  <c r="N195" i="1"/>
  <c r="L195" i="1"/>
  <c r="J195" i="1"/>
  <c r="O194" i="1"/>
  <c r="P194" i="1" s="1"/>
  <c r="N194" i="1"/>
  <c r="L194" i="1"/>
  <c r="J194" i="1"/>
  <c r="N193" i="1"/>
  <c r="L193" i="1"/>
  <c r="J193" i="1"/>
  <c r="O193" i="1" s="1"/>
  <c r="P193" i="1" s="1"/>
  <c r="P192" i="1"/>
  <c r="O192" i="1"/>
  <c r="N192" i="1"/>
  <c r="L192" i="1"/>
  <c r="J192" i="1"/>
  <c r="O191" i="1"/>
  <c r="P191" i="1" s="1"/>
  <c r="N191" i="1"/>
  <c r="L191" i="1"/>
  <c r="J191" i="1"/>
  <c r="O190" i="1"/>
  <c r="P190" i="1" s="1"/>
  <c r="N190" i="1"/>
  <c r="L190" i="1"/>
  <c r="J190" i="1"/>
  <c r="N189" i="1"/>
  <c r="L189" i="1"/>
  <c r="J189" i="1"/>
  <c r="O189" i="1" s="1"/>
  <c r="P189" i="1" s="1"/>
  <c r="P188" i="1"/>
  <c r="O188" i="1"/>
  <c r="N188" i="1"/>
  <c r="L188" i="1"/>
  <c r="J188" i="1"/>
  <c r="O187" i="1"/>
  <c r="P187" i="1" s="1"/>
  <c r="N187" i="1"/>
  <c r="L187" i="1"/>
  <c r="J187" i="1"/>
  <c r="O186" i="1"/>
  <c r="P186" i="1" s="1"/>
  <c r="N186" i="1"/>
  <c r="L186" i="1"/>
  <c r="J186" i="1"/>
  <c r="N185" i="1"/>
  <c r="L185" i="1"/>
  <c r="J185" i="1"/>
  <c r="O185" i="1" s="1"/>
  <c r="P185" i="1" s="1"/>
  <c r="P184" i="1"/>
  <c r="O184" i="1"/>
  <c r="N184" i="1"/>
  <c r="L184" i="1"/>
  <c r="J184" i="1"/>
  <c r="O183" i="1"/>
  <c r="P183" i="1" s="1"/>
  <c r="N183" i="1"/>
  <c r="L183" i="1"/>
  <c r="J183" i="1"/>
  <c r="O182" i="1"/>
  <c r="P182" i="1" s="1"/>
  <c r="N182" i="1"/>
  <c r="L182" i="1"/>
  <c r="J182" i="1"/>
  <c r="N181" i="1"/>
  <c r="L181" i="1"/>
  <c r="J181" i="1"/>
  <c r="O181" i="1" s="1"/>
  <c r="P181" i="1" s="1"/>
  <c r="P180" i="1"/>
  <c r="O180" i="1"/>
  <c r="N180" i="1"/>
  <c r="L180" i="1"/>
  <c r="J180" i="1"/>
  <c r="O179" i="1"/>
  <c r="P179" i="1" s="1"/>
  <c r="N179" i="1"/>
  <c r="L179" i="1"/>
  <c r="J179" i="1"/>
  <c r="O178" i="1"/>
  <c r="P178" i="1" s="1"/>
  <c r="N178" i="1"/>
  <c r="L178" i="1"/>
  <c r="J178" i="1"/>
  <c r="N177" i="1"/>
  <c r="L177" i="1"/>
  <c r="J177" i="1"/>
  <c r="O177" i="1" s="1"/>
  <c r="P177" i="1" s="1"/>
  <c r="P176" i="1"/>
  <c r="O176" i="1"/>
  <c r="N176" i="1"/>
  <c r="L176" i="1"/>
  <c r="J176" i="1"/>
  <c r="O175" i="1"/>
  <c r="P175" i="1" s="1"/>
  <c r="N175" i="1"/>
  <c r="L175" i="1"/>
  <c r="J175" i="1"/>
  <c r="O174" i="1"/>
  <c r="P174" i="1" s="1"/>
  <c r="N174" i="1"/>
  <c r="L174" i="1"/>
  <c r="J174" i="1"/>
  <c r="N173" i="1"/>
  <c r="L173" i="1"/>
  <c r="J173" i="1"/>
  <c r="O173" i="1" s="1"/>
  <c r="P173" i="1" s="1"/>
  <c r="P171" i="1"/>
  <c r="O171" i="1"/>
  <c r="N171" i="1"/>
  <c r="L171" i="1"/>
  <c r="J171" i="1"/>
  <c r="O170" i="1"/>
  <c r="P170" i="1" s="1"/>
  <c r="N170" i="1"/>
  <c r="L170" i="1"/>
  <c r="J170" i="1"/>
  <c r="O169" i="1"/>
  <c r="P169" i="1" s="1"/>
  <c r="N169" i="1"/>
  <c r="L169" i="1"/>
  <c r="J169" i="1"/>
  <c r="N168" i="1"/>
  <c r="L168" i="1"/>
  <c r="J168" i="1"/>
  <c r="O168" i="1" s="1"/>
  <c r="P168" i="1" s="1"/>
  <c r="P167" i="1"/>
  <c r="O167" i="1"/>
  <c r="N167" i="1"/>
  <c r="L167" i="1"/>
  <c r="J167" i="1"/>
  <c r="O166" i="1"/>
  <c r="P166" i="1" s="1"/>
  <c r="N166" i="1"/>
  <c r="L166" i="1"/>
  <c r="J166" i="1"/>
  <c r="O165" i="1"/>
  <c r="P165" i="1" s="1"/>
  <c r="N165" i="1"/>
  <c r="L165" i="1"/>
  <c r="J165" i="1"/>
  <c r="N164" i="1"/>
  <c r="L164" i="1"/>
  <c r="J164" i="1"/>
  <c r="O164" i="1" s="1"/>
  <c r="P164" i="1" s="1"/>
  <c r="P163" i="1"/>
  <c r="O163" i="1"/>
  <c r="N163" i="1"/>
  <c r="L163" i="1"/>
  <c r="J163" i="1"/>
  <c r="O162" i="1"/>
  <c r="P162" i="1" s="1"/>
  <c r="N162" i="1"/>
  <c r="L162" i="1"/>
  <c r="J162" i="1"/>
  <c r="O161" i="1"/>
  <c r="P161" i="1" s="1"/>
  <c r="N161" i="1"/>
  <c r="L161" i="1"/>
  <c r="J161" i="1"/>
  <c r="N160" i="1"/>
  <c r="L160" i="1"/>
  <c r="J160" i="1"/>
  <c r="O160" i="1" s="1"/>
  <c r="P160" i="1" s="1"/>
  <c r="P159" i="1"/>
  <c r="O159" i="1"/>
  <c r="N159" i="1"/>
  <c r="L159" i="1"/>
  <c r="J159" i="1"/>
  <c r="O158" i="1"/>
  <c r="P158" i="1" s="1"/>
  <c r="N158" i="1"/>
  <c r="L158" i="1"/>
  <c r="J158" i="1"/>
  <c r="O156" i="1"/>
  <c r="P156" i="1" s="1"/>
  <c r="N156" i="1"/>
  <c r="L156" i="1"/>
  <c r="J156" i="1"/>
  <c r="N155" i="1"/>
  <c r="L155" i="1"/>
  <c r="J155" i="1"/>
  <c r="O155" i="1" s="1"/>
  <c r="P155" i="1" s="1"/>
  <c r="P154" i="1"/>
  <c r="O154" i="1"/>
  <c r="N154" i="1"/>
  <c r="L154" i="1"/>
  <c r="J154" i="1"/>
  <c r="O153" i="1"/>
  <c r="P153" i="1" s="1"/>
  <c r="N153" i="1"/>
  <c r="L153" i="1"/>
  <c r="J153" i="1"/>
  <c r="O152" i="1"/>
  <c r="P152" i="1" s="1"/>
  <c r="N152" i="1"/>
  <c r="L152" i="1"/>
  <c r="J152" i="1"/>
  <c r="N151" i="1"/>
  <c r="L151" i="1"/>
  <c r="J151" i="1"/>
  <c r="O151" i="1" s="1"/>
  <c r="P151" i="1" s="1"/>
  <c r="P150" i="1"/>
  <c r="O150" i="1"/>
  <c r="N150" i="1"/>
  <c r="L150" i="1"/>
  <c r="J150" i="1"/>
  <c r="O149" i="1"/>
  <c r="P149" i="1" s="1"/>
  <c r="N149" i="1"/>
  <c r="L149" i="1"/>
  <c r="J149" i="1"/>
  <c r="O148" i="1"/>
  <c r="P148" i="1" s="1"/>
  <c r="N148" i="1"/>
  <c r="L148" i="1"/>
  <c r="J148" i="1"/>
  <c r="N147" i="1"/>
  <c r="L147" i="1"/>
  <c r="J147" i="1"/>
  <c r="O147" i="1" s="1"/>
  <c r="P147" i="1" s="1"/>
  <c r="P146" i="1"/>
  <c r="O146" i="1"/>
  <c r="N146" i="1"/>
  <c r="L146" i="1"/>
  <c r="J146" i="1"/>
  <c r="O145" i="1"/>
  <c r="P145" i="1" s="1"/>
  <c r="N145" i="1"/>
  <c r="L145" i="1"/>
  <c r="J145" i="1"/>
  <c r="O144" i="1"/>
  <c r="P144" i="1" s="1"/>
  <c r="N144" i="1"/>
  <c r="L144" i="1"/>
  <c r="J144" i="1"/>
  <c r="N143" i="1"/>
  <c r="L143" i="1"/>
  <c r="J143" i="1"/>
  <c r="O143" i="1" s="1"/>
  <c r="P143" i="1" s="1"/>
  <c r="P142" i="1"/>
  <c r="O142" i="1"/>
  <c r="N142" i="1"/>
  <c r="L142" i="1"/>
  <c r="J142" i="1"/>
  <c r="O141" i="1"/>
  <c r="P141" i="1" s="1"/>
  <c r="N141" i="1"/>
  <c r="L141" i="1"/>
  <c r="J141" i="1"/>
  <c r="O140" i="1"/>
  <c r="P140" i="1" s="1"/>
  <c r="N140" i="1"/>
  <c r="L140" i="1"/>
  <c r="J140" i="1"/>
  <c r="N139" i="1"/>
  <c r="L139" i="1"/>
  <c r="J139" i="1"/>
  <c r="O139" i="1" s="1"/>
  <c r="P139" i="1" s="1"/>
  <c r="P138" i="1"/>
  <c r="O138" i="1"/>
  <c r="N138" i="1"/>
  <c r="L138" i="1"/>
  <c r="J138" i="1"/>
  <c r="O137" i="1"/>
  <c r="P137" i="1" s="1"/>
  <c r="N137" i="1"/>
  <c r="L137" i="1"/>
  <c r="J137" i="1"/>
  <c r="O136" i="1"/>
  <c r="P136" i="1" s="1"/>
  <c r="N136" i="1"/>
  <c r="L136" i="1"/>
  <c r="J136" i="1"/>
  <c r="N135" i="1"/>
  <c r="L135" i="1"/>
  <c r="J135" i="1"/>
  <c r="O135" i="1" s="1"/>
  <c r="P135" i="1" s="1"/>
  <c r="P134" i="1"/>
  <c r="O134" i="1"/>
  <c r="N134" i="1"/>
  <c r="L134" i="1"/>
  <c r="J134" i="1"/>
  <c r="O133" i="1"/>
  <c r="P133" i="1" s="1"/>
  <c r="N133" i="1"/>
  <c r="L133" i="1"/>
  <c r="J133" i="1"/>
  <c r="O132" i="1"/>
  <c r="P132" i="1" s="1"/>
  <c r="N132" i="1"/>
  <c r="L132" i="1"/>
  <c r="J132" i="1"/>
  <c r="N131" i="1"/>
  <c r="L131" i="1"/>
  <c r="J131" i="1"/>
  <c r="O131" i="1" s="1"/>
  <c r="P131" i="1" s="1"/>
  <c r="P130" i="1"/>
  <c r="O130" i="1"/>
  <c r="N130" i="1"/>
  <c r="L130" i="1"/>
  <c r="J130" i="1"/>
  <c r="O129" i="1"/>
  <c r="P129" i="1" s="1"/>
  <c r="N129" i="1"/>
  <c r="L129" i="1"/>
  <c r="J129" i="1"/>
  <c r="O128" i="1"/>
  <c r="P128" i="1" s="1"/>
  <c r="N128" i="1"/>
  <c r="L128" i="1"/>
  <c r="J128" i="1"/>
  <c r="N127" i="1"/>
  <c r="L127" i="1"/>
  <c r="J127" i="1"/>
  <c r="O127" i="1" s="1"/>
  <c r="P127" i="1" s="1"/>
  <c r="P126" i="1"/>
  <c r="O126" i="1"/>
  <c r="N126" i="1"/>
  <c r="L126" i="1"/>
  <c r="J126" i="1"/>
  <c r="O125" i="1"/>
  <c r="P125" i="1" s="1"/>
  <c r="N125" i="1"/>
  <c r="L125" i="1"/>
  <c r="J125" i="1"/>
  <c r="O124" i="1"/>
  <c r="P124" i="1" s="1"/>
  <c r="N124" i="1"/>
  <c r="L124" i="1"/>
  <c r="J124" i="1"/>
  <c r="N123" i="1"/>
  <c r="L123" i="1"/>
  <c r="J123" i="1"/>
  <c r="O123" i="1" s="1"/>
  <c r="P123" i="1" s="1"/>
  <c r="P122" i="1"/>
  <c r="O122" i="1"/>
  <c r="N122" i="1"/>
  <c r="L122" i="1"/>
  <c r="J122" i="1"/>
  <c r="O121" i="1"/>
  <c r="P121" i="1" s="1"/>
  <c r="N121" i="1"/>
  <c r="L121" i="1"/>
  <c r="J121" i="1"/>
  <c r="O120" i="1"/>
  <c r="P120" i="1" s="1"/>
  <c r="N120" i="1"/>
  <c r="L120" i="1"/>
  <c r="J120" i="1"/>
  <c r="N119" i="1"/>
  <c r="L119" i="1"/>
  <c r="J119" i="1"/>
  <c r="O119" i="1" s="1"/>
  <c r="P119" i="1" s="1"/>
  <c r="P118" i="1"/>
  <c r="O118" i="1"/>
  <c r="N118" i="1"/>
  <c r="L118" i="1"/>
  <c r="J118" i="1"/>
  <c r="O117" i="1"/>
  <c r="P117" i="1" s="1"/>
  <c r="N117" i="1"/>
  <c r="L117" i="1"/>
  <c r="J117" i="1"/>
  <c r="O116" i="1"/>
  <c r="P116" i="1" s="1"/>
  <c r="N116" i="1"/>
  <c r="L116" i="1"/>
  <c r="J116" i="1"/>
  <c r="N115" i="1"/>
  <c r="L115" i="1"/>
  <c r="J115" i="1"/>
  <c r="O115" i="1" s="1"/>
  <c r="P115" i="1" s="1"/>
  <c r="P114" i="1"/>
  <c r="O114" i="1"/>
  <c r="N114" i="1"/>
  <c r="L114" i="1"/>
  <c r="J114" i="1"/>
  <c r="O113" i="1"/>
  <c r="P113" i="1" s="1"/>
  <c r="N113" i="1"/>
  <c r="L113" i="1"/>
  <c r="J113" i="1"/>
  <c r="O112" i="1"/>
  <c r="P112" i="1" s="1"/>
  <c r="N112" i="1"/>
  <c r="L112" i="1"/>
  <c r="J112" i="1"/>
  <c r="N111" i="1"/>
  <c r="L111" i="1"/>
  <c r="J111" i="1"/>
  <c r="O111" i="1" s="1"/>
  <c r="P111" i="1" s="1"/>
  <c r="O110" i="1"/>
  <c r="P110" i="1" s="1"/>
  <c r="N110" i="1"/>
  <c r="L110" i="1"/>
  <c r="J110" i="1"/>
  <c r="O109" i="1"/>
  <c r="P109" i="1" s="1"/>
  <c r="N109" i="1"/>
  <c r="L109" i="1"/>
  <c r="J109" i="1"/>
  <c r="O108" i="1"/>
  <c r="P108" i="1" s="1"/>
  <c r="N108" i="1"/>
  <c r="L108" i="1"/>
  <c r="J108" i="1"/>
  <c r="N107" i="1"/>
  <c r="L107" i="1"/>
  <c r="J107" i="1"/>
  <c r="O107" i="1" s="1"/>
  <c r="P107" i="1" s="1"/>
  <c r="O106" i="1"/>
  <c r="P106" i="1" s="1"/>
  <c r="N106" i="1"/>
  <c r="L106" i="1"/>
  <c r="J106" i="1"/>
  <c r="O105" i="1"/>
  <c r="P105" i="1" s="1"/>
  <c r="N105" i="1"/>
  <c r="L105" i="1"/>
  <c r="J105" i="1"/>
  <c r="O104" i="1"/>
  <c r="P104" i="1" s="1"/>
  <c r="N104" i="1"/>
  <c r="L104" i="1"/>
  <c r="J104" i="1"/>
  <c r="N103" i="1"/>
  <c r="L103" i="1"/>
  <c r="J103" i="1"/>
  <c r="O103" i="1" s="1"/>
  <c r="P103" i="1" s="1"/>
  <c r="O102" i="1"/>
  <c r="P102" i="1" s="1"/>
  <c r="N102" i="1"/>
  <c r="L102" i="1"/>
  <c r="J102" i="1"/>
  <c r="O101" i="1"/>
  <c r="P101" i="1" s="1"/>
  <c r="N101" i="1"/>
  <c r="L101" i="1"/>
  <c r="J101" i="1"/>
  <c r="N95" i="1"/>
  <c r="L95" i="1"/>
  <c r="J95" i="1"/>
  <c r="O95" i="1" s="1"/>
  <c r="P95" i="1" s="1"/>
  <c r="N94" i="1"/>
  <c r="L94" i="1"/>
  <c r="J94" i="1"/>
  <c r="O94" i="1" s="1"/>
  <c r="P94" i="1" s="1"/>
  <c r="N93" i="1"/>
  <c r="L93" i="1"/>
  <c r="J93" i="1"/>
  <c r="O93" i="1" s="1"/>
  <c r="P93" i="1" s="1"/>
  <c r="N92" i="1"/>
  <c r="L92" i="1"/>
  <c r="J92" i="1"/>
  <c r="O92" i="1" s="1"/>
  <c r="P92" i="1" s="1"/>
  <c r="O91" i="1"/>
  <c r="P91" i="1" s="1"/>
  <c r="N91" i="1"/>
  <c r="L91" i="1"/>
  <c r="J91" i="1"/>
  <c r="N90" i="1"/>
  <c r="L90" i="1"/>
  <c r="J90" i="1"/>
  <c r="O90" i="1" s="1"/>
  <c r="P90" i="1" s="1"/>
  <c r="N89" i="1"/>
  <c r="L89" i="1"/>
  <c r="J89" i="1"/>
  <c r="O89" i="1" s="1"/>
  <c r="P89" i="1" s="1"/>
  <c r="P88" i="1"/>
  <c r="O88" i="1"/>
  <c r="N88" i="1"/>
  <c r="L88" i="1"/>
  <c r="J88" i="1"/>
  <c r="O87" i="1"/>
  <c r="P87" i="1" s="1"/>
  <c r="N87" i="1"/>
  <c r="L87" i="1"/>
  <c r="J87" i="1"/>
  <c r="N86" i="1"/>
  <c r="L86" i="1"/>
  <c r="J86" i="1"/>
  <c r="O86" i="1" s="1"/>
  <c r="P86" i="1" s="1"/>
  <c r="N85" i="1"/>
  <c r="L85" i="1"/>
  <c r="J85" i="1"/>
  <c r="O85" i="1" s="1"/>
  <c r="P85" i="1" s="1"/>
  <c r="P84" i="1"/>
  <c r="O84" i="1"/>
  <c r="N84" i="1"/>
  <c r="L84" i="1"/>
  <c r="J84" i="1"/>
  <c r="O83" i="1"/>
  <c r="P83" i="1" s="1"/>
  <c r="N83" i="1"/>
  <c r="L83" i="1"/>
  <c r="J83" i="1"/>
  <c r="N82" i="1"/>
  <c r="L82" i="1"/>
  <c r="J82" i="1"/>
  <c r="O82" i="1" s="1"/>
  <c r="P82" i="1" s="1"/>
  <c r="N81" i="1"/>
  <c r="L81" i="1"/>
  <c r="J81" i="1"/>
  <c r="O81" i="1" s="1"/>
  <c r="P81" i="1" s="1"/>
  <c r="P80" i="1"/>
  <c r="O80" i="1"/>
  <c r="N80" i="1"/>
  <c r="L80" i="1"/>
  <c r="J80" i="1"/>
  <c r="O79" i="1"/>
  <c r="P79" i="1" s="1"/>
  <c r="N79" i="1"/>
  <c r="L79" i="1"/>
  <c r="J79" i="1"/>
  <c r="N78" i="1"/>
  <c r="L78" i="1"/>
  <c r="J78" i="1"/>
  <c r="O78" i="1" s="1"/>
  <c r="P78" i="1" s="1"/>
  <c r="N77" i="1"/>
  <c r="L77" i="1"/>
  <c r="J77" i="1"/>
  <c r="O77" i="1" s="1"/>
  <c r="P77" i="1" s="1"/>
  <c r="P76" i="1"/>
  <c r="O76" i="1"/>
  <c r="N76" i="1"/>
  <c r="L76" i="1"/>
  <c r="J76" i="1"/>
  <c r="O75" i="1"/>
  <c r="P75" i="1" s="1"/>
  <c r="N75" i="1"/>
  <c r="L75" i="1"/>
  <c r="J75" i="1"/>
  <c r="N74" i="1"/>
  <c r="L74" i="1"/>
  <c r="J74" i="1"/>
  <c r="O74" i="1" s="1"/>
  <c r="P74" i="1" s="1"/>
  <c r="N73" i="1"/>
  <c r="L73" i="1"/>
  <c r="J73" i="1"/>
  <c r="O73" i="1" s="1"/>
  <c r="P73" i="1" s="1"/>
  <c r="P72" i="1"/>
  <c r="O72" i="1"/>
  <c r="N72" i="1"/>
  <c r="L72" i="1"/>
  <c r="J72" i="1"/>
  <c r="O71" i="1"/>
  <c r="P71" i="1" s="1"/>
  <c r="N71" i="1"/>
  <c r="L71" i="1"/>
  <c r="J71" i="1"/>
  <c r="N70" i="1"/>
  <c r="L70" i="1"/>
  <c r="J70" i="1"/>
  <c r="O70" i="1" s="1"/>
  <c r="P70" i="1" s="1"/>
  <c r="N69" i="1"/>
  <c r="L69" i="1"/>
  <c r="J69" i="1"/>
  <c r="O69" i="1" s="1"/>
  <c r="P69" i="1" s="1"/>
  <c r="P67" i="1"/>
  <c r="O67" i="1"/>
  <c r="N67" i="1"/>
  <c r="L67" i="1"/>
  <c r="J67" i="1"/>
  <c r="O66" i="1"/>
  <c r="P66" i="1" s="1"/>
  <c r="N66" i="1"/>
  <c r="L66" i="1"/>
  <c r="J66" i="1"/>
  <c r="N65" i="1"/>
  <c r="L65" i="1"/>
  <c r="J65" i="1"/>
  <c r="O65" i="1" s="1"/>
  <c r="P65" i="1" s="1"/>
  <c r="N64" i="1"/>
  <c r="L64" i="1"/>
  <c r="J64" i="1"/>
  <c r="O64" i="1" s="1"/>
  <c r="P64" i="1" s="1"/>
  <c r="P63" i="1"/>
  <c r="O63" i="1"/>
  <c r="N63" i="1"/>
  <c r="L63" i="1"/>
  <c r="J63" i="1"/>
  <c r="O62" i="1"/>
  <c r="P62" i="1" s="1"/>
  <c r="N62" i="1"/>
  <c r="L62" i="1"/>
  <c r="J62" i="1"/>
  <c r="N61" i="1"/>
  <c r="L61" i="1"/>
  <c r="J61" i="1"/>
  <c r="O61" i="1" s="1"/>
  <c r="P61" i="1" s="1"/>
  <c r="N60" i="1"/>
  <c r="L60" i="1"/>
  <c r="J60" i="1"/>
  <c r="O60" i="1" s="1"/>
  <c r="P60" i="1" s="1"/>
  <c r="P59" i="1"/>
  <c r="O59" i="1"/>
  <c r="N59" i="1"/>
  <c r="L59" i="1"/>
  <c r="J59" i="1"/>
  <c r="O58" i="1"/>
  <c r="P58" i="1" s="1"/>
  <c r="N58" i="1"/>
  <c r="L58" i="1"/>
  <c r="J58" i="1"/>
  <c r="N57" i="1"/>
  <c r="L57" i="1"/>
  <c r="J57" i="1"/>
  <c r="O57" i="1" s="1"/>
  <c r="P57" i="1" s="1"/>
  <c r="N56" i="1"/>
  <c r="L56" i="1"/>
  <c r="J56" i="1"/>
  <c r="O56" i="1" s="1"/>
  <c r="P56" i="1" s="1"/>
  <c r="P55" i="1"/>
  <c r="O55" i="1"/>
  <c r="N55" i="1"/>
  <c r="L55" i="1"/>
  <c r="J55" i="1"/>
  <c r="O54" i="1"/>
  <c r="P54" i="1" s="1"/>
  <c r="N54" i="1"/>
  <c r="L54" i="1"/>
  <c r="J54" i="1"/>
  <c r="N53" i="1"/>
  <c r="L53" i="1"/>
  <c r="J53" i="1"/>
  <c r="O53" i="1" s="1"/>
  <c r="P53" i="1" s="1"/>
  <c r="N52" i="1"/>
  <c r="L52" i="1"/>
  <c r="J52" i="1"/>
  <c r="O52" i="1" s="1"/>
  <c r="P52" i="1" s="1"/>
  <c r="P51" i="1"/>
  <c r="O51" i="1"/>
  <c r="N51" i="1"/>
  <c r="L51" i="1"/>
  <c r="J51" i="1"/>
  <c r="O50" i="1"/>
  <c r="P50" i="1" s="1"/>
  <c r="N50" i="1"/>
  <c r="L50" i="1"/>
  <c r="J50" i="1"/>
  <c r="N49" i="1"/>
  <c r="L49" i="1"/>
  <c r="J49" i="1"/>
  <c r="O49" i="1" s="1"/>
  <c r="P49" i="1" s="1"/>
  <c r="N48" i="1"/>
  <c r="L48" i="1"/>
  <c r="J48" i="1"/>
  <c r="O48" i="1" s="1"/>
  <c r="P48" i="1" s="1"/>
  <c r="P46" i="1"/>
  <c r="O46" i="1"/>
  <c r="N46" i="1"/>
  <c r="L46" i="1"/>
  <c r="J46" i="1"/>
  <c r="O45" i="1"/>
  <c r="P45" i="1" s="1"/>
  <c r="N45" i="1"/>
  <c r="L45" i="1"/>
  <c r="J45" i="1"/>
  <c r="N44" i="1"/>
  <c r="L44" i="1"/>
  <c r="J44" i="1"/>
  <c r="O44" i="1" s="1"/>
  <c r="P44" i="1" s="1"/>
  <c r="N43" i="1"/>
  <c r="L43" i="1"/>
  <c r="J43" i="1"/>
  <c r="O43" i="1" s="1"/>
  <c r="P43" i="1" s="1"/>
  <c r="P42" i="1"/>
  <c r="O42" i="1"/>
  <c r="N42" i="1"/>
  <c r="L42" i="1"/>
  <c r="J42" i="1"/>
  <c r="O40" i="1"/>
  <c r="P40" i="1" s="1"/>
  <c r="N40" i="1"/>
  <c r="L40" i="1"/>
  <c r="J40" i="1"/>
  <c r="N39" i="1"/>
  <c r="L39" i="1"/>
  <c r="J39" i="1"/>
  <c r="O39" i="1" s="1"/>
  <c r="P39" i="1" s="1"/>
  <c r="N38" i="1"/>
  <c r="L38" i="1"/>
  <c r="J38" i="1"/>
  <c r="O38" i="1" s="1"/>
  <c r="P38" i="1" s="1"/>
  <c r="P37" i="1"/>
  <c r="O37" i="1"/>
  <c r="N37" i="1"/>
  <c r="L37" i="1"/>
  <c r="J37" i="1"/>
  <c r="O36" i="1"/>
  <c r="P36" i="1" s="1"/>
  <c r="N36" i="1"/>
  <c r="L36" i="1"/>
  <c r="J36" i="1"/>
  <c r="N35" i="1"/>
  <c r="L35" i="1"/>
  <c r="J35" i="1"/>
  <c r="O35" i="1" s="1"/>
  <c r="P35" i="1" s="1"/>
  <c r="N34" i="1"/>
  <c r="L34" i="1"/>
  <c r="J34" i="1"/>
  <c r="O34" i="1" s="1"/>
  <c r="P34" i="1" s="1"/>
  <c r="P33" i="1"/>
  <c r="O33" i="1"/>
  <c r="N33" i="1"/>
  <c r="L33" i="1"/>
  <c r="J33" i="1"/>
  <c r="O32" i="1"/>
  <c r="P32" i="1" s="1"/>
  <c r="N32" i="1"/>
  <c r="L32" i="1"/>
  <c r="J32" i="1"/>
  <c r="N31" i="1"/>
  <c r="L31" i="1"/>
  <c r="J31" i="1"/>
  <c r="O31" i="1" s="1"/>
  <c r="P31" i="1" s="1"/>
  <c r="N30" i="1"/>
  <c r="L30" i="1"/>
  <c r="J30" i="1"/>
  <c r="O30" i="1" s="1"/>
  <c r="P30" i="1" s="1"/>
  <c r="P29" i="1"/>
  <c r="O29" i="1"/>
  <c r="N29" i="1"/>
  <c r="L29" i="1"/>
  <c r="J29" i="1"/>
  <c r="O28" i="1"/>
  <c r="P28" i="1" s="1"/>
  <c r="N28" i="1"/>
  <c r="L28" i="1"/>
  <c r="J28" i="1"/>
  <c r="N27" i="1"/>
  <c r="L27" i="1"/>
  <c r="J27" i="1"/>
  <c r="O27" i="1" s="1"/>
  <c r="P27" i="1" s="1"/>
  <c r="N26" i="1"/>
  <c r="L26" i="1"/>
  <c r="J26" i="1"/>
  <c r="O26" i="1" s="1"/>
  <c r="P26" i="1" s="1"/>
  <c r="P25" i="1"/>
  <c r="O25" i="1"/>
  <c r="N25" i="1"/>
  <c r="L25" i="1"/>
  <c r="J25" i="1"/>
  <c r="O24" i="1"/>
  <c r="P24" i="1" s="1"/>
  <c r="N24" i="1"/>
  <c r="L24" i="1"/>
  <c r="J24" i="1"/>
  <c r="N23" i="1"/>
  <c r="L23" i="1"/>
  <c r="J23" i="1"/>
  <c r="O23" i="1" s="1"/>
  <c r="P23" i="1" s="1"/>
  <c r="N22" i="1"/>
  <c r="L22" i="1"/>
  <c r="J22" i="1"/>
  <c r="O22" i="1" s="1"/>
  <c r="P22" i="1" s="1"/>
  <c r="P21" i="1"/>
  <c r="O21" i="1"/>
  <c r="N21" i="1"/>
  <c r="L21" i="1"/>
  <c r="J21" i="1"/>
  <c r="O20" i="1"/>
  <c r="P20" i="1" s="1"/>
  <c r="N20" i="1"/>
  <c r="L20" i="1"/>
  <c r="J20" i="1"/>
  <c r="N19" i="1"/>
  <c r="L19" i="1"/>
  <c r="J19" i="1"/>
  <c r="O19" i="1" s="1"/>
  <c r="P19" i="1" s="1"/>
  <c r="N18" i="1"/>
  <c r="L18" i="1"/>
  <c r="J18" i="1"/>
  <c r="O18" i="1" s="1"/>
  <c r="P18" i="1" s="1"/>
  <c r="P17" i="1"/>
  <c r="O17" i="1"/>
  <c r="N17" i="1"/>
  <c r="L17" i="1"/>
  <c r="J17" i="1"/>
  <c r="O16" i="1"/>
  <c r="P16" i="1" s="1"/>
  <c r="N16" i="1"/>
  <c r="L16" i="1"/>
  <c r="J16" i="1"/>
  <c r="N15" i="1"/>
  <c r="L15" i="1"/>
  <c r="J15" i="1"/>
  <c r="O15" i="1" s="1"/>
  <c r="P15" i="1" s="1"/>
  <c r="N14" i="1"/>
  <c r="L14" i="1"/>
  <c r="J14" i="1"/>
  <c r="O14" i="1" s="1"/>
  <c r="P14" i="1" s="1"/>
  <c r="O210" i="1" l="1"/>
  <c r="P213" i="1" s="1"/>
  <c r="P97" i="1"/>
  <c r="P212" i="1" s="1"/>
</calcChain>
</file>

<file path=xl/sharedStrings.xml><?xml version="1.0" encoding="utf-8"?>
<sst xmlns="http://schemas.openxmlformats.org/spreadsheetml/2006/main" count="688" uniqueCount="412">
  <si>
    <t xml:space="preserve">CUADRO COMPARATIVO MANTENIMIENTO DE INSTALACIONES TÉCNICAS 2026 </t>
  </si>
  <si>
    <t xml:space="preserve">
Objeto: Mantenimiento preventivo y correctivo de las instalaciones técnicas en las sedes del Ministerio de las Culturas, las artes y los saberes, y/o en predios e inmuebles donde la entidad llegará a hacer responsable.</t>
  </si>
  <si>
    <t>ING MAURICIO Muñoz ROJAS</t>
  </si>
  <si>
    <t xml:space="preserve">ING. SANDRA DIEZ OLGUIN </t>
  </si>
  <si>
    <t xml:space="preserve">DISEÑOS Y CONSTRUCCIONES </t>
  </si>
  <si>
    <t>ANÁLISIS DE PRECIOS UNITARIOS 
INCLUIDO IVA</t>
  </si>
  <si>
    <t xml:space="preserve">ÍTEM
Capitulo </t>
  </si>
  <si>
    <t>DESCRIPCIÓN DEL BIEN O SERVICIO</t>
  </si>
  <si>
    <t xml:space="preserve">SEDES - CIUDAD </t>
  </si>
  <si>
    <t>UNIDAD</t>
  </si>
  <si>
    <t>CANTIDAD SISTEMAS</t>
  </si>
  <si>
    <t xml:space="preserve">RUTINAS DE MANTENIMIENTOS </t>
  </si>
  <si>
    <t>VALOR UNITARIO (SIN IVA)</t>
  </si>
  <si>
    <t>VALOR UNITARIO (IVA INCLUIDO)</t>
  </si>
  <si>
    <t xml:space="preserve">VALO PROMERDIO INITARIO 
 (INCLIDO IVA) </t>
  </si>
  <si>
    <t>VALOR TOTAL  PROMEDIO DE MANTENIMIENTOS</t>
  </si>
  <si>
    <t>Capitulo No.1</t>
  </si>
  <si>
    <t>SISTEMAS DE BOMBEO DE AGUA POTABLE, AGUAS LLUVIAS, AGUAS NEGRAS Y RED CONTRA INCENDIOS - VER ANEXO TÉCNICO</t>
  </si>
  <si>
    <t>1.1</t>
  </si>
  <si>
    <t xml:space="preserve">SISTEMA DE BOMBEO AGUA POTABLE </t>
  </si>
  <si>
    <t>Palacio Echeverry  - BOGOTÁ D.C.</t>
  </si>
  <si>
    <t xml:space="preserve">Rutina </t>
  </si>
  <si>
    <t>1.2</t>
  </si>
  <si>
    <t xml:space="preserve">SISTEMA DE BOMBEO RED CONTRAINCENDIOS  </t>
  </si>
  <si>
    <t>Palacio Echeverry - BOGOTÁ D.C.</t>
  </si>
  <si>
    <t>1.3</t>
  </si>
  <si>
    <t>SISTEMA DE BOMBEO AGUA POTABLE</t>
  </si>
  <si>
    <t>Santa Clara - BOGOTÁ D.C.</t>
  </si>
  <si>
    <t>1.4</t>
  </si>
  <si>
    <t>1.5</t>
  </si>
  <si>
    <t>Biblioteca Nacional - BOGOTÁ D.C.</t>
  </si>
  <si>
    <t>1.6</t>
  </si>
  <si>
    <t>1.7</t>
  </si>
  <si>
    <t xml:space="preserve">SISTEMA DE BOMBEO AGUA POTABLE FUENTE DECORATIVA </t>
  </si>
  <si>
    <t>Museo Casa de la Independencia - BOGOTÁ D.C.</t>
  </si>
  <si>
    <t>1.8</t>
  </si>
  <si>
    <t>Museo Casa de la Independencia- BOGOTÁ D.C.</t>
  </si>
  <si>
    <t>1.9</t>
  </si>
  <si>
    <t>Casa Abadía- BOGOTÁ D.C.</t>
  </si>
  <si>
    <t>1.10</t>
  </si>
  <si>
    <t>Museo de Arte Colonial - BOGOTÁ D.C.</t>
  </si>
  <si>
    <t>1.11</t>
  </si>
  <si>
    <t>Museo Quinta de Bolívar - BOGOTÁ D.C.</t>
  </si>
  <si>
    <t>1.12</t>
  </si>
  <si>
    <t>Teatro Colon - BOGOTÁ D.C.</t>
  </si>
  <si>
    <t>1.13</t>
  </si>
  <si>
    <t>MANTENIMIENTO PREVENTIVO Y CORRECTIVO DEL EQUIPAMIENTO DE LOS BAÑOS DEL TEATRO COLÓN</t>
  </si>
  <si>
    <t>1.14</t>
  </si>
  <si>
    <t>Teatro Colon- BOGOTÁ D.C.</t>
  </si>
  <si>
    <t>1.15</t>
  </si>
  <si>
    <t>Centro Nacional de las Artes - BOGOTÁ D.C.</t>
  </si>
  <si>
    <t>1.16</t>
  </si>
  <si>
    <t xml:space="preserve">SISTEMA DE BOMBEO AGUAS LLUVIAS </t>
  </si>
  <si>
    <t>1.17</t>
  </si>
  <si>
    <t>SISTEMA DE BOMBEO AGUAS NEGRAS</t>
  </si>
  <si>
    <t>1.18</t>
  </si>
  <si>
    <t>1.19</t>
  </si>
  <si>
    <t>Museo Nacional - BOGOTÁ D.C.</t>
  </si>
  <si>
    <t>1.20</t>
  </si>
  <si>
    <t xml:space="preserve">SISTEMA DE BOMBEO RED CONTRA INCENDIOS </t>
  </si>
  <si>
    <t>Museo Nacional  - BOGOTÁ D.C.</t>
  </si>
  <si>
    <t>1.21</t>
  </si>
  <si>
    <t>Museo Nacional FRACMENTOS  - BOGOTÁ D.C.</t>
  </si>
  <si>
    <t>1.22</t>
  </si>
  <si>
    <t xml:space="preserve">Parque Gran Colombiano - VILLA DEL ROSARIO - NORTE DE SANTANDER  (Lago del parque) </t>
  </si>
  <si>
    <t>1.23</t>
  </si>
  <si>
    <t>Parque Gran Colombiano - VILLA DEL ROSARIO - NORTE DE SANTANDER - (Cenotafio Parque)</t>
  </si>
  <si>
    <t>1.24</t>
  </si>
  <si>
    <t>Parque Gran Colombiano- (VILLA DEL ROSARIO - NORTE DE SANTANDER (Espejo de agua parque)</t>
  </si>
  <si>
    <t>1.25</t>
  </si>
  <si>
    <t>Parque Gran Colombiano VILLA DEL ROSARIO - NORTE DE SANTANDER -  (Baños Parque)</t>
  </si>
  <si>
    <t>1.26</t>
  </si>
  <si>
    <t>Casa Museo Rafael Núñez (CARTAGENA DE INDIAS)</t>
  </si>
  <si>
    <t>1.27</t>
  </si>
  <si>
    <t>Estación dela Sabana - BOGOTÁ D.C. (Edificio 5)</t>
  </si>
  <si>
    <t>Capitulo No.2</t>
  </si>
  <si>
    <t>SISTEMAS DE PLANTAS ELECTRICAS -  VER ANEXO TÉCNICO</t>
  </si>
  <si>
    <t>2.1</t>
  </si>
  <si>
    <t>PLANTAS ELECTRICAS</t>
  </si>
  <si>
    <t>2.2</t>
  </si>
  <si>
    <t>2.3</t>
  </si>
  <si>
    <t>2.4</t>
  </si>
  <si>
    <t>2.5</t>
  </si>
  <si>
    <t>Capitulo No.3</t>
  </si>
  <si>
    <t>SISTEMAS DE AIRES ACONDICIONADOS -  VER ANEXO TÉCNICO</t>
  </si>
  <si>
    <t>3.1</t>
  </si>
  <si>
    <t xml:space="preserve">SISTEMAS DE AIRES ACONDICIONADOS </t>
  </si>
  <si>
    <t>3.2</t>
  </si>
  <si>
    <t>Casa Abadía - BOGOTÁ D.C.</t>
  </si>
  <si>
    <t>3.3</t>
  </si>
  <si>
    <t>3.4</t>
  </si>
  <si>
    <t xml:space="preserve">SISTEMAS DE AIRES ACONDICIONADOS   </t>
  </si>
  <si>
    <t>3.5</t>
  </si>
  <si>
    <t>3.6</t>
  </si>
  <si>
    <t>Centro Nacional de las Artes- BOGOTÁ D.C. (Cubierta Bloque A)</t>
  </si>
  <si>
    <t>3.7</t>
  </si>
  <si>
    <t>Centro Nacional de las Artes - BOGOTÁ D.C. (Piso 8 bloque A-B)</t>
  </si>
  <si>
    <t>3.8</t>
  </si>
  <si>
    <t>Centro Nacional de las Artes (BOGOTÁ)-(Piso 7 bloque A-B)</t>
  </si>
  <si>
    <t>3.9</t>
  </si>
  <si>
    <t>Centro Nacional de las Artes- BOGOTÁ D.C. (Piso 6 bloque A-B)</t>
  </si>
  <si>
    <t>3.10</t>
  </si>
  <si>
    <t>Centro Nacional de las Artes - BOGOTÁ D.C.(Piso 5 bloque A-B)</t>
  </si>
  <si>
    <t>3.11</t>
  </si>
  <si>
    <t>Centro Nacional de las Artes - BOGOTÁ D.C. (Piso 4 bloque A-B)</t>
  </si>
  <si>
    <t>3.12</t>
  </si>
  <si>
    <t>Centro Nacional de las Artes - BOGOTÁ D.C. (Piso 3 bloque A-B)</t>
  </si>
  <si>
    <t>3.13</t>
  </si>
  <si>
    <t>Centro Nacional de las Artes - BOGOTÁ D.C.(Piso 1 bloque A-B-C)</t>
  </si>
  <si>
    <t>3.14</t>
  </si>
  <si>
    <t>Centro Nacional de las Artes - BOGOTÁ D.C. (Sótano 1 bloque A-B-C)</t>
  </si>
  <si>
    <t>3.15</t>
  </si>
  <si>
    <t>Centro Nacional de las Artes - BOGOTÁ D.C. (Sótano 2 bloque A-B-C)</t>
  </si>
  <si>
    <t>3.16</t>
  </si>
  <si>
    <t>Centro Nacional de las Artes- BOGOTÁ D.C.(Sótano 3 bloque B-C)</t>
  </si>
  <si>
    <t>3.17</t>
  </si>
  <si>
    <t>Centro Nacional de las Artes - BOGOTÁ D.C.(Sótano 4 bloque B-C)</t>
  </si>
  <si>
    <t>3.18</t>
  </si>
  <si>
    <t>Centro Nacional de las Artes- BOGOTÁ D.C.(Sótano 4 bloque B-C)</t>
  </si>
  <si>
    <t>3.19</t>
  </si>
  <si>
    <t>SISTEMAS DE AIRES ACONDICIONADOS - A</t>
  </si>
  <si>
    <t xml:space="preserve">Casa Bolívar -CARTAGENA DE INDIAS  </t>
  </si>
  <si>
    <t>3.20</t>
  </si>
  <si>
    <t>SISTEMAS DE AIRES ACONDICIONADOS - B</t>
  </si>
  <si>
    <t>Capítulo No. 4</t>
  </si>
  <si>
    <t>RECARGA Y MANTENIMIENTO DE EXTINTORES - VER ANEXO TÉCNICO</t>
  </si>
  <si>
    <t>4.1</t>
  </si>
  <si>
    <t xml:space="preserve">RECARGA Y MANTENIMIENTO DE EXTINTORES </t>
  </si>
  <si>
    <t>Casa Abadía - BOGOTÁ D.C. (VEHICULOS)</t>
  </si>
  <si>
    <t xml:space="preserve">Sede </t>
  </si>
  <si>
    <t>4.2</t>
  </si>
  <si>
    <t>RECARGA Y MANTENIMIENTO DE EXTINTORES</t>
  </si>
  <si>
    <t>Biblioteca Nacional- BOGOTÁ D.C.</t>
  </si>
  <si>
    <t>4.3</t>
  </si>
  <si>
    <t>4.4</t>
  </si>
  <si>
    <t>4.5</t>
  </si>
  <si>
    <t>Estación dela Sabana - BOGOTÁ D.C. (Taller de escenografía)</t>
  </si>
  <si>
    <t>4.6</t>
  </si>
  <si>
    <t>Museo Santa Clara - BOGOTÁ D.C.</t>
  </si>
  <si>
    <t>4.7</t>
  </si>
  <si>
    <t>4.8</t>
  </si>
  <si>
    <t>Casa Pombo - BOGOTÁ D.C.</t>
  </si>
  <si>
    <t>4.9</t>
  </si>
  <si>
    <t>4.10</t>
  </si>
  <si>
    <t xml:space="preserve">Casa Abadía- BOGOTÁ D.C. </t>
  </si>
  <si>
    <t>4.11</t>
  </si>
  <si>
    <t>Dirección de Comunicaciones - BOGOTÁ D.C.</t>
  </si>
  <si>
    <t>4.12</t>
  </si>
  <si>
    <t>Museo Fragmentos - BOGOTÁ D.C.</t>
  </si>
  <si>
    <t>4.13</t>
  </si>
  <si>
    <t>4.14</t>
  </si>
  <si>
    <t>4.15</t>
  </si>
  <si>
    <t>4.16</t>
  </si>
  <si>
    <t>Museo Antonio García Bonilla (Ocaña Norte De Santander)</t>
  </si>
  <si>
    <t>4.17</t>
  </si>
  <si>
    <t>Museo de la Gran Convención (Ocaña Norte de Santander)</t>
  </si>
  <si>
    <t>4.18</t>
  </si>
  <si>
    <t>Casa General Francisco de Paula Santander (Villa del Rosario - Norte de Santander - )</t>
  </si>
  <si>
    <t>4.19</t>
  </si>
  <si>
    <t>Casa Museo Alfonso López Pumarejo (Honda - Tolima )</t>
  </si>
  <si>
    <t>4.20</t>
  </si>
  <si>
    <t xml:space="preserve">Casa Guillermo León Valencia (Popayán-Cauca) </t>
  </si>
  <si>
    <t>4.21</t>
  </si>
  <si>
    <t xml:space="preserve">Museo Nacional Guillermo Valencia  (Popayán-Cauca) </t>
  </si>
  <si>
    <t>4.22</t>
  </si>
  <si>
    <t>Museo Antonio Nariño (Villa de Leyva - Boyacá)</t>
  </si>
  <si>
    <t>4.23</t>
  </si>
  <si>
    <t>Museo Antonio Ricaurte (Villa de Leyva - Boyacá)</t>
  </si>
  <si>
    <t>4.24</t>
  </si>
  <si>
    <t>Museo Juan del Corral (SANTA FE DE ANTIOQUIA)</t>
  </si>
  <si>
    <t>4.25</t>
  </si>
  <si>
    <t>4.26</t>
  </si>
  <si>
    <t>Casa del Inquisidor (CARTAGENA DE INDIAS)</t>
  </si>
  <si>
    <t>4.27</t>
  </si>
  <si>
    <t>Casa Bolívar (CARTAGENA DE INDIAS)</t>
  </si>
  <si>
    <t xml:space="preserve">VALOR TOTAL PROMEDIO MANTENIMIENTOS INCLUIDO IVA </t>
  </si>
  <si>
    <t xml:space="preserve">BOLSA DE RESPUESTOS </t>
  </si>
  <si>
    <t>VALOR UNITARIO   (SIN IVA)</t>
  </si>
  <si>
    <t>VALOR UNITARIO        (IVA INCLUIDO)</t>
  </si>
  <si>
    <t>VALOR UNITARIO     (SIN IVA)</t>
  </si>
  <si>
    <t>VALOR UNITARIO     (IVA INCLUIDO)</t>
  </si>
  <si>
    <t xml:space="preserve">VALOR PROMEDIO  INITARIO INCLIDO IVA </t>
  </si>
  <si>
    <t xml:space="preserve">VALOR TOTAL  PRMEDIO BOLSA DE REPUESTOS </t>
  </si>
  <si>
    <t>Capítulo No. 5</t>
  </si>
  <si>
    <t xml:space="preserve"> BOLSA DE REPUESTOS SISTEMA DE BOMBEO DE AGUA POTABLE, AGUAS LLUVIAS, AGUAS NEGRAS Y RED CONTRA INCENDIOS </t>
  </si>
  <si>
    <t xml:space="preserve">UNIDAD </t>
  </si>
  <si>
    <t xml:space="preserve">CANTIDAD REPUESTOS </t>
  </si>
  <si>
    <t>5.1</t>
  </si>
  <si>
    <t>SELLOS MECANICOS 1 1/4"</t>
  </si>
  <si>
    <t>Unidad</t>
  </si>
  <si>
    <t>5.2</t>
  </si>
  <si>
    <t>CASQUILLOS 1 1/4"</t>
  </si>
  <si>
    <t>5.3</t>
  </si>
  <si>
    <t>BRIDA AJUSTABLE PVC  GRIS  SCH  80 2"</t>
  </si>
  <si>
    <t>5.4</t>
  </si>
  <si>
    <t>TORNILLO HEXAGONAL DE 1/2"x2" (TUERCA+ARANDELA) x 4 UND</t>
  </si>
  <si>
    <t>5.5</t>
  </si>
  <si>
    <t>EMPAQUE DE CAUCHO BRIDA 2"</t>
  </si>
  <si>
    <t>5.6</t>
  </si>
  <si>
    <t>RODAMIENTOS</t>
  </si>
  <si>
    <t>5.7</t>
  </si>
  <si>
    <t>PRESOSTATO 70/100 PSI</t>
  </si>
  <si>
    <t>5.8</t>
  </si>
  <si>
    <t>MANOMETRO CONEXIÓN LATERAL 1/4" 0-200 PSI</t>
  </si>
  <si>
    <t>5.9</t>
  </si>
  <si>
    <t>CONTACTOR ELECTRICO 24A 110V</t>
  </si>
  <si>
    <t>5.10</t>
  </si>
  <si>
    <t>CONTACTOR ELECTRICO 24A 220V</t>
  </si>
  <si>
    <t>5.11</t>
  </si>
  <si>
    <t>GUARDA MOTOR 15-30 A 110-220 V</t>
  </si>
  <si>
    <t>5.12</t>
  </si>
  <si>
    <t>DIAFRAGMA PARA TANQUE 50 LITROS</t>
  </si>
  <si>
    <t>5.13</t>
  </si>
  <si>
    <t>DIAFRAGMA PARA TANQUE 60 LITROS</t>
  </si>
  <si>
    <t>5.14</t>
  </si>
  <si>
    <t>DIAFRAGMA PARA TANQUE 100 LITROS</t>
  </si>
  <si>
    <t>5.15</t>
  </si>
  <si>
    <t>DIAFRAGMA PARA TANQUE 200 LITROS</t>
  </si>
  <si>
    <t>5.16</t>
  </si>
  <si>
    <t>DIAFRAGMA PARA TANQUE 450 LITROS</t>
  </si>
  <si>
    <t>5.17</t>
  </si>
  <si>
    <t>FLOTADOR EN BRONCE COMPLETO 1/2"</t>
  </si>
  <si>
    <t>5.18</t>
  </si>
  <si>
    <t>FLOTADOR EN BRONCE COMPLETO 3/4"</t>
  </si>
  <si>
    <t>5.19</t>
  </si>
  <si>
    <t>FLOTADOR EN BRONCE COMPLETO 1"</t>
  </si>
  <si>
    <t>5.20</t>
  </si>
  <si>
    <t>FLOTADOR ELÉCTRICO PEDROLLO PVC 3MTS 10 A</t>
  </si>
  <si>
    <t>5.21</t>
  </si>
  <si>
    <t>CODO GALVANIZADO 90 GRADOS 3”</t>
  </si>
  <si>
    <t>5.22</t>
  </si>
  <si>
    <t>CODO GALVANIZADO 90 GRADOS 2”</t>
  </si>
  <si>
    <t>5.23</t>
  </si>
  <si>
    <t>CODO GALVANIZADO 90 GRADOS 1”</t>
  </si>
  <si>
    <t>5.24</t>
  </si>
  <si>
    <t>CODO GALVANIZADO 90 GRADOS 3/4”</t>
  </si>
  <si>
    <t>5.25</t>
  </si>
  <si>
    <t>CODO GALVANIZADO 90 GRADOS 1/2 “</t>
  </si>
  <si>
    <t>5.26</t>
  </si>
  <si>
    <t>CODO GALVANIZADO 45 GRADOS 3”</t>
  </si>
  <si>
    <t>5.27</t>
  </si>
  <si>
    <t>CODO GALVANIZADO 45 GRADOS 2”</t>
  </si>
  <si>
    <t>5.28</t>
  </si>
  <si>
    <t>CODO GALVANIZADO 45 GRADOS 1”</t>
  </si>
  <si>
    <t>5.29</t>
  </si>
  <si>
    <t>CODO GALVANIZADO 45 GRADOS 3/4"</t>
  </si>
  <si>
    <t>5.30</t>
  </si>
  <si>
    <t>CODO GALVANIZADO 45 GRADOS 1/2"</t>
  </si>
  <si>
    <t>5.31</t>
  </si>
  <si>
    <t>UNIÓN  GALVANIZADA 3”</t>
  </si>
  <si>
    <t>5.32</t>
  </si>
  <si>
    <t>UNION GALVANIZADA 2”</t>
  </si>
  <si>
    <t>5.33</t>
  </si>
  <si>
    <t>UNION GALVANIZADA 1”</t>
  </si>
  <si>
    <t>5.34</t>
  </si>
  <si>
    <t>UNION GALVANIZADA 3/4”</t>
  </si>
  <si>
    <t>5.35</t>
  </si>
  <si>
    <t>UNION GALVANIZADA 1/2”</t>
  </si>
  <si>
    <t>5.36</t>
  </si>
  <si>
    <t>TE GALVANIZADA 3”</t>
  </si>
  <si>
    <t>5.37</t>
  </si>
  <si>
    <t>TE GALVANIZADA 2”</t>
  </si>
  <si>
    <t>5.38</t>
  </si>
  <si>
    <t>TE GALVANIZADA 1”</t>
  </si>
  <si>
    <t>5.39</t>
  </si>
  <si>
    <t>TE GALVANIZADA 3/4”</t>
  </si>
  <si>
    <t>5.40</t>
  </si>
  <si>
    <t>TE GALVANIZADA 1/2”</t>
  </si>
  <si>
    <t>5.41</t>
  </si>
  <si>
    <t xml:space="preserve">NIPLE GALVANIZADO CON ROSCA EN LOS DOS EXTREMOS </t>
  </si>
  <si>
    <t>ML</t>
  </si>
  <si>
    <t>5.42</t>
  </si>
  <si>
    <t>VÁLVULA DE COMPUERTA 3”</t>
  </si>
  <si>
    <t>5.43</t>
  </si>
  <si>
    <t>VÁLVULA DE COMPUERTA 2”</t>
  </si>
  <si>
    <t>5.44</t>
  </si>
  <si>
    <t>VÁLVULA DE COMPUERTA 1”</t>
  </si>
  <si>
    <t>5.45</t>
  </si>
  <si>
    <t>VÁLVULA DE COMPUERTA 1/2”</t>
  </si>
  <si>
    <t>5.46</t>
  </si>
  <si>
    <t>SELLADOR DE ROSCAS PARA TUBERÍAS</t>
  </si>
  <si>
    <t>5.47</t>
  </si>
  <si>
    <t xml:space="preserve">BRIDA DE HACERLO GALVANIZADA 3” INCLUYE CAUCHO DE PROTECCIÓN </t>
  </si>
  <si>
    <t>5.48</t>
  </si>
  <si>
    <t xml:space="preserve">BRIDA DE HACERLO GALVANIZADA 2” INCLUYE CAUCHO DE PROTECCIÓN </t>
  </si>
  <si>
    <t>5.49</t>
  </si>
  <si>
    <t xml:space="preserve">BRIDA DE HACERLO GALVANIZADA 1” INCLUYE CAUCHO DE PROTECCIÓN </t>
  </si>
  <si>
    <t>5.50</t>
  </si>
  <si>
    <t xml:space="preserve">BRIDA DE HACERLO GALVANIZADA 3/4” INCLUYE CAUCHO DE PROTECCIÓN </t>
  </si>
  <si>
    <t>5.51</t>
  </si>
  <si>
    <t xml:space="preserve">BRIDA DE HACERLO GALVANIZADA 1/2” INCLUYE CAUCHO DE PROTECCIÓN </t>
  </si>
  <si>
    <t>5.52</t>
  </si>
  <si>
    <t>VÁLVULA CHECK 3”</t>
  </si>
  <si>
    <t>5.53</t>
  </si>
  <si>
    <t>VÁLVULA CHECK 2”</t>
  </si>
  <si>
    <t>5.54</t>
  </si>
  <si>
    <t>VÁLVULA CHECK 1”</t>
  </si>
  <si>
    <t>5.55</t>
  </si>
  <si>
    <t>VÁLVULA CHECK 3/4”</t>
  </si>
  <si>
    <t>5.56</t>
  </si>
  <si>
    <t>VÁLVULA CHECK 1/2”</t>
  </si>
  <si>
    <t>Capitulo No. 6</t>
  </si>
  <si>
    <t>BOLSA DE REPUESTOS SISTEMA DE PLANTAS ELECTRICAS</t>
  </si>
  <si>
    <t>6.1</t>
  </si>
  <si>
    <t>ACEITE DE MOTOR 15W/40 MOBIL GALON</t>
  </si>
  <si>
    <t xml:space="preserve">Galón </t>
  </si>
  <si>
    <t>6.2</t>
  </si>
  <si>
    <t>AGUA DE BATERIA</t>
  </si>
  <si>
    <t>6.3</t>
  </si>
  <si>
    <t xml:space="preserve">BATERIAS </t>
  </si>
  <si>
    <t>6.4</t>
  </si>
  <si>
    <t>FILTRO DE AIRE</t>
  </si>
  <si>
    <t>6.5</t>
  </si>
  <si>
    <t>FILTRO ACEITE ORIGINAL</t>
  </si>
  <si>
    <t>6.6</t>
  </si>
  <si>
    <t>FILTRO DE COMBUSTIBLE  SECUNDARIO  ORIGINAL</t>
  </si>
  <si>
    <t>6.7</t>
  </si>
  <si>
    <t xml:space="preserve">FILTRO DE COMBUSTIBLE PRIMARIO ORIGINAL </t>
  </si>
  <si>
    <t>6.8</t>
  </si>
  <si>
    <t>FILTRO DE TRAMPA O DRENAJE ORIGINAL</t>
  </si>
  <si>
    <t>6.9</t>
  </si>
  <si>
    <t xml:space="preserve">KIT DE AROS ANTISULFATANTES </t>
  </si>
  <si>
    <t>6.10</t>
  </si>
  <si>
    <t xml:space="preserve">REFRIGERANTE </t>
  </si>
  <si>
    <t>6.11</t>
  </si>
  <si>
    <t>SUMINISTRO E INSTALACION BOBINA SOLENOIDE 12 V</t>
  </si>
  <si>
    <t>6.12</t>
  </si>
  <si>
    <t>CORREA</t>
  </si>
  <si>
    <t>6.13</t>
  </si>
  <si>
    <t>PRECALENTADOR</t>
  </si>
  <si>
    <t>6.14</t>
  </si>
  <si>
    <t>SUMINISTRO DE ACPM</t>
  </si>
  <si>
    <t>Capitulo No. 7</t>
  </si>
  <si>
    <t>BOLSA DE REPUESTOS SISTEMAS DE AIRES ACONDICIONADOS</t>
  </si>
  <si>
    <t>7.1</t>
  </si>
  <si>
    <t>CINTA VINILO MINI SPLIT X 10 MTS</t>
  </si>
  <si>
    <t>7.2</t>
  </si>
  <si>
    <t>CINTA FOIL ALUMINIO REFORZADA</t>
  </si>
  <si>
    <t>7.3</t>
  </si>
  <si>
    <t xml:space="preserve">VALVULA GUSANILLO </t>
  </si>
  <si>
    <t>7.4</t>
  </si>
  <si>
    <t xml:space="preserve">FILTRO SECADOR DE 3/8 SOLDABLE </t>
  </si>
  <si>
    <t>7.5</t>
  </si>
  <si>
    <t>FILTRO SECADOR DE 3/8 ROSCABLE</t>
  </si>
  <si>
    <t>7.6</t>
  </si>
  <si>
    <t>GAS REFRIGERANTE FREON R 410</t>
  </si>
  <si>
    <t>Cilindro</t>
  </si>
  <si>
    <t>7.7</t>
  </si>
  <si>
    <t xml:space="preserve">VARILLA SOLDADURA DE PLATA </t>
  </si>
  <si>
    <t>7.8</t>
  </si>
  <si>
    <t>DESINCRUSTANTE</t>
  </si>
  <si>
    <t>7.9</t>
  </si>
  <si>
    <t>TRANSFORMADOR 24V</t>
  </si>
  <si>
    <t>7.10</t>
  </si>
  <si>
    <t>TRANSFORMADOR 220V</t>
  </si>
  <si>
    <t>7.11</t>
  </si>
  <si>
    <t>TERMOSTATO DIGITAL</t>
  </si>
  <si>
    <t>7.12</t>
  </si>
  <si>
    <t>RUDATEX 3/4"</t>
  </si>
  <si>
    <t>7.13</t>
  </si>
  <si>
    <t>RUDATEX 3/8"</t>
  </si>
  <si>
    <t>7.14</t>
  </si>
  <si>
    <t>RUDATEX 5/8"</t>
  </si>
  <si>
    <t>7.15</t>
  </si>
  <si>
    <t>RUDATEX 1/2"</t>
  </si>
  <si>
    <t>7.16</t>
  </si>
  <si>
    <t>RUDATEX 1/4"</t>
  </si>
  <si>
    <t>7.17</t>
  </si>
  <si>
    <t>TUBERIA DE COBRE 1/2"</t>
  </si>
  <si>
    <t xml:space="preserve">Metro </t>
  </si>
  <si>
    <t>7.18</t>
  </si>
  <si>
    <t>TUBERIA DE COBRE 1/4"</t>
  </si>
  <si>
    <t>7.19</t>
  </si>
  <si>
    <t>TUBERIA DE COBRE 3/4"</t>
  </si>
  <si>
    <t>7.20</t>
  </si>
  <si>
    <t>TUBERIA DE COBRE 3/8"</t>
  </si>
  <si>
    <t>7.21</t>
  </si>
  <si>
    <t>TUBERIA DE COBRE 3/5"</t>
  </si>
  <si>
    <t>7.22</t>
  </si>
  <si>
    <t>TUBERIA FLEXIBLE DE COBRE 1/2"</t>
  </si>
  <si>
    <t>7.23</t>
  </si>
  <si>
    <t>TUBERIA FLEXIBLE DE COBRE 1/4"</t>
  </si>
  <si>
    <t>7.24</t>
  </si>
  <si>
    <t>TUBERIA FLEXIBLE DE COBRE 3/4"</t>
  </si>
  <si>
    <t>7.25</t>
  </si>
  <si>
    <t>TUBERIA FLEXIBLE DE COBRE 3/8"</t>
  </si>
  <si>
    <t>7.26</t>
  </si>
  <si>
    <t>CAPACITOR 10 MICROFARADIOS</t>
  </si>
  <si>
    <t>7.27</t>
  </si>
  <si>
    <t>CAPACITOR 12.5 MICROFARADIOS</t>
  </si>
  <si>
    <t>7.28</t>
  </si>
  <si>
    <t>CAPACITOR 35 MICROFARADIOS</t>
  </si>
  <si>
    <t>7.29</t>
  </si>
  <si>
    <t>CAPACITOR 45 MICROFARADIOS</t>
  </si>
  <si>
    <t>7.30</t>
  </si>
  <si>
    <t>CAPACITOR 55 MICROFARADIOS</t>
  </si>
  <si>
    <t>7.31</t>
  </si>
  <si>
    <t>CAPACITOR 60 MICROFARADIOS</t>
  </si>
  <si>
    <t>7.32</t>
  </si>
  <si>
    <t>CAPACITOR 70 MICROFARADIOS</t>
  </si>
  <si>
    <t>7.33</t>
  </si>
  <si>
    <t>CAPACITOR 80 MICROFARADIOS</t>
  </si>
  <si>
    <t>7.34</t>
  </si>
  <si>
    <t>SENSOR DE TEMPERATURA 10 PCS 10K</t>
  </si>
  <si>
    <t>7.35</t>
  </si>
  <si>
    <t>FILTRO DE AIRE MINISPLIT</t>
  </si>
  <si>
    <t>7.36</t>
  </si>
  <si>
    <t>FILTROS DE AIRE</t>
  </si>
  <si>
    <t xml:space="preserve">VALOR TOTAL PROMEDIO  BOLSA DE REPUESTOS </t>
  </si>
  <si>
    <t xml:space="preserve">VALOR TOTAL PROMEDIO MANTENIMIENTOS  </t>
  </si>
  <si>
    <t xml:space="preserve">VALOR TOTAL PROMEDIO BOLSA DE REPUESTOS </t>
  </si>
  <si>
    <t xml:space="preserve">VALOR TOTAL PROMEDIO ESTABLECIDO POR LA ENTIDAD  MANTENIMIENTOS + VALOR TOTAL BOLSA DE 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</si>
</sst>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_-[$$-240A]\ * #,##0_-;\-[$$-240A]\ * #,##0_-;_-[$$-240A]\ * &quot;-&quot;??_-;_-@_-"/>
    <numFmt numFmtId="166" formatCode="_-[$$-240A]\ * #,##0.00_-;\-[$$-240A]\ * #,##0.00_-;_-[$$-240A]\ * &quot;-&quot;??_-;_-@_-"/>
  </numFmts>
  <fonts count="15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8"/>
      <name val="Verdana"/>
      <family val="2"/>
    </font>
    <font>
      <b/>
      <sz val="10"/>
      <name val="Verdana"/>
      <family val="2"/>
    </font>
    <font>
      <b/>
      <sz val="14"/>
      <name val="Verdana"/>
      <family val="2"/>
    </font>
    <font>
      <sz val="10"/>
      <name val="Verdana"/>
      <charset val="134"/>
    </font>
    <font>
      <b/>
      <sz val="10"/>
      <name val="Verdana"/>
      <charset val="134"/>
    </font>
    <font>
      <b/>
      <sz val="12"/>
      <name val="Verdana"/>
      <family val="2"/>
    </font>
    <font>
      <b/>
      <sz val="11"/>
      <name val="Verdana"/>
      <family val="2"/>
    </font>
    <font>
      <sz val="10"/>
      <color rgb="FFFF0000"/>
      <name val="Verdana"/>
      <family val="2"/>
    </font>
    <font>
      <b/>
      <sz val="10"/>
      <color rgb="FFFF0000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12"/>
      <color theme="1"/>
      <name val="Aptos Narrow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35">
    <xf numFmtId="0" fontId="0" fillId="0" borderId="0" xfId="0"/>
    <xf numFmtId="0" fontId="2" fillId="0" borderId="0" xfId="2" applyFont="1" applyAlignment="1" applyProtection="1">
      <alignment horizontal="center" vertical="center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3" borderId="9" xfId="2" applyFont="1" applyFill="1" applyBorder="1" applyAlignment="1" applyProtection="1">
      <alignment horizontal="center" vertical="center" wrapText="1"/>
      <protection locked="0"/>
    </xf>
    <xf numFmtId="0" fontId="4" fillId="3" borderId="10" xfId="2" applyFont="1" applyFill="1" applyBorder="1" applyAlignment="1" applyProtection="1">
      <alignment horizontal="center" vertical="center"/>
      <protection locked="0"/>
    </xf>
    <xf numFmtId="0" fontId="4" fillId="3" borderId="11" xfId="2" applyFont="1" applyFill="1" applyBorder="1" applyAlignment="1" applyProtection="1">
      <alignment horizontal="center" vertical="center"/>
      <protection locked="0"/>
    </xf>
    <xf numFmtId="0" fontId="4" fillId="3" borderId="11" xfId="2" applyFont="1" applyFill="1" applyBorder="1" applyAlignment="1" applyProtection="1">
      <alignment horizontal="center" vertical="center" wrapText="1"/>
      <protection locked="0"/>
    </xf>
    <xf numFmtId="0" fontId="4" fillId="3" borderId="12" xfId="2" applyFont="1" applyFill="1" applyBorder="1" applyAlignment="1" applyProtection="1">
      <alignment horizontal="center" vertical="center" wrapText="1"/>
      <protection locked="0"/>
    </xf>
    <xf numFmtId="0" fontId="4" fillId="3" borderId="0" xfId="2" applyFont="1" applyFill="1" applyAlignment="1" applyProtection="1">
      <alignment horizontal="center" vertical="center" wrapText="1"/>
      <protection locked="0"/>
    </xf>
    <xf numFmtId="0" fontId="4" fillId="3" borderId="13" xfId="2" applyFont="1" applyFill="1" applyBorder="1" applyAlignment="1" applyProtection="1">
      <alignment horizontal="center" wrapText="1"/>
      <protection locked="0"/>
    </xf>
    <xf numFmtId="0" fontId="4" fillId="0" borderId="13" xfId="2" applyFont="1" applyBorder="1" applyAlignment="1" applyProtection="1">
      <alignment horizontal="center" wrapText="1"/>
      <protection locked="0"/>
    </xf>
    <xf numFmtId="0" fontId="4" fillId="2" borderId="9" xfId="2" applyFont="1" applyFill="1" applyBorder="1" applyAlignment="1" applyProtection="1">
      <alignment horizontal="center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  <protection locked="0"/>
    </xf>
    <xf numFmtId="0" fontId="4" fillId="3" borderId="3" xfId="2" applyFont="1" applyFill="1" applyBorder="1" applyAlignment="1" applyProtection="1">
      <alignment horizontal="center" vertical="center" wrapText="1"/>
      <protection locked="0"/>
    </xf>
    <xf numFmtId="0" fontId="4" fillId="3" borderId="0" xfId="2" applyFont="1" applyFill="1" applyAlignment="1" applyProtection="1">
      <alignment horizontal="center" vertical="center"/>
      <protection locked="0"/>
    </xf>
    <xf numFmtId="0" fontId="4" fillId="3" borderId="15" xfId="2" applyFont="1" applyFill="1" applyBorder="1" applyAlignment="1" applyProtection="1">
      <alignment horizontal="center" vertical="center" wrapText="1"/>
      <protection locked="0"/>
    </xf>
    <xf numFmtId="0" fontId="4" fillId="3" borderId="16" xfId="2" applyFont="1" applyFill="1" applyBorder="1" applyAlignment="1" applyProtection="1">
      <alignment vertical="center" wrapText="1"/>
      <protection locked="0"/>
    </xf>
    <xf numFmtId="0" fontId="4" fillId="0" borderId="16" xfId="2" applyFont="1" applyBorder="1" applyAlignment="1" applyProtection="1">
      <alignment vertical="center" wrapText="1"/>
      <protection locked="0"/>
    </xf>
    <xf numFmtId="0" fontId="4" fillId="2" borderId="17" xfId="2" applyFont="1" applyFill="1" applyBorder="1" applyAlignment="1" applyProtection="1">
      <alignment vertical="center" wrapText="1"/>
      <protection locked="0"/>
    </xf>
    <xf numFmtId="0" fontId="4" fillId="2" borderId="14" xfId="2" applyFont="1" applyFill="1" applyBorder="1" applyAlignment="1" applyProtection="1">
      <alignment vertical="center" wrapText="1"/>
      <protection locked="0"/>
    </xf>
    <xf numFmtId="0" fontId="4" fillId="4" borderId="18" xfId="2" applyFont="1" applyFill="1" applyBorder="1" applyAlignment="1" applyProtection="1">
      <alignment horizontal="center" vertical="center"/>
      <protection locked="0"/>
    </xf>
    <xf numFmtId="0" fontId="4" fillId="3" borderId="0" xfId="2" applyFont="1" applyFill="1" applyAlignment="1" applyProtection="1">
      <alignment horizontal="left" vertical="center" wrapText="1"/>
      <protection locked="0"/>
    </xf>
    <xf numFmtId="0" fontId="4" fillId="5" borderId="7" xfId="2" applyFont="1" applyFill="1" applyBorder="1" applyAlignment="1" applyProtection="1">
      <alignment vertical="center" wrapText="1"/>
      <protection locked="0"/>
    </xf>
    <xf numFmtId="0" fontId="4" fillId="5" borderId="8" xfId="2" applyFont="1" applyFill="1" applyBorder="1" applyAlignment="1" applyProtection="1">
      <alignment vertical="center" wrapText="1"/>
      <protection locked="0"/>
    </xf>
    <xf numFmtId="0" fontId="4" fillId="0" borderId="20" xfId="2" applyFont="1" applyBorder="1" applyAlignment="1" applyProtection="1">
      <alignment horizontal="left" vertical="center"/>
      <protection locked="0"/>
    </xf>
    <xf numFmtId="49" fontId="2" fillId="0" borderId="21" xfId="2" applyNumberFormat="1" applyFont="1" applyBorder="1" applyAlignment="1" applyProtection="1">
      <alignment horizontal="left" vertical="center" wrapText="1"/>
      <protection locked="0"/>
    </xf>
    <xf numFmtId="0" fontId="2" fillId="0" borderId="21" xfId="2" applyFont="1" applyBorder="1" applyAlignment="1" applyProtection="1">
      <alignment horizontal="left" vertical="center" wrapText="1"/>
      <protection locked="0"/>
    </xf>
    <xf numFmtId="0" fontId="2" fillId="0" borderId="22" xfId="2" applyFont="1" applyBorder="1" applyAlignment="1" applyProtection="1">
      <alignment horizontal="center" vertical="center"/>
      <protection locked="0"/>
    </xf>
    <xf numFmtId="0" fontId="2" fillId="0" borderId="23" xfId="2" applyFont="1" applyBorder="1" applyAlignment="1" applyProtection="1">
      <alignment horizontal="center" vertical="center"/>
      <protection locked="0"/>
    </xf>
    <xf numFmtId="0" fontId="2" fillId="0" borderId="24" xfId="2" applyFont="1" applyBorder="1" applyAlignment="1" applyProtection="1">
      <alignment horizontal="center" vertical="center"/>
      <protection locked="0"/>
    </xf>
    <xf numFmtId="165" fontId="2" fillId="0" borderId="20" xfId="3" applyNumberFormat="1" applyFont="1" applyFill="1" applyBorder="1" applyAlignment="1" applyProtection="1">
      <alignment horizontal="center" vertical="center"/>
      <protection locked="0"/>
    </xf>
    <xf numFmtId="165" fontId="2" fillId="0" borderId="25" xfId="3" applyNumberFormat="1" applyFont="1" applyFill="1" applyBorder="1" applyAlignment="1" applyProtection="1">
      <alignment horizontal="center" vertical="center"/>
      <protection locked="0"/>
    </xf>
    <xf numFmtId="165" fontId="6" fillId="0" borderId="20" xfId="3" applyNumberFormat="1" applyFont="1" applyFill="1" applyBorder="1" applyAlignment="1" applyProtection="1">
      <alignment horizontal="center" vertical="center"/>
      <protection locked="0"/>
    </xf>
    <xf numFmtId="165" fontId="2" fillId="2" borderId="20" xfId="3" applyNumberFormat="1" applyFont="1" applyFill="1" applyBorder="1" applyAlignment="1" applyProtection="1">
      <alignment horizontal="center" vertical="center"/>
      <protection locked="0"/>
    </xf>
    <xf numFmtId="165" fontId="2" fillId="2" borderId="26" xfId="3" applyNumberFormat="1" applyFont="1" applyFill="1" applyBorder="1" applyAlignment="1" applyProtection="1">
      <alignment horizontal="center" vertical="center"/>
      <protection locked="0"/>
    </xf>
    <xf numFmtId="0" fontId="4" fillId="0" borderId="27" xfId="2" applyFont="1" applyBorder="1" applyAlignment="1" applyProtection="1">
      <alignment horizontal="left" vertical="center"/>
      <protection locked="0"/>
    </xf>
    <xf numFmtId="49" fontId="2" fillId="0" borderId="28" xfId="2" applyNumberFormat="1" applyFont="1" applyBorder="1" applyAlignment="1" applyProtection="1">
      <alignment horizontal="left" vertical="center" wrapText="1"/>
      <protection locked="0"/>
    </xf>
    <xf numFmtId="0" fontId="2" fillId="0" borderId="28" xfId="2" applyFont="1" applyBorder="1" applyAlignment="1" applyProtection="1">
      <alignment horizontal="left" vertical="center" wrapText="1"/>
      <protection locked="0"/>
    </xf>
    <xf numFmtId="0" fontId="2" fillId="0" borderId="29" xfId="2" applyFont="1" applyBorder="1" applyAlignment="1" applyProtection="1">
      <alignment horizontal="center" vertical="center"/>
      <protection locked="0"/>
    </xf>
    <xf numFmtId="0" fontId="2" fillId="0" borderId="27" xfId="2" applyFont="1" applyBorder="1" applyAlignment="1" applyProtection="1">
      <alignment horizontal="center" vertical="center"/>
      <protection locked="0"/>
    </xf>
    <xf numFmtId="0" fontId="2" fillId="0" borderId="30" xfId="2" applyFont="1" applyBorder="1" applyAlignment="1" applyProtection="1">
      <alignment horizontal="center" vertical="center"/>
      <protection locked="0"/>
    </xf>
    <xf numFmtId="165" fontId="2" fillId="0" borderId="27" xfId="3" applyNumberFormat="1" applyFont="1" applyFill="1" applyBorder="1" applyAlignment="1" applyProtection="1">
      <alignment horizontal="center" vertical="center"/>
      <protection locked="0"/>
    </xf>
    <xf numFmtId="165" fontId="6" fillId="0" borderId="27" xfId="3" applyNumberFormat="1" applyFont="1" applyFill="1" applyBorder="1" applyAlignment="1" applyProtection="1">
      <alignment horizontal="center" vertical="center"/>
      <protection locked="0"/>
    </xf>
    <xf numFmtId="165" fontId="2" fillId="2" borderId="31" xfId="3" applyNumberFormat="1" applyFont="1" applyFill="1" applyBorder="1" applyAlignment="1" applyProtection="1">
      <alignment horizontal="center" vertical="center"/>
      <protection locked="0"/>
    </xf>
    <xf numFmtId="0" fontId="4" fillId="0" borderId="27" xfId="2" applyFont="1" applyBorder="1" applyAlignment="1" applyProtection="1">
      <alignment horizontal="left" vertical="center" wrapText="1"/>
      <protection locked="0"/>
    </xf>
    <xf numFmtId="0" fontId="2" fillId="0" borderId="32" xfId="2" applyFont="1" applyBorder="1" applyAlignment="1" applyProtection="1">
      <alignment horizontal="center" vertical="center"/>
      <protection locked="0"/>
    </xf>
    <xf numFmtId="0" fontId="2" fillId="0" borderId="31" xfId="2" applyFont="1" applyBorder="1" applyAlignment="1" applyProtection="1">
      <alignment horizontal="center" vertical="center" wrapText="1"/>
      <protection locked="0"/>
    </xf>
    <xf numFmtId="0" fontId="2" fillId="0" borderId="0" xfId="2" applyFont="1" applyAlignment="1" applyProtection="1">
      <alignment horizontal="center" vertical="center" wrapText="1"/>
      <protection locked="0"/>
    </xf>
    <xf numFmtId="0" fontId="2" fillId="0" borderId="20" xfId="2" applyFont="1" applyBorder="1" applyAlignment="1" applyProtection="1">
      <alignment horizontal="center" vertical="center"/>
      <protection locked="0"/>
    </xf>
    <xf numFmtId="0" fontId="4" fillId="0" borderId="20" xfId="2" applyFont="1" applyBorder="1" applyAlignment="1" applyProtection="1">
      <alignment horizontal="left" vertical="center" wrapText="1"/>
      <protection locked="0"/>
    </xf>
    <xf numFmtId="0" fontId="2" fillId="0" borderId="30" xfId="2" applyFont="1" applyBorder="1" applyAlignment="1" applyProtection="1">
      <alignment horizontal="center" vertical="center" wrapText="1"/>
      <protection locked="0"/>
    </xf>
    <xf numFmtId="49" fontId="2" fillId="3" borderId="28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2" xfId="2" applyFont="1" applyBorder="1" applyAlignment="1" applyProtection="1">
      <alignment horizontal="left" vertical="center" wrapText="1"/>
      <protection locked="0"/>
    </xf>
    <xf numFmtId="49" fontId="2" fillId="0" borderId="33" xfId="2" applyNumberFormat="1" applyFont="1" applyBorder="1" applyAlignment="1" applyProtection="1">
      <alignment horizontal="left" vertical="center" wrapText="1"/>
      <protection locked="0"/>
    </xf>
    <xf numFmtId="0" fontId="2" fillId="0" borderId="33" xfId="2" applyFont="1" applyBorder="1" applyAlignment="1" applyProtection="1">
      <alignment horizontal="left" vertical="center" wrapText="1"/>
      <protection locked="0"/>
    </xf>
    <xf numFmtId="0" fontId="2" fillId="0" borderId="34" xfId="2" applyFont="1" applyBorder="1" applyAlignment="1" applyProtection="1">
      <alignment horizontal="center" vertical="center"/>
      <protection locked="0"/>
    </xf>
    <xf numFmtId="165" fontId="6" fillId="0" borderId="32" xfId="3" applyNumberFormat="1" applyFont="1" applyFill="1" applyBorder="1" applyAlignment="1" applyProtection="1">
      <alignment horizontal="center" vertical="center"/>
      <protection locked="0"/>
    </xf>
    <xf numFmtId="0" fontId="2" fillId="0" borderId="35" xfId="2" applyFont="1" applyBorder="1" applyAlignment="1" applyProtection="1">
      <alignment horizontal="center" vertical="center"/>
      <protection locked="0"/>
    </xf>
    <xf numFmtId="0" fontId="2" fillId="0" borderId="36" xfId="2" applyFont="1" applyBorder="1" applyAlignment="1" applyProtection="1">
      <alignment horizontal="center" vertical="center"/>
      <protection locked="0"/>
    </xf>
    <xf numFmtId="165" fontId="2" fillId="0" borderId="37" xfId="3" applyNumberFormat="1" applyFont="1" applyFill="1" applyBorder="1" applyAlignment="1" applyProtection="1">
      <alignment horizontal="center" vertical="center"/>
      <protection locked="0"/>
    </xf>
    <xf numFmtId="165" fontId="2" fillId="0" borderId="38" xfId="3" applyNumberFormat="1" applyFont="1" applyFill="1" applyBorder="1" applyAlignment="1" applyProtection="1">
      <alignment horizontal="center" vertical="center"/>
      <protection locked="0"/>
    </xf>
    <xf numFmtId="165" fontId="2" fillId="0" borderId="32" xfId="3" applyNumberFormat="1" applyFont="1" applyFill="1" applyBorder="1" applyAlignment="1" applyProtection="1">
      <alignment horizontal="center" vertical="center"/>
      <protection locked="0"/>
    </xf>
    <xf numFmtId="165" fontId="2" fillId="2" borderId="39" xfId="3" applyNumberFormat="1" applyFont="1" applyFill="1" applyBorder="1" applyAlignment="1" applyProtection="1">
      <alignment horizontal="center" vertical="center"/>
      <protection locked="0"/>
    </xf>
    <xf numFmtId="0" fontId="4" fillId="4" borderId="7" xfId="2" applyFont="1" applyFill="1" applyBorder="1" applyAlignment="1" applyProtection="1">
      <alignment horizontal="center" vertical="center"/>
      <protection locked="0"/>
    </xf>
    <xf numFmtId="165" fontId="4" fillId="5" borderId="7" xfId="2" applyNumberFormat="1" applyFont="1" applyFill="1" applyBorder="1" applyAlignment="1" applyProtection="1">
      <alignment vertical="center" wrapText="1"/>
      <protection locked="0"/>
    </xf>
    <xf numFmtId="165" fontId="4" fillId="5" borderId="8" xfId="2" applyNumberFormat="1" applyFont="1" applyFill="1" applyBorder="1" applyAlignment="1" applyProtection="1">
      <alignment vertical="center" wrapText="1"/>
      <protection locked="0"/>
    </xf>
    <xf numFmtId="165" fontId="2" fillId="5" borderId="8" xfId="3" applyNumberFormat="1" applyFont="1" applyFill="1" applyBorder="1" applyAlignment="1" applyProtection="1">
      <alignment horizontal="center" vertical="center"/>
      <protection locked="0"/>
    </xf>
    <xf numFmtId="0" fontId="7" fillId="5" borderId="7" xfId="2" applyFont="1" applyFill="1" applyBorder="1" applyAlignment="1" applyProtection="1">
      <alignment vertical="center" wrapText="1"/>
      <protection locked="0"/>
    </xf>
    <xf numFmtId="165" fontId="2" fillId="5" borderId="7" xfId="3" applyNumberFormat="1" applyFont="1" applyFill="1" applyBorder="1" applyAlignment="1" applyProtection="1">
      <alignment horizontal="center" vertical="center"/>
      <protection locked="0"/>
    </xf>
    <xf numFmtId="0" fontId="2" fillId="0" borderId="24" xfId="2" applyFont="1" applyBorder="1" applyAlignment="1" applyProtection="1">
      <alignment horizontal="center" vertical="center" wrapText="1"/>
      <protection locked="0"/>
    </xf>
    <xf numFmtId="165" fontId="2" fillId="0" borderId="40" xfId="3" applyNumberFormat="1" applyFont="1" applyFill="1" applyBorder="1" applyAlignment="1" applyProtection="1">
      <alignment horizontal="center" vertical="center"/>
      <protection locked="0"/>
    </xf>
    <xf numFmtId="0" fontId="4" fillId="0" borderId="35" xfId="2" applyFont="1" applyBorder="1" applyAlignment="1" applyProtection="1">
      <alignment horizontal="left" vertical="center"/>
      <protection locked="0"/>
    </xf>
    <xf numFmtId="0" fontId="2" fillId="0" borderId="41" xfId="2" applyFont="1" applyBorder="1" applyAlignment="1" applyProtection="1">
      <alignment horizontal="left" vertical="center" wrapText="1"/>
      <protection locked="0"/>
    </xf>
    <xf numFmtId="0" fontId="2" fillId="0" borderId="42" xfId="2" applyFont="1" applyBorder="1" applyAlignment="1" applyProtection="1">
      <alignment horizontal="center" vertical="center"/>
      <protection locked="0"/>
    </xf>
    <xf numFmtId="0" fontId="2" fillId="0" borderId="36" xfId="2" applyFont="1" applyBorder="1" applyAlignment="1" applyProtection="1">
      <alignment horizontal="center" vertical="center" wrapText="1"/>
      <protection locked="0"/>
    </xf>
    <xf numFmtId="165" fontId="2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1" xfId="2" applyFont="1" applyBorder="1" applyAlignment="1" applyProtection="1">
      <alignment horizontal="left" vertical="center"/>
      <protection locked="0"/>
    </xf>
    <xf numFmtId="0" fontId="2" fillId="0" borderId="21" xfId="2" applyFont="1" applyBorder="1" applyAlignment="1" applyProtection="1">
      <alignment horizontal="center" vertical="center"/>
      <protection locked="0"/>
    </xf>
    <xf numFmtId="0" fontId="2" fillId="0" borderId="21" xfId="2" applyFont="1" applyBorder="1" applyAlignment="1" applyProtection="1">
      <alignment horizontal="center" vertical="center" wrapText="1"/>
      <protection locked="0"/>
    </xf>
    <xf numFmtId="0" fontId="2" fillId="0" borderId="25" xfId="2" applyFont="1" applyBorder="1" applyAlignment="1" applyProtection="1">
      <alignment horizontal="center" vertical="center" wrapText="1"/>
      <protection locked="0"/>
    </xf>
    <xf numFmtId="165" fontId="6" fillId="0" borderId="20" xfId="2" applyNumberFormat="1" applyFont="1" applyBorder="1" applyAlignment="1" applyProtection="1">
      <alignment horizontal="center" vertical="center"/>
      <protection locked="0"/>
    </xf>
    <xf numFmtId="0" fontId="2" fillId="3" borderId="0" xfId="2" applyFont="1" applyFill="1" applyAlignment="1" applyProtection="1">
      <alignment horizontal="center" vertical="center"/>
      <protection locked="0"/>
    </xf>
    <xf numFmtId="0" fontId="2" fillId="0" borderId="28" xfId="2" applyFont="1" applyBorder="1" applyAlignment="1" applyProtection="1">
      <alignment horizontal="left" vertical="center"/>
      <protection locked="0"/>
    </xf>
    <xf numFmtId="0" fontId="2" fillId="0" borderId="28" xfId="2" applyFont="1" applyBorder="1" applyAlignment="1" applyProtection="1">
      <alignment horizontal="center" vertical="center"/>
      <protection locked="0"/>
    </xf>
    <xf numFmtId="0" fontId="2" fillId="0" borderId="28" xfId="2" applyFont="1" applyBorder="1" applyAlignment="1" applyProtection="1">
      <alignment horizontal="center" vertical="center" wrapText="1"/>
      <protection locked="0"/>
    </xf>
    <xf numFmtId="165" fontId="6" fillId="0" borderId="27" xfId="2" applyNumberFormat="1" applyFont="1" applyBorder="1" applyAlignment="1" applyProtection="1">
      <alignment horizontal="center" vertical="center"/>
      <protection locked="0"/>
    </xf>
    <xf numFmtId="0" fontId="2" fillId="3" borderId="0" xfId="2" applyFont="1" applyFill="1" applyAlignment="1" applyProtection="1">
      <alignment vertical="center"/>
      <protection locked="0"/>
    </xf>
    <xf numFmtId="0" fontId="2" fillId="0" borderId="28" xfId="2" applyFont="1" applyBorder="1" applyAlignment="1" applyProtection="1">
      <alignment vertical="center" wrapText="1"/>
      <protection locked="0"/>
    </xf>
    <xf numFmtId="3" fontId="2" fillId="0" borderId="28" xfId="2" applyNumberFormat="1" applyFont="1" applyBorder="1" applyAlignment="1" applyProtection="1">
      <alignment horizontal="center" vertical="center"/>
      <protection locked="0"/>
    </xf>
    <xf numFmtId="0" fontId="4" fillId="0" borderId="32" xfId="2" applyFont="1" applyBorder="1" applyAlignment="1" applyProtection="1">
      <alignment horizontal="left" vertical="center"/>
      <protection locked="0"/>
    </xf>
    <xf numFmtId="0" fontId="2" fillId="0" borderId="33" xfId="2" applyFont="1" applyBorder="1" applyAlignment="1" applyProtection="1">
      <alignment horizontal="left" vertical="center"/>
      <protection locked="0"/>
    </xf>
    <xf numFmtId="0" fontId="2" fillId="0" borderId="33" xfId="2" applyFont="1" applyBorder="1" applyAlignment="1" applyProtection="1">
      <alignment horizontal="center" vertical="center"/>
      <protection locked="0"/>
    </xf>
    <xf numFmtId="165" fontId="6" fillId="0" borderId="32" xfId="2" applyNumberFormat="1" applyFont="1" applyBorder="1" applyAlignment="1" applyProtection="1">
      <alignment horizontal="center" vertical="center"/>
      <protection locked="0"/>
    </xf>
    <xf numFmtId="0" fontId="2" fillId="0" borderId="25" xfId="2" applyFont="1" applyBorder="1" applyAlignment="1" applyProtection="1">
      <alignment horizontal="center" vertical="center"/>
      <protection locked="0"/>
    </xf>
    <xf numFmtId="0" fontId="2" fillId="0" borderId="43" xfId="2" applyFont="1" applyBorder="1" applyAlignment="1" applyProtection="1">
      <alignment horizontal="center" vertical="center"/>
      <protection locked="0"/>
    </xf>
    <xf numFmtId="0" fontId="2" fillId="0" borderId="41" xfId="2" applyFont="1" applyBorder="1" applyAlignment="1" applyProtection="1">
      <alignment horizontal="left" vertical="center"/>
      <protection locked="0"/>
    </xf>
    <xf numFmtId="0" fontId="2" fillId="0" borderId="44" xfId="2" applyFont="1" applyBorder="1" applyAlignment="1" applyProtection="1">
      <alignment horizontal="center" vertical="center"/>
      <protection locked="0"/>
    </xf>
    <xf numFmtId="0" fontId="2" fillId="0" borderId="45" xfId="2" applyFont="1" applyBorder="1" applyAlignment="1" applyProtection="1">
      <alignment horizontal="center" vertical="center"/>
      <protection locked="0"/>
    </xf>
    <xf numFmtId="165" fontId="2" fillId="0" borderId="35" xfId="3" applyNumberFormat="1" applyFont="1" applyFill="1" applyBorder="1" applyAlignment="1" applyProtection="1">
      <alignment horizontal="center" vertical="center"/>
      <protection locked="0"/>
    </xf>
    <xf numFmtId="165" fontId="2" fillId="0" borderId="36" xfId="3" applyNumberFormat="1" applyFont="1" applyFill="1" applyBorder="1" applyAlignment="1" applyProtection="1">
      <alignment horizontal="center" vertical="center"/>
      <protection locked="0"/>
    </xf>
    <xf numFmtId="165" fontId="2" fillId="0" borderId="4" xfId="3" applyNumberFormat="1" applyFont="1" applyFill="1" applyBorder="1" applyAlignment="1" applyProtection="1">
      <alignment horizontal="center" vertical="center"/>
      <protection locked="0"/>
    </xf>
    <xf numFmtId="165" fontId="2" fillId="0" borderId="46" xfId="3" applyNumberFormat="1" applyFont="1" applyFill="1" applyBorder="1" applyAlignment="1" applyProtection="1">
      <alignment horizontal="center" vertical="center"/>
      <protection locked="0"/>
    </xf>
    <xf numFmtId="165" fontId="6" fillId="0" borderId="35" xfId="2" applyNumberFormat="1" applyFont="1" applyBorder="1" applyAlignment="1" applyProtection="1">
      <alignment horizontal="center" vertical="center"/>
      <protection locked="0"/>
    </xf>
    <xf numFmtId="165" fontId="2" fillId="2" borderId="47" xfId="3" applyNumberFormat="1" applyFont="1" applyFill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left" vertical="center"/>
      <protection locked="0"/>
    </xf>
    <xf numFmtId="0" fontId="2" fillId="0" borderId="2" xfId="2" applyFont="1" applyBorder="1" applyAlignment="1" applyProtection="1">
      <alignment horizontal="left" vertical="center"/>
      <protection locked="0"/>
    </xf>
    <xf numFmtId="0" fontId="2" fillId="0" borderId="2" xfId="2" applyFont="1" applyBorder="1" applyAlignment="1" applyProtection="1">
      <alignment horizontal="left" vertical="center" wrapText="1"/>
      <protection locked="0"/>
    </xf>
    <xf numFmtId="0" fontId="2" fillId="0" borderId="2" xfId="2" applyFont="1" applyBorder="1" applyAlignment="1" applyProtection="1">
      <alignment horizontal="center" vertical="center"/>
      <protection locked="0"/>
    </xf>
    <xf numFmtId="165" fontId="2" fillId="0" borderId="7" xfId="3" applyNumberFormat="1" applyFont="1" applyFill="1" applyBorder="1" applyAlignment="1" applyProtection="1">
      <alignment horizontal="center" vertical="center"/>
      <protection locked="0"/>
    </xf>
    <xf numFmtId="165" fontId="2" fillId="0" borderId="6" xfId="3" applyNumberFormat="1" applyFont="1" applyFill="1" applyBorder="1" applyAlignment="1" applyProtection="1">
      <alignment horizontal="center" vertical="center"/>
      <protection locked="0"/>
    </xf>
    <xf numFmtId="165" fontId="6" fillId="0" borderId="6" xfId="2" applyNumberFormat="1" applyFont="1" applyBorder="1" applyAlignment="1" applyProtection="1">
      <alignment horizontal="center" vertical="center"/>
      <protection locked="0"/>
    </xf>
    <xf numFmtId="165" fontId="2" fillId="0" borderId="8" xfId="3" applyNumberFormat="1" applyFont="1" applyFill="1" applyBorder="1" applyAlignment="1" applyProtection="1">
      <alignment horizontal="center" vertical="center"/>
      <protection locked="0"/>
    </xf>
    <xf numFmtId="0" fontId="8" fillId="5" borderId="6" xfId="2" applyFont="1" applyFill="1" applyBorder="1" applyAlignment="1" applyProtection="1">
      <alignment vertical="center"/>
      <protection locked="0"/>
    </xf>
    <xf numFmtId="165" fontId="9" fillId="5" borderId="48" xfId="2" applyNumberFormat="1" applyFont="1" applyFill="1" applyBorder="1" applyAlignment="1" applyProtection="1">
      <alignment horizontal="center" vertical="center"/>
      <protection locked="0"/>
    </xf>
    <xf numFmtId="0" fontId="4" fillId="3" borderId="1" xfId="2" applyFont="1" applyFill="1" applyBorder="1" applyAlignment="1" applyProtection="1">
      <alignment horizontal="center" vertical="center"/>
      <protection locked="0"/>
    </xf>
    <xf numFmtId="0" fontId="4" fillId="3" borderId="2" xfId="2" applyFont="1" applyFill="1" applyBorder="1" applyAlignment="1" applyProtection="1">
      <alignment horizontal="center" vertical="center"/>
      <protection locked="0"/>
    </xf>
    <xf numFmtId="0" fontId="4" fillId="3" borderId="4" xfId="2" applyFont="1" applyFill="1" applyBorder="1" applyAlignment="1" applyProtection="1">
      <alignment vertical="center"/>
      <protection locked="0"/>
    </xf>
    <xf numFmtId="0" fontId="4" fillId="0" borderId="9" xfId="2" applyFont="1" applyBorder="1" applyAlignment="1" applyProtection="1">
      <alignment horizontal="center" vertical="center" wrapText="1"/>
      <protection locked="0"/>
    </xf>
    <xf numFmtId="0" fontId="4" fillId="3" borderId="7" xfId="2" applyFont="1" applyFill="1" applyBorder="1" applyAlignment="1" applyProtection="1">
      <alignment horizontal="center" vertical="center" wrapText="1"/>
      <protection locked="0"/>
    </xf>
    <xf numFmtId="0" fontId="4" fillId="2" borderId="11" xfId="2" applyFont="1" applyFill="1" applyBorder="1" applyAlignment="1" applyProtection="1">
      <alignment horizontal="center" vertical="center" wrapText="1"/>
      <protection locked="0"/>
    </xf>
    <xf numFmtId="165" fontId="4" fillId="2" borderId="8" xfId="2" applyNumberFormat="1" applyFont="1" applyFill="1" applyBorder="1" applyAlignment="1" applyProtection="1">
      <alignment horizontal="center" vertical="center" wrapText="1"/>
      <protection locked="0"/>
    </xf>
    <xf numFmtId="0" fontId="10" fillId="3" borderId="0" xfId="2" applyFont="1" applyFill="1" applyAlignment="1" applyProtection="1">
      <alignment horizontal="center" vertical="center"/>
      <protection locked="0"/>
    </xf>
    <xf numFmtId="0" fontId="4" fillId="6" borderId="4" xfId="2" applyFont="1" applyFill="1" applyBorder="1" applyAlignment="1" applyProtection="1">
      <alignment horizontal="center" vertical="center"/>
      <protection locked="0"/>
    </xf>
    <xf numFmtId="0" fontId="4" fillId="6" borderId="50" xfId="2" applyFont="1" applyFill="1" applyBorder="1" applyAlignment="1" applyProtection="1">
      <alignment horizontal="center" vertical="center" wrapText="1"/>
      <protection locked="0"/>
    </xf>
    <xf numFmtId="0" fontId="11" fillId="3" borderId="0" xfId="2" applyFont="1" applyFill="1" applyAlignment="1" applyProtection="1">
      <alignment horizontal="center" vertical="center" wrapText="1"/>
      <protection locked="0"/>
    </xf>
    <xf numFmtId="0" fontId="4" fillId="7" borderId="4" xfId="2" applyFont="1" applyFill="1" applyBorder="1" applyAlignment="1" applyProtection="1">
      <alignment vertical="center" wrapText="1"/>
      <protection locked="0"/>
    </xf>
    <xf numFmtId="0" fontId="4" fillId="7" borderId="5" xfId="2" applyFont="1" applyFill="1" applyBorder="1" applyAlignment="1" applyProtection="1">
      <alignment vertical="center" wrapText="1"/>
      <protection locked="0"/>
    </xf>
    <xf numFmtId="165" fontId="4" fillId="7" borderId="48" xfId="2" applyNumberFormat="1" applyFont="1" applyFill="1" applyBorder="1" applyAlignment="1" applyProtection="1">
      <alignment vertical="center" wrapText="1"/>
      <protection locked="0"/>
    </xf>
    <xf numFmtId="0" fontId="10" fillId="0" borderId="0" xfId="2" applyFont="1" applyAlignment="1" applyProtection="1">
      <alignment horizontal="center" vertical="center"/>
      <protection locked="0"/>
    </xf>
    <xf numFmtId="0" fontId="4" fillId="0" borderId="21" xfId="2" applyFont="1" applyBorder="1" applyAlignment="1" applyProtection="1">
      <alignment horizontal="left" vertical="center"/>
      <protection locked="0"/>
    </xf>
    <xf numFmtId="165" fontId="2" fillId="3" borderId="21" xfId="3" applyNumberFormat="1" applyFont="1" applyFill="1" applyBorder="1" applyAlignment="1" applyProtection="1">
      <alignment horizontal="center" vertical="center"/>
      <protection locked="0"/>
    </xf>
    <xf numFmtId="165" fontId="2" fillId="0" borderId="21" xfId="3" applyNumberFormat="1" applyFont="1" applyFill="1" applyBorder="1" applyAlignment="1" applyProtection="1">
      <alignment horizontal="center" vertical="center"/>
      <protection locked="0"/>
    </xf>
    <xf numFmtId="165" fontId="6" fillId="3" borderId="21" xfId="3" applyNumberFormat="1" applyFont="1" applyFill="1" applyBorder="1" applyAlignment="1" applyProtection="1">
      <alignment horizontal="center" vertical="center"/>
      <protection locked="0"/>
    </xf>
    <xf numFmtId="165" fontId="2" fillId="2" borderId="21" xfId="3" applyNumberFormat="1" applyFont="1" applyFill="1" applyBorder="1" applyAlignment="1" applyProtection="1">
      <alignment horizontal="center" vertical="center"/>
      <protection locked="0"/>
    </xf>
    <xf numFmtId="0" fontId="4" fillId="0" borderId="28" xfId="2" applyFont="1" applyBorder="1" applyAlignment="1" applyProtection="1">
      <alignment horizontal="left" vertical="center"/>
      <protection locked="0"/>
    </xf>
    <xf numFmtId="165" fontId="2" fillId="3" borderId="28" xfId="3" applyNumberFormat="1" applyFont="1" applyFill="1" applyBorder="1" applyAlignment="1" applyProtection="1">
      <alignment horizontal="center" vertical="center"/>
      <protection locked="0"/>
    </xf>
    <xf numFmtId="165" fontId="2" fillId="0" borderId="28" xfId="3" applyNumberFormat="1" applyFont="1" applyFill="1" applyBorder="1" applyAlignment="1" applyProtection="1">
      <alignment horizontal="center" vertical="center"/>
      <protection locked="0"/>
    </xf>
    <xf numFmtId="165" fontId="6" fillId="3" borderId="28" xfId="3" applyNumberFormat="1" applyFont="1" applyFill="1" applyBorder="1" applyAlignment="1" applyProtection="1">
      <alignment horizontal="center" vertical="center"/>
      <protection locked="0"/>
    </xf>
    <xf numFmtId="0" fontId="2" fillId="0" borderId="53" xfId="2" applyFont="1" applyBorder="1" applyAlignment="1" applyProtection="1">
      <alignment horizontal="center" vertical="center"/>
      <protection locked="0"/>
    </xf>
    <xf numFmtId="165" fontId="2" fillId="3" borderId="33" xfId="3" applyNumberFormat="1" applyFont="1" applyFill="1" applyBorder="1" applyAlignment="1" applyProtection="1">
      <alignment horizontal="center" vertical="center"/>
      <protection locked="0"/>
    </xf>
    <xf numFmtId="165" fontId="2" fillId="0" borderId="33" xfId="3" applyNumberFormat="1" applyFont="1" applyFill="1" applyBorder="1" applyAlignment="1" applyProtection="1">
      <alignment horizontal="center" vertical="center"/>
      <protection locked="0"/>
    </xf>
    <xf numFmtId="165" fontId="6" fillId="3" borderId="33" xfId="3" applyNumberFormat="1" applyFont="1" applyFill="1" applyBorder="1" applyAlignment="1" applyProtection="1">
      <alignment horizontal="center" vertical="center"/>
      <protection locked="0"/>
    </xf>
    <xf numFmtId="0" fontId="4" fillId="8" borderId="18" xfId="2" applyFont="1" applyFill="1" applyBorder="1" applyAlignment="1" applyProtection="1">
      <alignment horizontal="center" vertical="center"/>
      <protection locked="0"/>
    </xf>
    <xf numFmtId="0" fontId="4" fillId="8" borderId="19" xfId="2" applyFont="1" applyFill="1" applyBorder="1" applyAlignment="1" applyProtection="1">
      <alignment vertical="center" wrapText="1"/>
      <protection locked="0"/>
    </xf>
    <xf numFmtId="165" fontId="2" fillId="8" borderId="7" xfId="3" applyNumberFormat="1" applyFont="1" applyFill="1" applyBorder="1" applyAlignment="1" applyProtection="1">
      <alignment horizontal="center" vertical="center"/>
      <protection locked="0"/>
    </xf>
    <xf numFmtId="0" fontId="4" fillId="8" borderId="6" xfId="2" applyFont="1" applyFill="1" applyBorder="1" applyAlignment="1" applyProtection="1">
      <alignment vertical="center" wrapText="1"/>
      <protection locked="0"/>
    </xf>
    <xf numFmtId="165" fontId="2" fillId="8" borderId="6" xfId="3" applyNumberFormat="1" applyFont="1" applyFill="1" applyBorder="1" applyAlignment="1" applyProtection="1">
      <alignment horizontal="center" vertical="center"/>
      <protection locked="0"/>
    </xf>
    <xf numFmtId="166" fontId="2" fillId="8" borderId="6" xfId="3" applyNumberFormat="1" applyFont="1" applyFill="1" applyBorder="1" applyAlignment="1" applyProtection="1">
      <alignment horizontal="center" vertical="center"/>
      <protection locked="0"/>
    </xf>
    <xf numFmtId="165" fontId="2" fillId="8" borderId="8" xfId="3" applyNumberFormat="1" applyFont="1" applyFill="1" applyBorder="1" applyAlignment="1" applyProtection="1">
      <alignment horizontal="center" vertical="center"/>
      <protection locked="0"/>
    </xf>
    <xf numFmtId="165" fontId="2" fillId="3" borderId="41" xfId="3" applyNumberFormat="1" applyFont="1" applyFill="1" applyBorder="1" applyAlignment="1" applyProtection="1">
      <alignment horizontal="center" vertical="center"/>
      <protection locked="0"/>
    </xf>
    <xf numFmtId="165" fontId="2" fillId="0" borderId="41" xfId="3" applyNumberFormat="1" applyFont="1" applyFill="1" applyBorder="1" applyAlignment="1" applyProtection="1">
      <alignment horizontal="center" vertical="center"/>
      <protection locked="0"/>
    </xf>
    <xf numFmtId="165" fontId="6" fillId="3" borderId="41" xfId="3" applyNumberFormat="1" applyFont="1" applyFill="1" applyBorder="1" applyAlignment="1" applyProtection="1">
      <alignment horizontal="center" vertical="center"/>
      <protection locked="0"/>
    </xf>
    <xf numFmtId="165" fontId="2" fillId="2" borderId="50" xfId="3" applyNumberFormat="1" applyFont="1" applyFill="1" applyBorder="1" applyAlignment="1" applyProtection="1">
      <alignment horizontal="center" vertical="center"/>
      <protection locked="0"/>
    </xf>
    <xf numFmtId="0" fontId="12" fillId="3" borderId="0" xfId="2" applyFont="1" applyFill="1" applyAlignment="1" applyProtection="1">
      <alignment horizontal="center" vertical="center"/>
      <protection locked="0"/>
    </xf>
    <xf numFmtId="0" fontId="8" fillId="8" borderId="6" xfId="2" applyFont="1" applyFill="1" applyBorder="1" applyAlignment="1" applyProtection="1">
      <alignment horizontal="center" vertical="center"/>
      <protection locked="0"/>
    </xf>
    <xf numFmtId="0" fontId="8" fillId="3" borderId="0" xfId="2" applyFont="1" applyFill="1" applyAlignment="1" applyProtection="1">
      <alignment vertical="center"/>
      <protection locked="0"/>
    </xf>
    <xf numFmtId="0" fontId="8" fillId="8" borderId="7" xfId="2" applyFont="1" applyFill="1" applyBorder="1" applyAlignment="1" applyProtection="1">
      <alignment vertical="center"/>
      <protection locked="0"/>
    </xf>
    <xf numFmtId="0" fontId="8" fillId="8" borderId="6" xfId="2" applyFont="1" applyFill="1" applyBorder="1" applyAlignment="1" applyProtection="1">
      <alignment vertical="center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0" fontId="12" fillId="3" borderId="15" xfId="2" applyFont="1" applyFill="1" applyBorder="1" applyAlignment="1" applyProtection="1">
      <alignment vertical="center"/>
      <protection locked="0"/>
    </xf>
    <xf numFmtId="0" fontId="8" fillId="4" borderId="7" xfId="2" applyFont="1" applyFill="1" applyBorder="1" applyAlignment="1" applyProtection="1">
      <alignment vertical="center"/>
      <protection locked="0"/>
    </xf>
    <xf numFmtId="0" fontId="8" fillId="4" borderId="6" xfId="2" applyFont="1" applyFill="1" applyBorder="1" applyAlignment="1" applyProtection="1">
      <alignment vertical="center"/>
      <protection locked="0"/>
    </xf>
    <xf numFmtId="165" fontId="13" fillId="4" borderId="9" xfId="2" applyNumberFormat="1" applyFont="1" applyFill="1" applyBorder="1" applyAlignment="1" applyProtection="1">
      <alignment vertical="center"/>
      <protection locked="0"/>
    </xf>
    <xf numFmtId="165" fontId="13" fillId="8" borderId="9" xfId="2" applyNumberFormat="1" applyFont="1" applyFill="1" applyBorder="1" applyAlignment="1" applyProtection="1">
      <alignment vertical="center"/>
      <protection locked="0"/>
    </xf>
    <xf numFmtId="0" fontId="8" fillId="2" borderId="6" xfId="2" applyFont="1" applyFill="1" applyBorder="1" applyAlignment="1" applyProtection="1">
      <alignment vertical="center"/>
      <protection locked="0"/>
    </xf>
    <xf numFmtId="0" fontId="4" fillId="0" borderId="0" xfId="2" applyFont="1" applyAlignment="1" applyProtection="1">
      <alignment horizontal="center" vertical="center"/>
      <protection locked="0"/>
    </xf>
    <xf numFmtId="0" fontId="8" fillId="8" borderId="7" xfId="2" applyFont="1" applyFill="1" applyBorder="1" applyAlignment="1" applyProtection="1">
      <alignment horizontal="center" vertical="center"/>
      <protection locked="0"/>
    </xf>
    <xf numFmtId="0" fontId="8" fillId="8" borderId="6" xfId="2" applyFont="1" applyFill="1" applyBorder="1" applyAlignment="1" applyProtection="1">
      <alignment horizontal="center" vertical="center"/>
      <protection locked="0"/>
    </xf>
    <xf numFmtId="0" fontId="8" fillId="8" borderId="8" xfId="2" applyFont="1" applyFill="1" applyBorder="1" applyAlignment="1" applyProtection="1">
      <alignment horizontal="center" vertical="center"/>
      <protection locked="0"/>
    </xf>
    <xf numFmtId="165" fontId="12" fillId="8" borderId="7" xfId="2" applyNumberFormat="1" applyFont="1" applyFill="1" applyBorder="1" applyAlignment="1" applyProtection="1">
      <alignment horizontal="center" vertical="center"/>
      <protection locked="0"/>
    </xf>
    <xf numFmtId="165" fontId="12" fillId="8" borderId="8" xfId="2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 applyProtection="1">
      <alignment horizontal="center" vertical="center"/>
      <protection locked="0"/>
    </xf>
    <xf numFmtId="0" fontId="9" fillId="2" borderId="7" xfId="2" applyFont="1" applyFill="1" applyBorder="1" applyAlignment="1" applyProtection="1">
      <alignment horizontal="center" vertical="center" wrapText="1"/>
      <protection locked="0"/>
    </xf>
    <xf numFmtId="0" fontId="9" fillId="2" borderId="6" xfId="2" applyFont="1" applyFill="1" applyBorder="1" applyAlignment="1" applyProtection="1">
      <alignment horizontal="center" vertical="center" wrapText="1"/>
      <protection locked="0"/>
    </xf>
    <xf numFmtId="44" fontId="8" fillId="2" borderId="6" xfId="1" applyFont="1" applyFill="1" applyBorder="1" applyAlignment="1" applyProtection="1">
      <alignment horizontal="center" vertical="center"/>
      <protection locked="0"/>
    </xf>
    <xf numFmtId="44" fontId="8" fillId="2" borderId="8" xfId="1" applyFont="1" applyFill="1" applyBorder="1" applyAlignment="1" applyProtection="1">
      <alignment horizontal="center" vertical="center"/>
      <protection locked="0"/>
    </xf>
    <xf numFmtId="0" fontId="2" fillId="0" borderId="29" xfId="2" applyFont="1" applyBorder="1" applyAlignment="1" applyProtection="1">
      <alignment horizontal="left" vertical="center" wrapText="1"/>
      <protection locked="0"/>
    </xf>
    <xf numFmtId="0" fontId="2" fillId="0" borderId="52" xfId="2" applyFont="1" applyBorder="1" applyAlignment="1" applyProtection="1">
      <alignment horizontal="left" vertical="center" wrapText="1"/>
      <protection locked="0"/>
    </xf>
    <xf numFmtId="0" fontId="2" fillId="0" borderId="27" xfId="2" applyFont="1" applyBorder="1" applyAlignment="1" applyProtection="1">
      <alignment horizontal="center" vertical="center" wrapText="1"/>
      <protection locked="0"/>
    </xf>
    <xf numFmtId="0" fontId="2" fillId="0" borderId="30" xfId="2" applyFont="1" applyBorder="1" applyAlignment="1" applyProtection="1">
      <alignment horizontal="center" vertical="center" wrapText="1"/>
      <protection locked="0"/>
    </xf>
    <xf numFmtId="0" fontId="2" fillId="0" borderId="28" xfId="2" applyFont="1" applyBorder="1" applyAlignment="1" applyProtection="1">
      <alignment horizontal="left" vertical="center" wrapText="1"/>
      <protection locked="0"/>
    </xf>
    <xf numFmtId="0" fontId="2" fillId="0" borderId="35" xfId="2" applyFont="1" applyBorder="1" applyAlignment="1" applyProtection="1">
      <alignment horizontal="center" vertical="center" wrapText="1"/>
      <protection locked="0"/>
    </xf>
    <xf numFmtId="0" fontId="2" fillId="0" borderId="36" xfId="2" applyFont="1" applyBorder="1" applyAlignment="1" applyProtection="1">
      <alignment horizontal="center" vertical="center" wrapText="1"/>
      <protection locked="0"/>
    </xf>
    <xf numFmtId="0" fontId="2" fillId="0" borderId="22" xfId="2" applyFont="1" applyBorder="1" applyAlignment="1" applyProtection="1">
      <alignment horizontal="left" vertical="center" wrapText="1"/>
      <protection locked="0"/>
    </xf>
    <xf numFmtId="0" fontId="2" fillId="0" borderId="51" xfId="2" applyFont="1" applyBorder="1" applyAlignment="1" applyProtection="1">
      <alignment horizontal="left" vertical="center" wrapText="1"/>
      <protection locked="0"/>
    </xf>
    <xf numFmtId="0" fontId="2" fillId="0" borderId="23" xfId="2" applyFont="1" applyBorder="1" applyAlignment="1" applyProtection="1">
      <alignment horizontal="center" vertical="center"/>
      <protection locked="0"/>
    </xf>
    <xf numFmtId="0" fontId="2" fillId="0" borderId="24" xfId="2" applyFont="1" applyBorder="1" applyAlignment="1" applyProtection="1">
      <alignment horizontal="center" vertical="center"/>
      <protection locked="0"/>
    </xf>
    <xf numFmtId="0" fontId="2" fillId="0" borderId="27" xfId="2" applyFont="1" applyBorder="1" applyAlignment="1" applyProtection="1">
      <alignment horizontal="center" vertical="center"/>
      <protection locked="0"/>
    </xf>
    <xf numFmtId="0" fontId="2" fillId="0" borderId="30" xfId="2" applyFont="1" applyBorder="1" applyAlignment="1" applyProtection="1">
      <alignment horizontal="center" vertical="center"/>
      <protection locked="0"/>
    </xf>
    <xf numFmtId="0" fontId="2" fillId="0" borderId="53" xfId="2" applyFont="1" applyBorder="1" applyAlignment="1" applyProtection="1">
      <alignment horizontal="left" vertical="center" wrapText="1"/>
      <protection locked="0"/>
    </xf>
    <xf numFmtId="0" fontId="2" fillId="0" borderId="54" xfId="2" applyFont="1" applyBorder="1" applyAlignment="1" applyProtection="1">
      <alignment horizontal="left" vertical="center" wrapText="1"/>
      <protection locked="0"/>
    </xf>
    <xf numFmtId="0" fontId="2" fillId="0" borderId="35" xfId="2" applyFont="1" applyBorder="1" applyAlignment="1" applyProtection="1">
      <alignment horizontal="center" vertical="center"/>
      <protection locked="0"/>
    </xf>
    <xf numFmtId="0" fontId="2" fillId="0" borderId="36" xfId="2" applyFont="1" applyBorder="1" applyAlignment="1" applyProtection="1">
      <alignment horizontal="center" vertical="center"/>
      <protection locked="0"/>
    </xf>
    <xf numFmtId="0" fontId="4" fillId="8" borderId="19" xfId="2" applyFont="1" applyFill="1" applyBorder="1" applyAlignment="1" applyProtection="1">
      <alignment horizontal="center" vertical="center" wrapText="1"/>
      <protection locked="0"/>
    </xf>
    <xf numFmtId="0" fontId="4" fillId="8" borderId="10" xfId="2" applyFont="1" applyFill="1" applyBorder="1" applyAlignment="1" applyProtection="1">
      <alignment horizontal="center" vertical="center" wrapText="1"/>
      <protection locked="0"/>
    </xf>
    <xf numFmtId="0" fontId="4" fillId="8" borderId="7" xfId="2" applyFont="1" applyFill="1" applyBorder="1" applyAlignment="1" applyProtection="1">
      <alignment horizontal="center" vertical="center" wrapText="1"/>
      <protection locked="0"/>
    </xf>
    <xf numFmtId="0" fontId="4" fillId="8" borderId="8" xfId="2" applyFont="1" applyFill="1" applyBorder="1" applyAlignment="1" applyProtection="1">
      <alignment horizontal="center" vertical="center" wrapText="1"/>
      <protection locked="0"/>
    </xf>
    <xf numFmtId="0" fontId="2" fillId="0" borderId="32" xfId="2" applyFont="1" applyBorder="1" applyAlignment="1" applyProtection="1">
      <alignment horizontal="center" vertical="center"/>
      <protection locked="0"/>
    </xf>
    <xf numFmtId="0" fontId="2" fillId="0" borderId="34" xfId="2" applyFont="1" applyBorder="1" applyAlignment="1" applyProtection="1">
      <alignment horizontal="center" vertical="center"/>
      <protection locked="0"/>
    </xf>
    <xf numFmtId="0" fontId="4" fillId="0" borderId="7" xfId="2" applyFont="1" applyBorder="1" applyAlignment="1" applyProtection="1">
      <alignment horizontal="center" vertical="center"/>
      <protection locked="0"/>
    </xf>
    <xf numFmtId="0" fontId="4" fillId="0" borderId="6" xfId="2" applyFont="1" applyBorder="1" applyAlignment="1" applyProtection="1">
      <alignment horizontal="center" vertical="center"/>
      <protection locked="0"/>
    </xf>
    <xf numFmtId="0" fontId="4" fillId="0" borderId="8" xfId="2" applyFont="1" applyBorder="1" applyAlignment="1" applyProtection="1">
      <alignment horizontal="center" vertical="center"/>
      <protection locked="0"/>
    </xf>
    <xf numFmtId="0" fontId="4" fillId="2" borderId="1" xfId="2" applyFont="1" applyFill="1" applyBorder="1" applyAlignment="1" applyProtection="1">
      <alignment horizontal="center" vertical="center" wrapText="1"/>
      <protection locked="0"/>
    </xf>
    <xf numFmtId="0" fontId="4" fillId="2" borderId="14" xfId="2" applyFont="1" applyFill="1" applyBorder="1" applyAlignment="1" applyProtection="1">
      <alignment horizontal="center" vertical="center" wrapText="1"/>
      <protection locked="0"/>
    </xf>
    <xf numFmtId="0" fontId="4" fillId="3" borderId="7" xfId="2" applyFont="1" applyFill="1" applyBorder="1" applyAlignment="1" applyProtection="1">
      <alignment horizontal="center" vertical="center"/>
      <protection locked="0"/>
    </xf>
    <xf numFmtId="0" fontId="4" fillId="3" borderId="6" xfId="2" applyFont="1" applyFill="1" applyBorder="1" applyAlignment="1" applyProtection="1">
      <alignment horizontal="center" vertical="center"/>
      <protection locked="0"/>
    </xf>
    <xf numFmtId="0" fontId="4" fillId="6" borderId="42" xfId="2" applyFont="1" applyFill="1" applyBorder="1" applyAlignment="1" applyProtection="1">
      <alignment horizontal="center" vertical="center" wrapText="1"/>
      <protection locked="0"/>
    </xf>
    <xf numFmtId="0" fontId="4" fillId="6" borderId="49" xfId="2" applyFont="1" applyFill="1" applyBorder="1" applyAlignment="1" applyProtection="1">
      <alignment horizontal="center" vertical="center" wrapText="1"/>
      <protection locked="0"/>
    </xf>
    <xf numFmtId="0" fontId="4" fillId="6" borderId="48" xfId="2" applyFont="1" applyFill="1" applyBorder="1" applyAlignment="1" applyProtection="1">
      <alignment horizontal="center" vertical="center" wrapText="1"/>
      <protection locked="0"/>
    </xf>
    <xf numFmtId="0" fontId="4" fillId="4" borderId="19" xfId="2" applyFont="1" applyFill="1" applyBorder="1" applyAlignment="1" applyProtection="1">
      <alignment horizontal="center" vertical="center" wrapText="1"/>
      <protection locked="0"/>
    </xf>
    <xf numFmtId="0" fontId="4" fillId="4" borderId="6" xfId="2" applyFont="1" applyFill="1" applyBorder="1" applyAlignment="1" applyProtection="1">
      <alignment horizontal="center" vertical="center" wrapText="1"/>
      <protection locked="0"/>
    </xf>
    <xf numFmtId="0" fontId="4" fillId="4" borderId="8" xfId="2" applyFont="1" applyFill="1" applyBorder="1" applyAlignment="1" applyProtection="1">
      <alignment horizontal="center" vertical="center" wrapText="1"/>
      <protection locked="0"/>
    </xf>
    <xf numFmtId="0" fontId="4" fillId="4" borderId="7" xfId="2" applyFont="1" applyFill="1" applyBorder="1" applyAlignment="1" applyProtection="1">
      <alignment horizontal="center" vertical="center" wrapText="1"/>
      <protection locked="0"/>
    </xf>
    <xf numFmtId="0" fontId="8" fillId="5" borderId="7" xfId="2" applyFont="1" applyFill="1" applyBorder="1" applyAlignment="1" applyProtection="1">
      <alignment horizontal="center" vertical="center"/>
      <protection locked="0"/>
    </xf>
    <xf numFmtId="0" fontId="8" fillId="5" borderId="6" xfId="2" applyFont="1" applyFill="1" applyBorder="1" applyAlignment="1" applyProtection="1">
      <alignment horizontal="center" vertical="center"/>
      <protection locked="0"/>
    </xf>
    <xf numFmtId="165" fontId="8" fillId="5" borderId="7" xfId="2" applyNumberFormat="1" applyFont="1" applyFill="1" applyBorder="1" applyAlignment="1" applyProtection="1">
      <alignment horizontal="center" vertical="center"/>
      <protection locked="0"/>
    </xf>
    <xf numFmtId="165" fontId="8" fillId="5" borderId="6" xfId="2" applyNumberFormat="1" applyFont="1" applyFill="1" applyBorder="1" applyAlignment="1" applyProtection="1">
      <alignment horizontal="center" vertical="center"/>
      <protection locked="0"/>
    </xf>
    <xf numFmtId="165" fontId="8" fillId="5" borderId="8" xfId="2" applyNumberFormat="1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2" xfId="2" applyFont="1" applyBorder="1" applyAlignment="1" applyProtection="1">
      <alignment horizontal="center" vertical="center"/>
      <protection locked="0"/>
    </xf>
    <xf numFmtId="0" fontId="3" fillId="0" borderId="3" xfId="2" applyFont="1" applyBorder="1" applyAlignment="1" applyProtection="1">
      <alignment horizontal="center" vertical="center"/>
      <protection locked="0"/>
    </xf>
    <xf numFmtId="0" fontId="3" fillId="0" borderId="0" xfId="2" applyFont="1" applyAlignment="1" applyProtection="1">
      <alignment horizontal="center" vertical="center"/>
      <protection locked="0"/>
    </xf>
    <xf numFmtId="0" fontId="3" fillId="0" borderId="4" xfId="2" applyFont="1" applyBorder="1" applyAlignment="1" applyProtection="1">
      <alignment horizontal="center" vertical="center"/>
      <protection locked="0"/>
    </xf>
    <xf numFmtId="0" fontId="3" fillId="0" borderId="5" xfId="2" applyFont="1" applyBorder="1" applyAlignment="1" applyProtection="1">
      <alignment horizontal="center" vertical="center"/>
      <protection locked="0"/>
    </xf>
    <xf numFmtId="0" fontId="4" fillId="0" borderId="1" xfId="2" applyFont="1" applyBorder="1" applyAlignment="1" applyProtection="1">
      <alignment horizontal="center" vertical="center"/>
      <protection locked="0"/>
    </xf>
    <xf numFmtId="0" fontId="4" fillId="0" borderId="3" xfId="2" applyFont="1" applyBorder="1" applyAlignment="1" applyProtection="1">
      <alignment horizontal="center" vertical="center"/>
      <protection locked="0"/>
    </xf>
    <xf numFmtId="0" fontId="4" fillId="0" borderId="4" xfId="2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0" fontId="5" fillId="0" borderId="2" xfId="2" applyFont="1" applyBorder="1" applyAlignment="1" applyProtection="1">
      <alignment horizontal="center" vertical="center" wrapText="1"/>
      <protection locked="0"/>
    </xf>
    <xf numFmtId="0" fontId="5" fillId="0" borderId="3" xfId="2" applyFont="1" applyBorder="1" applyAlignment="1" applyProtection="1">
      <alignment horizontal="center" vertical="center" wrapText="1"/>
      <protection locked="0"/>
    </xf>
    <xf numFmtId="0" fontId="5" fillId="0" borderId="0" xfId="2" applyFont="1" applyAlignment="1" applyProtection="1">
      <alignment horizontal="center" vertical="center" wrapText="1"/>
      <protection locked="0"/>
    </xf>
    <xf numFmtId="0" fontId="5" fillId="0" borderId="4" xfId="2" applyFont="1" applyBorder="1" applyAlignment="1" applyProtection="1">
      <alignment horizontal="center" vertical="center" wrapText="1"/>
      <protection locked="0"/>
    </xf>
    <xf numFmtId="0" fontId="5" fillId="0" borderId="5" xfId="2" applyFont="1" applyBorder="1" applyAlignment="1" applyProtection="1">
      <alignment horizontal="center" vertical="center" wrapText="1"/>
      <protection locked="0"/>
    </xf>
    <xf numFmtId="0" fontId="4" fillId="2" borderId="7" xfId="2" applyFont="1" applyFill="1" applyBorder="1" applyAlignment="1" applyProtection="1">
      <alignment horizontal="center" vertical="center" wrapText="1"/>
      <protection locked="0"/>
    </xf>
    <xf numFmtId="0" fontId="4" fillId="2" borderId="8" xfId="2" applyFont="1" applyFill="1" applyBorder="1" applyAlignment="1" applyProtection="1">
      <alignment horizontal="center" vertical="center" wrapText="1"/>
      <protection locked="0"/>
    </xf>
  </cellXfs>
  <cellStyles count="4">
    <cellStyle name="Moneda" xfId="1" builtinId="4"/>
    <cellStyle name="Moneda 2" xfId="3" xr:uid="{91A9C6B4-3393-4652-987F-A2A06B8D3666}"/>
    <cellStyle name="Normal" xfId="0" builtinId="0"/>
    <cellStyle name="Normal 2" xfId="2" xr:uid="{6872DF38-A73E-4551-B5B1-039A9ED26E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150284</xdr:colOff>
      <xdr:row>6</xdr:row>
      <xdr:rowOff>48430</xdr:rowOff>
    </xdr:from>
    <xdr:ext cx="1045631" cy="707186"/>
    <xdr:pic>
      <xdr:nvPicPr>
        <xdr:cNvPr id="2" name="Imagen 1" descr="Imagen que contiene nombre de la empresa&#10;&#10;Descripción generada automáticamente">
          <a:extLst>
            <a:ext uri="{FF2B5EF4-FFF2-40B4-BE49-F238E27FC236}">
              <a16:creationId xmlns:a16="http://schemas.microsoft.com/office/drawing/2014/main" id="{31FE8DD7-EBCB-4F16-BA2F-3B95C041E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159" y="1048555"/>
          <a:ext cx="1045631" cy="70718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42FAB-3BB8-4DE1-B20A-B3D120598A88}">
  <dimension ref="A1:P221"/>
  <sheetViews>
    <sheetView tabSelected="1" view="pageBreakPreview" topLeftCell="C198" zoomScale="86" zoomScaleNormal="90" zoomScaleSheetLayoutView="86" workbookViewId="0">
      <selection activeCell="N219" sqref="N219"/>
    </sheetView>
  </sheetViews>
  <sheetFormatPr baseColWidth="10" defaultColWidth="13.140625" defaultRowHeight="12.75"/>
  <cols>
    <col min="1" max="1" width="2.140625" style="81" customWidth="1"/>
    <col min="2" max="2" width="20.42578125" style="1" customWidth="1"/>
    <col min="3" max="3" width="50.140625" style="1" customWidth="1"/>
    <col min="4" max="4" width="45.7109375" style="1" customWidth="1"/>
    <col min="5" max="5" width="10.85546875" style="1" customWidth="1"/>
    <col min="6" max="6" width="13.140625" style="1" customWidth="1"/>
    <col min="7" max="7" width="21" style="1" customWidth="1"/>
    <col min="8" max="8" width="1.85546875" style="1" customWidth="1"/>
    <col min="9" max="14" width="18.85546875" style="1" customWidth="1"/>
    <col min="15" max="15" width="20.85546875" style="1" customWidth="1"/>
    <col min="16" max="16" width="21.85546875" style="1" customWidth="1"/>
    <col min="17" max="16384" width="13.140625" style="1"/>
  </cols>
  <sheetData>
    <row r="1" spans="2:16" ht="2.25" customHeight="1" thickBot="1"/>
    <row r="2" spans="2:16" ht="15.75" customHeight="1">
      <c r="B2" s="218" t="s">
        <v>0</v>
      </c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</row>
    <row r="3" spans="2:16" ht="15.75" customHeight="1">
      <c r="B3" s="220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</row>
    <row r="4" spans="2:16" ht="15.75" customHeight="1">
      <c r="B4" s="220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</row>
    <row r="5" spans="2:16" ht="15.75" customHeight="1" thickBot="1">
      <c r="B5" s="222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  <c r="N5" s="223"/>
      <c r="O5" s="223"/>
      <c r="P5" s="223"/>
    </row>
    <row r="6" spans="2:16" ht="13.5" thickBot="1">
      <c r="B6" s="200"/>
      <c r="C6" s="200"/>
      <c r="D6" s="200"/>
      <c r="E6" s="200"/>
      <c r="F6" s="200"/>
      <c r="G6" s="200"/>
      <c r="H6" s="200"/>
      <c r="I6" s="200"/>
      <c r="J6" s="200"/>
      <c r="K6" s="200"/>
      <c r="L6" s="200"/>
      <c r="M6" s="200"/>
      <c r="N6" s="200"/>
      <c r="O6" s="200"/>
      <c r="P6" s="200"/>
    </row>
    <row r="7" spans="2:16" ht="21" customHeight="1">
      <c r="B7" s="224"/>
      <c r="C7" s="227" t="s">
        <v>1</v>
      </c>
      <c r="D7" s="228"/>
      <c r="E7" s="228"/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</row>
    <row r="8" spans="2:16" ht="12.75" customHeight="1">
      <c r="B8" s="225"/>
      <c r="C8" s="229"/>
      <c r="D8" s="230"/>
      <c r="E8" s="230"/>
      <c r="F8" s="230"/>
      <c r="G8" s="230"/>
      <c r="H8" s="230"/>
      <c r="I8" s="230"/>
      <c r="J8" s="230"/>
      <c r="K8" s="230"/>
      <c r="L8" s="230"/>
      <c r="M8" s="230"/>
      <c r="N8" s="230"/>
      <c r="O8" s="230"/>
      <c r="P8" s="230"/>
    </row>
    <row r="9" spans="2:16" ht="27" customHeight="1" thickBot="1">
      <c r="B9" s="226"/>
      <c r="C9" s="231"/>
      <c r="D9" s="232"/>
      <c r="E9" s="232"/>
      <c r="F9" s="232"/>
      <c r="G9" s="232"/>
      <c r="H9" s="230"/>
      <c r="I9" s="232"/>
      <c r="J9" s="232"/>
      <c r="K9" s="232"/>
      <c r="L9" s="232"/>
      <c r="M9" s="232"/>
      <c r="N9" s="232"/>
      <c r="O9" s="232"/>
      <c r="P9" s="232"/>
    </row>
    <row r="10" spans="2:16" ht="54.75" customHeight="1" thickBot="1">
      <c r="B10" s="199"/>
      <c r="C10" s="200"/>
      <c r="D10" s="200"/>
      <c r="E10" s="200"/>
      <c r="F10" s="200"/>
      <c r="G10" s="201"/>
      <c r="H10" s="2"/>
      <c r="I10" s="199" t="s">
        <v>2</v>
      </c>
      <c r="J10" s="201"/>
      <c r="K10" s="199" t="s">
        <v>3</v>
      </c>
      <c r="L10" s="201"/>
      <c r="M10" s="199" t="s">
        <v>4</v>
      </c>
      <c r="N10" s="201"/>
      <c r="O10" s="233" t="s">
        <v>5</v>
      </c>
      <c r="P10" s="234"/>
    </row>
    <row r="11" spans="2:16" ht="63.75" customHeight="1" thickBot="1">
      <c r="B11" s="3" t="s">
        <v>6</v>
      </c>
      <c r="C11" s="4" t="s">
        <v>7</v>
      </c>
      <c r="D11" s="5" t="s">
        <v>8</v>
      </c>
      <c r="E11" s="5" t="s">
        <v>9</v>
      </c>
      <c r="F11" s="6" t="s">
        <v>10</v>
      </c>
      <c r="G11" s="7" t="s">
        <v>11</v>
      </c>
      <c r="H11" s="8"/>
      <c r="I11" s="9" t="s">
        <v>12</v>
      </c>
      <c r="J11" s="9" t="s">
        <v>13</v>
      </c>
      <c r="K11" s="10" t="s">
        <v>12</v>
      </c>
      <c r="L11" s="9" t="s">
        <v>13</v>
      </c>
      <c r="M11" s="9" t="s">
        <v>12</v>
      </c>
      <c r="N11" s="9" t="s">
        <v>13</v>
      </c>
      <c r="O11" s="11" t="s">
        <v>14</v>
      </c>
      <c r="P11" s="12" t="s">
        <v>15</v>
      </c>
    </row>
    <row r="12" spans="2:16" ht="4.5" customHeight="1" thickBot="1">
      <c r="B12" s="13"/>
      <c r="C12" s="14"/>
      <c r="D12" s="14"/>
      <c r="E12" s="14"/>
      <c r="F12" s="8"/>
      <c r="G12" s="15"/>
      <c r="H12" s="8"/>
      <c r="I12" s="16"/>
      <c r="J12" s="16"/>
      <c r="K12" s="17"/>
      <c r="L12" s="16"/>
      <c r="M12" s="16"/>
      <c r="N12" s="16"/>
      <c r="O12" s="18"/>
      <c r="P12" s="19"/>
    </row>
    <row r="13" spans="2:16" ht="29.25" customHeight="1" thickBot="1">
      <c r="B13" s="20" t="s">
        <v>16</v>
      </c>
      <c r="C13" s="209" t="s">
        <v>17</v>
      </c>
      <c r="D13" s="210"/>
      <c r="E13" s="210"/>
      <c r="F13" s="210"/>
      <c r="G13" s="211"/>
      <c r="H13" s="21"/>
      <c r="I13" s="22"/>
      <c r="J13" s="23"/>
      <c r="K13" s="22"/>
      <c r="L13" s="23"/>
      <c r="M13" s="22"/>
      <c r="N13" s="23"/>
      <c r="O13" s="22"/>
      <c r="P13" s="23"/>
    </row>
    <row r="14" spans="2:16" ht="26.25" customHeight="1">
      <c r="B14" s="24" t="s">
        <v>18</v>
      </c>
      <c r="C14" s="25" t="s">
        <v>19</v>
      </c>
      <c r="D14" s="26" t="s">
        <v>20</v>
      </c>
      <c r="E14" s="27" t="s">
        <v>21</v>
      </c>
      <c r="F14" s="28">
        <v>1</v>
      </c>
      <c r="G14" s="29">
        <v>1</v>
      </c>
      <c r="I14" s="30">
        <v>4037140</v>
      </c>
      <c r="J14" s="31">
        <f t="shared" ref="J14:N40" si="0">(I14*19%)+I14</f>
        <v>4804196.5999999996</v>
      </c>
      <c r="K14" s="30">
        <v>4572778</v>
      </c>
      <c r="L14" s="31">
        <f t="shared" si="0"/>
        <v>5441605.8200000003</v>
      </c>
      <c r="M14" s="32">
        <v>4162000</v>
      </c>
      <c r="N14" s="31">
        <f t="shared" si="0"/>
        <v>4952780</v>
      </c>
      <c r="O14" s="33">
        <f>ROUND(AVERAGE(J14,L14,N14),0)</f>
        <v>5066194</v>
      </c>
      <c r="P14" s="34">
        <f>ROUND((O14*G14),0)</f>
        <v>5066194</v>
      </c>
    </row>
    <row r="15" spans="2:16" ht="26.25" customHeight="1">
      <c r="B15" s="35" t="s">
        <v>22</v>
      </c>
      <c r="C15" s="36" t="s">
        <v>23</v>
      </c>
      <c r="D15" s="37" t="s">
        <v>24</v>
      </c>
      <c r="E15" s="38" t="s">
        <v>21</v>
      </c>
      <c r="F15" s="39">
        <v>1</v>
      </c>
      <c r="G15" s="40">
        <v>1</v>
      </c>
      <c r="I15" s="30">
        <v>3511400</v>
      </c>
      <c r="J15" s="31">
        <f t="shared" si="0"/>
        <v>4178566</v>
      </c>
      <c r="K15" s="41">
        <v>3858281</v>
      </c>
      <c r="L15" s="31">
        <f t="shared" si="0"/>
        <v>4591354.3899999997</v>
      </c>
      <c r="M15" s="42">
        <v>3620000</v>
      </c>
      <c r="N15" s="31">
        <f t="shared" si="0"/>
        <v>4307800</v>
      </c>
      <c r="O15" s="33">
        <f t="shared" ref="O15:O40" si="1">ROUND(AVERAGE(J15,L15,N15),0)</f>
        <v>4359240</v>
      </c>
      <c r="P15" s="43">
        <f>ROUND((O15*G15),0)</f>
        <v>4359240</v>
      </c>
    </row>
    <row r="16" spans="2:16" ht="26.25" customHeight="1">
      <c r="B16" s="44" t="s">
        <v>25</v>
      </c>
      <c r="C16" s="36" t="s">
        <v>26</v>
      </c>
      <c r="D16" s="37" t="s">
        <v>27</v>
      </c>
      <c r="E16" s="27" t="s">
        <v>21</v>
      </c>
      <c r="F16" s="39">
        <v>1</v>
      </c>
      <c r="G16" s="40">
        <v>1</v>
      </c>
      <c r="I16" s="30">
        <v>3094300</v>
      </c>
      <c r="J16" s="31">
        <f t="shared" si="0"/>
        <v>3682217</v>
      </c>
      <c r="K16" s="41">
        <v>3215235</v>
      </c>
      <c r="L16" s="31">
        <f t="shared" si="0"/>
        <v>3826129.65</v>
      </c>
      <c r="M16" s="42">
        <v>3190000</v>
      </c>
      <c r="N16" s="31">
        <f t="shared" si="0"/>
        <v>3796100</v>
      </c>
      <c r="O16" s="33">
        <f t="shared" si="1"/>
        <v>3768149</v>
      </c>
      <c r="P16" s="43">
        <f t="shared" ref="P16:P39" si="2">ROUND((O16*G16),0)</f>
        <v>3768149</v>
      </c>
    </row>
    <row r="17" spans="2:16" ht="26.25" customHeight="1">
      <c r="B17" s="44" t="s">
        <v>28</v>
      </c>
      <c r="C17" s="36" t="s">
        <v>23</v>
      </c>
      <c r="D17" s="37" t="s">
        <v>27</v>
      </c>
      <c r="E17" s="27" t="s">
        <v>21</v>
      </c>
      <c r="F17" s="45">
        <v>1</v>
      </c>
      <c r="G17" s="40">
        <v>1</v>
      </c>
      <c r="I17" s="30">
        <v>2754800</v>
      </c>
      <c r="J17" s="31">
        <f t="shared" si="0"/>
        <v>3278212</v>
      </c>
      <c r="K17" s="41">
        <v>2929435</v>
      </c>
      <c r="L17" s="31">
        <f t="shared" si="0"/>
        <v>3486027.65</v>
      </c>
      <c r="M17" s="42">
        <v>2840000</v>
      </c>
      <c r="N17" s="31">
        <f t="shared" si="0"/>
        <v>3379600</v>
      </c>
      <c r="O17" s="33">
        <f t="shared" si="1"/>
        <v>3381280</v>
      </c>
      <c r="P17" s="43">
        <f t="shared" si="2"/>
        <v>3381280</v>
      </c>
    </row>
    <row r="18" spans="2:16" ht="26.25" customHeight="1">
      <c r="B18" s="44" t="s">
        <v>29</v>
      </c>
      <c r="C18" s="36" t="s">
        <v>19</v>
      </c>
      <c r="D18" s="37" t="s">
        <v>30</v>
      </c>
      <c r="E18" s="27" t="s">
        <v>21</v>
      </c>
      <c r="F18" s="39">
        <v>1</v>
      </c>
      <c r="G18" s="46">
        <v>1</v>
      </c>
      <c r="H18" s="47"/>
      <c r="I18" s="30">
        <v>3492000</v>
      </c>
      <c r="J18" s="31">
        <f t="shared" si="0"/>
        <v>4155480</v>
      </c>
      <c r="K18" s="41">
        <v>3858281</v>
      </c>
      <c r="L18" s="31">
        <f t="shared" si="0"/>
        <v>4591354.3899999997</v>
      </c>
      <c r="M18" s="42">
        <v>3600000</v>
      </c>
      <c r="N18" s="31">
        <f t="shared" si="0"/>
        <v>4284000</v>
      </c>
      <c r="O18" s="33">
        <f t="shared" si="1"/>
        <v>4343611</v>
      </c>
      <c r="P18" s="43">
        <f t="shared" si="2"/>
        <v>4343611</v>
      </c>
    </row>
    <row r="19" spans="2:16" ht="26.25" customHeight="1">
      <c r="B19" s="44" t="s">
        <v>31</v>
      </c>
      <c r="C19" s="36" t="s">
        <v>19</v>
      </c>
      <c r="D19" s="37" t="s">
        <v>30</v>
      </c>
      <c r="E19" s="27" t="s">
        <v>21</v>
      </c>
      <c r="F19" s="48">
        <v>1</v>
      </c>
      <c r="G19" s="40">
        <v>1</v>
      </c>
      <c r="I19" s="30">
        <v>2968200</v>
      </c>
      <c r="J19" s="31">
        <f t="shared" si="0"/>
        <v>3532158</v>
      </c>
      <c r="K19" s="41">
        <v>3143784</v>
      </c>
      <c r="L19" s="31">
        <f t="shared" si="0"/>
        <v>3741102.96</v>
      </c>
      <c r="M19" s="42">
        <v>3060000</v>
      </c>
      <c r="N19" s="31">
        <f t="shared" si="0"/>
        <v>3641400</v>
      </c>
      <c r="O19" s="33">
        <f t="shared" si="1"/>
        <v>3638220</v>
      </c>
      <c r="P19" s="43">
        <f t="shared" si="2"/>
        <v>3638220</v>
      </c>
    </row>
    <row r="20" spans="2:16" ht="36" customHeight="1">
      <c r="B20" s="49" t="s">
        <v>32</v>
      </c>
      <c r="C20" s="25" t="s">
        <v>33</v>
      </c>
      <c r="D20" s="26" t="s">
        <v>34</v>
      </c>
      <c r="E20" s="27" t="s">
        <v>21</v>
      </c>
      <c r="F20" s="48">
        <v>1</v>
      </c>
      <c r="G20" s="40">
        <v>1</v>
      </c>
      <c r="I20" s="30">
        <v>1212500</v>
      </c>
      <c r="J20" s="31">
        <f t="shared" si="0"/>
        <v>1442875</v>
      </c>
      <c r="K20" s="41">
        <v>1357544</v>
      </c>
      <c r="L20" s="31">
        <f t="shared" si="0"/>
        <v>1615477.36</v>
      </c>
      <c r="M20" s="42">
        <v>1250000</v>
      </c>
      <c r="N20" s="31">
        <f t="shared" si="0"/>
        <v>1487500</v>
      </c>
      <c r="O20" s="33">
        <f t="shared" si="1"/>
        <v>1515284</v>
      </c>
      <c r="P20" s="43">
        <f t="shared" si="2"/>
        <v>1515284</v>
      </c>
    </row>
    <row r="21" spans="2:16" ht="26.1" customHeight="1">
      <c r="B21" s="44" t="s">
        <v>35</v>
      </c>
      <c r="C21" s="36" t="s">
        <v>19</v>
      </c>
      <c r="D21" s="37" t="s">
        <v>36</v>
      </c>
      <c r="E21" s="27" t="s">
        <v>21</v>
      </c>
      <c r="F21" s="39">
        <v>1</v>
      </c>
      <c r="G21" s="40">
        <v>1</v>
      </c>
      <c r="I21" s="30">
        <v>2328000</v>
      </c>
      <c r="J21" s="31">
        <f t="shared" si="0"/>
        <v>2770320</v>
      </c>
      <c r="K21" s="41">
        <v>2500738</v>
      </c>
      <c r="L21" s="31">
        <f t="shared" si="0"/>
        <v>2975878.22</v>
      </c>
      <c r="M21" s="42">
        <v>2400000</v>
      </c>
      <c r="N21" s="31">
        <f t="shared" si="0"/>
        <v>2856000</v>
      </c>
      <c r="O21" s="33">
        <f t="shared" si="1"/>
        <v>2867399</v>
      </c>
      <c r="P21" s="43">
        <f t="shared" si="2"/>
        <v>2867399</v>
      </c>
    </row>
    <row r="22" spans="2:16" ht="26.25" customHeight="1">
      <c r="B22" s="44" t="s">
        <v>37</v>
      </c>
      <c r="C22" s="36" t="s">
        <v>19</v>
      </c>
      <c r="D22" s="37" t="s">
        <v>38</v>
      </c>
      <c r="E22" s="27" t="s">
        <v>21</v>
      </c>
      <c r="F22" s="39">
        <v>1</v>
      </c>
      <c r="G22" s="50">
        <v>1</v>
      </c>
      <c r="H22" s="47"/>
      <c r="I22" s="30">
        <v>2764500</v>
      </c>
      <c r="J22" s="31">
        <f t="shared" si="0"/>
        <v>3289755</v>
      </c>
      <c r="K22" s="41">
        <v>2929435</v>
      </c>
      <c r="L22" s="31">
        <f t="shared" si="0"/>
        <v>3486027.65</v>
      </c>
      <c r="M22" s="42">
        <v>2850000</v>
      </c>
      <c r="N22" s="31">
        <f t="shared" si="0"/>
        <v>3391500</v>
      </c>
      <c r="O22" s="33">
        <f t="shared" si="1"/>
        <v>3389094</v>
      </c>
      <c r="P22" s="43">
        <f t="shared" si="2"/>
        <v>3389094</v>
      </c>
    </row>
    <row r="23" spans="2:16" ht="26.25" customHeight="1">
      <c r="B23" s="44" t="s">
        <v>39</v>
      </c>
      <c r="C23" s="36" t="s">
        <v>19</v>
      </c>
      <c r="D23" s="37" t="s">
        <v>40</v>
      </c>
      <c r="E23" s="27" t="s">
        <v>21</v>
      </c>
      <c r="F23" s="39">
        <v>1</v>
      </c>
      <c r="G23" s="40">
        <v>1</v>
      </c>
      <c r="I23" s="30">
        <v>2570500</v>
      </c>
      <c r="J23" s="31">
        <f t="shared" si="0"/>
        <v>3058895</v>
      </c>
      <c r="K23" s="41">
        <v>2657928</v>
      </c>
      <c r="L23" s="31">
        <f t="shared" si="0"/>
        <v>3162934.32</v>
      </c>
      <c r="M23" s="42">
        <v>2650000</v>
      </c>
      <c r="N23" s="31">
        <f t="shared" si="0"/>
        <v>3153500</v>
      </c>
      <c r="O23" s="33">
        <f t="shared" si="1"/>
        <v>3125110</v>
      </c>
      <c r="P23" s="43">
        <f t="shared" si="2"/>
        <v>3125110</v>
      </c>
    </row>
    <row r="24" spans="2:16" ht="26.25" customHeight="1">
      <c r="B24" s="44" t="s">
        <v>41</v>
      </c>
      <c r="C24" s="36" t="s">
        <v>19</v>
      </c>
      <c r="D24" s="37" t="s">
        <v>42</v>
      </c>
      <c r="E24" s="27" t="s">
        <v>21</v>
      </c>
      <c r="F24" s="39">
        <v>1</v>
      </c>
      <c r="G24" s="40">
        <v>1</v>
      </c>
      <c r="I24" s="30">
        <v>2425000</v>
      </c>
      <c r="J24" s="31">
        <f t="shared" si="0"/>
        <v>2885750</v>
      </c>
      <c r="K24" s="41">
        <v>2500738</v>
      </c>
      <c r="L24" s="31">
        <f t="shared" si="0"/>
        <v>2975878.22</v>
      </c>
      <c r="M24" s="42">
        <v>2500000</v>
      </c>
      <c r="N24" s="31">
        <f t="shared" si="0"/>
        <v>2975000</v>
      </c>
      <c r="O24" s="33">
        <f t="shared" si="1"/>
        <v>2945543</v>
      </c>
      <c r="P24" s="43">
        <f t="shared" si="2"/>
        <v>2945543</v>
      </c>
    </row>
    <row r="25" spans="2:16" ht="26.25" customHeight="1">
      <c r="B25" s="44" t="s">
        <v>43</v>
      </c>
      <c r="C25" s="36" t="s">
        <v>19</v>
      </c>
      <c r="D25" s="37" t="s">
        <v>44</v>
      </c>
      <c r="E25" s="27" t="s">
        <v>21</v>
      </c>
      <c r="F25" s="39">
        <v>1</v>
      </c>
      <c r="G25" s="40">
        <v>1</v>
      </c>
      <c r="I25" s="30">
        <v>4365000</v>
      </c>
      <c r="J25" s="31">
        <f t="shared" si="0"/>
        <v>5194350</v>
      </c>
      <c r="K25" s="41">
        <v>4572778</v>
      </c>
      <c r="L25" s="31">
        <f t="shared" si="0"/>
        <v>5441605.8200000003</v>
      </c>
      <c r="M25" s="42">
        <v>4500000</v>
      </c>
      <c r="N25" s="31">
        <f t="shared" si="0"/>
        <v>5355000</v>
      </c>
      <c r="O25" s="33">
        <f t="shared" si="1"/>
        <v>5330319</v>
      </c>
      <c r="P25" s="43">
        <f t="shared" si="2"/>
        <v>5330319</v>
      </c>
    </row>
    <row r="26" spans="2:16" ht="54" customHeight="1">
      <c r="B26" s="44" t="s">
        <v>45</v>
      </c>
      <c r="C26" s="36" t="s">
        <v>46</v>
      </c>
      <c r="D26" s="37" t="s">
        <v>44</v>
      </c>
      <c r="E26" s="27" t="s">
        <v>21</v>
      </c>
      <c r="F26" s="39">
        <v>1</v>
      </c>
      <c r="G26" s="40">
        <v>1</v>
      </c>
      <c r="I26" s="30">
        <v>1552000</v>
      </c>
      <c r="J26" s="31">
        <f t="shared" si="0"/>
        <v>1846880</v>
      </c>
      <c r="K26" s="41">
        <v>1714792</v>
      </c>
      <c r="L26" s="31">
        <f t="shared" si="0"/>
        <v>2040602.48</v>
      </c>
      <c r="M26" s="42">
        <v>1600000</v>
      </c>
      <c r="N26" s="31">
        <f t="shared" si="0"/>
        <v>1904000</v>
      </c>
      <c r="O26" s="33">
        <f t="shared" si="1"/>
        <v>1930494</v>
      </c>
      <c r="P26" s="43">
        <f t="shared" si="2"/>
        <v>1930494</v>
      </c>
    </row>
    <row r="27" spans="2:16" ht="26.25" customHeight="1">
      <c r="B27" s="44" t="s">
        <v>47</v>
      </c>
      <c r="C27" s="36" t="s">
        <v>23</v>
      </c>
      <c r="D27" s="37" t="s">
        <v>48</v>
      </c>
      <c r="E27" s="27" t="s">
        <v>21</v>
      </c>
      <c r="F27" s="39">
        <v>1</v>
      </c>
      <c r="G27" s="40">
        <v>1</v>
      </c>
      <c r="I27" s="30">
        <v>5626000</v>
      </c>
      <c r="J27" s="31">
        <f t="shared" si="0"/>
        <v>6694940</v>
      </c>
      <c r="K27" s="41">
        <v>6001771</v>
      </c>
      <c r="L27" s="31">
        <f t="shared" si="0"/>
        <v>7142107.4900000002</v>
      </c>
      <c r="M27" s="42">
        <v>5800000</v>
      </c>
      <c r="N27" s="31">
        <f t="shared" si="0"/>
        <v>6902000</v>
      </c>
      <c r="O27" s="33">
        <f t="shared" si="1"/>
        <v>6913016</v>
      </c>
      <c r="P27" s="43">
        <f t="shared" si="2"/>
        <v>6913016</v>
      </c>
    </row>
    <row r="28" spans="2:16" ht="26.1" customHeight="1">
      <c r="B28" s="44" t="s">
        <v>49</v>
      </c>
      <c r="C28" s="36" t="s">
        <v>19</v>
      </c>
      <c r="D28" s="37" t="s">
        <v>50</v>
      </c>
      <c r="E28" s="27" t="s">
        <v>21</v>
      </c>
      <c r="F28" s="39">
        <v>1</v>
      </c>
      <c r="G28" s="40">
        <v>1</v>
      </c>
      <c r="I28" s="30">
        <v>5626000</v>
      </c>
      <c r="J28" s="31">
        <f t="shared" si="0"/>
        <v>6694940</v>
      </c>
      <c r="K28" s="41">
        <v>6001771</v>
      </c>
      <c r="L28" s="31">
        <f t="shared" si="0"/>
        <v>7142107.4900000002</v>
      </c>
      <c r="M28" s="42">
        <v>5800000</v>
      </c>
      <c r="N28" s="31">
        <f t="shared" si="0"/>
        <v>6902000</v>
      </c>
      <c r="O28" s="33">
        <f t="shared" si="1"/>
        <v>6913016</v>
      </c>
      <c r="P28" s="43">
        <f t="shared" si="2"/>
        <v>6913016</v>
      </c>
    </row>
    <row r="29" spans="2:16" ht="26.1" customHeight="1">
      <c r="B29" s="44" t="s">
        <v>51</v>
      </c>
      <c r="C29" s="51" t="s">
        <v>52</v>
      </c>
      <c r="D29" s="37" t="s">
        <v>50</v>
      </c>
      <c r="E29" s="27" t="s">
        <v>21</v>
      </c>
      <c r="F29" s="39">
        <v>1</v>
      </c>
      <c r="G29" s="40">
        <v>1</v>
      </c>
      <c r="I29" s="30">
        <v>5626000</v>
      </c>
      <c r="J29" s="31">
        <f t="shared" si="0"/>
        <v>6694940</v>
      </c>
      <c r="K29" s="41">
        <v>6001771</v>
      </c>
      <c r="L29" s="31">
        <f t="shared" si="0"/>
        <v>7142107.4900000002</v>
      </c>
      <c r="M29" s="42">
        <v>5800000</v>
      </c>
      <c r="N29" s="31">
        <f t="shared" si="0"/>
        <v>6902000</v>
      </c>
      <c r="O29" s="33">
        <f t="shared" si="1"/>
        <v>6913016</v>
      </c>
      <c r="P29" s="43">
        <f t="shared" si="2"/>
        <v>6913016</v>
      </c>
    </row>
    <row r="30" spans="2:16" ht="26.1" customHeight="1">
      <c r="B30" s="44" t="s">
        <v>53</v>
      </c>
      <c r="C30" s="51" t="s">
        <v>54</v>
      </c>
      <c r="D30" s="37" t="s">
        <v>50</v>
      </c>
      <c r="E30" s="27" t="s">
        <v>21</v>
      </c>
      <c r="F30" s="39">
        <v>1</v>
      </c>
      <c r="G30" s="40">
        <v>1</v>
      </c>
      <c r="I30" s="30">
        <v>5189500</v>
      </c>
      <c r="J30" s="31">
        <f t="shared" si="0"/>
        <v>6175505</v>
      </c>
      <c r="K30" s="41">
        <v>5573073</v>
      </c>
      <c r="L30" s="31">
        <f t="shared" si="0"/>
        <v>6631956.8700000001</v>
      </c>
      <c r="M30" s="42">
        <v>5350000</v>
      </c>
      <c r="N30" s="31">
        <f t="shared" si="0"/>
        <v>6366500</v>
      </c>
      <c r="O30" s="33">
        <f t="shared" si="1"/>
        <v>6391321</v>
      </c>
      <c r="P30" s="43">
        <f t="shared" si="2"/>
        <v>6391321</v>
      </c>
    </row>
    <row r="31" spans="2:16" ht="26.1" customHeight="1">
      <c r="B31" s="44" t="s">
        <v>55</v>
      </c>
      <c r="C31" s="36" t="s">
        <v>23</v>
      </c>
      <c r="D31" s="37" t="s">
        <v>50</v>
      </c>
      <c r="E31" s="27" t="s">
        <v>21</v>
      </c>
      <c r="F31" s="39">
        <v>1</v>
      </c>
      <c r="G31" s="40">
        <v>1</v>
      </c>
      <c r="I31" s="30">
        <v>6402000</v>
      </c>
      <c r="J31" s="31">
        <f t="shared" si="0"/>
        <v>7618380</v>
      </c>
      <c r="K31" s="41">
        <v>6716267</v>
      </c>
      <c r="L31" s="31">
        <f t="shared" si="0"/>
        <v>7992357.7300000004</v>
      </c>
      <c r="M31" s="42">
        <v>6600000</v>
      </c>
      <c r="N31" s="31">
        <f t="shared" si="0"/>
        <v>7854000</v>
      </c>
      <c r="O31" s="33">
        <f t="shared" si="1"/>
        <v>7821579</v>
      </c>
      <c r="P31" s="43">
        <f t="shared" si="2"/>
        <v>7821579</v>
      </c>
    </row>
    <row r="32" spans="2:16" ht="26.1" customHeight="1">
      <c r="B32" s="44" t="s">
        <v>56</v>
      </c>
      <c r="C32" s="36" t="s">
        <v>19</v>
      </c>
      <c r="D32" s="37" t="s">
        <v>57</v>
      </c>
      <c r="E32" s="27" t="s">
        <v>21</v>
      </c>
      <c r="F32" s="39">
        <v>1</v>
      </c>
      <c r="G32" s="40">
        <v>1</v>
      </c>
      <c r="I32" s="30">
        <v>4656000</v>
      </c>
      <c r="J32" s="31">
        <f t="shared" si="0"/>
        <v>5540640</v>
      </c>
      <c r="K32" s="41">
        <v>4858576</v>
      </c>
      <c r="L32" s="31">
        <f t="shared" si="0"/>
        <v>5781705.4400000004</v>
      </c>
      <c r="M32" s="42">
        <v>4800000</v>
      </c>
      <c r="N32" s="31">
        <f t="shared" si="0"/>
        <v>5712000</v>
      </c>
      <c r="O32" s="33">
        <f t="shared" si="1"/>
        <v>5678115</v>
      </c>
      <c r="P32" s="43">
        <f t="shared" si="2"/>
        <v>5678115</v>
      </c>
    </row>
    <row r="33" spans="2:16" ht="26.1" customHeight="1">
      <c r="B33" s="44" t="s">
        <v>58</v>
      </c>
      <c r="C33" s="36" t="s">
        <v>59</v>
      </c>
      <c r="D33" s="37" t="s">
        <v>60</v>
      </c>
      <c r="E33" s="27" t="s">
        <v>21</v>
      </c>
      <c r="F33" s="39">
        <v>1</v>
      </c>
      <c r="G33" s="40">
        <v>1</v>
      </c>
      <c r="I33" s="30">
        <v>1940000</v>
      </c>
      <c r="J33" s="31">
        <f t="shared" si="0"/>
        <v>2308600</v>
      </c>
      <c r="K33" s="41">
        <v>2008430</v>
      </c>
      <c r="L33" s="31">
        <f t="shared" si="0"/>
        <v>2390031.7000000002</v>
      </c>
      <c r="M33" s="42">
        <v>2000000</v>
      </c>
      <c r="N33" s="31">
        <f t="shared" si="0"/>
        <v>2380000</v>
      </c>
      <c r="O33" s="33">
        <f t="shared" si="1"/>
        <v>2359544</v>
      </c>
      <c r="P33" s="43">
        <f t="shared" si="2"/>
        <v>2359544</v>
      </c>
    </row>
    <row r="34" spans="2:16" ht="26.1" customHeight="1">
      <c r="B34" s="44" t="s">
        <v>61</v>
      </c>
      <c r="C34" s="36" t="s">
        <v>19</v>
      </c>
      <c r="D34" s="37" t="s">
        <v>62</v>
      </c>
      <c r="E34" s="27" t="s">
        <v>21</v>
      </c>
      <c r="F34" s="39">
        <v>1</v>
      </c>
      <c r="G34" s="40">
        <v>1</v>
      </c>
      <c r="I34" s="30">
        <v>3492000</v>
      </c>
      <c r="J34" s="31">
        <f t="shared" si="0"/>
        <v>4155480</v>
      </c>
      <c r="K34" s="41">
        <v>3858281</v>
      </c>
      <c r="L34" s="31">
        <f t="shared" si="0"/>
        <v>4591354.3899999997</v>
      </c>
      <c r="M34" s="42">
        <v>3600000</v>
      </c>
      <c r="N34" s="31">
        <f t="shared" si="0"/>
        <v>4284000</v>
      </c>
      <c r="O34" s="33">
        <f t="shared" si="1"/>
        <v>4343611</v>
      </c>
      <c r="P34" s="43">
        <f t="shared" si="2"/>
        <v>4343611</v>
      </c>
    </row>
    <row r="35" spans="2:16" ht="36" customHeight="1">
      <c r="B35" s="44" t="s">
        <v>63</v>
      </c>
      <c r="C35" s="36" t="s">
        <v>19</v>
      </c>
      <c r="D35" s="37" t="s">
        <v>64</v>
      </c>
      <c r="E35" s="27" t="s">
        <v>21</v>
      </c>
      <c r="F35" s="39">
        <v>1</v>
      </c>
      <c r="G35" s="40">
        <v>1</v>
      </c>
      <c r="I35" s="30">
        <v>3686000</v>
      </c>
      <c r="J35" s="31">
        <f t="shared" si="0"/>
        <v>4386340</v>
      </c>
      <c r="K35" s="41">
        <v>3429584</v>
      </c>
      <c r="L35" s="31">
        <f t="shared" si="0"/>
        <v>4081204.96</v>
      </c>
      <c r="M35" s="42">
        <v>3800000</v>
      </c>
      <c r="N35" s="31">
        <f t="shared" si="0"/>
        <v>4522000</v>
      </c>
      <c r="O35" s="33">
        <f t="shared" si="1"/>
        <v>4329848</v>
      </c>
      <c r="P35" s="43">
        <f t="shared" si="2"/>
        <v>4329848</v>
      </c>
    </row>
    <row r="36" spans="2:16" ht="36" customHeight="1">
      <c r="B36" s="44" t="s">
        <v>65</v>
      </c>
      <c r="C36" s="36" t="s">
        <v>19</v>
      </c>
      <c r="D36" s="37" t="s">
        <v>66</v>
      </c>
      <c r="E36" s="27" t="s">
        <v>21</v>
      </c>
      <c r="F36" s="39">
        <v>1</v>
      </c>
      <c r="G36" s="40">
        <v>1</v>
      </c>
      <c r="I36" s="30">
        <v>3298000</v>
      </c>
      <c r="J36" s="31">
        <f t="shared" si="0"/>
        <v>3924620</v>
      </c>
      <c r="K36" s="41">
        <v>4858576</v>
      </c>
      <c r="L36" s="31">
        <f t="shared" si="0"/>
        <v>5781705.4400000004</v>
      </c>
      <c r="M36" s="42">
        <v>3400000</v>
      </c>
      <c r="N36" s="31">
        <f t="shared" si="0"/>
        <v>4046000</v>
      </c>
      <c r="O36" s="33">
        <f t="shared" si="1"/>
        <v>4584108</v>
      </c>
      <c r="P36" s="43">
        <f t="shared" si="2"/>
        <v>4584108</v>
      </c>
    </row>
    <row r="37" spans="2:16" ht="36" customHeight="1">
      <c r="B37" s="44" t="s">
        <v>67</v>
      </c>
      <c r="C37" s="36" t="s">
        <v>19</v>
      </c>
      <c r="D37" s="37" t="s">
        <v>68</v>
      </c>
      <c r="E37" s="27" t="s">
        <v>21</v>
      </c>
      <c r="F37" s="39">
        <v>1</v>
      </c>
      <c r="G37" s="40">
        <v>1</v>
      </c>
      <c r="I37" s="30">
        <v>4656000</v>
      </c>
      <c r="J37" s="31">
        <f t="shared" si="0"/>
        <v>5540640</v>
      </c>
      <c r="K37" s="41">
        <v>3468100</v>
      </c>
      <c r="L37" s="31">
        <f t="shared" si="0"/>
        <v>4127039</v>
      </c>
      <c r="M37" s="42">
        <v>4800000</v>
      </c>
      <c r="N37" s="31">
        <f t="shared" si="0"/>
        <v>5712000</v>
      </c>
      <c r="O37" s="33">
        <f t="shared" si="1"/>
        <v>5126560</v>
      </c>
      <c r="P37" s="43">
        <f t="shared" si="2"/>
        <v>5126560</v>
      </c>
    </row>
    <row r="38" spans="2:16" ht="36" customHeight="1">
      <c r="B38" s="52" t="s">
        <v>69</v>
      </c>
      <c r="C38" s="53" t="s">
        <v>19</v>
      </c>
      <c r="D38" s="54" t="s">
        <v>70</v>
      </c>
      <c r="E38" s="27" t="s">
        <v>21</v>
      </c>
      <c r="F38" s="45">
        <v>1</v>
      </c>
      <c r="G38" s="55">
        <v>1</v>
      </c>
      <c r="I38" s="30">
        <v>3298000</v>
      </c>
      <c r="J38" s="31">
        <f t="shared" si="0"/>
        <v>3924620</v>
      </c>
      <c r="K38" s="41">
        <v>3468100</v>
      </c>
      <c r="L38" s="31">
        <f t="shared" si="0"/>
        <v>4127039</v>
      </c>
      <c r="M38" s="56">
        <v>3400000</v>
      </c>
      <c r="N38" s="31">
        <f t="shared" si="0"/>
        <v>4046000</v>
      </c>
      <c r="O38" s="33">
        <f t="shared" si="1"/>
        <v>4032553</v>
      </c>
      <c r="P38" s="43">
        <f t="shared" si="2"/>
        <v>4032553</v>
      </c>
    </row>
    <row r="39" spans="2:16" ht="36" customHeight="1">
      <c r="B39" s="52" t="s">
        <v>71</v>
      </c>
      <c r="C39" s="36" t="s">
        <v>52</v>
      </c>
      <c r="D39" s="54" t="s">
        <v>72</v>
      </c>
      <c r="E39" s="27" t="s">
        <v>21</v>
      </c>
      <c r="F39" s="45">
        <v>2</v>
      </c>
      <c r="G39" s="55">
        <v>1</v>
      </c>
      <c r="I39" s="30">
        <v>4656000</v>
      </c>
      <c r="J39" s="31">
        <f t="shared" si="0"/>
        <v>5540640</v>
      </c>
      <c r="K39" s="41">
        <v>4806778</v>
      </c>
      <c r="L39" s="31">
        <f t="shared" si="0"/>
        <v>5720065.8200000003</v>
      </c>
      <c r="M39" s="56">
        <v>4800000</v>
      </c>
      <c r="N39" s="31">
        <f t="shared" si="0"/>
        <v>5712000</v>
      </c>
      <c r="O39" s="33">
        <f t="shared" si="1"/>
        <v>5657569</v>
      </c>
      <c r="P39" s="43">
        <f t="shared" si="2"/>
        <v>5657569</v>
      </c>
    </row>
    <row r="40" spans="2:16" ht="36" customHeight="1" thickBot="1">
      <c r="B40" s="52" t="s">
        <v>73</v>
      </c>
      <c r="C40" s="53" t="s">
        <v>19</v>
      </c>
      <c r="D40" s="54" t="s">
        <v>74</v>
      </c>
      <c r="E40" s="27" t="s">
        <v>21</v>
      </c>
      <c r="F40" s="57">
        <v>1</v>
      </c>
      <c r="G40" s="58">
        <v>1</v>
      </c>
      <c r="I40" s="59">
        <v>4559000</v>
      </c>
      <c r="J40" s="60">
        <f t="shared" si="0"/>
        <v>5425210</v>
      </c>
      <c r="K40" s="61">
        <v>4794281</v>
      </c>
      <c r="L40" s="60">
        <f t="shared" si="0"/>
        <v>5705194.3899999997</v>
      </c>
      <c r="M40" s="56">
        <v>4700000</v>
      </c>
      <c r="N40" s="60">
        <f t="shared" si="0"/>
        <v>5593000</v>
      </c>
      <c r="O40" s="33">
        <f t="shared" si="1"/>
        <v>5574468</v>
      </c>
      <c r="P40" s="62">
        <f>ROUND((O40*G40),0)</f>
        <v>5574468</v>
      </c>
    </row>
    <row r="41" spans="2:16" ht="25.5" customHeight="1" thickBot="1">
      <c r="B41" s="63" t="s">
        <v>75</v>
      </c>
      <c r="C41" s="212" t="s">
        <v>76</v>
      </c>
      <c r="D41" s="210"/>
      <c r="E41" s="210"/>
      <c r="F41" s="210"/>
      <c r="G41" s="211"/>
      <c r="H41" s="8"/>
      <c r="I41" s="64"/>
      <c r="J41" s="65"/>
      <c r="K41" s="64"/>
      <c r="L41" s="66"/>
      <c r="M41" s="67"/>
      <c r="N41" s="66"/>
      <c r="O41" s="68"/>
      <c r="P41" s="66"/>
    </row>
    <row r="42" spans="2:16" ht="26.1" customHeight="1">
      <c r="B42" s="24" t="s">
        <v>77</v>
      </c>
      <c r="C42" s="26" t="s">
        <v>78</v>
      </c>
      <c r="D42" s="26" t="s">
        <v>24</v>
      </c>
      <c r="E42" s="27" t="s">
        <v>21</v>
      </c>
      <c r="F42" s="28">
        <v>1</v>
      </c>
      <c r="G42" s="69">
        <v>1</v>
      </c>
      <c r="H42" s="47"/>
      <c r="I42" s="30">
        <v>1503500</v>
      </c>
      <c r="J42" s="31">
        <f>(I42*19%)+I42</f>
        <v>1789165</v>
      </c>
      <c r="K42" s="70">
        <v>1636169</v>
      </c>
      <c r="L42" s="31">
        <f t="shared" ref="L42:L95" si="3">(K42*19%)+K42</f>
        <v>1947041.1099999999</v>
      </c>
      <c r="M42" s="32">
        <v>1550000</v>
      </c>
      <c r="N42" s="31">
        <f t="shared" ref="N42:N95" si="4">(M42*19%)+M42</f>
        <v>1844500</v>
      </c>
      <c r="O42" s="33">
        <f t="shared" ref="O42:O46" si="5">ROUND(AVERAGE(J42,L42,N42),0)</f>
        <v>1860235</v>
      </c>
      <c r="P42" s="34">
        <f>ROUND((O42*G42),0)</f>
        <v>1860235</v>
      </c>
    </row>
    <row r="43" spans="2:16" ht="26.1" customHeight="1">
      <c r="B43" s="24" t="s">
        <v>79</v>
      </c>
      <c r="C43" s="37" t="s">
        <v>78</v>
      </c>
      <c r="D43" s="37" t="s">
        <v>27</v>
      </c>
      <c r="E43" s="27" t="s">
        <v>21</v>
      </c>
      <c r="F43" s="39">
        <v>1</v>
      </c>
      <c r="G43" s="50">
        <v>1</v>
      </c>
      <c r="H43" s="47"/>
      <c r="I43" s="30">
        <v>1358000</v>
      </c>
      <c r="J43" s="31">
        <f>(I43*19%)+I43</f>
        <v>1616020</v>
      </c>
      <c r="K43" s="70">
        <v>1587880</v>
      </c>
      <c r="L43" s="31">
        <f t="shared" si="3"/>
        <v>1889577.2</v>
      </c>
      <c r="M43" s="42">
        <v>1400000</v>
      </c>
      <c r="N43" s="31">
        <f t="shared" si="4"/>
        <v>1666000</v>
      </c>
      <c r="O43" s="33">
        <f t="shared" si="5"/>
        <v>1723866</v>
      </c>
      <c r="P43" s="43">
        <f>ROUND((O43*G43),0)</f>
        <v>1723866</v>
      </c>
    </row>
    <row r="44" spans="2:16" ht="26.1" customHeight="1">
      <c r="B44" s="24" t="s">
        <v>80</v>
      </c>
      <c r="C44" s="37" t="s">
        <v>78</v>
      </c>
      <c r="D44" s="37" t="s">
        <v>30</v>
      </c>
      <c r="E44" s="27" t="s">
        <v>21</v>
      </c>
      <c r="F44" s="39">
        <v>1</v>
      </c>
      <c r="G44" s="50">
        <v>1</v>
      </c>
      <c r="H44" s="47"/>
      <c r="I44" s="30">
        <v>1503500</v>
      </c>
      <c r="J44" s="31">
        <f>(I44*19%)+I44</f>
        <v>1789165</v>
      </c>
      <c r="K44" s="70">
        <v>1692033</v>
      </c>
      <c r="L44" s="31">
        <f t="shared" si="3"/>
        <v>2013519.27</v>
      </c>
      <c r="M44" s="42">
        <v>1550000</v>
      </c>
      <c r="N44" s="31">
        <f t="shared" si="4"/>
        <v>1844500</v>
      </c>
      <c r="O44" s="33">
        <f t="shared" si="5"/>
        <v>1882395</v>
      </c>
      <c r="P44" s="43">
        <f t="shared" ref="P44:P45" si="6">ROUND((O44*G44),0)</f>
        <v>1882395</v>
      </c>
    </row>
    <row r="45" spans="2:16" ht="26.1" customHeight="1">
      <c r="B45" s="24" t="s">
        <v>81</v>
      </c>
      <c r="C45" s="37" t="s">
        <v>78</v>
      </c>
      <c r="D45" s="37" t="s">
        <v>57</v>
      </c>
      <c r="E45" s="27" t="s">
        <v>21</v>
      </c>
      <c r="F45" s="39">
        <v>1</v>
      </c>
      <c r="G45" s="50">
        <v>1</v>
      </c>
      <c r="H45" s="47"/>
      <c r="I45" s="30">
        <v>1358000</v>
      </c>
      <c r="J45" s="31">
        <f>(I45*19%)+I45</f>
        <v>1616020</v>
      </c>
      <c r="K45" s="70">
        <v>1561837</v>
      </c>
      <c r="L45" s="31">
        <f t="shared" si="3"/>
        <v>1858586.03</v>
      </c>
      <c r="M45" s="42">
        <v>1400000</v>
      </c>
      <c r="N45" s="31">
        <f t="shared" si="4"/>
        <v>1666000</v>
      </c>
      <c r="O45" s="33">
        <f t="shared" si="5"/>
        <v>1713535</v>
      </c>
      <c r="P45" s="43">
        <f t="shared" si="6"/>
        <v>1713535</v>
      </c>
    </row>
    <row r="46" spans="2:16" ht="26.1" customHeight="1" thickBot="1">
      <c r="B46" s="71" t="s">
        <v>82</v>
      </c>
      <c r="C46" s="72" t="s">
        <v>78</v>
      </c>
      <c r="D46" s="72" t="s">
        <v>50</v>
      </c>
      <c r="E46" s="73" t="s">
        <v>21</v>
      </c>
      <c r="F46" s="57">
        <v>1</v>
      </c>
      <c r="G46" s="74">
        <v>1</v>
      </c>
      <c r="H46" s="47"/>
      <c r="I46" s="59">
        <v>1503500</v>
      </c>
      <c r="J46" s="60">
        <f>(I46*19%)+I46</f>
        <v>1789165</v>
      </c>
      <c r="K46" s="75">
        <v>1624527</v>
      </c>
      <c r="L46" s="60">
        <f t="shared" si="3"/>
        <v>1933187.13</v>
      </c>
      <c r="M46" s="56">
        <v>1550000</v>
      </c>
      <c r="N46" s="60">
        <f t="shared" si="4"/>
        <v>1844500</v>
      </c>
      <c r="O46" s="33">
        <f t="shared" si="5"/>
        <v>1855617</v>
      </c>
      <c r="P46" s="62">
        <f>ROUND((O46*G46),0)</f>
        <v>1855617</v>
      </c>
    </row>
    <row r="47" spans="2:16" ht="25.5" customHeight="1" thickBot="1">
      <c r="B47" s="63" t="s">
        <v>83</v>
      </c>
      <c r="C47" s="212" t="s">
        <v>84</v>
      </c>
      <c r="D47" s="210"/>
      <c r="E47" s="210"/>
      <c r="F47" s="210"/>
      <c r="G47" s="211"/>
      <c r="H47" s="21"/>
      <c r="I47" s="64"/>
      <c r="J47" s="65"/>
      <c r="K47" s="64"/>
      <c r="L47" s="66"/>
      <c r="M47" s="67"/>
      <c r="N47" s="66"/>
      <c r="O47" s="68"/>
      <c r="P47" s="66"/>
    </row>
    <row r="48" spans="2:16" ht="26.1" customHeight="1">
      <c r="B48" s="24" t="s">
        <v>85</v>
      </c>
      <c r="C48" s="26" t="s">
        <v>86</v>
      </c>
      <c r="D48" s="76" t="s">
        <v>24</v>
      </c>
      <c r="E48" s="77" t="s">
        <v>21</v>
      </c>
      <c r="F48" s="78">
        <v>1</v>
      </c>
      <c r="G48" s="79">
        <v>1</v>
      </c>
      <c r="H48" s="47"/>
      <c r="I48" s="30">
        <v>1241600</v>
      </c>
      <c r="J48" s="31">
        <f t="shared" ref="J48:J67" si="7">(I48*19%)+I48</f>
        <v>1477504</v>
      </c>
      <c r="K48" s="70">
        <v>1263523</v>
      </c>
      <c r="L48" s="31">
        <f t="shared" si="3"/>
        <v>1503592.37</v>
      </c>
      <c r="M48" s="80">
        <v>1280000</v>
      </c>
      <c r="N48" s="31">
        <f t="shared" si="4"/>
        <v>1523200</v>
      </c>
      <c r="O48" s="33">
        <f t="shared" ref="O48:O67" si="8">ROUND(AVERAGE(J48,L48,N48),0)</f>
        <v>1501432</v>
      </c>
      <c r="P48" s="34">
        <f>ROUND((O48*G48),0)</f>
        <v>1501432</v>
      </c>
    </row>
    <row r="49" spans="1:16" ht="26.1" customHeight="1">
      <c r="B49" s="35" t="s">
        <v>87</v>
      </c>
      <c r="C49" s="37" t="s">
        <v>86</v>
      </c>
      <c r="D49" s="82" t="s">
        <v>88</v>
      </c>
      <c r="E49" s="83" t="s">
        <v>21</v>
      </c>
      <c r="F49" s="84">
        <v>1</v>
      </c>
      <c r="G49" s="50">
        <v>1</v>
      </c>
      <c r="H49" s="47"/>
      <c r="I49" s="30">
        <v>1241600</v>
      </c>
      <c r="J49" s="31">
        <f t="shared" si="7"/>
        <v>1477504</v>
      </c>
      <c r="K49" s="70">
        <v>1248684</v>
      </c>
      <c r="L49" s="31">
        <f t="shared" si="3"/>
        <v>1485933.96</v>
      </c>
      <c r="M49" s="85">
        <v>1280000</v>
      </c>
      <c r="N49" s="31">
        <f t="shared" si="4"/>
        <v>1523200</v>
      </c>
      <c r="O49" s="33">
        <f t="shared" si="8"/>
        <v>1495546</v>
      </c>
      <c r="P49" s="43">
        <f>ROUND((O49*G49),0)</f>
        <v>1495546</v>
      </c>
    </row>
    <row r="50" spans="1:16" ht="26.1" customHeight="1">
      <c r="B50" s="35" t="s">
        <v>89</v>
      </c>
      <c r="C50" s="37" t="s">
        <v>86</v>
      </c>
      <c r="D50" s="37" t="s">
        <v>30</v>
      </c>
      <c r="E50" s="83" t="s">
        <v>21</v>
      </c>
      <c r="F50" s="83">
        <v>1</v>
      </c>
      <c r="G50" s="50">
        <v>1</v>
      </c>
      <c r="H50" s="47"/>
      <c r="I50" s="30">
        <v>1241600</v>
      </c>
      <c r="J50" s="31">
        <f t="shared" si="7"/>
        <v>1477504</v>
      </c>
      <c r="K50" s="70">
        <v>1351167</v>
      </c>
      <c r="L50" s="31">
        <f t="shared" si="3"/>
        <v>1607888.73</v>
      </c>
      <c r="M50" s="85">
        <v>1280000</v>
      </c>
      <c r="N50" s="31">
        <f t="shared" si="4"/>
        <v>1523200</v>
      </c>
      <c r="O50" s="33">
        <f t="shared" si="8"/>
        <v>1536198</v>
      </c>
      <c r="P50" s="43">
        <f t="shared" ref="P50:P66" si="9">ROUND((O50*G50),0)</f>
        <v>1536198</v>
      </c>
    </row>
    <row r="51" spans="1:16" ht="26.1" customHeight="1">
      <c r="B51" s="35" t="s">
        <v>90</v>
      </c>
      <c r="C51" s="37" t="s">
        <v>91</v>
      </c>
      <c r="D51" s="37" t="s">
        <v>57</v>
      </c>
      <c r="E51" s="83" t="s">
        <v>21</v>
      </c>
      <c r="F51" s="83">
        <v>1</v>
      </c>
      <c r="G51" s="40">
        <v>1</v>
      </c>
      <c r="I51" s="30">
        <v>1455000</v>
      </c>
      <c r="J51" s="31">
        <f t="shared" si="7"/>
        <v>1731450</v>
      </c>
      <c r="K51" s="70">
        <v>1487929</v>
      </c>
      <c r="L51" s="31">
        <f t="shared" si="3"/>
        <v>1770635.51</v>
      </c>
      <c r="M51" s="85">
        <v>1500000</v>
      </c>
      <c r="N51" s="31">
        <f t="shared" si="4"/>
        <v>1785000</v>
      </c>
      <c r="O51" s="33">
        <f t="shared" si="8"/>
        <v>1762362</v>
      </c>
      <c r="P51" s="43">
        <f t="shared" si="9"/>
        <v>1762362</v>
      </c>
    </row>
    <row r="52" spans="1:16" ht="26.1" customHeight="1">
      <c r="B52" s="24" t="s">
        <v>92</v>
      </c>
      <c r="C52" s="26" t="s">
        <v>91</v>
      </c>
      <c r="D52" s="26" t="s">
        <v>44</v>
      </c>
      <c r="E52" s="77" t="s">
        <v>21</v>
      </c>
      <c r="F52" s="77">
        <v>1</v>
      </c>
      <c r="G52" s="79">
        <v>1</v>
      </c>
      <c r="H52" s="47"/>
      <c r="I52" s="30">
        <v>2231000</v>
      </c>
      <c r="J52" s="31">
        <f t="shared" si="7"/>
        <v>2654890</v>
      </c>
      <c r="K52" s="70">
        <v>2466891</v>
      </c>
      <c r="L52" s="31">
        <f t="shared" si="3"/>
        <v>2935600.29</v>
      </c>
      <c r="M52" s="85">
        <v>2300000</v>
      </c>
      <c r="N52" s="31">
        <f t="shared" si="4"/>
        <v>2737000</v>
      </c>
      <c r="O52" s="33">
        <f t="shared" si="8"/>
        <v>2775830</v>
      </c>
      <c r="P52" s="43">
        <f t="shared" si="9"/>
        <v>2775830</v>
      </c>
    </row>
    <row r="53" spans="1:16" ht="36" customHeight="1">
      <c r="B53" s="35" t="s">
        <v>93</v>
      </c>
      <c r="C53" s="26" t="s">
        <v>86</v>
      </c>
      <c r="D53" s="37" t="s">
        <v>94</v>
      </c>
      <c r="E53" s="77" t="s">
        <v>21</v>
      </c>
      <c r="F53" s="83">
        <v>1</v>
      </c>
      <c r="G53" s="40">
        <v>1</v>
      </c>
      <c r="I53" s="30">
        <v>1309500</v>
      </c>
      <c r="J53" s="31">
        <f t="shared" si="7"/>
        <v>1558305</v>
      </c>
      <c r="K53" s="70">
        <v>1487929</v>
      </c>
      <c r="L53" s="31">
        <f t="shared" si="3"/>
        <v>1770635.51</v>
      </c>
      <c r="M53" s="85">
        <v>1350000</v>
      </c>
      <c r="N53" s="31">
        <f t="shared" si="4"/>
        <v>1606500</v>
      </c>
      <c r="O53" s="33">
        <f t="shared" si="8"/>
        <v>1645147</v>
      </c>
      <c r="P53" s="43">
        <f t="shared" si="9"/>
        <v>1645147</v>
      </c>
    </row>
    <row r="54" spans="1:16" ht="36" customHeight="1">
      <c r="B54" s="35" t="s">
        <v>95</v>
      </c>
      <c r="C54" s="26" t="s">
        <v>86</v>
      </c>
      <c r="D54" s="37" t="s">
        <v>96</v>
      </c>
      <c r="E54" s="77" t="s">
        <v>21</v>
      </c>
      <c r="F54" s="83">
        <v>1</v>
      </c>
      <c r="G54" s="40">
        <v>1</v>
      </c>
      <c r="I54" s="30">
        <v>1309500</v>
      </c>
      <c r="J54" s="31">
        <f t="shared" si="7"/>
        <v>1558305</v>
      </c>
      <c r="K54" s="70">
        <v>1487929</v>
      </c>
      <c r="L54" s="31">
        <f t="shared" si="3"/>
        <v>1770635.51</v>
      </c>
      <c r="M54" s="85">
        <v>1350000</v>
      </c>
      <c r="N54" s="31">
        <f t="shared" si="4"/>
        <v>1606500</v>
      </c>
      <c r="O54" s="33">
        <f t="shared" si="8"/>
        <v>1645147</v>
      </c>
      <c r="P54" s="43">
        <f t="shared" si="9"/>
        <v>1645147</v>
      </c>
    </row>
    <row r="55" spans="1:16" ht="36" customHeight="1">
      <c r="A55" s="86"/>
      <c r="B55" s="35" t="s">
        <v>97</v>
      </c>
      <c r="C55" s="26" t="s">
        <v>86</v>
      </c>
      <c r="D55" s="37" t="s">
        <v>98</v>
      </c>
      <c r="E55" s="77" t="s">
        <v>21</v>
      </c>
      <c r="F55" s="83">
        <v>1</v>
      </c>
      <c r="G55" s="40">
        <v>1</v>
      </c>
      <c r="I55" s="30">
        <v>1309500</v>
      </c>
      <c r="J55" s="31">
        <f t="shared" si="7"/>
        <v>1558305</v>
      </c>
      <c r="K55" s="70">
        <v>1487929</v>
      </c>
      <c r="L55" s="31">
        <f t="shared" si="3"/>
        <v>1770635.51</v>
      </c>
      <c r="M55" s="85">
        <v>1350000</v>
      </c>
      <c r="N55" s="31">
        <f t="shared" si="4"/>
        <v>1606500</v>
      </c>
      <c r="O55" s="33">
        <f t="shared" si="8"/>
        <v>1645147</v>
      </c>
      <c r="P55" s="43">
        <f t="shared" si="9"/>
        <v>1645147</v>
      </c>
    </row>
    <row r="56" spans="1:16" ht="36" customHeight="1">
      <c r="A56" s="86"/>
      <c r="B56" s="35" t="s">
        <v>99</v>
      </c>
      <c r="C56" s="26" t="s">
        <v>86</v>
      </c>
      <c r="D56" s="37" t="s">
        <v>100</v>
      </c>
      <c r="E56" s="77" t="s">
        <v>21</v>
      </c>
      <c r="F56" s="83">
        <v>1</v>
      </c>
      <c r="G56" s="40">
        <v>1</v>
      </c>
      <c r="I56" s="30">
        <v>1309500</v>
      </c>
      <c r="J56" s="31">
        <f t="shared" si="7"/>
        <v>1558305</v>
      </c>
      <c r="K56" s="70">
        <v>1487929</v>
      </c>
      <c r="L56" s="31">
        <f t="shared" si="3"/>
        <v>1770635.51</v>
      </c>
      <c r="M56" s="85">
        <v>1350000</v>
      </c>
      <c r="N56" s="31">
        <f t="shared" si="4"/>
        <v>1606500</v>
      </c>
      <c r="O56" s="33">
        <f t="shared" si="8"/>
        <v>1645147</v>
      </c>
      <c r="P56" s="43">
        <f t="shared" si="9"/>
        <v>1645147</v>
      </c>
    </row>
    <row r="57" spans="1:16" ht="36" customHeight="1">
      <c r="A57" s="86"/>
      <c r="B57" s="35" t="s">
        <v>101</v>
      </c>
      <c r="C57" s="26" t="s">
        <v>86</v>
      </c>
      <c r="D57" s="37" t="s">
        <v>102</v>
      </c>
      <c r="E57" s="77" t="s">
        <v>21</v>
      </c>
      <c r="F57" s="83">
        <v>1</v>
      </c>
      <c r="G57" s="40">
        <v>1</v>
      </c>
      <c r="I57" s="30">
        <v>1309500</v>
      </c>
      <c r="J57" s="31">
        <f t="shared" si="7"/>
        <v>1558305</v>
      </c>
      <c r="K57" s="70">
        <v>1487929</v>
      </c>
      <c r="L57" s="31">
        <f t="shared" si="3"/>
        <v>1770635.51</v>
      </c>
      <c r="M57" s="85">
        <v>1350000</v>
      </c>
      <c r="N57" s="31">
        <f t="shared" si="4"/>
        <v>1606500</v>
      </c>
      <c r="O57" s="33">
        <f t="shared" si="8"/>
        <v>1645147</v>
      </c>
      <c r="P57" s="43">
        <f t="shared" si="9"/>
        <v>1645147</v>
      </c>
    </row>
    <row r="58" spans="1:16" ht="36" customHeight="1">
      <c r="A58" s="86"/>
      <c r="B58" s="35" t="s">
        <v>103</v>
      </c>
      <c r="C58" s="26" t="s">
        <v>86</v>
      </c>
      <c r="D58" s="37" t="s">
        <v>104</v>
      </c>
      <c r="E58" s="77" t="s">
        <v>21</v>
      </c>
      <c r="F58" s="83">
        <v>1</v>
      </c>
      <c r="G58" s="40">
        <v>1</v>
      </c>
      <c r="I58" s="30">
        <v>1309500</v>
      </c>
      <c r="J58" s="31">
        <f t="shared" si="7"/>
        <v>1558305</v>
      </c>
      <c r="K58" s="70">
        <v>1487929</v>
      </c>
      <c r="L58" s="31">
        <f t="shared" si="3"/>
        <v>1770635.51</v>
      </c>
      <c r="M58" s="85">
        <v>1350000</v>
      </c>
      <c r="N58" s="31">
        <f t="shared" si="4"/>
        <v>1606500</v>
      </c>
      <c r="O58" s="33">
        <f t="shared" si="8"/>
        <v>1645147</v>
      </c>
      <c r="P58" s="43">
        <f t="shared" si="9"/>
        <v>1645147</v>
      </c>
    </row>
    <row r="59" spans="1:16" ht="36" customHeight="1">
      <c r="A59" s="86"/>
      <c r="B59" s="35" t="s">
        <v>105</v>
      </c>
      <c r="C59" s="26" t="s">
        <v>86</v>
      </c>
      <c r="D59" s="87" t="s">
        <v>106</v>
      </c>
      <c r="E59" s="77" t="s">
        <v>21</v>
      </c>
      <c r="F59" s="83">
        <v>1</v>
      </c>
      <c r="G59" s="40">
        <v>1</v>
      </c>
      <c r="I59" s="30">
        <v>1309500</v>
      </c>
      <c r="J59" s="31">
        <f t="shared" si="7"/>
        <v>1558305</v>
      </c>
      <c r="K59" s="70">
        <v>1487929</v>
      </c>
      <c r="L59" s="31">
        <f t="shared" si="3"/>
        <v>1770635.51</v>
      </c>
      <c r="M59" s="85">
        <v>1350000</v>
      </c>
      <c r="N59" s="31">
        <f t="shared" si="4"/>
        <v>1606500</v>
      </c>
      <c r="O59" s="33">
        <f t="shared" si="8"/>
        <v>1645147</v>
      </c>
      <c r="P59" s="43">
        <f t="shared" si="9"/>
        <v>1645147</v>
      </c>
    </row>
    <row r="60" spans="1:16" ht="36" customHeight="1">
      <c r="B60" s="35" t="s">
        <v>107</v>
      </c>
      <c r="C60" s="26" t="s">
        <v>86</v>
      </c>
      <c r="D60" s="87" t="s">
        <v>108</v>
      </c>
      <c r="E60" s="77" t="s">
        <v>21</v>
      </c>
      <c r="F60" s="83">
        <v>1</v>
      </c>
      <c r="G60" s="40">
        <v>1</v>
      </c>
      <c r="I60" s="30">
        <v>2425000</v>
      </c>
      <c r="J60" s="31">
        <f t="shared" si="7"/>
        <v>2885750</v>
      </c>
      <c r="K60" s="70">
        <v>2657929</v>
      </c>
      <c r="L60" s="31">
        <f t="shared" si="3"/>
        <v>3162935.51</v>
      </c>
      <c r="M60" s="85">
        <v>2500000</v>
      </c>
      <c r="N60" s="31">
        <f t="shared" si="4"/>
        <v>2975000</v>
      </c>
      <c r="O60" s="33">
        <f t="shared" si="8"/>
        <v>3007895</v>
      </c>
      <c r="P60" s="43">
        <f t="shared" si="9"/>
        <v>3007895</v>
      </c>
    </row>
    <row r="61" spans="1:16" ht="36" customHeight="1">
      <c r="B61" s="35" t="s">
        <v>109</v>
      </c>
      <c r="C61" s="26" t="s">
        <v>86</v>
      </c>
      <c r="D61" s="37" t="s">
        <v>110</v>
      </c>
      <c r="E61" s="77" t="s">
        <v>21</v>
      </c>
      <c r="F61" s="83">
        <v>1</v>
      </c>
      <c r="G61" s="40">
        <v>1</v>
      </c>
      <c r="I61" s="30">
        <v>1309500</v>
      </c>
      <c r="J61" s="31">
        <f t="shared" si="7"/>
        <v>1558305</v>
      </c>
      <c r="K61" s="70">
        <v>1487929</v>
      </c>
      <c r="L61" s="31">
        <f t="shared" si="3"/>
        <v>1770635.51</v>
      </c>
      <c r="M61" s="85">
        <v>1350000</v>
      </c>
      <c r="N61" s="31">
        <f t="shared" si="4"/>
        <v>1606500</v>
      </c>
      <c r="O61" s="33">
        <f t="shared" si="8"/>
        <v>1645147</v>
      </c>
      <c r="P61" s="43">
        <f t="shared" si="9"/>
        <v>1645147</v>
      </c>
    </row>
    <row r="62" spans="1:16" ht="36" customHeight="1">
      <c r="B62" s="35" t="s">
        <v>111</v>
      </c>
      <c r="C62" s="37" t="s">
        <v>86</v>
      </c>
      <c r="D62" s="37" t="s">
        <v>112</v>
      </c>
      <c r="E62" s="77" t="s">
        <v>21</v>
      </c>
      <c r="F62" s="88">
        <v>1</v>
      </c>
      <c r="G62" s="40">
        <v>1</v>
      </c>
      <c r="I62" s="30">
        <v>1309500</v>
      </c>
      <c r="J62" s="31">
        <f t="shared" si="7"/>
        <v>1558305</v>
      </c>
      <c r="K62" s="70">
        <v>1487929</v>
      </c>
      <c r="L62" s="31">
        <f t="shared" si="3"/>
        <v>1770635.51</v>
      </c>
      <c r="M62" s="85">
        <v>1350000</v>
      </c>
      <c r="N62" s="31">
        <f t="shared" si="4"/>
        <v>1606500</v>
      </c>
      <c r="O62" s="33">
        <f t="shared" si="8"/>
        <v>1645147</v>
      </c>
      <c r="P62" s="43">
        <f t="shared" si="9"/>
        <v>1645147</v>
      </c>
    </row>
    <row r="63" spans="1:16" ht="36" customHeight="1">
      <c r="B63" s="35" t="s">
        <v>113</v>
      </c>
      <c r="C63" s="37" t="s">
        <v>86</v>
      </c>
      <c r="D63" s="37" t="s">
        <v>114</v>
      </c>
      <c r="E63" s="77" t="s">
        <v>21</v>
      </c>
      <c r="F63" s="88">
        <v>1</v>
      </c>
      <c r="G63" s="40">
        <v>1</v>
      </c>
      <c r="I63" s="30">
        <v>2522000</v>
      </c>
      <c r="J63" s="31">
        <f t="shared" si="7"/>
        <v>3001180</v>
      </c>
      <c r="K63" s="70">
        <v>2657929</v>
      </c>
      <c r="L63" s="31">
        <f t="shared" si="3"/>
        <v>3162935.51</v>
      </c>
      <c r="M63" s="85">
        <v>2600000</v>
      </c>
      <c r="N63" s="31">
        <f t="shared" si="4"/>
        <v>3094000</v>
      </c>
      <c r="O63" s="33">
        <f t="shared" si="8"/>
        <v>3086039</v>
      </c>
      <c r="P63" s="43">
        <f t="shared" si="9"/>
        <v>3086039</v>
      </c>
    </row>
    <row r="64" spans="1:16" ht="36" customHeight="1">
      <c r="B64" s="35" t="s">
        <v>115</v>
      </c>
      <c r="C64" s="37" t="s">
        <v>86</v>
      </c>
      <c r="D64" s="37" t="s">
        <v>116</v>
      </c>
      <c r="E64" s="77" t="s">
        <v>21</v>
      </c>
      <c r="F64" s="88">
        <v>1</v>
      </c>
      <c r="G64" s="40">
        <v>1</v>
      </c>
      <c r="I64" s="30">
        <v>1309500</v>
      </c>
      <c r="J64" s="31">
        <f t="shared" si="7"/>
        <v>1558305</v>
      </c>
      <c r="K64" s="70">
        <v>1487929</v>
      </c>
      <c r="L64" s="31">
        <f t="shared" si="3"/>
        <v>1770635.51</v>
      </c>
      <c r="M64" s="85">
        <v>1350000</v>
      </c>
      <c r="N64" s="31">
        <f t="shared" si="4"/>
        <v>1606500</v>
      </c>
      <c r="O64" s="33">
        <f t="shared" si="8"/>
        <v>1645147</v>
      </c>
      <c r="P64" s="43">
        <f t="shared" si="9"/>
        <v>1645147</v>
      </c>
    </row>
    <row r="65" spans="2:16" ht="36" customHeight="1">
      <c r="B65" s="35" t="s">
        <v>117</v>
      </c>
      <c r="C65" s="37" t="s">
        <v>86</v>
      </c>
      <c r="D65" s="37" t="s">
        <v>118</v>
      </c>
      <c r="E65" s="77" t="s">
        <v>21</v>
      </c>
      <c r="F65" s="88">
        <v>1</v>
      </c>
      <c r="G65" s="40">
        <v>1</v>
      </c>
      <c r="I65" s="30">
        <v>2522000</v>
      </c>
      <c r="J65" s="31">
        <f t="shared" si="7"/>
        <v>3001180</v>
      </c>
      <c r="K65" s="70">
        <v>2657929</v>
      </c>
      <c r="L65" s="31">
        <f t="shared" si="3"/>
        <v>3162935.51</v>
      </c>
      <c r="M65" s="85">
        <v>2600000</v>
      </c>
      <c r="N65" s="31">
        <f t="shared" si="4"/>
        <v>3094000</v>
      </c>
      <c r="O65" s="33">
        <f t="shared" si="8"/>
        <v>3086039</v>
      </c>
      <c r="P65" s="43">
        <f t="shared" si="9"/>
        <v>3086039</v>
      </c>
    </row>
    <row r="66" spans="2:16" ht="26.1" customHeight="1">
      <c r="B66" s="89" t="s">
        <v>119</v>
      </c>
      <c r="C66" s="54" t="s">
        <v>120</v>
      </c>
      <c r="D66" s="90" t="s">
        <v>121</v>
      </c>
      <c r="E66" s="77" t="s">
        <v>21</v>
      </c>
      <c r="F66" s="91">
        <v>1</v>
      </c>
      <c r="G66" s="55">
        <v>1</v>
      </c>
      <c r="I66" s="30">
        <v>3055500</v>
      </c>
      <c r="J66" s="31">
        <f t="shared" si="7"/>
        <v>3636045</v>
      </c>
      <c r="K66" s="70">
        <v>3114384</v>
      </c>
      <c r="L66" s="31">
        <f t="shared" si="3"/>
        <v>3706116.96</v>
      </c>
      <c r="M66" s="92">
        <v>3150000</v>
      </c>
      <c r="N66" s="31">
        <f t="shared" si="4"/>
        <v>3748500</v>
      </c>
      <c r="O66" s="33">
        <f t="shared" si="8"/>
        <v>3696887</v>
      </c>
      <c r="P66" s="43">
        <f t="shared" si="9"/>
        <v>3696887</v>
      </c>
    </row>
    <row r="67" spans="2:16" ht="26.1" customHeight="1" thickBot="1">
      <c r="B67" s="89" t="s">
        <v>122</v>
      </c>
      <c r="C67" s="54" t="s">
        <v>123</v>
      </c>
      <c r="D67" s="90" t="s">
        <v>121</v>
      </c>
      <c r="E67" s="77" t="s">
        <v>21</v>
      </c>
      <c r="F67" s="91">
        <v>1</v>
      </c>
      <c r="G67" s="55">
        <v>1</v>
      </c>
      <c r="I67" s="59">
        <v>3055500</v>
      </c>
      <c r="J67" s="60">
        <f t="shared" si="7"/>
        <v>3636045</v>
      </c>
      <c r="K67" s="75">
        <v>3114384</v>
      </c>
      <c r="L67" s="60">
        <f t="shared" si="3"/>
        <v>3706116.96</v>
      </c>
      <c r="M67" s="92">
        <v>3150000</v>
      </c>
      <c r="N67" s="60">
        <f t="shared" si="4"/>
        <v>3748500</v>
      </c>
      <c r="O67" s="33">
        <f t="shared" si="8"/>
        <v>3696887</v>
      </c>
      <c r="P67" s="62">
        <f>ROUND((O67*G67),0)</f>
        <v>3696887</v>
      </c>
    </row>
    <row r="68" spans="2:16" ht="26.25" customHeight="1" thickBot="1">
      <c r="B68" s="63" t="s">
        <v>124</v>
      </c>
      <c r="C68" s="212" t="s">
        <v>125</v>
      </c>
      <c r="D68" s="210"/>
      <c r="E68" s="210"/>
      <c r="F68" s="210"/>
      <c r="G68" s="211"/>
      <c r="H68" s="21"/>
      <c r="I68" s="68"/>
      <c r="J68" s="23"/>
      <c r="K68" s="22"/>
      <c r="L68" s="23"/>
      <c r="M68" s="67"/>
      <c r="N68" s="66"/>
      <c r="O68" s="68"/>
      <c r="P68" s="66"/>
    </row>
    <row r="69" spans="2:16" ht="26.25" customHeight="1">
      <c r="B69" s="24" t="s">
        <v>126</v>
      </c>
      <c r="C69" s="26" t="s">
        <v>127</v>
      </c>
      <c r="D69" s="26" t="s">
        <v>128</v>
      </c>
      <c r="E69" s="27" t="s">
        <v>129</v>
      </c>
      <c r="F69" s="28">
        <v>1</v>
      </c>
      <c r="G69" s="29">
        <v>1</v>
      </c>
      <c r="I69" s="30">
        <v>485000</v>
      </c>
      <c r="J69" s="31">
        <f t="shared" ref="J69:J95" si="10">(I69*19%)+I69</f>
        <v>577150</v>
      </c>
      <c r="K69" s="70">
        <v>530180</v>
      </c>
      <c r="L69" s="31">
        <f>(K69*19%)+K69</f>
        <v>630914.19999999995</v>
      </c>
      <c r="M69" s="80">
        <v>500000</v>
      </c>
      <c r="N69" s="31">
        <f t="shared" si="4"/>
        <v>595000</v>
      </c>
      <c r="O69" s="33">
        <f t="shared" ref="O69:O95" si="11">ROUND(AVERAGE(J69,L69,N69),0)</f>
        <v>601021</v>
      </c>
      <c r="P69" s="34">
        <f>ROUND((O69*G69),0)</f>
        <v>601021</v>
      </c>
    </row>
    <row r="70" spans="2:16" ht="26.25" customHeight="1">
      <c r="B70" s="24" t="s">
        <v>130</v>
      </c>
      <c r="C70" s="26" t="s">
        <v>131</v>
      </c>
      <c r="D70" s="26" t="s">
        <v>132</v>
      </c>
      <c r="E70" s="27" t="s">
        <v>129</v>
      </c>
      <c r="F70" s="48">
        <v>1</v>
      </c>
      <c r="G70" s="93">
        <v>1</v>
      </c>
      <c r="I70" s="30">
        <v>7081000</v>
      </c>
      <c r="J70" s="31">
        <f t="shared" si="10"/>
        <v>8426390</v>
      </c>
      <c r="K70" s="70">
        <v>7558096</v>
      </c>
      <c r="L70" s="31">
        <f t="shared" si="3"/>
        <v>8994134.2400000002</v>
      </c>
      <c r="M70" s="85">
        <v>7300000</v>
      </c>
      <c r="N70" s="31">
        <f t="shared" si="4"/>
        <v>8687000</v>
      </c>
      <c r="O70" s="33">
        <f t="shared" si="11"/>
        <v>8702508</v>
      </c>
      <c r="P70" s="43">
        <f>ROUND((O70*G70),0)</f>
        <v>8702508</v>
      </c>
    </row>
    <row r="71" spans="2:16" ht="26.25" customHeight="1">
      <c r="B71" s="35" t="s">
        <v>133</v>
      </c>
      <c r="C71" s="37" t="s">
        <v>131</v>
      </c>
      <c r="D71" s="37" t="s">
        <v>57</v>
      </c>
      <c r="E71" s="27" t="s">
        <v>129</v>
      </c>
      <c r="F71" s="39">
        <v>1</v>
      </c>
      <c r="G71" s="40">
        <v>1</v>
      </c>
      <c r="I71" s="30">
        <v>5529000</v>
      </c>
      <c r="J71" s="31">
        <f t="shared" si="10"/>
        <v>6579510</v>
      </c>
      <c r="K71" s="70">
        <v>5831272</v>
      </c>
      <c r="L71" s="31">
        <f t="shared" si="3"/>
        <v>6939213.6799999997</v>
      </c>
      <c r="M71" s="85">
        <v>5700000</v>
      </c>
      <c r="N71" s="31">
        <f t="shared" si="4"/>
        <v>6783000</v>
      </c>
      <c r="O71" s="33">
        <f t="shared" si="11"/>
        <v>6767241</v>
      </c>
      <c r="P71" s="43">
        <f t="shared" ref="P71:P94" si="12">ROUND((O71*G71),0)</f>
        <v>6767241</v>
      </c>
    </row>
    <row r="72" spans="2:16" ht="26.25" customHeight="1">
      <c r="B72" s="35" t="s">
        <v>134</v>
      </c>
      <c r="C72" s="37" t="s">
        <v>131</v>
      </c>
      <c r="D72" s="37" t="s">
        <v>42</v>
      </c>
      <c r="E72" s="27" t="s">
        <v>129</v>
      </c>
      <c r="F72" s="39">
        <v>1</v>
      </c>
      <c r="G72" s="40">
        <v>1</v>
      </c>
      <c r="I72" s="30">
        <v>1843000</v>
      </c>
      <c r="J72" s="31">
        <f t="shared" si="10"/>
        <v>2193170</v>
      </c>
      <c r="K72" s="70">
        <v>1943281</v>
      </c>
      <c r="L72" s="31">
        <f t="shared" si="3"/>
        <v>2312504.39</v>
      </c>
      <c r="M72" s="85">
        <v>1900000</v>
      </c>
      <c r="N72" s="31">
        <f t="shared" si="4"/>
        <v>2261000</v>
      </c>
      <c r="O72" s="33">
        <f t="shared" si="11"/>
        <v>2255558</v>
      </c>
      <c r="P72" s="43">
        <f t="shared" si="12"/>
        <v>2255558</v>
      </c>
    </row>
    <row r="73" spans="2:16" ht="26.25" customHeight="1">
      <c r="B73" s="35" t="s">
        <v>135</v>
      </c>
      <c r="C73" s="37" t="s">
        <v>131</v>
      </c>
      <c r="D73" s="37" t="s">
        <v>136</v>
      </c>
      <c r="E73" s="27" t="s">
        <v>129</v>
      </c>
      <c r="F73" s="39">
        <v>1</v>
      </c>
      <c r="G73" s="40">
        <v>1</v>
      </c>
      <c r="I73" s="30">
        <v>485000</v>
      </c>
      <c r="J73" s="31">
        <f t="shared" si="10"/>
        <v>577150</v>
      </c>
      <c r="K73" s="70">
        <v>573272</v>
      </c>
      <c r="L73" s="31">
        <f t="shared" si="3"/>
        <v>682193.68</v>
      </c>
      <c r="M73" s="85">
        <v>500000</v>
      </c>
      <c r="N73" s="31">
        <f t="shared" si="4"/>
        <v>595000</v>
      </c>
      <c r="O73" s="33">
        <f t="shared" si="11"/>
        <v>618115</v>
      </c>
      <c r="P73" s="43">
        <f t="shared" si="12"/>
        <v>618115</v>
      </c>
    </row>
    <row r="74" spans="2:16" ht="26.25" customHeight="1">
      <c r="B74" s="35" t="s">
        <v>137</v>
      </c>
      <c r="C74" s="37" t="s">
        <v>131</v>
      </c>
      <c r="D74" s="82" t="s">
        <v>138</v>
      </c>
      <c r="E74" s="27" t="s">
        <v>129</v>
      </c>
      <c r="F74" s="39">
        <v>1</v>
      </c>
      <c r="G74" s="40">
        <v>1</v>
      </c>
      <c r="I74" s="30">
        <v>485000</v>
      </c>
      <c r="J74" s="31">
        <f t="shared" si="10"/>
        <v>577150</v>
      </c>
      <c r="K74" s="70">
        <v>306744</v>
      </c>
      <c r="L74" s="31">
        <f t="shared" si="3"/>
        <v>365025.36</v>
      </c>
      <c r="M74" s="85">
        <v>500000</v>
      </c>
      <c r="N74" s="31">
        <f t="shared" si="4"/>
        <v>595000</v>
      </c>
      <c r="O74" s="33">
        <f t="shared" si="11"/>
        <v>512392</v>
      </c>
      <c r="P74" s="43">
        <f t="shared" si="12"/>
        <v>512392</v>
      </c>
    </row>
    <row r="75" spans="2:16" ht="26.25" customHeight="1">
      <c r="B75" s="35" t="s">
        <v>139</v>
      </c>
      <c r="C75" s="37" t="s">
        <v>131</v>
      </c>
      <c r="D75" s="37" t="s">
        <v>50</v>
      </c>
      <c r="E75" s="27" t="s">
        <v>129</v>
      </c>
      <c r="F75" s="39">
        <v>1</v>
      </c>
      <c r="G75" s="40">
        <v>1</v>
      </c>
      <c r="I75" s="30">
        <v>7857000</v>
      </c>
      <c r="J75" s="31">
        <f t="shared" si="10"/>
        <v>9349830</v>
      </c>
      <c r="K75" s="70">
        <v>8204013</v>
      </c>
      <c r="L75" s="31">
        <f t="shared" si="3"/>
        <v>9762775.4700000007</v>
      </c>
      <c r="M75" s="85">
        <v>8100000</v>
      </c>
      <c r="N75" s="31">
        <f t="shared" si="4"/>
        <v>9639000</v>
      </c>
      <c r="O75" s="33">
        <f t="shared" si="11"/>
        <v>9583868</v>
      </c>
      <c r="P75" s="43">
        <f t="shared" si="12"/>
        <v>9583868</v>
      </c>
    </row>
    <row r="76" spans="2:16" ht="26.25" customHeight="1">
      <c r="B76" s="35" t="s">
        <v>140</v>
      </c>
      <c r="C76" s="82" t="s">
        <v>131</v>
      </c>
      <c r="D76" s="37" t="s">
        <v>141</v>
      </c>
      <c r="E76" s="27" t="s">
        <v>129</v>
      </c>
      <c r="F76" s="39">
        <v>1</v>
      </c>
      <c r="G76" s="40">
        <v>1</v>
      </c>
      <c r="I76" s="30">
        <v>533500</v>
      </c>
      <c r="J76" s="31">
        <f t="shared" si="10"/>
        <v>634865</v>
      </c>
      <c r="K76" s="70">
        <v>646244</v>
      </c>
      <c r="L76" s="31">
        <f t="shared" si="3"/>
        <v>769030.36</v>
      </c>
      <c r="M76" s="85">
        <v>550000</v>
      </c>
      <c r="N76" s="31">
        <f t="shared" si="4"/>
        <v>654500</v>
      </c>
      <c r="O76" s="33">
        <f t="shared" si="11"/>
        <v>686132</v>
      </c>
      <c r="P76" s="43">
        <f t="shared" si="12"/>
        <v>686132</v>
      </c>
    </row>
    <row r="77" spans="2:16" ht="26.25" customHeight="1">
      <c r="B77" s="35" t="s">
        <v>142</v>
      </c>
      <c r="C77" s="82" t="s">
        <v>131</v>
      </c>
      <c r="D77" s="82" t="s">
        <v>24</v>
      </c>
      <c r="E77" s="27" t="s">
        <v>129</v>
      </c>
      <c r="F77" s="39">
        <v>1</v>
      </c>
      <c r="G77" s="40">
        <v>1</v>
      </c>
      <c r="I77" s="30">
        <v>5141000</v>
      </c>
      <c r="J77" s="31">
        <f t="shared" si="10"/>
        <v>6117790</v>
      </c>
      <c r="K77" s="70">
        <v>5434152</v>
      </c>
      <c r="L77" s="31">
        <f t="shared" si="3"/>
        <v>6466640.8799999999</v>
      </c>
      <c r="M77" s="85">
        <v>5300000</v>
      </c>
      <c r="N77" s="31">
        <f t="shared" si="4"/>
        <v>6307000</v>
      </c>
      <c r="O77" s="33">
        <f t="shared" si="11"/>
        <v>6297144</v>
      </c>
      <c r="P77" s="43">
        <f t="shared" si="12"/>
        <v>6297144</v>
      </c>
    </row>
    <row r="78" spans="2:16" ht="26.25" customHeight="1">
      <c r="B78" s="35" t="s">
        <v>143</v>
      </c>
      <c r="C78" s="82" t="s">
        <v>131</v>
      </c>
      <c r="D78" s="82" t="s">
        <v>144</v>
      </c>
      <c r="E78" s="27" t="s">
        <v>129</v>
      </c>
      <c r="F78" s="39">
        <v>1</v>
      </c>
      <c r="G78" s="40">
        <v>1</v>
      </c>
      <c r="I78" s="30">
        <v>1940000</v>
      </c>
      <c r="J78" s="31">
        <f t="shared" si="10"/>
        <v>2308600</v>
      </c>
      <c r="K78" s="70">
        <v>2117755</v>
      </c>
      <c r="L78" s="31">
        <f t="shared" si="3"/>
        <v>2520128.4500000002</v>
      </c>
      <c r="M78" s="85">
        <v>2000000</v>
      </c>
      <c r="N78" s="31">
        <f t="shared" si="4"/>
        <v>2380000</v>
      </c>
      <c r="O78" s="33">
        <f t="shared" si="11"/>
        <v>2402909</v>
      </c>
      <c r="P78" s="43">
        <f t="shared" si="12"/>
        <v>2402909</v>
      </c>
    </row>
    <row r="79" spans="2:16" ht="26.25" customHeight="1">
      <c r="B79" s="35" t="s">
        <v>145</v>
      </c>
      <c r="C79" s="82" t="s">
        <v>131</v>
      </c>
      <c r="D79" s="37" t="s">
        <v>146</v>
      </c>
      <c r="E79" s="27" t="s">
        <v>129</v>
      </c>
      <c r="F79" s="39">
        <v>1</v>
      </c>
      <c r="G79" s="40">
        <v>1</v>
      </c>
      <c r="I79" s="30">
        <v>485000</v>
      </c>
      <c r="J79" s="31">
        <f t="shared" si="10"/>
        <v>577150</v>
      </c>
      <c r="K79" s="70">
        <v>310468</v>
      </c>
      <c r="L79" s="31">
        <f t="shared" si="3"/>
        <v>369456.92</v>
      </c>
      <c r="M79" s="85">
        <v>500000</v>
      </c>
      <c r="N79" s="31">
        <f t="shared" si="4"/>
        <v>595000</v>
      </c>
      <c r="O79" s="33">
        <f t="shared" si="11"/>
        <v>513869</v>
      </c>
      <c r="P79" s="43">
        <f t="shared" si="12"/>
        <v>513869</v>
      </c>
    </row>
    <row r="80" spans="2:16" ht="26.25" customHeight="1">
      <c r="B80" s="35" t="s">
        <v>147</v>
      </c>
      <c r="C80" s="82" t="s">
        <v>131</v>
      </c>
      <c r="D80" s="37" t="s">
        <v>148</v>
      </c>
      <c r="E80" s="27" t="s">
        <v>129</v>
      </c>
      <c r="F80" s="39">
        <v>1</v>
      </c>
      <c r="G80" s="40">
        <v>1</v>
      </c>
      <c r="I80" s="30">
        <v>679000</v>
      </c>
      <c r="J80" s="31">
        <f t="shared" si="10"/>
        <v>808010</v>
      </c>
      <c r="K80" s="70">
        <v>744827</v>
      </c>
      <c r="L80" s="31">
        <f t="shared" si="3"/>
        <v>886344.13</v>
      </c>
      <c r="M80" s="85">
        <v>700000</v>
      </c>
      <c r="N80" s="31">
        <f t="shared" si="4"/>
        <v>833000</v>
      </c>
      <c r="O80" s="33">
        <f t="shared" si="11"/>
        <v>842451</v>
      </c>
      <c r="P80" s="43">
        <f t="shared" si="12"/>
        <v>842451</v>
      </c>
    </row>
    <row r="81" spans="2:16" ht="26.25" customHeight="1">
      <c r="B81" s="35" t="s">
        <v>149</v>
      </c>
      <c r="C81" s="82" t="s">
        <v>131</v>
      </c>
      <c r="D81" s="37" t="s">
        <v>34</v>
      </c>
      <c r="E81" s="27" t="s">
        <v>129</v>
      </c>
      <c r="F81" s="39">
        <v>1</v>
      </c>
      <c r="G81" s="40">
        <v>1</v>
      </c>
      <c r="I81" s="30">
        <v>970000</v>
      </c>
      <c r="J81" s="31">
        <f t="shared" si="10"/>
        <v>1154300</v>
      </c>
      <c r="K81" s="70">
        <v>1095171</v>
      </c>
      <c r="L81" s="31">
        <f t="shared" si="3"/>
        <v>1303253.49</v>
      </c>
      <c r="M81" s="85">
        <v>1000000</v>
      </c>
      <c r="N81" s="31">
        <f t="shared" si="4"/>
        <v>1190000</v>
      </c>
      <c r="O81" s="33">
        <f t="shared" si="11"/>
        <v>1215851</v>
      </c>
      <c r="P81" s="43">
        <f t="shared" si="12"/>
        <v>1215851</v>
      </c>
    </row>
    <row r="82" spans="2:16" ht="26.25" customHeight="1">
      <c r="B82" s="35" t="s">
        <v>150</v>
      </c>
      <c r="C82" s="82" t="s">
        <v>131</v>
      </c>
      <c r="D82" s="37" t="s">
        <v>40</v>
      </c>
      <c r="E82" s="27" t="s">
        <v>129</v>
      </c>
      <c r="F82" s="39">
        <v>1</v>
      </c>
      <c r="G82" s="40">
        <v>1</v>
      </c>
      <c r="I82" s="30">
        <v>679000</v>
      </c>
      <c r="J82" s="31">
        <f t="shared" si="10"/>
        <v>808010</v>
      </c>
      <c r="K82" s="70">
        <v>721898</v>
      </c>
      <c r="L82" s="31">
        <f t="shared" si="3"/>
        <v>859058.62</v>
      </c>
      <c r="M82" s="85">
        <v>700000</v>
      </c>
      <c r="N82" s="31">
        <f t="shared" si="4"/>
        <v>833000</v>
      </c>
      <c r="O82" s="33">
        <f t="shared" si="11"/>
        <v>833356</v>
      </c>
      <c r="P82" s="43">
        <f t="shared" si="12"/>
        <v>833356</v>
      </c>
    </row>
    <row r="83" spans="2:16" ht="26.25" customHeight="1">
      <c r="B83" s="35" t="s">
        <v>151</v>
      </c>
      <c r="C83" s="82" t="s">
        <v>131</v>
      </c>
      <c r="D83" s="82" t="s">
        <v>44</v>
      </c>
      <c r="E83" s="27" t="s">
        <v>129</v>
      </c>
      <c r="F83" s="39">
        <v>1</v>
      </c>
      <c r="G83" s="40">
        <v>1</v>
      </c>
      <c r="I83" s="30">
        <v>4947000</v>
      </c>
      <c r="J83" s="31">
        <f t="shared" si="10"/>
        <v>5886930</v>
      </c>
      <c r="K83" s="70">
        <v>5270540</v>
      </c>
      <c r="L83" s="31">
        <f t="shared" si="3"/>
        <v>6271942.5999999996</v>
      </c>
      <c r="M83" s="85">
        <v>5100000</v>
      </c>
      <c r="N83" s="31">
        <f t="shared" si="4"/>
        <v>6069000</v>
      </c>
      <c r="O83" s="33">
        <f t="shared" si="11"/>
        <v>6075958</v>
      </c>
      <c r="P83" s="43">
        <f t="shared" si="12"/>
        <v>6075958</v>
      </c>
    </row>
    <row r="84" spans="2:16" ht="26.25" customHeight="1">
      <c r="B84" s="35" t="s">
        <v>152</v>
      </c>
      <c r="C84" s="82" t="s">
        <v>131</v>
      </c>
      <c r="D84" s="37" t="s">
        <v>153</v>
      </c>
      <c r="E84" s="27" t="s">
        <v>129</v>
      </c>
      <c r="F84" s="39">
        <v>1</v>
      </c>
      <c r="G84" s="40">
        <v>1</v>
      </c>
      <c r="I84" s="30">
        <v>2231000</v>
      </c>
      <c r="J84" s="31">
        <f t="shared" si="10"/>
        <v>2654890</v>
      </c>
      <c r="K84" s="70">
        <v>2375983</v>
      </c>
      <c r="L84" s="31">
        <f t="shared" si="3"/>
        <v>2827419.77</v>
      </c>
      <c r="M84" s="85">
        <v>2300000</v>
      </c>
      <c r="N84" s="31">
        <f t="shared" si="4"/>
        <v>2737000</v>
      </c>
      <c r="O84" s="33">
        <f t="shared" si="11"/>
        <v>2739770</v>
      </c>
      <c r="P84" s="43">
        <f t="shared" si="12"/>
        <v>2739770</v>
      </c>
    </row>
    <row r="85" spans="2:16" ht="26.25" customHeight="1">
      <c r="B85" s="35" t="s">
        <v>154</v>
      </c>
      <c r="C85" s="82" t="s">
        <v>131</v>
      </c>
      <c r="D85" s="37" t="s">
        <v>155</v>
      </c>
      <c r="E85" s="27" t="s">
        <v>129</v>
      </c>
      <c r="F85" s="39">
        <v>1</v>
      </c>
      <c r="G85" s="40">
        <v>1</v>
      </c>
      <c r="I85" s="30">
        <v>1067000</v>
      </c>
      <c r="J85" s="31">
        <f t="shared" si="10"/>
        <v>1269730</v>
      </c>
      <c r="K85" s="70">
        <v>1188658</v>
      </c>
      <c r="L85" s="31">
        <f t="shared" si="3"/>
        <v>1414503.02</v>
      </c>
      <c r="M85" s="85">
        <v>1100000</v>
      </c>
      <c r="N85" s="31">
        <f t="shared" si="4"/>
        <v>1309000</v>
      </c>
      <c r="O85" s="33">
        <f t="shared" si="11"/>
        <v>1331078</v>
      </c>
      <c r="P85" s="43">
        <f t="shared" si="12"/>
        <v>1331078</v>
      </c>
    </row>
    <row r="86" spans="2:16" ht="36" customHeight="1">
      <c r="B86" s="35" t="s">
        <v>156</v>
      </c>
      <c r="C86" s="82" t="s">
        <v>131</v>
      </c>
      <c r="D86" s="37" t="s">
        <v>157</v>
      </c>
      <c r="E86" s="27" t="s">
        <v>129</v>
      </c>
      <c r="F86" s="39">
        <v>1</v>
      </c>
      <c r="G86" s="40">
        <v>1</v>
      </c>
      <c r="I86" s="30">
        <v>2425000</v>
      </c>
      <c r="J86" s="31">
        <f t="shared" si="10"/>
        <v>2885750</v>
      </c>
      <c r="K86" s="70">
        <v>2585322</v>
      </c>
      <c r="L86" s="31">
        <f t="shared" si="3"/>
        <v>3076533.18</v>
      </c>
      <c r="M86" s="85">
        <v>2500000</v>
      </c>
      <c r="N86" s="31">
        <f t="shared" si="4"/>
        <v>2975000</v>
      </c>
      <c r="O86" s="33">
        <f t="shared" si="11"/>
        <v>2979094</v>
      </c>
      <c r="P86" s="43">
        <f t="shared" si="12"/>
        <v>2979094</v>
      </c>
    </row>
    <row r="87" spans="2:16" ht="26.25" customHeight="1">
      <c r="B87" s="35" t="s">
        <v>158</v>
      </c>
      <c r="C87" s="82" t="s">
        <v>131</v>
      </c>
      <c r="D87" s="37" t="s">
        <v>159</v>
      </c>
      <c r="E87" s="27" t="s">
        <v>129</v>
      </c>
      <c r="F87" s="39">
        <v>1</v>
      </c>
      <c r="G87" s="40">
        <v>1</v>
      </c>
      <c r="I87" s="30">
        <v>2231000</v>
      </c>
      <c r="J87" s="31">
        <f t="shared" si="10"/>
        <v>2654890</v>
      </c>
      <c r="K87" s="70">
        <v>2354143</v>
      </c>
      <c r="L87" s="31">
        <f t="shared" si="3"/>
        <v>2801430.17</v>
      </c>
      <c r="M87" s="85">
        <v>2300000</v>
      </c>
      <c r="N87" s="31">
        <f t="shared" si="4"/>
        <v>2737000</v>
      </c>
      <c r="O87" s="33">
        <f t="shared" si="11"/>
        <v>2731107</v>
      </c>
      <c r="P87" s="43">
        <f t="shared" si="12"/>
        <v>2731107</v>
      </c>
    </row>
    <row r="88" spans="2:16" ht="26.25" customHeight="1">
      <c r="B88" s="35" t="s">
        <v>160</v>
      </c>
      <c r="C88" s="82" t="s">
        <v>131</v>
      </c>
      <c r="D88" s="37" t="s">
        <v>161</v>
      </c>
      <c r="E88" s="27" t="s">
        <v>129</v>
      </c>
      <c r="F88" s="39">
        <v>1</v>
      </c>
      <c r="G88" s="40">
        <v>1</v>
      </c>
      <c r="I88" s="30">
        <v>1649000</v>
      </c>
      <c r="J88" s="31">
        <f t="shared" si="10"/>
        <v>1962310</v>
      </c>
      <c r="K88" s="70">
        <v>1725390</v>
      </c>
      <c r="L88" s="31">
        <f t="shared" si="3"/>
        <v>2053214.1</v>
      </c>
      <c r="M88" s="85">
        <v>1700000</v>
      </c>
      <c r="N88" s="31">
        <f t="shared" si="4"/>
        <v>2023000</v>
      </c>
      <c r="O88" s="33">
        <f t="shared" si="11"/>
        <v>2012841</v>
      </c>
      <c r="P88" s="43">
        <f t="shared" si="12"/>
        <v>2012841</v>
      </c>
    </row>
    <row r="89" spans="2:16" ht="26.25" customHeight="1">
      <c r="B89" s="35" t="s">
        <v>162</v>
      </c>
      <c r="C89" s="82" t="s">
        <v>131</v>
      </c>
      <c r="D89" s="37" t="s">
        <v>163</v>
      </c>
      <c r="E89" s="27" t="s">
        <v>129</v>
      </c>
      <c r="F89" s="39">
        <v>1</v>
      </c>
      <c r="G89" s="40">
        <v>1</v>
      </c>
      <c r="I89" s="30">
        <v>3298000</v>
      </c>
      <c r="J89" s="31">
        <f t="shared" si="10"/>
        <v>3924620</v>
      </c>
      <c r="K89" s="70">
        <v>3478002</v>
      </c>
      <c r="L89" s="31">
        <f t="shared" si="3"/>
        <v>4138822.38</v>
      </c>
      <c r="M89" s="85">
        <v>3400000</v>
      </c>
      <c r="N89" s="31">
        <f t="shared" si="4"/>
        <v>4046000</v>
      </c>
      <c r="O89" s="33">
        <f t="shared" si="11"/>
        <v>4036481</v>
      </c>
      <c r="P89" s="43">
        <f t="shared" si="12"/>
        <v>4036481</v>
      </c>
    </row>
    <row r="90" spans="2:16" ht="26.25" customHeight="1">
      <c r="B90" s="35" t="s">
        <v>164</v>
      </c>
      <c r="C90" s="82" t="s">
        <v>131</v>
      </c>
      <c r="D90" s="37" t="s">
        <v>165</v>
      </c>
      <c r="E90" s="27" t="s">
        <v>129</v>
      </c>
      <c r="F90" s="39">
        <v>1</v>
      </c>
      <c r="G90" s="40">
        <v>1</v>
      </c>
      <c r="I90" s="30">
        <v>1067000</v>
      </c>
      <c r="J90" s="31">
        <f t="shared" si="10"/>
        <v>1269730</v>
      </c>
      <c r="K90" s="70">
        <v>1135958</v>
      </c>
      <c r="L90" s="31">
        <f t="shared" si="3"/>
        <v>1351790.02</v>
      </c>
      <c r="M90" s="85">
        <v>1100000</v>
      </c>
      <c r="N90" s="31">
        <f t="shared" si="4"/>
        <v>1309000</v>
      </c>
      <c r="O90" s="33">
        <f t="shared" si="11"/>
        <v>1310173</v>
      </c>
      <c r="P90" s="43">
        <f t="shared" si="12"/>
        <v>1310173</v>
      </c>
    </row>
    <row r="91" spans="2:16" ht="26.25" customHeight="1">
      <c r="B91" s="35" t="s">
        <v>166</v>
      </c>
      <c r="C91" s="82" t="s">
        <v>131</v>
      </c>
      <c r="D91" s="37" t="s">
        <v>167</v>
      </c>
      <c r="E91" s="27" t="s">
        <v>129</v>
      </c>
      <c r="F91" s="39">
        <v>1</v>
      </c>
      <c r="G91" s="40">
        <v>1</v>
      </c>
      <c r="I91" s="30">
        <v>1164000</v>
      </c>
      <c r="J91" s="31">
        <f t="shared" si="10"/>
        <v>1385160</v>
      </c>
      <c r="K91" s="70">
        <v>1276918</v>
      </c>
      <c r="L91" s="31">
        <f t="shared" si="3"/>
        <v>1519532.42</v>
      </c>
      <c r="M91" s="85">
        <v>1200000</v>
      </c>
      <c r="N91" s="31">
        <f t="shared" si="4"/>
        <v>1428000</v>
      </c>
      <c r="O91" s="33">
        <f t="shared" si="11"/>
        <v>1444231</v>
      </c>
      <c r="P91" s="43">
        <f t="shared" si="12"/>
        <v>1444231</v>
      </c>
    </row>
    <row r="92" spans="2:16" ht="26.25" customHeight="1">
      <c r="B92" s="35" t="s">
        <v>168</v>
      </c>
      <c r="C92" s="82" t="s">
        <v>131</v>
      </c>
      <c r="D92" s="37" t="s">
        <v>169</v>
      </c>
      <c r="E92" s="27" t="s">
        <v>129</v>
      </c>
      <c r="F92" s="39">
        <v>1</v>
      </c>
      <c r="G92" s="40">
        <v>1</v>
      </c>
      <c r="I92" s="30">
        <v>2716000</v>
      </c>
      <c r="J92" s="31">
        <f t="shared" si="10"/>
        <v>3232040</v>
      </c>
      <c r="K92" s="70">
        <v>2847691</v>
      </c>
      <c r="L92" s="31">
        <f t="shared" si="3"/>
        <v>3388752.29</v>
      </c>
      <c r="M92" s="85">
        <v>2800000</v>
      </c>
      <c r="N92" s="31">
        <f t="shared" si="4"/>
        <v>3332000</v>
      </c>
      <c r="O92" s="33">
        <f t="shared" si="11"/>
        <v>3317597</v>
      </c>
      <c r="P92" s="43">
        <f t="shared" si="12"/>
        <v>3317597</v>
      </c>
    </row>
    <row r="93" spans="2:16" ht="26.25" customHeight="1">
      <c r="B93" s="35" t="s">
        <v>170</v>
      </c>
      <c r="C93" s="82" t="s">
        <v>131</v>
      </c>
      <c r="D93" s="37" t="s">
        <v>72</v>
      </c>
      <c r="E93" s="27" t="s">
        <v>129</v>
      </c>
      <c r="F93" s="39">
        <v>1</v>
      </c>
      <c r="G93" s="40">
        <v>1</v>
      </c>
      <c r="I93" s="30">
        <v>1358000</v>
      </c>
      <c r="J93" s="31">
        <f t="shared" si="10"/>
        <v>1616020</v>
      </c>
      <c r="K93" s="70">
        <v>1481751</v>
      </c>
      <c r="L93" s="31">
        <f t="shared" si="3"/>
        <v>1763283.69</v>
      </c>
      <c r="M93" s="85">
        <v>1400000</v>
      </c>
      <c r="N93" s="31">
        <f t="shared" si="4"/>
        <v>1666000</v>
      </c>
      <c r="O93" s="33">
        <f t="shared" si="11"/>
        <v>1681768</v>
      </c>
      <c r="P93" s="43">
        <f t="shared" si="12"/>
        <v>1681768</v>
      </c>
    </row>
    <row r="94" spans="2:16" ht="26.25" customHeight="1">
      <c r="B94" s="35" t="s">
        <v>171</v>
      </c>
      <c r="C94" s="82" t="s">
        <v>131</v>
      </c>
      <c r="D94" s="37" t="s">
        <v>172</v>
      </c>
      <c r="E94" s="94" t="s">
        <v>129</v>
      </c>
      <c r="F94" s="45">
        <v>1</v>
      </c>
      <c r="G94" s="55">
        <v>1</v>
      </c>
      <c r="I94" s="59">
        <v>776000</v>
      </c>
      <c r="J94" s="31">
        <f t="shared" si="10"/>
        <v>923440</v>
      </c>
      <c r="K94" s="70">
        <v>870498</v>
      </c>
      <c r="L94" s="31">
        <f t="shared" si="3"/>
        <v>1035892.62</v>
      </c>
      <c r="M94" s="85">
        <v>800000</v>
      </c>
      <c r="N94" s="31">
        <f t="shared" si="4"/>
        <v>952000</v>
      </c>
      <c r="O94" s="33">
        <f t="shared" si="11"/>
        <v>970444</v>
      </c>
      <c r="P94" s="43">
        <f t="shared" si="12"/>
        <v>970444</v>
      </c>
    </row>
    <row r="95" spans="2:16" ht="35.25" customHeight="1" thickBot="1">
      <c r="B95" s="71" t="s">
        <v>173</v>
      </c>
      <c r="C95" s="95" t="s">
        <v>131</v>
      </c>
      <c r="D95" s="72" t="s">
        <v>174</v>
      </c>
      <c r="E95" s="96" t="s">
        <v>129</v>
      </c>
      <c r="F95" s="57">
        <v>1</v>
      </c>
      <c r="G95" s="58">
        <v>1</v>
      </c>
      <c r="H95" s="97"/>
      <c r="I95" s="98">
        <v>776000</v>
      </c>
      <c r="J95" s="99">
        <f t="shared" si="10"/>
        <v>923440</v>
      </c>
      <c r="K95" s="100">
        <v>870498</v>
      </c>
      <c r="L95" s="101">
        <f t="shared" si="3"/>
        <v>1035892.62</v>
      </c>
      <c r="M95" s="102">
        <v>800000</v>
      </c>
      <c r="N95" s="101">
        <f t="shared" si="4"/>
        <v>952000</v>
      </c>
      <c r="O95" s="33">
        <f t="shared" si="11"/>
        <v>970444</v>
      </c>
      <c r="P95" s="103">
        <f>ROUND((O95*G95),0)</f>
        <v>970444</v>
      </c>
    </row>
    <row r="96" spans="2:16" ht="7.5" customHeight="1" thickBot="1">
      <c r="B96" s="104"/>
      <c r="C96" s="105"/>
      <c r="D96" s="106"/>
      <c r="E96" s="107"/>
      <c r="F96" s="107"/>
      <c r="G96" s="107"/>
      <c r="H96" s="107"/>
      <c r="I96" s="108"/>
      <c r="J96" s="109"/>
      <c r="K96" s="109"/>
      <c r="L96" s="109"/>
      <c r="M96" s="110"/>
      <c r="N96" s="109"/>
      <c r="O96" s="109"/>
      <c r="P96" s="111"/>
    </row>
    <row r="97" spans="1:16" ht="26.25" customHeight="1" thickBot="1">
      <c r="B97" s="213" t="s">
        <v>175</v>
      </c>
      <c r="C97" s="214"/>
      <c r="D97" s="214"/>
      <c r="E97" s="214"/>
      <c r="F97" s="214"/>
      <c r="G97" s="214"/>
      <c r="H97" s="112"/>
      <c r="I97" s="215"/>
      <c r="J97" s="216"/>
      <c r="K97" s="216"/>
      <c r="L97" s="216"/>
      <c r="M97" s="216"/>
      <c r="N97" s="216"/>
      <c r="O97" s="217"/>
      <c r="P97" s="113">
        <f>SUM(P14:P95)</f>
        <v>246863895</v>
      </c>
    </row>
    <row r="98" spans="1:16" ht="41.25" customHeight="1" thickBot="1">
      <c r="B98" s="114"/>
      <c r="C98" s="115"/>
      <c r="D98" s="115"/>
      <c r="E98" s="115"/>
      <c r="F98" s="115"/>
      <c r="G98" s="115"/>
      <c r="H98" s="114"/>
      <c r="I98" s="199" t="s">
        <v>2</v>
      </c>
      <c r="J98" s="200"/>
      <c r="K98" s="199" t="s">
        <v>3</v>
      </c>
      <c r="L98" s="200"/>
      <c r="M98" s="199" t="s">
        <v>4</v>
      </c>
      <c r="N98" s="201"/>
      <c r="O98" s="202" t="s">
        <v>5</v>
      </c>
      <c r="P98" s="203"/>
    </row>
    <row r="99" spans="1:16" ht="56.25" customHeight="1" thickBot="1">
      <c r="B99" s="204" t="s">
        <v>176</v>
      </c>
      <c r="C99" s="205"/>
      <c r="D99" s="205"/>
      <c r="E99" s="205"/>
      <c r="F99" s="205"/>
      <c r="G99" s="205"/>
      <c r="H99" s="116"/>
      <c r="I99" s="3" t="s">
        <v>177</v>
      </c>
      <c r="J99" s="3" t="s">
        <v>178</v>
      </c>
      <c r="K99" s="117" t="s">
        <v>179</v>
      </c>
      <c r="L99" s="3" t="s">
        <v>180</v>
      </c>
      <c r="M99" s="3" t="s">
        <v>179</v>
      </c>
      <c r="N99" s="118" t="s">
        <v>180</v>
      </c>
      <c r="O99" s="119" t="s">
        <v>181</v>
      </c>
      <c r="P99" s="120" t="s">
        <v>182</v>
      </c>
    </row>
    <row r="100" spans="1:16" s="128" customFormat="1" ht="31.5" customHeight="1" thickBot="1">
      <c r="A100" s="121"/>
      <c r="B100" s="122" t="s">
        <v>183</v>
      </c>
      <c r="C100" s="206" t="s">
        <v>184</v>
      </c>
      <c r="D100" s="207"/>
      <c r="E100" s="123" t="s">
        <v>185</v>
      </c>
      <c r="F100" s="206" t="s">
        <v>186</v>
      </c>
      <c r="G100" s="208"/>
      <c r="H100" s="124"/>
      <c r="I100" s="125"/>
      <c r="J100" s="126"/>
      <c r="K100" s="126"/>
      <c r="L100" s="126"/>
      <c r="M100" s="126"/>
      <c r="N100" s="126"/>
      <c r="O100" s="125"/>
      <c r="P100" s="127"/>
    </row>
    <row r="101" spans="1:16" ht="26.25" customHeight="1">
      <c r="B101" s="129" t="s">
        <v>187</v>
      </c>
      <c r="C101" s="183" t="s">
        <v>188</v>
      </c>
      <c r="D101" s="184"/>
      <c r="E101" s="27" t="s">
        <v>189</v>
      </c>
      <c r="F101" s="185">
        <v>1</v>
      </c>
      <c r="G101" s="186"/>
      <c r="I101" s="30">
        <v>194000</v>
      </c>
      <c r="J101" s="130">
        <f t="shared" ref="J101:J156" si="13">(I101*19%)+I101</f>
        <v>230860</v>
      </c>
      <c r="K101" s="131">
        <v>231887</v>
      </c>
      <c r="L101" s="131">
        <f t="shared" ref="L101:N173" si="14">(K101*19%)+K101</f>
        <v>275945.53000000003</v>
      </c>
      <c r="M101" s="132">
        <v>200000</v>
      </c>
      <c r="N101" s="131">
        <f t="shared" si="14"/>
        <v>238000</v>
      </c>
      <c r="O101" s="133">
        <f>ROUND(AVERAGE(J101,L101,N101),0)</f>
        <v>248269</v>
      </c>
      <c r="P101" s="34">
        <f>ROUND((O101*F101),0)</f>
        <v>248269</v>
      </c>
    </row>
    <row r="102" spans="1:16" ht="26.25" customHeight="1">
      <c r="B102" s="134" t="s">
        <v>190</v>
      </c>
      <c r="C102" s="176" t="s">
        <v>191</v>
      </c>
      <c r="D102" s="177"/>
      <c r="E102" s="38" t="s">
        <v>189</v>
      </c>
      <c r="F102" s="187">
        <v>1</v>
      </c>
      <c r="G102" s="188"/>
      <c r="I102" s="41">
        <v>97000</v>
      </c>
      <c r="J102" s="135">
        <f t="shared" si="13"/>
        <v>115430</v>
      </c>
      <c r="K102" s="136">
        <v>100364</v>
      </c>
      <c r="L102" s="136">
        <f t="shared" si="14"/>
        <v>119433.16</v>
      </c>
      <c r="M102" s="137">
        <v>100000</v>
      </c>
      <c r="N102" s="136">
        <f t="shared" si="14"/>
        <v>119000</v>
      </c>
      <c r="O102" s="133">
        <f t="shared" ref="O102:O156" si="15">ROUND(AVERAGE(J102,L102,N102),0)</f>
        <v>117954</v>
      </c>
      <c r="P102" s="43">
        <f>ROUND((O102*F102),0)</f>
        <v>117954</v>
      </c>
    </row>
    <row r="103" spans="1:16" ht="26.25" customHeight="1">
      <c r="B103" s="134" t="s">
        <v>192</v>
      </c>
      <c r="C103" s="176" t="s">
        <v>193</v>
      </c>
      <c r="D103" s="177"/>
      <c r="E103" s="38" t="s">
        <v>189</v>
      </c>
      <c r="F103" s="187">
        <v>1</v>
      </c>
      <c r="G103" s="188"/>
      <c r="I103" s="41">
        <v>213400</v>
      </c>
      <c r="J103" s="135">
        <f t="shared" si="13"/>
        <v>253946</v>
      </c>
      <c r="K103" s="136">
        <v>229617</v>
      </c>
      <c r="L103" s="136">
        <f t="shared" si="14"/>
        <v>273244.23</v>
      </c>
      <c r="M103" s="137">
        <v>220000</v>
      </c>
      <c r="N103" s="136">
        <f t="shared" si="14"/>
        <v>261800</v>
      </c>
      <c r="O103" s="133">
        <f t="shared" si="15"/>
        <v>262997</v>
      </c>
      <c r="P103" s="43">
        <f t="shared" ref="P103:P155" si="16">ROUND((O103*F103),0)</f>
        <v>262997</v>
      </c>
    </row>
    <row r="104" spans="1:16" ht="26.25" customHeight="1">
      <c r="B104" s="134" t="s">
        <v>194</v>
      </c>
      <c r="C104" s="176" t="s">
        <v>195</v>
      </c>
      <c r="D104" s="177"/>
      <c r="E104" s="38" t="s">
        <v>189</v>
      </c>
      <c r="F104" s="187">
        <v>1</v>
      </c>
      <c r="G104" s="188"/>
      <c r="I104" s="41">
        <v>24250</v>
      </c>
      <c r="J104" s="135">
        <f t="shared" si="13"/>
        <v>28857.5</v>
      </c>
      <c r="K104" s="136">
        <v>28882</v>
      </c>
      <c r="L104" s="136">
        <f t="shared" si="14"/>
        <v>34369.58</v>
      </c>
      <c r="M104" s="137">
        <v>25000</v>
      </c>
      <c r="N104" s="136">
        <f t="shared" si="14"/>
        <v>29750</v>
      </c>
      <c r="O104" s="133">
        <f t="shared" si="15"/>
        <v>30992</v>
      </c>
      <c r="P104" s="43">
        <f t="shared" si="16"/>
        <v>30992</v>
      </c>
    </row>
    <row r="105" spans="1:16" ht="26.25" customHeight="1">
      <c r="B105" s="134" t="s">
        <v>196</v>
      </c>
      <c r="C105" s="176" t="s">
        <v>197</v>
      </c>
      <c r="D105" s="177"/>
      <c r="E105" s="38" t="s">
        <v>189</v>
      </c>
      <c r="F105" s="187">
        <v>1</v>
      </c>
      <c r="G105" s="188"/>
      <c r="I105" s="41">
        <v>58200</v>
      </c>
      <c r="J105" s="135">
        <f t="shared" si="13"/>
        <v>69258</v>
      </c>
      <c r="K105" s="136">
        <v>67497</v>
      </c>
      <c r="L105" s="136">
        <f t="shared" si="14"/>
        <v>80321.429999999993</v>
      </c>
      <c r="M105" s="137">
        <v>60000</v>
      </c>
      <c r="N105" s="136">
        <f t="shared" si="14"/>
        <v>71400</v>
      </c>
      <c r="O105" s="133">
        <f t="shared" si="15"/>
        <v>73660</v>
      </c>
      <c r="P105" s="43">
        <f t="shared" si="16"/>
        <v>73660</v>
      </c>
    </row>
    <row r="106" spans="1:16" ht="26.25" customHeight="1">
      <c r="B106" s="134" t="s">
        <v>198</v>
      </c>
      <c r="C106" s="176" t="s">
        <v>199</v>
      </c>
      <c r="D106" s="177"/>
      <c r="E106" s="38" t="s">
        <v>189</v>
      </c>
      <c r="F106" s="187">
        <v>1</v>
      </c>
      <c r="G106" s="188"/>
      <c r="I106" s="41">
        <v>242500</v>
      </c>
      <c r="J106" s="135">
        <f t="shared" si="13"/>
        <v>288575</v>
      </c>
      <c r="K106" s="136">
        <v>277745</v>
      </c>
      <c r="L106" s="136">
        <f t="shared" si="14"/>
        <v>330516.55</v>
      </c>
      <c r="M106" s="137">
        <v>250000</v>
      </c>
      <c r="N106" s="136">
        <f t="shared" si="14"/>
        <v>297500</v>
      </c>
      <c r="O106" s="133">
        <f t="shared" si="15"/>
        <v>305531</v>
      </c>
      <c r="P106" s="43">
        <f t="shared" si="16"/>
        <v>305531</v>
      </c>
    </row>
    <row r="107" spans="1:16" ht="26.25" customHeight="1">
      <c r="B107" s="134" t="s">
        <v>200</v>
      </c>
      <c r="C107" s="176" t="s">
        <v>201</v>
      </c>
      <c r="D107" s="177"/>
      <c r="E107" s="38" t="s">
        <v>189</v>
      </c>
      <c r="F107" s="187">
        <v>1</v>
      </c>
      <c r="G107" s="188"/>
      <c r="I107" s="41">
        <v>339500</v>
      </c>
      <c r="J107" s="135">
        <f t="shared" si="13"/>
        <v>404005</v>
      </c>
      <c r="K107" s="136">
        <v>380025</v>
      </c>
      <c r="L107" s="136">
        <f t="shared" si="14"/>
        <v>452229.75</v>
      </c>
      <c r="M107" s="137">
        <v>350000</v>
      </c>
      <c r="N107" s="136">
        <f t="shared" si="14"/>
        <v>416500</v>
      </c>
      <c r="O107" s="133">
        <f t="shared" si="15"/>
        <v>424245</v>
      </c>
      <c r="P107" s="43">
        <f t="shared" si="16"/>
        <v>424245</v>
      </c>
    </row>
    <row r="108" spans="1:16" ht="26.25" customHeight="1">
      <c r="B108" s="134" t="s">
        <v>202</v>
      </c>
      <c r="C108" s="176" t="s">
        <v>203</v>
      </c>
      <c r="D108" s="177"/>
      <c r="E108" s="38" t="s">
        <v>189</v>
      </c>
      <c r="F108" s="187">
        <v>1</v>
      </c>
      <c r="G108" s="188"/>
      <c r="I108" s="41">
        <v>213400</v>
      </c>
      <c r="J108" s="135">
        <f t="shared" si="13"/>
        <v>253946</v>
      </c>
      <c r="K108" s="136">
        <v>237505</v>
      </c>
      <c r="L108" s="136">
        <f t="shared" si="14"/>
        <v>282630.95</v>
      </c>
      <c r="M108" s="137">
        <v>220000</v>
      </c>
      <c r="N108" s="136">
        <f t="shared" si="14"/>
        <v>261800</v>
      </c>
      <c r="O108" s="133">
        <f t="shared" si="15"/>
        <v>266126</v>
      </c>
      <c r="P108" s="43">
        <f t="shared" si="16"/>
        <v>266126</v>
      </c>
    </row>
    <row r="109" spans="1:16" ht="26.25" customHeight="1">
      <c r="B109" s="134" t="s">
        <v>204</v>
      </c>
      <c r="C109" s="176" t="s">
        <v>205</v>
      </c>
      <c r="D109" s="177"/>
      <c r="E109" s="38" t="s">
        <v>189</v>
      </c>
      <c r="F109" s="187">
        <v>1</v>
      </c>
      <c r="G109" s="188"/>
      <c r="I109" s="41">
        <v>242500</v>
      </c>
      <c r="J109" s="135">
        <f t="shared" si="13"/>
        <v>288575</v>
      </c>
      <c r="K109" s="136">
        <v>260192</v>
      </c>
      <c r="L109" s="136">
        <f t="shared" si="14"/>
        <v>309628.48</v>
      </c>
      <c r="M109" s="137">
        <v>250000</v>
      </c>
      <c r="N109" s="136">
        <f t="shared" si="14"/>
        <v>297500</v>
      </c>
      <c r="O109" s="133">
        <f t="shared" si="15"/>
        <v>298568</v>
      </c>
      <c r="P109" s="43">
        <f t="shared" si="16"/>
        <v>298568</v>
      </c>
    </row>
    <row r="110" spans="1:16" ht="26.25" customHeight="1">
      <c r="B110" s="134" t="s">
        <v>206</v>
      </c>
      <c r="C110" s="176" t="s">
        <v>207</v>
      </c>
      <c r="D110" s="177"/>
      <c r="E110" s="38" t="s">
        <v>189</v>
      </c>
      <c r="F110" s="187">
        <v>1</v>
      </c>
      <c r="G110" s="188"/>
      <c r="I110" s="41">
        <v>261900</v>
      </c>
      <c r="J110" s="135">
        <f t="shared" si="13"/>
        <v>311661</v>
      </c>
      <c r="K110" s="136">
        <v>276429</v>
      </c>
      <c r="L110" s="136">
        <f t="shared" si="14"/>
        <v>328950.51</v>
      </c>
      <c r="M110" s="137">
        <v>270000</v>
      </c>
      <c r="N110" s="136">
        <f t="shared" si="14"/>
        <v>321300</v>
      </c>
      <c r="O110" s="133">
        <f t="shared" si="15"/>
        <v>320637</v>
      </c>
      <c r="P110" s="43">
        <f t="shared" si="16"/>
        <v>320637</v>
      </c>
    </row>
    <row r="111" spans="1:16" ht="26.25" customHeight="1">
      <c r="B111" s="134" t="s">
        <v>208</v>
      </c>
      <c r="C111" s="176" t="s">
        <v>209</v>
      </c>
      <c r="D111" s="177"/>
      <c r="E111" s="38" t="s">
        <v>189</v>
      </c>
      <c r="F111" s="187">
        <v>1</v>
      </c>
      <c r="G111" s="188"/>
      <c r="I111" s="41">
        <v>281300</v>
      </c>
      <c r="J111" s="135">
        <f t="shared" si="13"/>
        <v>334747</v>
      </c>
      <c r="K111" s="136">
        <v>293423</v>
      </c>
      <c r="L111" s="136">
        <f t="shared" si="14"/>
        <v>349173.37</v>
      </c>
      <c r="M111" s="137">
        <v>290000</v>
      </c>
      <c r="N111" s="136">
        <f t="shared" si="14"/>
        <v>345100</v>
      </c>
      <c r="O111" s="133">
        <f t="shared" si="15"/>
        <v>343007</v>
      </c>
      <c r="P111" s="43">
        <f t="shared" si="16"/>
        <v>343007</v>
      </c>
    </row>
    <row r="112" spans="1:16" ht="26.25" customHeight="1">
      <c r="B112" s="134" t="s">
        <v>210</v>
      </c>
      <c r="C112" s="176" t="s">
        <v>211</v>
      </c>
      <c r="D112" s="177"/>
      <c r="E112" s="38" t="s">
        <v>189</v>
      </c>
      <c r="F112" s="187">
        <v>1</v>
      </c>
      <c r="G112" s="188"/>
      <c r="I112" s="41">
        <v>679000</v>
      </c>
      <c r="J112" s="135">
        <f t="shared" si="13"/>
        <v>808010</v>
      </c>
      <c r="K112" s="136">
        <v>716737</v>
      </c>
      <c r="L112" s="135">
        <f t="shared" si="14"/>
        <v>852917.03</v>
      </c>
      <c r="M112" s="137">
        <v>700000</v>
      </c>
      <c r="N112" s="136">
        <f t="shared" si="14"/>
        <v>833000</v>
      </c>
      <c r="O112" s="133">
        <f t="shared" si="15"/>
        <v>831309</v>
      </c>
      <c r="P112" s="43">
        <f t="shared" si="16"/>
        <v>831309</v>
      </c>
    </row>
    <row r="113" spans="2:16" ht="26.25" customHeight="1">
      <c r="B113" s="134" t="s">
        <v>212</v>
      </c>
      <c r="C113" s="176" t="s">
        <v>213</v>
      </c>
      <c r="D113" s="177"/>
      <c r="E113" s="38" t="s">
        <v>189</v>
      </c>
      <c r="F113" s="187">
        <v>1</v>
      </c>
      <c r="G113" s="188"/>
      <c r="I113" s="41">
        <v>717800</v>
      </c>
      <c r="J113" s="135">
        <f t="shared" si="13"/>
        <v>854182</v>
      </c>
      <c r="K113" s="136">
        <v>747459</v>
      </c>
      <c r="L113" s="135">
        <f t="shared" si="14"/>
        <v>889476.21</v>
      </c>
      <c r="M113" s="137">
        <v>740000</v>
      </c>
      <c r="N113" s="136">
        <f t="shared" si="14"/>
        <v>880600</v>
      </c>
      <c r="O113" s="133">
        <f t="shared" si="15"/>
        <v>874753</v>
      </c>
      <c r="P113" s="43">
        <f t="shared" si="16"/>
        <v>874753</v>
      </c>
    </row>
    <row r="114" spans="2:16" ht="26.25" customHeight="1">
      <c r="B114" s="134" t="s">
        <v>214</v>
      </c>
      <c r="C114" s="176" t="s">
        <v>215</v>
      </c>
      <c r="D114" s="177"/>
      <c r="E114" s="38" t="s">
        <v>189</v>
      </c>
      <c r="F114" s="187">
        <v>1</v>
      </c>
      <c r="G114" s="188"/>
      <c r="I114" s="41">
        <v>776000</v>
      </c>
      <c r="J114" s="135">
        <f t="shared" si="13"/>
        <v>923440</v>
      </c>
      <c r="K114" s="136">
        <v>891350</v>
      </c>
      <c r="L114" s="135">
        <f t="shared" si="14"/>
        <v>1060706.5</v>
      </c>
      <c r="M114" s="137">
        <v>800000</v>
      </c>
      <c r="N114" s="136">
        <f t="shared" si="14"/>
        <v>952000</v>
      </c>
      <c r="O114" s="133">
        <f t="shared" si="15"/>
        <v>978716</v>
      </c>
      <c r="P114" s="43">
        <f t="shared" si="16"/>
        <v>978716</v>
      </c>
    </row>
    <row r="115" spans="2:16" ht="26.25" customHeight="1">
      <c r="B115" s="134" t="s">
        <v>216</v>
      </c>
      <c r="C115" s="176" t="s">
        <v>217</v>
      </c>
      <c r="D115" s="177"/>
      <c r="E115" s="38" t="s">
        <v>189</v>
      </c>
      <c r="F115" s="187">
        <v>1</v>
      </c>
      <c r="G115" s="188"/>
      <c r="I115" s="41">
        <v>873000</v>
      </c>
      <c r="J115" s="135">
        <f t="shared" si="13"/>
        <v>1038870</v>
      </c>
      <c r="K115" s="136">
        <v>1094223</v>
      </c>
      <c r="L115" s="135">
        <f t="shared" si="14"/>
        <v>1302125.3700000001</v>
      </c>
      <c r="M115" s="137">
        <v>900000</v>
      </c>
      <c r="N115" s="136">
        <f t="shared" si="14"/>
        <v>1071000</v>
      </c>
      <c r="O115" s="133">
        <f t="shared" si="15"/>
        <v>1137332</v>
      </c>
      <c r="P115" s="43">
        <f t="shared" si="16"/>
        <v>1137332</v>
      </c>
    </row>
    <row r="116" spans="2:16" ht="26.25" customHeight="1">
      <c r="B116" s="134" t="s">
        <v>218</v>
      </c>
      <c r="C116" s="176" t="s">
        <v>219</v>
      </c>
      <c r="D116" s="177"/>
      <c r="E116" s="38" t="s">
        <v>189</v>
      </c>
      <c r="F116" s="187">
        <v>1</v>
      </c>
      <c r="G116" s="188"/>
      <c r="I116" s="41">
        <v>1358000</v>
      </c>
      <c r="J116" s="135">
        <f t="shared" si="13"/>
        <v>1616020</v>
      </c>
      <c r="K116" s="136">
        <v>1509672</v>
      </c>
      <c r="L116" s="135">
        <f t="shared" si="14"/>
        <v>1796509.68</v>
      </c>
      <c r="M116" s="137">
        <v>1400000</v>
      </c>
      <c r="N116" s="136">
        <f t="shared" si="14"/>
        <v>1666000</v>
      </c>
      <c r="O116" s="133">
        <f t="shared" si="15"/>
        <v>1692843</v>
      </c>
      <c r="P116" s="43">
        <f t="shared" si="16"/>
        <v>1692843</v>
      </c>
    </row>
    <row r="117" spans="2:16" ht="26.25" customHeight="1">
      <c r="B117" s="134" t="s">
        <v>220</v>
      </c>
      <c r="C117" s="176" t="s">
        <v>221</v>
      </c>
      <c r="D117" s="177"/>
      <c r="E117" s="38" t="s">
        <v>189</v>
      </c>
      <c r="F117" s="187">
        <v>1</v>
      </c>
      <c r="G117" s="188"/>
      <c r="I117" s="41">
        <v>388000</v>
      </c>
      <c r="J117" s="135">
        <f t="shared" si="13"/>
        <v>461720</v>
      </c>
      <c r="K117" s="136">
        <v>414339</v>
      </c>
      <c r="L117" s="135">
        <f t="shared" si="14"/>
        <v>493063.41000000003</v>
      </c>
      <c r="M117" s="137">
        <v>400000</v>
      </c>
      <c r="N117" s="136">
        <f t="shared" si="14"/>
        <v>476000</v>
      </c>
      <c r="O117" s="133">
        <f t="shared" si="15"/>
        <v>476928</v>
      </c>
      <c r="P117" s="43">
        <f t="shared" si="16"/>
        <v>476928</v>
      </c>
    </row>
    <row r="118" spans="2:16" ht="26.25" customHeight="1">
      <c r="B118" s="134" t="s">
        <v>222</v>
      </c>
      <c r="C118" s="176" t="s">
        <v>223</v>
      </c>
      <c r="D118" s="177"/>
      <c r="E118" s="38" t="s">
        <v>189</v>
      </c>
      <c r="F118" s="187">
        <v>1</v>
      </c>
      <c r="G118" s="188"/>
      <c r="I118" s="41">
        <v>417100</v>
      </c>
      <c r="J118" s="135">
        <f t="shared" si="13"/>
        <v>496349</v>
      </c>
      <c r="K118" s="136">
        <v>432083</v>
      </c>
      <c r="L118" s="135">
        <f t="shared" si="14"/>
        <v>514178.77</v>
      </c>
      <c r="M118" s="137">
        <v>430000</v>
      </c>
      <c r="N118" s="136">
        <f t="shared" si="14"/>
        <v>511700</v>
      </c>
      <c r="O118" s="133">
        <f t="shared" si="15"/>
        <v>507409</v>
      </c>
      <c r="P118" s="43">
        <f t="shared" si="16"/>
        <v>507409</v>
      </c>
    </row>
    <row r="119" spans="2:16" ht="26.25" customHeight="1">
      <c r="B119" s="134" t="s">
        <v>224</v>
      </c>
      <c r="C119" s="176" t="s">
        <v>225</v>
      </c>
      <c r="D119" s="177"/>
      <c r="E119" s="38" t="s">
        <v>189</v>
      </c>
      <c r="F119" s="187">
        <v>1</v>
      </c>
      <c r="G119" s="188"/>
      <c r="I119" s="41">
        <v>533500</v>
      </c>
      <c r="J119" s="135">
        <f t="shared" si="13"/>
        <v>634865</v>
      </c>
      <c r="K119" s="136">
        <v>566400</v>
      </c>
      <c r="L119" s="135">
        <f t="shared" si="14"/>
        <v>674016</v>
      </c>
      <c r="M119" s="137">
        <v>550000</v>
      </c>
      <c r="N119" s="136">
        <f t="shared" si="14"/>
        <v>654500</v>
      </c>
      <c r="O119" s="133">
        <f t="shared" si="15"/>
        <v>654460</v>
      </c>
      <c r="P119" s="43">
        <f t="shared" si="16"/>
        <v>654460</v>
      </c>
    </row>
    <row r="120" spans="2:16" ht="26.25" customHeight="1">
      <c r="B120" s="134" t="s">
        <v>226</v>
      </c>
      <c r="C120" s="176" t="s">
        <v>227</v>
      </c>
      <c r="D120" s="177"/>
      <c r="E120" s="38" t="s">
        <v>189</v>
      </c>
      <c r="F120" s="187">
        <v>1</v>
      </c>
      <c r="G120" s="188"/>
      <c r="I120" s="41">
        <v>543200</v>
      </c>
      <c r="J120" s="135">
        <f t="shared" si="13"/>
        <v>646408</v>
      </c>
      <c r="K120" s="136">
        <v>568326</v>
      </c>
      <c r="L120" s="135">
        <f t="shared" si="14"/>
        <v>676307.94</v>
      </c>
      <c r="M120" s="137">
        <v>560000</v>
      </c>
      <c r="N120" s="136">
        <f t="shared" si="14"/>
        <v>666400</v>
      </c>
      <c r="O120" s="133">
        <f t="shared" si="15"/>
        <v>663039</v>
      </c>
      <c r="P120" s="43">
        <f t="shared" si="16"/>
        <v>663039</v>
      </c>
    </row>
    <row r="121" spans="2:16" ht="26.25" customHeight="1">
      <c r="B121" s="134" t="s">
        <v>228</v>
      </c>
      <c r="C121" s="176" t="s">
        <v>229</v>
      </c>
      <c r="D121" s="177"/>
      <c r="E121" s="38" t="s">
        <v>189</v>
      </c>
      <c r="F121" s="187">
        <v>1</v>
      </c>
      <c r="G121" s="188"/>
      <c r="I121" s="41">
        <v>679000</v>
      </c>
      <c r="J121" s="135">
        <f t="shared" si="13"/>
        <v>808010</v>
      </c>
      <c r="K121" s="136">
        <v>793600</v>
      </c>
      <c r="L121" s="135">
        <f t="shared" si="14"/>
        <v>944384</v>
      </c>
      <c r="M121" s="137">
        <v>700000</v>
      </c>
      <c r="N121" s="136">
        <f t="shared" si="14"/>
        <v>833000</v>
      </c>
      <c r="O121" s="133">
        <f t="shared" si="15"/>
        <v>861798</v>
      </c>
      <c r="P121" s="43">
        <f t="shared" si="16"/>
        <v>861798</v>
      </c>
    </row>
    <row r="122" spans="2:16" ht="26.25" customHeight="1">
      <c r="B122" s="134" t="s">
        <v>230</v>
      </c>
      <c r="C122" s="176" t="s">
        <v>231</v>
      </c>
      <c r="D122" s="177"/>
      <c r="E122" s="38" t="s">
        <v>189</v>
      </c>
      <c r="F122" s="187">
        <v>1</v>
      </c>
      <c r="G122" s="188"/>
      <c r="I122" s="41">
        <v>485000</v>
      </c>
      <c r="J122" s="135">
        <f t="shared" si="13"/>
        <v>577150</v>
      </c>
      <c r="K122" s="136">
        <v>570400</v>
      </c>
      <c r="L122" s="135">
        <f t="shared" si="14"/>
        <v>678776</v>
      </c>
      <c r="M122" s="137">
        <v>500000</v>
      </c>
      <c r="N122" s="136">
        <f t="shared" si="14"/>
        <v>595000</v>
      </c>
      <c r="O122" s="133">
        <f t="shared" si="15"/>
        <v>616975</v>
      </c>
      <c r="P122" s="43">
        <f t="shared" si="16"/>
        <v>616975</v>
      </c>
    </row>
    <row r="123" spans="2:16" ht="26.25" customHeight="1">
      <c r="B123" s="134" t="s">
        <v>232</v>
      </c>
      <c r="C123" s="176" t="s">
        <v>233</v>
      </c>
      <c r="D123" s="177"/>
      <c r="E123" s="38" t="s">
        <v>189</v>
      </c>
      <c r="F123" s="187">
        <v>1</v>
      </c>
      <c r="G123" s="188"/>
      <c r="I123" s="41">
        <v>455900</v>
      </c>
      <c r="J123" s="135">
        <f t="shared" si="13"/>
        <v>542521</v>
      </c>
      <c r="K123" s="136">
        <v>478000</v>
      </c>
      <c r="L123" s="135">
        <f t="shared" si="14"/>
        <v>568820</v>
      </c>
      <c r="M123" s="137">
        <v>470000</v>
      </c>
      <c r="N123" s="136">
        <f t="shared" si="14"/>
        <v>559300</v>
      </c>
      <c r="O123" s="133">
        <f t="shared" si="15"/>
        <v>556880</v>
      </c>
      <c r="P123" s="43">
        <f t="shared" si="16"/>
        <v>556880</v>
      </c>
    </row>
    <row r="124" spans="2:16" ht="26.25" customHeight="1">
      <c r="B124" s="134" t="s">
        <v>234</v>
      </c>
      <c r="C124" s="176" t="s">
        <v>235</v>
      </c>
      <c r="D124" s="177"/>
      <c r="E124" s="38" t="s">
        <v>189</v>
      </c>
      <c r="F124" s="187">
        <v>1</v>
      </c>
      <c r="G124" s="188"/>
      <c r="I124" s="41">
        <v>426800</v>
      </c>
      <c r="J124" s="135">
        <f t="shared" si="13"/>
        <v>507892</v>
      </c>
      <c r="K124" s="136">
        <v>451200</v>
      </c>
      <c r="L124" s="135">
        <f t="shared" si="14"/>
        <v>536928</v>
      </c>
      <c r="M124" s="137">
        <v>440000</v>
      </c>
      <c r="N124" s="136">
        <f t="shared" si="14"/>
        <v>523600</v>
      </c>
      <c r="O124" s="133">
        <f t="shared" si="15"/>
        <v>522807</v>
      </c>
      <c r="P124" s="43">
        <f t="shared" si="16"/>
        <v>522807</v>
      </c>
    </row>
    <row r="125" spans="2:16" ht="26.25" customHeight="1">
      <c r="B125" s="134" t="s">
        <v>236</v>
      </c>
      <c r="C125" s="176" t="s">
        <v>237</v>
      </c>
      <c r="D125" s="177"/>
      <c r="E125" s="38" t="s">
        <v>189</v>
      </c>
      <c r="F125" s="187">
        <v>1</v>
      </c>
      <c r="G125" s="188"/>
      <c r="I125" s="41">
        <v>67900</v>
      </c>
      <c r="J125" s="135">
        <f t="shared" si="13"/>
        <v>80801</v>
      </c>
      <c r="K125" s="136">
        <v>79600</v>
      </c>
      <c r="L125" s="135">
        <f t="shared" si="14"/>
        <v>94724</v>
      </c>
      <c r="M125" s="137">
        <v>70000</v>
      </c>
      <c r="N125" s="136">
        <f t="shared" si="14"/>
        <v>83300</v>
      </c>
      <c r="O125" s="133">
        <f t="shared" si="15"/>
        <v>86275</v>
      </c>
      <c r="P125" s="43">
        <f t="shared" si="16"/>
        <v>86275</v>
      </c>
    </row>
    <row r="126" spans="2:16" ht="26.25" customHeight="1">
      <c r="B126" s="134" t="s">
        <v>238</v>
      </c>
      <c r="C126" s="176" t="s">
        <v>239</v>
      </c>
      <c r="D126" s="177"/>
      <c r="E126" s="38" t="s">
        <v>189</v>
      </c>
      <c r="F126" s="187">
        <v>1</v>
      </c>
      <c r="G126" s="188"/>
      <c r="I126" s="41">
        <v>417100</v>
      </c>
      <c r="J126" s="135">
        <f t="shared" si="13"/>
        <v>496349</v>
      </c>
      <c r="K126" s="136">
        <v>432800</v>
      </c>
      <c r="L126" s="135">
        <f t="shared" si="14"/>
        <v>515032</v>
      </c>
      <c r="M126" s="137">
        <v>430000</v>
      </c>
      <c r="N126" s="136">
        <f t="shared" si="14"/>
        <v>511700</v>
      </c>
      <c r="O126" s="133">
        <f t="shared" si="15"/>
        <v>507694</v>
      </c>
      <c r="P126" s="43">
        <f t="shared" si="16"/>
        <v>507694</v>
      </c>
    </row>
    <row r="127" spans="2:16" ht="26.25" customHeight="1">
      <c r="B127" s="134" t="s">
        <v>240</v>
      </c>
      <c r="C127" s="176" t="s">
        <v>241</v>
      </c>
      <c r="D127" s="177"/>
      <c r="E127" s="38" t="s">
        <v>189</v>
      </c>
      <c r="F127" s="187">
        <v>1</v>
      </c>
      <c r="G127" s="188"/>
      <c r="I127" s="41">
        <v>562600</v>
      </c>
      <c r="J127" s="135">
        <f t="shared" si="13"/>
        <v>669494</v>
      </c>
      <c r="K127" s="136">
        <v>598000</v>
      </c>
      <c r="L127" s="135">
        <f t="shared" si="14"/>
        <v>711620</v>
      </c>
      <c r="M127" s="137">
        <v>580000</v>
      </c>
      <c r="N127" s="136">
        <f t="shared" si="14"/>
        <v>690200</v>
      </c>
      <c r="O127" s="133">
        <f t="shared" si="15"/>
        <v>690438</v>
      </c>
      <c r="P127" s="43">
        <f t="shared" si="16"/>
        <v>690438</v>
      </c>
    </row>
    <row r="128" spans="2:16" ht="26.25" customHeight="1">
      <c r="B128" s="134" t="s">
        <v>242</v>
      </c>
      <c r="C128" s="176" t="s">
        <v>243</v>
      </c>
      <c r="D128" s="177"/>
      <c r="E128" s="38" t="s">
        <v>189</v>
      </c>
      <c r="F128" s="187">
        <v>1</v>
      </c>
      <c r="G128" s="188"/>
      <c r="I128" s="41">
        <v>426800</v>
      </c>
      <c r="J128" s="135">
        <f t="shared" si="13"/>
        <v>507892</v>
      </c>
      <c r="K128" s="136">
        <v>496400</v>
      </c>
      <c r="L128" s="135">
        <f t="shared" si="14"/>
        <v>590716</v>
      </c>
      <c r="M128" s="137">
        <v>440000</v>
      </c>
      <c r="N128" s="136">
        <f t="shared" si="14"/>
        <v>523600</v>
      </c>
      <c r="O128" s="133">
        <f t="shared" si="15"/>
        <v>540736</v>
      </c>
      <c r="P128" s="43">
        <f t="shared" si="16"/>
        <v>540736</v>
      </c>
    </row>
    <row r="129" spans="2:16" ht="26.25" customHeight="1">
      <c r="B129" s="134" t="s">
        <v>244</v>
      </c>
      <c r="C129" s="176" t="s">
        <v>245</v>
      </c>
      <c r="D129" s="177"/>
      <c r="E129" s="38" t="s">
        <v>189</v>
      </c>
      <c r="F129" s="187">
        <v>1</v>
      </c>
      <c r="G129" s="188"/>
      <c r="I129" s="41">
        <v>417100</v>
      </c>
      <c r="J129" s="135">
        <f t="shared" si="13"/>
        <v>496349</v>
      </c>
      <c r="K129" s="136">
        <v>462400</v>
      </c>
      <c r="L129" s="135">
        <f t="shared" si="14"/>
        <v>550256</v>
      </c>
      <c r="M129" s="137">
        <v>430000</v>
      </c>
      <c r="N129" s="136">
        <f t="shared" si="14"/>
        <v>511700</v>
      </c>
      <c r="O129" s="133">
        <f t="shared" si="15"/>
        <v>519435</v>
      </c>
      <c r="P129" s="43">
        <f t="shared" si="16"/>
        <v>519435</v>
      </c>
    </row>
    <row r="130" spans="2:16" ht="26.25" customHeight="1">
      <c r="B130" s="134" t="s">
        <v>246</v>
      </c>
      <c r="C130" s="176" t="s">
        <v>247</v>
      </c>
      <c r="D130" s="177"/>
      <c r="E130" s="38" t="s">
        <v>189</v>
      </c>
      <c r="F130" s="187">
        <v>1</v>
      </c>
      <c r="G130" s="188"/>
      <c r="I130" s="41">
        <v>426800</v>
      </c>
      <c r="J130" s="135">
        <f t="shared" si="13"/>
        <v>507892</v>
      </c>
      <c r="K130" s="136">
        <v>444800</v>
      </c>
      <c r="L130" s="135">
        <f t="shared" si="14"/>
        <v>529312</v>
      </c>
      <c r="M130" s="137">
        <v>440000</v>
      </c>
      <c r="N130" s="136">
        <f t="shared" si="14"/>
        <v>523600</v>
      </c>
      <c r="O130" s="133">
        <f t="shared" si="15"/>
        <v>520268</v>
      </c>
      <c r="P130" s="43">
        <f t="shared" si="16"/>
        <v>520268</v>
      </c>
    </row>
    <row r="131" spans="2:16" ht="26.25" customHeight="1">
      <c r="B131" s="134" t="s">
        <v>248</v>
      </c>
      <c r="C131" s="176" t="s">
        <v>249</v>
      </c>
      <c r="D131" s="177"/>
      <c r="E131" s="38" t="s">
        <v>189</v>
      </c>
      <c r="F131" s="187">
        <v>1</v>
      </c>
      <c r="G131" s="188"/>
      <c r="I131" s="41">
        <v>717800</v>
      </c>
      <c r="J131" s="135">
        <f t="shared" si="13"/>
        <v>854182</v>
      </c>
      <c r="K131" s="136">
        <v>743600</v>
      </c>
      <c r="L131" s="135">
        <f t="shared" si="14"/>
        <v>884884</v>
      </c>
      <c r="M131" s="137">
        <v>740000</v>
      </c>
      <c r="N131" s="136">
        <f t="shared" si="14"/>
        <v>880600</v>
      </c>
      <c r="O131" s="133">
        <f t="shared" si="15"/>
        <v>873222</v>
      </c>
      <c r="P131" s="43">
        <f t="shared" si="16"/>
        <v>873222</v>
      </c>
    </row>
    <row r="132" spans="2:16" ht="26.25" customHeight="1">
      <c r="B132" s="134" t="s">
        <v>250</v>
      </c>
      <c r="C132" s="176" t="s">
        <v>251</v>
      </c>
      <c r="D132" s="177"/>
      <c r="E132" s="38" t="s">
        <v>189</v>
      </c>
      <c r="F132" s="187">
        <v>1</v>
      </c>
      <c r="G132" s="188"/>
      <c r="I132" s="41">
        <v>514100</v>
      </c>
      <c r="J132" s="135">
        <f t="shared" si="13"/>
        <v>611779</v>
      </c>
      <c r="K132" s="136">
        <v>539200</v>
      </c>
      <c r="L132" s="135">
        <f t="shared" si="14"/>
        <v>641648</v>
      </c>
      <c r="M132" s="137">
        <v>530000</v>
      </c>
      <c r="N132" s="136">
        <f t="shared" si="14"/>
        <v>630700</v>
      </c>
      <c r="O132" s="133">
        <f t="shared" si="15"/>
        <v>628042</v>
      </c>
      <c r="P132" s="43">
        <f t="shared" si="16"/>
        <v>628042</v>
      </c>
    </row>
    <row r="133" spans="2:16" ht="26.25" customHeight="1">
      <c r="B133" s="134" t="s">
        <v>252</v>
      </c>
      <c r="C133" s="176" t="s">
        <v>253</v>
      </c>
      <c r="D133" s="177"/>
      <c r="E133" s="38" t="s">
        <v>189</v>
      </c>
      <c r="F133" s="187">
        <v>1</v>
      </c>
      <c r="G133" s="188"/>
      <c r="I133" s="41">
        <v>436500</v>
      </c>
      <c r="J133" s="135">
        <f t="shared" si="13"/>
        <v>519435</v>
      </c>
      <c r="K133" s="136">
        <v>464800</v>
      </c>
      <c r="L133" s="135">
        <f t="shared" si="14"/>
        <v>553112</v>
      </c>
      <c r="M133" s="137">
        <v>450000</v>
      </c>
      <c r="N133" s="136">
        <f t="shared" si="14"/>
        <v>535500</v>
      </c>
      <c r="O133" s="133">
        <f t="shared" si="15"/>
        <v>536016</v>
      </c>
      <c r="P133" s="43">
        <f t="shared" si="16"/>
        <v>536016</v>
      </c>
    </row>
    <row r="134" spans="2:16" ht="26.25" customHeight="1">
      <c r="B134" s="134" t="s">
        <v>254</v>
      </c>
      <c r="C134" s="176" t="s">
        <v>255</v>
      </c>
      <c r="D134" s="177"/>
      <c r="E134" s="38" t="s">
        <v>189</v>
      </c>
      <c r="F134" s="187">
        <v>1</v>
      </c>
      <c r="G134" s="188"/>
      <c r="I134" s="41">
        <v>436500</v>
      </c>
      <c r="J134" s="135">
        <f t="shared" si="13"/>
        <v>519435</v>
      </c>
      <c r="K134" s="136">
        <v>446000</v>
      </c>
      <c r="L134" s="135">
        <f t="shared" si="14"/>
        <v>530740</v>
      </c>
      <c r="M134" s="137">
        <v>450000</v>
      </c>
      <c r="N134" s="136">
        <f t="shared" si="14"/>
        <v>535500</v>
      </c>
      <c r="O134" s="133">
        <f t="shared" si="15"/>
        <v>528558</v>
      </c>
      <c r="P134" s="43">
        <f t="shared" si="16"/>
        <v>528558</v>
      </c>
    </row>
    <row r="135" spans="2:16" ht="26.25" customHeight="1">
      <c r="B135" s="134" t="s">
        <v>256</v>
      </c>
      <c r="C135" s="176" t="s">
        <v>257</v>
      </c>
      <c r="D135" s="177"/>
      <c r="E135" s="38" t="s">
        <v>189</v>
      </c>
      <c r="F135" s="187">
        <v>1</v>
      </c>
      <c r="G135" s="188"/>
      <c r="I135" s="41">
        <v>67900</v>
      </c>
      <c r="J135" s="135">
        <f t="shared" si="13"/>
        <v>80801</v>
      </c>
      <c r="K135" s="136">
        <v>75200</v>
      </c>
      <c r="L135" s="135">
        <f t="shared" si="14"/>
        <v>89488</v>
      </c>
      <c r="M135" s="137">
        <v>70000</v>
      </c>
      <c r="N135" s="136">
        <f t="shared" si="14"/>
        <v>83300</v>
      </c>
      <c r="O135" s="133">
        <f t="shared" si="15"/>
        <v>84530</v>
      </c>
      <c r="P135" s="43">
        <f t="shared" si="16"/>
        <v>84530</v>
      </c>
    </row>
    <row r="136" spans="2:16" ht="26.25" customHeight="1">
      <c r="B136" s="134" t="s">
        <v>258</v>
      </c>
      <c r="C136" s="176" t="s">
        <v>259</v>
      </c>
      <c r="D136" s="177"/>
      <c r="E136" s="38" t="s">
        <v>189</v>
      </c>
      <c r="F136" s="187">
        <v>1</v>
      </c>
      <c r="G136" s="188"/>
      <c r="I136" s="41">
        <v>533500</v>
      </c>
      <c r="J136" s="135">
        <f t="shared" si="13"/>
        <v>634865</v>
      </c>
      <c r="K136" s="136">
        <v>541600</v>
      </c>
      <c r="L136" s="135">
        <f t="shared" si="14"/>
        <v>644504</v>
      </c>
      <c r="M136" s="137">
        <v>550000</v>
      </c>
      <c r="N136" s="136">
        <f t="shared" si="14"/>
        <v>654500</v>
      </c>
      <c r="O136" s="133">
        <f t="shared" si="15"/>
        <v>644623</v>
      </c>
      <c r="P136" s="43">
        <f t="shared" si="16"/>
        <v>644623</v>
      </c>
    </row>
    <row r="137" spans="2:16" ht="26.25" customHeight="1">
      <c r="B137" s="134" t="s">
        <v>260</v>
      </c>
      <c r="C137" s="176" t="s">
        <v>261</v>
      </c>
      <c r="D137" s="177"/>
      <c r="E137" s="38" t="s">
        <v>189</v>
      </c>
      <c r="F137" s="187">
        <v>1</v>
      </c>
      <c r="G137" s="188"/>
      <c r="I137" s="41">
        <v>514100</v>
      </c>
      <c r="J137" s="135">
        <f t="shared" si="13"/>
        <v>611779</v>
      </c>
      <c r="K137" s="136">
        <v>554800</v>
      </c>
      <c r="L137" s="135">
        <f t="shared" si="14"/>
        <v>660212</v>
      </c>
      <c r="M137" s="137">
        <v>530000</v>
      </c>
      <c r="N137" s="136">
        <f t="shared" si="14"/>
        <v>630700</v>
      </c>
      <c r="O137" s="133">
        <f t="shared" si="15"/>
        <v>634230</v>
      </c>
      <c r="P137" s="43">
        <f t="shared" si="16"/>
        <v>634230</v>
      </c>
    </row>
    <row r="138" spans="2:16" ht="26.25" customHeight="1">
      <c r="B138" s="134" t="s">
        <v>262</v>
      </c>
      <c r="C138" s="176" t="s">
        <v>263</v>
      </c>
      <c r="D138" s="177"/>
      <c r="E138" s="38" t="s">
        <v>189</v>
      </c>
      <c r="F138" s="187">
        <v>1</v>
      </c>
      <c r="G138" s="188"/>
      <c r="I138" s="41">
        <v>485000</v>
      </c>
      <c r="J138" s="135">
        <f t="shared" si="13"/>
        <v>577150</v>
      </c>
      <c r="K138" s="136">
        <v>513200</v>
      </c>
      <c r="L138" s="135">
        <f t="shared" si="14"/>
        <v>610708</v>
      </c>
      <c r="M138" s="137">
        <v>500000</v>
      </c>
      <c r="N138" s="136">
        <f t="shared" si="14"/>
        <v>595000</v>
      </c>
      <c r="O138" s="133">
        <f t="shared" si="15"/>
        <v>594286</v>
      </c>
      <c r="P138" s="43">
        <f t="shared" si="16"/>
        <v>594286</v>
      </c>
    </row>
    <row r="139" spans="2:16" ht="26.25" customHeight="1">
      <c r="B139" s="134" t="s">
        <v>264</v>
      </c>
      <c r="C139" s="176" t="s">
        <v>265</v>
      </c>
      <c r="D139" s="177"/>
      <c r="E139" s="38" t="s">
        <v>189</v>
      </c>
      <c r="F139" s="187">
        <v>1</v>
      </c>
      <c r="G139" s="188"/>
      <c r="I139" s="41">
        <v>455900</v>
      </c>
      <c r="J139" s="135">
        <f t="shared" si="13"/>
        <v>542521</v>
      </c>
      <c r="K139" s="136">
        <v>475600</v>
      </c>
      <c r="L139" s="135">
        <f t="shared" si="14"/>
        <v>565964</v>
      </c>
      <c r="M139" s="137">
        <v>470000</v>
      </c>
      <c r="N139" s="136">
        <f t="shared" si="14"/>
        <v>559300</v>
      </c>
      <c r="O139" s="133">
        <f t="shared" si="15"/>
        <v>555928</v>
      </c>
      <c r="P139" s="43">
        <f t="shared" si="16"/>
        <v>555928</v>
      </c>
    </row>
    <row r="140" spans="2:16" ht="26.25" customHeight="1">
      <c r="B140" s="134" t="s">
        <v>266</v>
      </c>
      <c r="C140" s="176" t="s">
        <v>267</v>
      </c>
      <c r="D140" s="177"/>
      <c r="E140" s="38" t="s">
        <v>189</v>
      </c>
      <c r="F140" s="187">
        <v>1</v>
      </c>
      <c r="G140" s="188"/>
      <c r="I140" s="41">
        <v>436500</v>
      </c>
      <c r="J140" s="135">
        <f t="shared" si="13"/>
        <v>519435</v>
      </c>
      <c r="K140" s="136">
        <v>454000</v>
      </c>
      <c r="L140" s="135">
        <f t="shared" si="14"/>
        <v>540260</v>
      </c>
      <c r="M140" s="137">
        <v>450000</v>
      </c>
      <c r="N140" s="136">
        <f t="shared" si="14"/>
        <v>535500</v>
      </c>
      <c r="O140" s="133">
        <f t="shared" si="15"/>
        <v>531732</v>
      </c>
      <c r="P140" s="43">
        <f t="shared" si="16"/>
        <v>531732</v>
      </c>
    </row>
    <row r="141" spans="2:16" ht="26.25" customHeight="1">
      <c r="B141" s="134" t="s">
        <v>268</v>
      </c>
      <c r="C141" s="176" t="s">
        <v>269</v>
      </c>
      <c r="D141" s="177"/>
      <c r="E141" s="38" t="s">
        <v>270</v>
      </c>
      <c r="F141" s="187">
        <v>1</v>
      </c>
      <c r="G141" s="188"/>
      <c r="I141" s="41">
        <v>950600</v>
      </c>
      <c r="J141" s="135">
        <f t="shared" si="13"/>
        <v>1131214</v>
      </c>
      <c r="K141" s="136">
        <v>1096200</v>
      </c>
      <c r="L141" s="135">
        <f t="shared" si="14"/>
        <v>1304478</v>
      </c>
      <c r="M141" s="137">
        <v>980000</v>
      </c>
      <c r="N141" s="136">
        <f t="shared" si="14"/>
        <v>1166200</v>
      </c>
      <c r="O141" s="133">
        <f t="shared" si="15"/>
        <v>1200631</v>
      </c>
      <c r="P141" s="43">
        <f t="shared" si="16"/>
        <v>1200631</v>
      </c>
    </row>
    <row r="142" spans="2:16" ht="26.25" customHeight="1">
      <c r="B142" s="134" t="s">
        <v>271</v>
      </c>
      <c r="C142" s="176" t="s">
        <v>272</v>
      </c>
      <c r="D142" s="177"/>
      <c r="E142" s="38" t="s">
        <v>189</v>
      </c>
      <c r="F142" s="187">
        <v>1</v>
      </c>
      <c r="G142" s="188"/>
      <c r="I142" s="41">
        <v>1940000</v>
      </c>
      <c r="J142" s="135">
        <f t="shared" si="13"/>
        <v>2308600</v>
      </c>
      <c r="K142" s="136">
        <v>2106000</v>
      </c>
      <c r="L142" s="135">
        <f t="shared" si="14"/>
        <v>2506140</v>
      </c>
      <c r="M142" s="137">
        <v>2000000</v>
      </c>
      <c r="N142" s="136">
        <f t="shared" si="14"/>
        <v>2380000</v>
      </c>
      <c r="O142" s="133">
        <f t="shared" si="15"/>
        <v>2398247</v>
      </c>
      <c r="P142" s="43">
        <f t="shared" si="16"/>
        <v>2398247</v>
      </c>
    </row>
    <row r="143" spans="2:16" ht="26.25" customHeight="1">
      <c r="B143" s="134" t="s">
        <v>273</v>
      </c>
      <c r="C143" s="176" t="s">
        <v>274</v>
      </c>
      <c r="D143" s="177"/>
      <c r="E143" s="38" t="s">
        <v>189</v>
      </c>
      <c r="F143" s="187">
        <v>1</v>
      </c>
      <c r="G143" s="188"/>
      <c r="I143" s="41">
        <v>1358000</v>
      </c>
      <c r="J143" s="135">
        <f t="shared" si="13"/>
        <v>1616020</v>
      </c>
      <c r="K143" s="136">
        <v>1555200</v>
      </c>
      <c r="L143" s="135">
        <f t="shared" si="14"/>
        <v>1850688</v>
      </c>
      <c r="M143" s="137">
        <v>1400000</v>
      </c>
      <c r="N143" s="136">
        <f t="shared" si="14"/>
        <v>1666000</v>
      </c>
      <c r="O143" s="133">
        <f t="shared" si="15"/>
        <v>1710903</v>
      </c>
      <c r="P143" s="43">
        <f t="shared" si="16"/>
        <v>1710903</v>
      </c>
    </row>
    <row r="144" spans="2:16" ht="26.25" customHeight="1">
      <c r="B144" s="134" t="s">
        <v>275</v>
      </c>
      <c r="C144" s="176" t="s">
        <v>276</v>
      </c>
      <c r="D144" s="177"/>
      <c r="E144" s="38" t="s">
        <v>189</v>
      </c>
      <c r="F144" s="187">
        <v>1</v>
      </c>
      <c r="G144" s="188"/>
      <c r="I144" s="41">
        <v>1261000</v>
      </c>
      <c r="J144" s="135">
        <f t="shared" si="13"/>
        <v>1500590</v>
      </c>
      <c r="K144" s="136">
        <v>1362600</v>
      </c>
      <c r="L144" s="135">
        <f t="shared" si="14"/>
        <v>1621494</v>
      </c>
      <c r="M144" s="137">
        <v>1300000</v>
      </c>
      <c r="N144" s="136">
        <f t="shared" si="14"/>
        <v>1547000</v>
      </c>
      <c r="O144" s="133">
        <f t="shared" si="15"/>
        <v>1556361</v>
      </c>
      <c r="P144" s="43">
        <f t="shared" si="16"/>
        <v>1556361</v>
      </c>
    </row>
    <row r="145" spans="2:16" ht="26.25" customHeight="1">
      <c r="B145" s="134" t="s">
        <v>277</v>
      </c>
      <c r="C145" s="176" t="s">
        <v>278</v>
      </c>
      <c r="D145" s="177"/>
      <c r="E145" s="38" t="s">
        <v>189</v>
      </c>
      <c r="F145" s="187">
        <v>1</v>
      </c>
      <c r="G145" s="188"/>
      <c r="I145" s="41">
        <v>970000</v>
      </c>
      <c r="J145" s="135">
        <f t="shared" si="13"/>
        <v>1154300</v>
      </c>
      <c r="K145" s="136">
        <v>1044000</v>
      </c>
      <c r="L145" s="135">
        <f t="shared" si="14"/>
        <v>1242360</v>
      </c>
      <c r="M145" s="137">
        <v>1000000</v>
      </c>
      <c r="N145" s="136">
        <f t="shared" si="14"/>
        <v>1190000</v>
      </c>
      <c r="O145" s="133">
        <f t="shared" si="15"/>
        <v>1195553</v>
      </c>
      <c r="P145" s="43">
        <f t="shared" si="16"/>
        <v>1195553</v>
      </c>
    </row>
    <row r="146" spans="2:16" ht="26.25" customHeight="1">
      <c r="B146" s="134" t="s">
        <v>279</v>
      </c>
      <c r="C146" s="176" t="s">
        <v>280</v>
      </c>
      <c r="D146" s="177"/>
      <c r="E146" s="38" t="s">
        <v>189</v>
      </c>
      <c r="F146" s="187">
        <v>1</v>
      </c>
      <c r="G146" s="188"/>
      <c r="I146" s="41">
        <v>776000</v>
      </c>
      <c r="J146" s="135">
        <f t="shared" si="13"/>
        <v>923440</v>
      </c>
      <c r="K146" s="136">
        <v>882000</v>
      </c>
      <c r="L146" s="135">
        <f t="shared" si="14"/>
        <v>1049580</v>
      </c>
      <c r="M146" s="137">
        <v>800000</v>
      </c>
      <c r="N146" s="136">
        <f t="shared" si="14"/>
        <v>952000</v>
      </c>
      <c r="O146" s="133">
        <f t="shared" si="15"/>
        <v>975007</v>
      </c>
      <c r="P146" s="43">
        <f t="shared" si="16"/>
        <v>975007</v>
      </c>
    </row>
    <row r="147" spans="2:16" ht="26.25" customHeight="1">
      <c r="B147" s="134" t="s">
        <v>281</v>
      </c>
      <c r="C147" s="176" t="s">
        <v>282</v>
      </c>
      <c r="D147" s="177"/>
      <c r="E147" s="38" t="s">
        <v>189</v>
      </c>
      <c r="F147" s="187">
        <v>1</v>
      </c>
      <c r="G147" s="188"/>
      <c r="I147" s="41">
        <v>446200</v>
      </c>
      <c r="J147" s="135">
        <f t="shared" si="13"/>
        <v>530978</v>
      </c>
      <c r="K147" s="136">
        <v>460000</v>
      </c>
      <c r="L147" s="135">
        <f t="shared" si="14"/>
        <v>547400</v>
      </c>
      <c r="M147" s="137">
        <v>460000</v>
      </c>
      <c r="N147" s="136">
        <f t="shared" si="14"/>
        <v>547400</v>
      </c>
      <c r="O147" s="133">
        <f t="shared" si="15"/>
        <v>541926</v>
      </c>
      <c r="P147" s="43">
        <f t="shared" si="16"/>
        <v>541926</v>
      </c>
    </row>
    <row r="148" spans="2:16" ht="26.25" customHeight="1">
      <c r="B148" s="134" t="s">
        <v>283</v>
      </c>
      <c r="C148" s="176" t="s">
        <v>284</v>
      </c>
      <c r="D148" s="177"/>
      <c r="E148" s="38" t="s">
        <v>189</v>
      </c>
      <c r="F148" s="187">
        <v>1</v>
      </c>
      <c r="G148" s="188"/>
      <c r="I148" s="41">
        <v>320100</v>
      </c>
      <c r="J148" s="135">
        <f t="shared" si="13"/>
        <v>380919</v>
      </c>
      <c r="K148" s="136">
        <v>338400</v>
      </c>
      <c r="L148" s="135">
        <f t="shared" si="14"/>
        <v>402696</v>
      </c>
      <c r="M148" s="137">
        <v>330000</v>
      </c>
      <c r="N148" s="136">
        <f t="shared" si="14"/>
        <v>392700</v>
      </c>
      <c r="O148" s="133">
        <f t="shared" si="15"/>
        <v>392105</v>
      </c>
      <c r="P148" s="43">
        <f t="shared" si="16"/>
        <v>392105</v>
      </c>
    </row>
    <row r="149" spans="2:16" ht="26.25" customHeight="1">
      <c r="B149" s="134" t="s">
        <v>285</v>
      </c>
      <c r="C149" s="176" t="s">
        <v>286</v>
      </c>
      <c r="D149" s="177"/>
      <c r="E149" s="38" t="s">
        <v>189</v>
      </c>
      <c r="F149" s="187">
        <v>1</v>
      </c>
      <c r="G149" s="188"/>
      <c r="I149" s="41">
        <v>223100</v>
      </c>
      <c r="J149" s="135">
        <f t="shared" si="13"/>
        <v>265489</v>
      </c>
      <c r="K149" s="136">
        <v>239200</v>
      </c>
      <c r="L149" s="135">
        <f t="shared" si="14"/>
        <v>284648</v>
      </c>
      <c r="M149" s="137">
        <v>230000</v>
      </c>
      <c r="N149" s="136">
        <f t="shared" si="14"/>
        <v>273700</v>
      </c>
      <c r="O149" s="133">
        <f t="shared" si="15"/>
        <v>274612</v>
      </c>
      <c r="P149" s="43">
        <f t="shared" si="16"/>
        <v>274612</v>
      </c>
    </row>
    <row r="150" spans="2:16" ht="26.25" customHeight="1">
      <c r="B150" s="134" t="s">
        <v>287</v>
      </c>
      <c r="C150" s="176" t="s">
        <v>288</v>
      </c>
      <c r="D150" s="177"/>
      <c r="E150" s="38" t="s">
        <v>189</v>
      </c>
      <c r="F150" s="187">
        <v>1</v>
      </c>
      <c r="G150" s="188"/>
      <c r="I150" s="41">
        <v>126100</v>
      </c>
      <c r="J150" s="135">
        <f t="shared" si="13"/>
        <v>150059</v>
      </c>
      <c r="K150" s="136">
        <v>130000</v>
      </c>
      <c r="L150" s="135">
        <f t="shared" si="14"/>
        <v>154700</v>
      </c>
      <c r="M150" s="137">
        <v>130000</v>
      </c>
      <c r="N150" s="136">
        <f t="shared" si="14"/>
        <v>154700</v>
      </c>
      <c r="O150" s="133">
        <f t="shared" si="15"/>
        <v>153153</v>
      </c>
      <c r="P150" s="43">
        <f t="shared" si="16"/>
        <v>153153</v>
      </c>
    </row>
    <row r="151" spans="2:16" ht="26.25" customHeight="1">
      <c r="B151" s="134" t="s">
        <v>289</v>
      </c>
      <c r="C151" s="176" t="s">
        <v>290</v>
      </c>
      <c r="D151" s="177"/>
      <c r="E151" s="38" t="s">
        <v>189</v>
      </c>
      <c r="F151" s="187">
        <v>1</v>
      </c>
      <c r="G151" s="188"/>
      <c r="I151" s="41">
        <v>106700</v>
      </c>
      <c r="J151" s="135">
        <f t="shared" si="13"/>
        <v>126973</v>
      </c>
      <c r="K151" s="136">
        <v>115600</v>
      </c>
      <c r="L151" s="135">
        <f t="shared" si="14"/>
        <v>137564</v>
      </c>
      <c r="M151" s="137">
        <v>110000</v>
      </c>
      <c r="N151" s="136">
        <f t="shared" si="14"/>
        <v>130900</v>
      </c>
      <c r="O151" s="133">
        <f t="shared" si="15"/>
        <v>131812</v>
      </c>
      <c r="P151" s="43">
        <f t="shared" si="16"/>
        <v>131812</v>
      </c>
    </row>
    <row r="152" spans="2:16" ht="26.25" customHeight="1">
      <c r="B152" s="134" t="s">
        <v>291</v>
      </c>
      <c r="C152" s="176" t="s">
        <v>292</v>
      </c>
      <c r="D152" s="177"/>
      <c r="E152" s="38" t="s">
        <v>189</v>
      </c>
      <c r="F152" s="187">
        <v>1</v>
      </c>
      <c r="G152" s="188"/>
      <c r="I152" s="41">
        <v>679000</v>
      </c>
      <c r="J152" s="135">
        <f t="shared" si="13"/>
        <v>808010</v>
      </c>
      <c r="K152" s="136">
        <v>780000</v>
      </c>
      <c r="L152" s="135">
        <f t="shared" si="14"/>
        <v>928200</v>
      </c>
      <c r="M152" s="137">
        <v>700000</v>
      </c>
      <c r="N152" s="136">
        <f t="shared" si="14"/>
        <v>833000</v>
      </c>
      <c r="O152" s="133">
        <f t="shared" si="15"/>
        <v>856403</v>
      </c>
      <c r="P152" s="43">
        <f t="shared" si="16"/>
        <v>856403</v>
      </c>
    </row>
    <row r="153" spans="2:16" ht="26.25" customHeight="1">
      <c r="B153" s="134" t="s">
        <v>293</v>
      </c>
      <c r="C153" s="176" t="s">
        <v>294</v>
      </c>
      <c r="D153" s="177"/>
      <c r="E153" s="38" t="s">
        <v>189</v>
      </c>
      <c r="F153" s="187">
        <v>1</v>
      </c>
      <c r="G153" s="188"/>
      <c r="I153" s="41">
        <v>533500</v>
      </c>
      <c r="J153" s="135">
        <f t="shared" si="13"/>
        <v>634865</v>
      </c>
      <c r="K153" s="136">
        <v>568000</v>
      </c>
      <c r="L153" s="135">
        <f t="shared" si="14"/>
        <v>675920</v>
      </c>
      <c r="M153" s="137">
        <v>550000</v>
      </c>
      <c r="N153" s="136">
        <f t="shared" si="14"/>
        <v>654500</v>
      </c>
      <c r="O153" s="133">
        <f t="shared" si="15"/>
        <v>655095</v>
      </c>
      <c r="P153" s="43">
        <f t="shared" si="16"/>
        <v>655095</v>
      </c>
    </row>
    <row r="154" spans="2:16" ht="26.25" customHeight="1">
      <c r="B154" s="134" t="s">
        <v>295</v>
      </c>
      <c r="C154" s="176" t="s">
        <v>296</v>
      </c>
      <c r="D154" s="177"/>
      <c r="E154" s="38" t="s">
        <v>189</v>
      </c>
      <c r="F154" s="187">
        <v>1</v>
      </c>
      <c r="G154" s="188"/>
      <c r="I154" s="41">
        <v>339500</v>
      </c>
      <c r="J154" s="135">
        <f t="shared" si="13"/>
        <v>404005</v>
      </c>
      <c r="K154" s="136">
        <v>394000</v>
      </c>
      <c r="L154" s="135">
        <f t="shared" si="14"/>
        <v>468860</v>
      </c>
      <c r="M154" s="137">
        <v>350000</v>
      </c>
      <c r="N154" s="136">
        <f t="shared" si="14"/>
        <v>416500</v>
      </c>
      <c r="O154" s="133">
        <f t="shared" si="15"/>
        <v>429788</v>
      </c>
      <c r="P154" s="43">
        <f t="shared" si="16"/>
        <v>429788</v>
      </c>
    </row>
    <row r="155" spans="2:16" ht="26.25" customHeight="1">
      <c r="B155" s="134" t="s">
        <v>297</v>
      </c>
      <c r="C155" s="176" t="s">
        <v>298</v>
      </c>
      <c r="D155" s="177"/>
      <c r="E155" s="38" t="s">
        <v>189</v>
      </c>
      <c r="F155" s="187">
        <v>1</v>
      </c>
      <c r="G155" s="188"/>
      <c r="I155" s="41">
        <v>291000</v>
      </c>
      <c r="J155" s="135">
        <f t="shared" si="13"/>
        <v>346290</v>
      </c>
      <c r="K155" s="136">
        <v>304800</v>
      </c>
      <c r="L155" s="135">
        <f t="shared" si="14"/>
        <v>362712</v>
      </c>
      <c r="M155" s="137">
        <v>300000</v>
      </c>
      <c r="N155" s="136">
        <f t="shared" si="14"/>
        <v>357000</v>
      </c>
      <c r="O155" s="133">
        <f t="shared" si="15"/>
        <v>355334</v>
      </c>
      <c r="P155" s="43">
        <f t="shared" si="16"/>
        <v>355334</v>
      </c>
    </row>
    <row r="156" spans="2:16" ht="26.25" customHeight="1" thickBot="1">
      <c r="B156" s="134" t="s">
        <v>299</v>
      </c>
      <c r="C156" s="189" t="s">
        <v>300</v>
      </c>
      <c r="D156" s="190"/>
      <c r="E156" s="138" t="s">
        <v>189</v>
      </c>
      <c r="F156" s="197">
        <v>1</v>
      </c>
      <c r="G156" s="198"/>
      <c r="I156" s="61">
        <v>242500</v>
      </c>
      <c r="J156" s="139">
        <f t="shared" si="13"/>
        <v>288575</v>
      </c>
      <c r="K156" s="140">
        <v>258000</v>
      </c>
      <c r="L156" s="139">
        <f t="shared" si="14"/>
        <v>307020</v>
      </c>
      <c r="M156" s="141">
        <v>250000</v>
      </c>
      <c r="N156" s="140">
        <f t="shared" si="14"/>
        <v>297500</v>
      </c>
      <c r="O156" s="133">
        <f t="shared" si="15"/>
        <v>297698</v>
      </c>
      <c r="P156" s="62">
        <f>ROUND((O156*F156),0)</f>
        <v>297698</v>
      </c>
    </row>
    <row r="157" spans="2:16" ht="25.5" customHeight="1" thickBot="1">
      <c r="B157" s="142" t="s">
        <v>301</v>
      </c>
      <c r="C157" s="193" t="s">
        <v>302</v>
      </c>
      <c r="D157" s="194"/>
      <c r="E157" s="143"/>
      <c r="F157" s="195"/>
      <c r="G157" s="196"/>
      <c r="H157" s="8"/>
      <c r="I157" s="144"/>
      <c r="J157" s="145"/>
      <c r="K157" s="145"/>
      <c r="L157" s="145"/>
      <c r="M157" s="145"/>
      <c r="N157" s="146"/>
      <c r="O157" s="147"/>
      <c r="P157" s="148"/>
    </row>
    <row r="158" spans="2:16" ht="26.25" customHeight="1">
      <c r="B158" s="129" t="s">
        <v>303</v>
      </c>
      <c r="C158" s="183" t="s">
        <v>304</v>
      </c>
      <c r="D158" s="184"/>
      <c r="E158" s="27" t="s">
        <v>305</v>
      </c>
      <c r="F158" s="185">
        <v>1</v>
      </c>
      <c r="G158" s="186"/>
      <c r="I158" s="30">
        <v>213400</v>
      </c>
      <c r="J158" s="130">
        <f t="shared" ref="J158:J171" si="17">(I158*19%)+I158</f>
        <v>253946</v>
      </c>
      <c r="K158" s="131">
        <v>222750</v>
      </c>
      <c r="L158" s="130">
        <f t="shared" si="14"/>
        <v>265072.5</v>
      </c>
      <c r="M158" s="132">
        <v>220000</v>
      </c>
      <c r="N158" s="131">
        <f t="shared" si="14"/>
        <v>261800</v>
      </c>
      <c r="O158" s="133">
        <f t="shared" ref="O158:O171" si="18">ROUND(AVERAGE(J158,L158,N158),0)</f>
        <v>260273</v>
      </c>
      <c r="P158" s="34">
        <f>ROUND((O158*F158),0)</f>
        <v>260273</v>
      </c>
    </row>
    <row r="159" spans="2:16" ht="26.25" customHeight="1">
      <c r="B159" s="129" t="s">
        <v>306</v>
      </c>
      <c r="C159" s="176" t="s">
        <v>307</v>
      </c>
      <c r="D159" s="177"/>
      <c r="E159" s="38" t="s">
        <v>189</v>
      </c>
      <c r="F159" s="187">
        <v>1</v>
      </c>
      <c r="G159" s="188"/>
      <c r="I159" s="41">
        <v>43650</v>
      </c>
      <c r="J159" s="135">
        <f t="shared" si="17"/>
        <v>51943.5</v>
      </c>
      <c r="K159" s="136">
        <v>45600</v>
      </c>
      <c r="L159" s="135">
        <f t="shared" si="14"/>
        <v>54264</v>
      </c>
      <c r="M159" s="137">
        <v>45000</v>
      </c>
      <c r="N159" s="136">
        <f t="shared" si="14"/>
        <v>53550</v>
      </c>
      <c r="O159" s="133">
        <f t="shared" si="18"/>
        <v>53253</v>
      </c>
      <c r="P159" s="43">
        <f>ROUND((O159*F159),0)</f>
        <v>53253</v>
      </c>
    </row>
    <row r="160" spans="2:16" ht="26.25" customHeight="1">
      <c r="B160" s="129" t="s">
        <v>308</v>
      </c>
      <c r="C160" s="176" t="s">
        <v>309</v>
      </c>
      <c r="D160" s="177"/>
      <c r="E160" s="38" t="s">
        <v>189</v>
      </c>
      <c r="F160" s="187">
        <v>1</v>
      </c>
      <c r="G160" s="188"/>
      <c r="I160" s="41">
        <v>577150</v>
      </c>
      <c r="J160" s="135">
        <f t="shared" si="17"/>
        <v>686808.5</v>
      </c>
      <c r="K160" s="136">
        <v>595200</v>
      </c>
      <c r="L160" s="135">
        <f t="shared" si="14"/>
        <v>708288</v>
      </c>
      <c r="M160" s="137">
        <v>595000</v>
      </c>
      <c r="N160" s="136">
        <f t="shared" si="14"/>
        <v>708050</v>
      </c>
      <c r="O160" s="133">
        <f t="shared" si="18"/>
        <v>701049</v>
      </c>
      <c r="P160" s="43">
        <f t="shared" ref="P160:P170" si="19">ROUND((O160*F160),0)</f>
        <v>701049</v>
      </c>
    </row>
    <row r="161" spans="2:16" ht="26.25" customHeight="1">
      <c r="B161" s="129" t="s">
        <v>310</v>
      </c>
      <c r="C161" s="176" t="s">
        <v>311</v>
      </c>
      <c r="D161" s="177"/>
      <c r="E161" s="38" t="s">
        <v>189</v>
      </c>
      <c r="F161" s="187">
        <v>1</v>
      </c>
      <c r="G161" s="188"/>
      <c r="I161" s="41">
        <v>48500</v>
      </c>
      <c r="J161" s="135">
        <f t="shared" si="17"/>
        <v>57715</v>
      </c>
      <c r="K161" s="136">
        <v>50400</v>
      </c>
      <c r="L161" s="135">
        <f t="shared" si="14"/>
        <v>59976</v>
      </c>
      <c r="M161" s="137">
        <v>50000</v>
      </c>
      <c r="N161" s="136">
        <f t="shared" si="14"/>
        <v>59500</v>
      </c>
      <c r="O161" s="133">
        <f t="shared" si="18"/>
        <v>59064</v>
      </c>
      <c r="P161" s="43">
        <f t="shared" si="19"/>
        <v>59064</v>
      </c>
    </row>
    <row r="162" spans="2:16" ht="26.25" customHeight="1">
      <c r="B162" s="129" t="s">
        <v>312</v>
      </c>
      <c r="C162" s="176" t="s">
        <v>313</v>
      </c>
      <c r="D162" s="177"/>
      <c r="E162" s="38" t="s">
        <v>189</v>
      </c>
      <c r="F162" s="187">
        <v>1</v>
      </c>
      <c r="G162" s="188"/>
      <c r="I162" s="41">
        <v>281300</v>
      </c>
      <c r="J162" s="135">
        <f t="shared" si="17"/>
        <v>334747</v>
      </c>
      <c r="K162" s="136">
        <v>290000</v>
      </c>
      <c r="L162" s="135">
        <f t="shared" si="14"/>
        <v>345100</v>
      </c>
      <c r="M162" s="137">
        <v>290000</v>
      </c>
      <c r="N162" s="136">
        <f t="shared" si="14"/>
        <v>345100</v>
      </c>
      <c r="O162" s="133">
        <f t="shared" si="18"/>
        <v>341649</v>
      </c>
      <c r="P162" s="43">
        <f t="shared" si="19"/>
        <v>341649</v>
      </c>
    </row>
    <row r="163" spans="2:16" ht="26.25" customHeight="1">
      <c r="B163" s="129" t="s">
        <v>314</v>
      </c>
      <c r="C163" s="176" t="s">
        <v>315</v>
      </c>
      <c r="D163" s="177"/>
      <c r="E163" s="38" t="s">
        <v>189</v>
      </c>
      <c r="F163" s="187">
        <v>1</v>
      </c>
      <c r="G163" s="188"/>
      <c r="I163" s="41">
        <v>174600</v>
      </c>
      <c r="J163" s="135">
        <f t="shared" si="17"/>
        <v>207774</v>
      </c>
      <c r="K163" s="136">
        <v>197200</v>
      </c>
      <c r="L163" s="135">
        <f t="shared" si="14"/>
        <v>234668</v>
      </c>
      <c r="M163" s="137">
        <v>180000</v>
      </c>
      <c r="N163" s="136">
        <f t="shared" si="14"/>
        <v>214200</v>
      </c>
      <c r="O163" s="133">
        <f t="shared" si="18"/>
        <v>218881</v>
      </c>
      <c r="P163" s="43">
        <f t="shared" si="19"/>
        <v>218881</v>
      </c>
    </row>
    <row r="164" spans="2:16" ht="26.25" customHeight="1">
      <c r="B164" s="129" t="s">
        <v>316</v>
      </c>
      <c r="C164" s="176" t="s">
        <v>317</v>
      </c>
      <c r="D164" s="177"/>
      <c r="E164" s="38" t="s">
        <v>189</v>
      </c>
      <c r="F164" s="187">
        <v>1</v>
      </c>
      <c r="G164" s="188"/>
      <c r="I164" s="41">
        <v>155200</v>
      </c>
      <c r="J164" s="135">
        <f t="shared" si="17"/>
        <v>184688</v>
      </c>
      <c r="K164" s="136">
        <v>170800</v>
      </c>
      <c r="L164" s="135">
        <f t="shared" si="14"/>
        <v>203252</v>
      </c>
      <c r="M164" s="137">
        <v>160000</v>
      </c>
      <c r="N164" s="136">
        <f t="shared" si="14"/>
        <v>190400</v>
      </c>
      <c r="O164" s="133">
        <f t="shared" si="18"/>
        <v>192780</v>
      </c>
      <c r="P164" s="43">
        <f t="shared" si="19"/>
        <v>192780</v>
      </c>
    </row>
    <row r="165" spans="2:16" ht="26.25" customHeight="1">
      <c r="B165" s="129" t="s">
        <v>318</v>
      </c>
      <c r="C165" s="176" t="s">
        <v>319</v>
      </c>
      <c r="D165" s="177"/>
      <c r="E165" s="38" t="s">
        <v>189</v>
      </c>
      <c r="F165" s="187">
        <v>1</v>
      </c>
      <c r="G165" s="188"/>
      <c r="I165" s="41">
        <v>213400</v>
      </c>
      <c r="J165" s="135">
        <f t="shared" si="17"/>
        <v>253946</v>
      </c>
      <c r="K165" s="136">
        <v>224600</v>
      </c>
      <c r="L165" s="135">
        <f t="shared" si="14"/>
        <v>267274</v>
      </c>
      <c r="M165" s="137">
        <v>220000</v>
      </c>
      <c r="N165" s="136">
        <f t="shared" si="14"/>
        <v>261800</v>
      </c>
      <c r="O165" s="133">
        <f t="shared" si="18"/>
        <v>261007</v>
      </c>
      <c r="P165" s="43">
        <f t="shared" si="19"/>
        <v>261007</v>
      </c>
    </row>
    <row r="166" spans="2:16" ht="26.25" customHeight="1">
      <c r="B166" s="129" t="s">
        <v>320</v>
      </c>
      <c r="C166" s="176" t="s">
        <v>321</v>
      </c>
      <c r="D166" s="177"/>
      <c r="E166" s="38" t="s">
        <v>189</v>
      </c>
      <c r="F166" s="187">
        <v>1</v>
      </c>
      <c r="G166" s="188"/>
      <c r="I166" s="41">
        <v>388000</v>
      </c>
      <c r="J166" s="135">
        <f t="shared" si="17"/>
        <v>461720</v>
      </c>
      <c r="K166" s="136">
        <v>414000</v>
      </c>
      <c r="L166" s="135">
        <f t="shared" si="14"/>
        <v>492660</v>
      </c>
      <c r="M166" s="137">
        <v>400000</v>
      </c>
      <c r="N166" s="136">
        <f t="shared" si="14"/>
        <v>476000</v>
      </c>
      <c r="O166" s="133">
        <f t="shared" si="18"/>
        <v>476793</v>
      </c>
      <c r="P166" s="43">
        <f t="shared" si="19"/>
        <v>476793</v>
      </c>
    </row>
    <row r="167" spans="2:16" ht="26.25" customHeight="1">
      <c r="B167" s="129" t="s">
        <v>322</v>
      </c>
      <c r="C167" s="176" t="s">
        <v>323</v>
      </c>
      <c r="D167" s="177"/>
      <c r="E167" s="38" t="s">
        <v>305</v>
      </c>
      <c r="F167" s="187">
        <v>1</v>
      </c>
      <c r="G167" s="188"/>
      <c r="I167" s="41">
        <v>116400</v>
      </c>
      <c r="J167" s="135">
        <f t="shared" si="17"/>
        <v>138516</v>
      </c>
      <c r="K167" s="136">
        <v>127500</v>
      </c>
      <c r="L167" s="135">
        <f t="shared" si="14"/>
        <v>151725</v>
      </c>
      <c r="M167" s="137">
        <v>120000</v>
      </c>
      <c r="N167" s="136">
        <f t="shared" si="14"/>
        <v>142800</v>
      </c>
      <c r="O167" s="133">
        <f t="shared" si="18"/>
        <v>144347</v>
      </c>
      <c r="P167" s="43">
        <f t="shared" si="19"/>
        <v>144347</v>
      </c>
    </row>
    <row r="168" spans="2:16" ht="26.25" customHeight="1">
      <c r="B168" s="129" t="s">
        <v>324</v>
      </c>
      <c r="C168" s="176" t="s">
        <v>325</v>
      </c>
      <c r="D168" s="177"/>
      <c r="E168" s="38" t="s">
        <v>189</v>
      </c>
      <c r="F168" s="187">
        <v>1</v>
      </c>
      <c r="G168" s="188"/>
      <c r="I168" s="41">
        <v>358900</v>
      </c>
      <c r="J168" s="135">
        <f t="shared" si="17"/>
        <v>427091</v>
      </c>
      <c r="K168" s="136">
        <v>372000</v>
      </c>
      <c r="L168" s="135">
        <f t="shared" si="14"/>
        <v>442680</v>
      </c>
      <c r="M168" s="137">
        <v>370000</v>
      </c>
      <c r="N168" s="136">
        <f t="shared" si="14"/>
        <v>440300</v>
      </c>
      <c r="O168" s="133">
        <f t="shared" si="18"/>
        <v>436690</v>
      </c>
      <c r="P168" s="43">
        <f t="shared" si="19"/>
        <v>436690</v>
      </c>
    </row>
    <row r="169" spans="2:16" ht="26.25" customHeight="1">
      <c r="B169" s="129" t="s">
        <v>326</v>
      </c>
      <c r="C169" s="176" t="s">
        <v>327</v>
      </c>
      <c r="D169" s="177"/>
      <c r="E169" s="38" t="s">
        <v>189</v>
      </c>
      <c r="F169" s="187">
        <v>1</v>
      </c>
      <c r="G169" s="188"/>
      <c r="I169" s="41">
        <v>582000</v>
      </c>
      <c r="J169" s="135">
        <f t="shared" si="17"/>
        <v>692580</v>
      </c>
      <c r="K169" s="136">
        <v>615000</v>
      </c>
      <c r="L169" s="135">
        <f t="shared" si="14"/>
        <v>731850</v>
      </c>
      <c r="M169" s="137">
        <v>600000</v>
      </c>
      <c r="N169" s="136">
        <f t="shared" si="14"/>
        <v>714000</v>
      </c>
      <c r="O169" s="133">
        <f t="shared" si="18"/>
        <v>712810</v>
      </c>
      <c r="P169" s="43">
        <f t="shared" si="19"/>
        <v>712810</v>
      </c>
    </row>
    <row r="170" spans="2:16" ht="26.25" customHeight="1">
      <c r="B170" s="129" t="s">
        <v>328</v>
      </c>
      <c r="C170" s="176" t="s">
        <v>329</v>
      </c>
      <c r="D170" s="177"/>
      <c r="E170" s="38" t="s">
        <v>189</v>
      </c>
      <c r="F170" s="187">
        <v>1</v>
      </c>
      <c r="G170" s="188"/>
      <c r="I170" s="41">
        <v>1649000</v>
      </c>
      <c r="J170" s="135">
        <f t="shared" si="17"/>
        <v>1962310</v>
      </c>
      <c r="K170" s="136">
        <v>1776000</v>
      </c>
      <c r="L170" s="135">
        <f t="shared" si="14"/>
        <v>2113440</v>
      </c>
      <c r="M170" s="137">
        <v>1700000</v>
      </c>
      <c r="N170" s="136">
        <f t="shared" si="14"/>
        <v>2023000</v>
      </c>
      <c r="O170" s="133">
        <f t="shared" si="18"/>
        <v>2032917</v>
      </c>
      <c r="P170" s="43">
        <f t="shared" si="19"/>
        <v>2032917</v>
      </c>
    </row>
    <row r="171" spans="2:16" ht="26.25" customHeight="1" thickBot="1">
      <c r="B171" s="129" t="s">
        <v>330</v>
      </c>
      <c r="C171" s="189" t="s">
        <v>331</v>
      </c>
      <c r="D171" s="190"/>
      <c r="E171" s="1" t="s">
        <v>305</v>
      </c>
      <c r="F171" s="191">
        <v>58.5</v>
      </c>
      <c r="G171" s="192"/>
      <c r="I171" s="61">
        <v>38800</v>
      </c>
      <c r="J171" s="139">
        <f t="shared" si="17"/>
        <v>46172</v>
      </c>
      <c r="K171" s="140">
        <v>42500</v>
      </c>
      <c r="L171" s="139">
        <f t="shared" si="14"/>
        <v>50575</v>
      </c>
      <c r="M171" s="141">
        <v>40000</v>
      </c>
      <c r="N171" s="140">
        <f t="shared" si="14"/>
        <v>47600</v>
      </c>
      <c r="O171" s="133">
        <f t="shared" si="18"/>
        <v>48116</v>
      </c>
      <c r="P171" s="62">
        <f>ROUND((O171*F171),0)</f>
        <v>2814786</v>
      </c>
    </row>
    <row r="172" spans="2:16" ht="26.25" customHeight="1" thickBot="1">
      <c r="B172" s="142" t="s">
        <v>332</v>
      </c>
      <c r="C172" s="193" t="s">
        <v>333</v>
      </c>
      <c r="D172" s="194"/>
      <c r="E172" s="143"/>
      <c r="F172" s="195"/>
      <c r="G172" s="196"/>
      <c r="H172" s="21"/>
      <c r="I172" s="144"/>
      <c r="J172" s="145"/>
      <c r="K172" s="145"/>
      <c r="L172" s="145"/>
      <c r="M172" s="145"/>
      <c r="N172" s="146"/>
      <c r="O172" s="147"/>
      <c r="P172" s="148"/>
    </row>
    <row r="173" spans="2:16" ht="27" customHeight="1">
      <c r="B173" s="129" t="s">
        <v>334</v>
      </c>
      <c r="C173" s="183" t="s">
        <v>335</v>
      </c>
      <c r="D173" s="184"/>
      <c r="E173" s="27" t="s">
        <v>189</v>
      </c>
      <c r="F173" s="185">
        <v>1</v>
      </c>
      <c r="G173" s="186"/>
      <c r="I173" s="30">
        <v>67900</v>
      </c>
      <c r="J173" s="130">
        <f t="shared" ref="J173:J208" si="20">(I173*19%)+I173</f>
        <v>80801</v>
      </c>
      <c r="K173" s="131">
        <v>73500</v>
      </c>
      <c r="L173" s="130">
        <f t="shared" si="14"/>
        <v>87465</v>
      </c>
      <c r="M173" s="132">
        <v>70000</v>
      </c>
      <c r="N173" s="131">
        <f t="shared" si="14"/>
        <v>83300</v>
      </c>
      <c r="O173" s="133">
        <f t="shared" ref="O173:O208" si="21">ROUND(AVERAGE(J173,L173,N173),0)</f>
        <v>83855</v>
      </c>
      <c r="P173" s="34">
        <f>ROUND((O173*F173),0)</f>
        <v>83855</v>
      </c>
    </row>
    <row r="174" spans="2:16" ht="27" customHeight="1">
      <c r="B174" s="134" t="s">
        <v>336</v>
      </c>
      <c r="C174" s="176" t="s">
        <v>337</v>
      </c>
      <c r="D174" s="177"/>
      <c r="E174" s="38" t="s">
        <v>189</v>
      </c>
      <c r="F174" s="178">
        <v>1</v>
      </c>
      <c r="G174" s="179"/>
      <c r="H174" s="47"/>
      <c r="I174" s="41">
        <v>211460</v>
      </c>
      <c r="J174" s="135">
        <f t="shared" si="20"/>
        <v>251637.4</v>
      </c>
      <c r="K174" s="136">
        <v>218400</v>
      </c>
      <c r="L174" s="135">
        <f t="shared" ref="L174:L208" si="22">(K174*19%)+K174</f>
        <v>259896</v>
      </c>
      <c r="M174" s="137">
        <v>218000</v>
      </c>
      <c r="N174" s="136">
        <f t="shared" ref="N174:N208" si="23">(M174*19%)+M174</f>
        <v>259420</v>
      </c>
      <c r="O174" s="133">
        <f t="shared" si="21"/>
        <v>256984</v>
      </c>
      <c r="P174" s="43">
        <f>ROUND((O174*F174),0)</f>
        <v>256984</v>
      </c>
    </row>
    <row r="175" spans="2:16" ht="27" customHeight="1">
      <c r="B175" s="134" t="s">
        <v>338</v>
      </c>
      <c r="C175" s="176" t="s">
        <v>339</v>
      </c>
      <c r="D175" s="177"/>
      <c r="E175" s="38" t="s">
        <v>189</v>
      </c>
      <c r="F175" s="178">
        <v>1</v>
      </c>
      <c r="G175" s="179"/>
      <c r="H175" s="47"/>
      <c r="I175" s="41">
        <v>48500</v>
      </c>
      <c r="J175" s="135">
        <f t="shared" si="20"/>
        <v>57715</v>
      </c>
      <c r="K175" s="136">
        <v>54600</v>
      </c>
      <c r="L175" s="135">
        <f t="shared" si="22"/>
        <v>64974</v>
      </c>
      <c r="M175" s="137">
        <v>50000</v>
      </c>
      <c r="N175" s="136">
        <f t="shared" si="23"/>
        <v>59500</v>
      </c>
      <c r="O175" s="133">
        <f t="shared" si="21"/>
        <v>60730</v>
      </c>
      <c r="P175" s="43">
        <f>ROUND((O175*F175),0)</f>
        <v>60730</v>
      </c>
    </row>
    <row r="176" spans="2:16" ht="27" customHeight="1">
      <c r="B176" s="134" t="s">
        <v>340</v>
      </c>
      <c r="C176" s="176" t="s">
        <v>341</v>
      </c>
      <c r="D176" s="177"/>
      <c r="E176" s="38" t="s">
        <v>189</v>
      </c>
      <c r="F176" s="178">
        <v>1</v>
      </c>
      <c r="G176" s="179"/>
      <c r="H176" s="47"/>
      <c r="I176" s="41">
        <v>194000</v>
      </c>
      <c r="J176" s="135">
        <f t="shared" si="20"/>
        <v>230860</v>
      </c>
      <c r="K176" s="136">
        <v>205200</v>
      </c>
      <c r="L176" s="135">
        <f t="shared" si="22"/>
        <v>244188</v>
      </c>
      <c r="M176" s="137">
        <v>200000</v>
      </c>
      <c r="N176" s="136">
        <f t="shared" si="23"/>
        <v>238000</v>
      </c>
      <c r="O176" s="133">
        <f t="shared" si="21"/>
        <v>237683</v>
      </c>
      <c r="P176" s="43">
        <f>ROUND((O176*F176),0)</f>
        <v>237683</v>
      </c>
    </row>
    <row r="177" spans="2:16" ht="27" customHeight="1">
      <c r="B177" s="134" t="s">
        <v>342</v>
      </c>
      <c r="C177" s="176" t="s">
        <v>343</v>
      </c>
      <c r="D177" s="177"/>
      <c r="E177" s="38" t="s">
        <v>189</v>
      </c>
      <c r="F177" s="178">
        <v>1</v>
      </c>
      <c r="G177" s="179"/>
      <c r="H177" s="47"/>
      <c r="I177" s="41">
        <v>203700</v>
      </c>
      <c r="J177" s="135">
        <f t="shared" si="20"/>
        <v>242403</v>
      </c>
      <c r="K177" s="136">
        <v>211335</v>
      </c>
      <c r="L177" s="135">
        <f t="shared" si="22"/>
        <v>251488.65</v>
      </c>
      <c r="M177" s="137">
        <v>210000</v>
      </c>
      <c r="N177" s="136">
        <f t="shared" si="23"/>
        <v>249900</v>
      </c>
      <c r="O177" s="133">
        <f t="shared" si="21"/>
        <v>247931</v>
      </c>
      <c r="P177" s="43">
        <f t="shared" ref="P177:P207" si="24">ROUND((O177*F177),0)</f>
        <v>247931</v>
      </c>
    </row>
    <row r="178" spans="2:16" ht="27" customHeight="1">
      <c r="B178" s="134" t="s">
        <v>344</v>
      </c>
      <c r="C178" s="176" t="s">
        <v>345</v>
      </c>
      <c r="D178" s="177"/>
      <c r="E178" s="38" t="s">
        <v>346</v>
      </c>
      <c r="F178" s="178">
        <v>1</v>
      </c>
      <c r="G178" s="179"/>
      <c r="H178" s="47"/>
      <c r="I178" s="41">
        <v>970000</v>
      </c>
      <c r="J178" s="135">
        <f t="shared" si="20"/>
        <v>1154300</v>
      </c>
      <c r="K178" s="136">
        <v>1050000</v>
      </c>
      <c r="L178" s="135">
        <f t="shared" si="22"/>
        <v>1249500</v>
      </c>
      <c r="M178" s="137">
        <v>1000000</v>
      </c>
      <c r="N178" s="136">
        <f t="shared" si="23"/>
        <v>1190000</v>
      </c>
      <c r="O178" s="133">
        <f t="shared" si="21"/>
        <v>1197933</v>
      </c>
      <c r="P178" s="43">
        <f t="shared" si="24"/>
        <v>1197933</v>
      </c>
    </row>
    <row r="179" spans="2:16" ht="27" customHeight="1">
      <c r="B179" s="134" t="s">
        <v>347</v>
      </c>
      <c r="C179" s="176" t="s">
        <v>348</v>
      </c>
      <c r="D179" s="177"/>
      <c r="E179" s="38" t="s">
        <v>189</v>
      </c>
      <c r="F179" s="178">
        <v>1</v>
      </c>
      <c r="G179" s="179"/>
      <c r="H179" s="47"/>
      <c r="I179" s="41">
        <v>116400</v>
      </c>
      <c r="J179" s="135">
        <f t="shared" si="20"/>
        <v>138516</v>
      </c>
      <c r="K179" s="136">
        <v>121800</v>
      </c>
      <c r="L179" s="135">
        <f t="shared" si="22"/>
        <v>144942</v>
      </c>
      <c r="M179" s="137">
        <v>120000</v>
      </c>
      <c r="N179" s="136">
        <f t="shared" si="23"/>
        <v>142800</v>
      </c>
      <c r="O179" s="133">
        <f t="shared" si="21"/>
        <v>142086</v>
      </c>
      <c r="P179" s="43">
        <f t="shared" si="24"/>
        <v>142086</v>
      </c>
    </row>
    <row r="180" spans="2:16" ht="27" customHeight="1">
      <c r="B180" s="134" t="s">
        <v>349</v>
      </c>
      <c r="C180" s="176" t="s">
        <v>350</v>
      </c>
      <c r="D180" s="177"/>
      <c r="E180" s="38" t="s">
        <v>305</v>
      </c>
      <c r="F180" s="178">
        <v>1</v>
      </c>
      <c r="G180" s="179"/>
      <c r="H180" s="47"/>
      <c r="I180" s="41">
        <v>213400</v>
      </c>
      <c r="J180" s="135">
        <f t="shared" si="20"/>
        <v>253946</v>
      </c>
      <c r="K180" s="136">
        <v>229500</v>
      </c>
      <c r="L180" s="135">
        <f t="shared" si="22"/>
        <v>273105</v>
      </c>
      <c r="M180" s="137">
        <v>220000</v>
      </c>
      <c r="N180" s="136">
        <f t="shared" si="23"/>
        <v>261800</v>
      </c>
      <c r="O180" s="133">
        <f t="shared" si="21"/>
        <v>262950</v>
      </c>
      <c r="P180" s="43">
        <f t="shared" si="24"/>
        <v>262950</v>
      </c>
    </row>
    <row r="181" spans="2:16" ht="27" customHeight="1">
      <c r="B181" s="134" t="s">
        <v>351</v>
      </c>
      <c r="C181" s="176" t="s">
        <v>352</v>
      </c>
      <c r="D181" s="177"/>
      <c r="E181" s="38" t="s">
        <v>189</v>
      </c>
      <c r="F181" s="178">
        <v>1</v>
      </c>
      <c r="G181" s="179"/>
      <c r="H181" s="47"/>
      <c r="I181" s="41">
        <v>281300</v>
      </c>
      <c r="J181" s="135">
        <f t="shared" si="20"/>
        <v>334747</v>
      </c>
      <c r="K181" s="136">
        <v>295500</v>
      </c>
      <c r="L181" s="135">
        <f t="shared" si="22"/>
        <v>351645</v>
      </c>
      <c r="M181" s="137">
        <v>290000</v>
      </c>
      <c r="N181" s="136">
        <f t="shared" si="23"/>
        <v>345100</v>
      </c>
      <c r="O181" s="133">
        <f t="shared" si="21"/>
        <v>343831</v>
      </c>
      <c r="P181" s="43">
        <f t="shared" si="24"/>
        <v>343831</v>
      </c>
    </row>
    <row r="182" spans="2:16" ht="27" customHeight="1">
      <c r="B182" s="134" t="s">
        <v>353</v>
      </c>
      <c r="C182" s="176" t="s">
        <v>354</v>
      </c>
      <c r="D182" s="177"/>
      <c r="E182" s="38" t="s">
        <v>189</v>
      </c>
      <c r="F182" s="178">
        <v>1</v>
      </c>
      <c r="G182" s="179"/>
      <c r="H182" s="47"/>
      <c r="I182" s="41">
        <v>485000</v>
      </c>
      <c r="J182" s="135">
        <f t="shared" si="20"/>
        <v>577150</v>
      </c>
      <c r="K182" s="136">
        <v>506331</v>
      </c>
      <c r="L182" s="135">
        <f t="shared" si="22"/>
        <v>602533.89</v>
      </c>
      <c r="M182" s="137">
        <v>500000</v>
      </c>
      <c r="N182" s="136">
        <f t="shared" si="23"/>
        <v>595000</v>
      </c>
      <c r="O182" s="133">
        <f t="shared" si="21"/>
        <v>591561</v>
      </c>
      <c r="P182" s="43">
        <f t="shared" si="24"/>
        <v>591561</v>
      </c>
    </row>
    <row r="183" spans="2:16" ht="27" customHeight="1">
      <c r="B183" s="134" t="s">
        <v>355</v>
      </c>
      <c r="C183" s="176" t="s">
        <v>356</v>
      </c>
      <c r="D183" s="177"/>
      <c r="E183" s="38" t="s">
        <v>189</v>
      </c>
      <c r="F183" s="178">
        <v>1</v>
      </c>
      <c r="G183" s="179"/>
      <c r="H183" s="47"/>
      <c r="I183" s="41">
        <v>222130</v>
      </c>
      <c r="J183" s="135">
        <f t="shared" si="20"/>
        <v>264334.7</v>
      </c>
      <c r="K183" s="136">
        <v>229500</v>
      </c>
      <c r="L183" s="135">
        <f t="shared" si="22"/>
        <v>273105</v>
      </c>
      <c r="M183" s="137">
        <v>229000</v>
      </c>
      <c r="N183" s="136">
        <f t="shared" si="23"/>
        <v>272510</v>
      </c>
      <c r="O183" s="133">
        <f t="shared" si="21"/>
        <v>269983</v>
      </c>
      <c r="P183" s="43">
        <f t="shared" si="24"/>
        <v>269983</v>
      </c>
    </row>
    <row r="184" spans="2:16" ht="27" customHeight="1">
      <c r="B184" s="134" t="s">
        <v>357</v>
      </c>
      <c r="C184" s="176" t="s">
        <v>358</v>
      </c>
      <c r="D184" s="177"/>
      <c r="E184" s="38" t="s">
        <v>189</v>
      </c>
      <c r="F184" s="178">
        <v>1</v>
      </c>
      <c r="G184" s="179"/>
      <c r="H184" s="47"/>
      <c r="I184" s="41">
        <v>58200</v>
      </c>
      <c r="J184" s="135">
        <f t="shared" si="20"/>
        <v>69258</v>
      </c>
      <c r="K184" s="136">
        <v>65200</v>
      </c>
      <c r="L184" s="135">
        <f t="shared" si="22"/>
        <v>77588</v>
      </c>
      <c r="M184" s="137">
        <v>60000</v>
      </c>
      <c r="N184" s="136">
        <f t="shared" si="23"/>
        <v>71400</v>
      </c>
      <c r="O184" s="133">
        <f t="shared" si="21"/>
        <v>72749</v>
      </c>
      <c r="P184" s="43">
        <f t="shared" si="24"/>
        <v>72749</v>
      </c>
    </row>
    <row r="185" spans="2:16" ht="27" customHeight="1">
      <c r="B185" s="134" t="s">
        <v>359</v>
      </c>
      <c r="C185" s="176" t="s">
        <v>360</v>
      </c>
      <c r="D185" s="177"/>
      <c r="E185" s="38" t="s">
        <v>189</v>
      </c>
      <c r="F185" s="178">
        <v>1</v>
      </c>
      <c r="G185" s="179"/>
      <c r="H185" s="47"/>
      <c r="I185" s="41">
        <v>135800</v>
      </c>
      <c r="J185" s="135">
        <f t="shared" si="20"/>
        <v>161602</v>
      </c>
      <c r="K185" s="136">
        <v>146700</v>
      </c>
      <c r="L185" s="135">
        <f t="shared" si="22"/>
        <v>174573</v>
      </c>
      <c r="M185" s="137">
        <v>140000</v>
      </c>
      <c r="N185" s="136">
        <f t="shared" si="23"/>
        <v>166600</v>
      </c>
      <c r="O185" s="133">
        <f t="shared" si="21"/>
        <v>167592</v>
      </c>
      <c r="P185" s="43">
        <f t="shared" si="24"/>
        <v>167592</v>
      </c>
    </row>
    <row r="186" spans="2:16" ht="27" customHeight="1">
      <c r="B186" s="134" t="s">
        <v>361</v>
      </c>
      <c r="C186" s="176" t="s">
        <v>362</v>
      </c>
      <c r="D186" s="177"/>
      <c r="E186" s="38" t="s">
        <v>189</v>
      </c>
      <c r="F186" s="178">
        <v>1</v>
      </c>
      <c r="G186" s="179"/>
      <c r="H186" s="47"/>
      <c r="I186" s="41">
        <v>174600</v>
      </c>
      <c r="J186" s="135">
        <f t="shared" si="20"/>
        <v>207774</v>
      </c>
      <c r="K186" s="136">
        <v>183600</v>
      </c>
      <c r="L186" s="135">
        <f t="shared" si="22"/>
        <v>218484</v>
      </c>
      <c r="M186" s="137">
        <v>180000</v>
      </c>
      <c r="N186" s="136">
        <f t="shared" si="23"/>
        <v>214200</v>
      </c>
      <c r="O186" s="133">
        <f t="shared" si="21"/>
        <v>213486</v>
      </c>
      <c r="P186" s="43">
        <f t="shared" si="24"/>
        <v>213486</v>
      </c>
    </row>
    <row r="187" spans="2:16" ht="27" customHeight="1">
      <c r="B187" s="134" t="s">
        <v>363</v>
      </c>
      <c r="C187" s="176" t="s">
        <v>364</v>
      </c>
      <c r="D187" s="177"/>
      <c r="E187" s="38" t="s">
        <v>189</v>
      </c>
      <c r="F187" s="178">
        <v>1</v>
      </c>
      <c r="G187" s="179"/>
      <c r="H187" s="47"/>
      <c r="I187" s="41">
        <v>213400</v>
      </c>
      <c r="J187" s="135">
        <f t="shared" si="20"/>
        <v>253946</v>
      </c>
      <c r="K187" s="136">
        <v>220500</v>
      </c>
      <c r="L187" s="135">
        <f t="shared" si="22"/>
        <v>262395</v>
      </c>
      <c r="M187" s="137">
        <v>220000</v>
      </c>
      <c r="N187" s="136">
        <f t="shared" si="23"/>
        <v>261800</v>
      </c>
      <c r="O187" s="133">
        <f t="shared" si="21"/>
        <v>259380</v>
      </c>
      <c r="P187" s="43">
        <f t="shared" si="24"/>
        <v>259380</v>
      </c>
    </row>
    <row r="188" spans="2:16" ht="27" customHeight="1">
      <c r="B188" s="134" t="s">
        <v>365</v>
      </c>
      <c r="C188" s="176" t="s">
        <v>366</v>
      </c>
      <c r="D188" s="177"/>
      <c r="E188" s="38" t="s">
        <v>189</v>
      </c>
      <c r="F188" s="178">
        <v>1</v>
      </c>
      <c r="G188" s="179"/>
      <c r="H188" s="47"/>
      <c r="I188" s="41">
        <v>242500</v>
      </c>
      <c r="J188" s="135">
        <f t="shared" si="20"/>
        <v>288575</v>
      </c>
      <c r="K188" s="136">
        <v>257400</v>
      </c>
      <c r="L188" s="135">
        <f t="shared" si="22"/>
        <v>306306</v>
      </c>
      <c r="M188" s="137">
        <v>250000</v>
      </c>
      <c r="N188" s="136">
        <f t="shared" si="23"/>
        <v>297500</v>
      </c>
      <c r="O188" s="133">
        <f t="shared" si="21"/>
        <v>297460</v>
      </c>
      <c r="P188" s="43">
        <f t="shared" si="24"/>
        <v>297460</v>
      </c>
    </row>
    <row r="189" spans="2:16" ht="27" customHeight="1">
      <c r="B189" s="134" t="s">
        <v>367</v>
      </c>
      <c r="C189" s="176" t="s">
        <v>368</v>
      </c>
      <c r="D189" s="177"/>
      <c r="E189" s="38" t="s">
        <v>369</v>
      </c>
      <c r="F189" s="178">
        <v>1</v>
      </c>
      <c r="G189" s="179"/>
      <c r="H189" s="47"/>
      <c r="I189" s="41">
        <v>135800</v>
      </c>
      <c r="J189" s="135">
        <f t="shared" si="20"/>
        <v>161602</v>
      </c>
      <c r="K189" s="136">
        <v>148400</v>
      </c>
      <c r="L189" s="135">
        <f t="shared" si="22"/>
        <v>176596</v>
      </c>
      <c r="M189" s="137">
        <v>140000</v>
      </c>
      <c r="N189" s="136">
        <f t="shared" si="23"/>
        <v>166600</v>
      </c>
      <c r="O189" s="133">
        <f t="shared" si="21"/>
        <v>168266</v>
      </c>
      <c r="P189" s="43">
        <f t="shared" si="24"/>
        <v>168266</v>
      </c>
    </row>
    <row r="190" spans="2:16" ht="27" customHeight="1">
      <c r="B190" s="134" t="s">
        <v>370</v>
      </c>
      <c r="C190" s="176" t="s">
        <v>371</v>
      </c>
      <c r="D190" s="177"/>
      <c r="E190" s="38" t="s">
        <v>369</v>
      </c>
      <c r="F190" s="178">
        <v>1</v>
      </c>
      <c r="G190" s="179"/>
      <c r="H190" s="47"/>
      <c r="I190" s="41">
        <v>77600</v>
      </c>
      <c r="J190" s="135">
        <f t="shared" si="20"/>
        <v>92344</v>
      </c>
      <c r="K190" s="136">
        <v>85000</v>
      </c>
      <c r="L190" s="135">
        <f t="shared" si="22"/>
        <v>101150</v>
      </c>
      <c r="M190" s="137">
        <v>80000</v>
      </c>
      <c r="N190" s="136">
        <f t="shared" si="23"/>
        <v>95200</v>
      </c>
      <c r="O190" s="133">
        <f t="shared" si="21"/>
        <v>96231</v>
      </c>
      <c r="P190" s="43">
        <f t="shared" si="24"/>
        <v>96231</v>
      </c>
    </row>
    <row r="191" spans="2:16" ht="27" customHeight="1">
      <c r="B191" s="134" t="s">
        <v>372</v>
      </c>
      <c r="C191" s="176" t="s">
        <v>373</v>
      </c>
      <c r="D191" s="177"/>
      <c r="E191" s="38" t="s">
        <v>369</v>
      </c>
      <c r="F191" s="178">
        <v>1</v>
      </c>
      <c r="G191" s="179"/>
      <c r="H191" s="47"/>
      <c r="I191" s="41">
        <v>213400</v>
      </c>
      <c r="J191" s="135">
        <f t="shared" si="20"/>
        <v>253946</v>
      </c>
      <c r="K191" s="136">
        <v>224800</v>
      </c>
      <c r="L191" s="135">
        <f t="shared" si="22"/>
        <v>267512</v>
      </c>
      <c r="M191" s="137">
        <v>220000</v>
      </c>
      <c r="N191" s="136">
        <f t="shared" si="23"/>
        <v>261800</v>
      </c>
      <c r="O191" s="133">
        <f t="shared" si="21"/>
        <v>261086</v>
      </c>
      <c r="P191" s="43">
        <f t="shared" si="24"/>
        <v>261086</v>
      </c>
    </row>
    <row r="192" spans="2:16" ht="27" customHeight="1">
      <c r="B192" s="134" t="s">
        <v>374</v>
      </c>
      <c r="C192" s="176" t="s">
        <v>375</v>
      </c>
      <c r="D192" s="177"/>
      <c r="E192" s="38" t="s">
        <v>369</v>
      </c>
      <c r="F192" s="178">
        <v>1</v>
      </c>
      <c r="G192" s="179"/>
      <c r="H192" s="47"/>
      <c r="I192" s="41">
        <v>106700</v>
      </c>
      <c r="J192" s="135">
        <f t="shared" si="20"/>
        <v>126973</v>
      </c>
      <c r="K192" s="136">
        <v>116800</v>
      </c>
      <c r="L192" s="135">
        <f t="shared" si="22"/>
        <v>138992</v>
      </c>
      <c r="M192" s="137">
        <v>110000</v>
      </c>
      <c r="N192" s="136">
        <f t="shared" si="23"/>
        <v>130900</v>
      </c>
      <c r="O192" s="133">
        <f t="shared" si="21"/>
        <v>132288</v>
      </c>
      <c r="P192" s="43">
        <f t="shared" si="24"/>
        <v>132288</v>
      </c>
    </row>
    <row r="193" spans="2:16" ht="27" customHeight="1">
      <c r="B193" s="134" t="s">
        <v>376</v>
      </c>
      <c r="C193" s="176" t="s">
        <v>377</v>
      </c>
      <c r="D193" s="177"/>
      <c r="E193" s="38" t="s">
        <v>369</v>
      </c>
      <c r="F193" s="178">
        <v>1</v>
      </c>
      <c r="G193" s="179"/>
      <c r="H193" s="47"/>
      <c r="I193" s="41">
        <v>164900</v>
      </c>
      <c r="J193" s="135">
        <f t="shared" si="20"/>
        <v>196231</v>
      </c>
      <c r="K193" s="136">
        <v>177200</v>
      </c>
      <c r="L193" s="135">
        <f t="shared" si="22"/>
        <v>210868</v>
      </c>
      <c r="M193" s="137">
        <v>170000</v>
      </c>
      <c r="N193" s="136">
        <f t="shared" si="23"/>
        <v>202300</v>
      </c>
      <c r="O193" s="133">
        <f t="shared" si="21"/>
        <v>203133</v>
      </c>
      <c r="P193" s="43">
        <f t="shared" si="24"/>
        <v>203133</v>
      </c>
    </row>
    <row r="194" spans="2:16" ht="27" customHeight="1">
      <c r="B194" s="134" t="s">
        <v>378</v>
      </c>
      <c r="C194" s="176" t="s">
        <v>379</v>
      </c>
      <c r="D194" s="177"/>
      <c r="E194" s="38" t="s">
        <v>369</v>
      </c>
      <c r="F194" s="178">
        <v>1</v>
      </c>
      <c r="G194" s="179"/>
      <c r="H194" s="47"/>
      <c r="I194" s="41">
        <v>97000</v>
      </c>
      <c r="J194" s="135">
        <f t="shared" si="20"/>
        <v>115430</v>
      </c>
      <c r="K194" s="136">
        <v>103335</v>
      </c>
      <c r="L194" s="135">
        <f t="shared" si="22"/>
        <v>122968.65</v>
      </c>
      <c r="M194" s="137">
        <v>100000</v>
      </c>
      <c r="N194" s="136">
        <f t="shared" si="23"/>
        <v>119000</v>
      </c>
      <c r="O194" s="133">
        <f t="shared" si="21"/>
        <v>119133</v>
      </c>
      <c r="P194" s="43">
        <f t="shared" si="24"/>
        <v>119133</v>
      </c>
    </row>
    <row r="195" spans="2:16" ht="27" customHeight="1">
      <c r="B195" s="134" t="s">
        <v>380</v>
      </c>
      <c r="C195" s="176" t="s">
        <v>381</v>
      </c>
      <c r="D195" s="177"/>
      <c r="E195" s="38" t="s">
        <v>369</v>
      </c>
      <c r="F195" s="178">
        <v>1</v>
      </c>
      <c r="G195" s="179"/>
      <c r="H195" s="47"/>
      <c r="I195" s="41">
        <v>126100</v>
      </c>
      <c r="J195" s="135">
        <f t="shared" si="20"/>
        <v>150059</v>
      </c>
      <c r="K195" s="136">
        <v>133668</v>
      </c>
      <c r="L195" s="135">
        <f t="shared" si="22"/>
        <v>159064.92000000001</v>
      </c>
      <c r="M195" s="137">
        <v>130000</v>
      </c>
      <c r="N195" s="136">
        <f t="shared" si="23"/>
        <v>154700</v>
      </c>
      <c r="O195" s="133">
        <f t="shared" si="21"/>
        <v>154608</v>
      </c>
      <c r="P195" s="43">
        <f t="shared" si="24"/>
        <v>154608</v>
      </c>
    </row>
    <row r="196" spans="2:16" ht="27" customHeight="1">
      <c r="B196" s="134" t="s">
        <v>382</v>
      </c>
      <c r="C196" s="176" t="s">
        <v>383</v>
      </c>
      <c r="D196" s="177"/>
      <c r="E196" s="38" t="s">
        <v>369</v>
      </c>
      <c r="F196" s="178">
        <v>1</v>
      </c>
      <c r="G196" s="179"/>
      <c r="H196" s="47"/>
      <c r="I196" s="41">
        <v>252200</v>
      </c>
      <c r="J196" s="135">
        <f t="shared" si="20"/>
        <v>300118</v>
      </c>
      <c r="K196" s="136">
        <v>265500</v>
      </c>
      <c r="L196" s="135">
        <f t="shared" si="22"/>
        <v>315945</v>
      </c>
      <c r="M196" s="137">
        <v>260000</v>
      </c>
      <c r="N196" s="136">
        <f t="shared" si="23"/>
        <v>309400</v>
      </c>
      <c r="O196" s="133">
        <f t="shared" si="21"/>
        <v>308488</v>
      </c>
      <c r="P196" s="43">
        <f t="shared" si="24"/>
        <v>308488</v>
      </c>
    </row>
    <row r="197" spans="2:16" ht="27" customHeight="1">
      <c r="B197" s="134" t="s">
        <v>384</v>
      </c>
      <c r="C197" s="176" t="s">
        <v>385</v>
      </c>
      <c r="D197" s="177"/>
      <c r="E197" s="38" t="s">
        <v>369</v>
      </c>
      <c r="F197" s="178">
        <v>1</v>
      </c>
      <c r="G197" s="179"/>
      <c r="H197" s="47"/>
      <c r="I197" s="41">
        <v>679000</v>
      </c>
      <c r="J197" s="135">
        <f t="shared" si="20"/>
        <v>808010</v>
      </c>
      <c r="K197" s="136">
        <v>735000</v>
      </c>
      <c r="L197" s="135">
        <f t="shared" si="22"/>
        <v>874650</v>
      </c>
      <c r="M197" s="137">
        <v>700000</v>
      </c>
      <c r="N197" s="136">
        <f t="shared" si="23"/>
        <v>833000</v>
      </c>
      <c r="O197" s="133">
        <f t="shared" si="21"/>
        <v>838553</v>
      </c>
      <c r="P197" s="43">
        <f t="shared" si="24"/>
        <v>838553</v>
      </c>
    </row>
    <row r="198" spans="2:16" ht="27" customHeight="1">
      <c r="B198" s="134" t="s">
        <v>386</v>
      </c>
      <c r="C198" s="176" t="s">
        <v>387</v>
      </c>
      <c r="D198" s="177"/>
      <c r="E198" s="38" t="s">
        <v>189</v>
      </c>
      <c r="F198" s="178">
        <v>1</v>
      </c>
      <c r="G198" s="179"/>
      <c r="H198" s="47"/>
      <c r="I198" s="41">
        <v>139680</v>
      </c>
      <c r="J198" s="135">
        <f t="shared" si="20"/>
        <v>166219.20000000001</v>
      </c>
      <c r="K198" s="136">
        <v>144000</v>
      </c>
      <c r="L198" s="135">
        <f t="shared" si="22"/>
        <v>171360</v>
      </c>
      <c r="M198" s="137">
        <v>144000</v>
      </c>
      <c r="N198" s="136">
        <f t="shared" si="23"/>
        <v>171360</v>
      </c>
      <c r="O198" s="133">
        <f t="shared" si="21"/>
        <v>169646</v>
      </c>
      <c r="P198" s="43">
        <f t="shared" si="24"/>
        <v>169646</v>
      </c>
    </row>
    <row r="199" spans="2:16" ht="27" customHeight="1">
      <c r="B199" s="134" t="s">
        <v>388</v>
      </c>
      <c r="C199" s="176" t="s">
        <v>389</v>
      </c>
      <c r="D199" s="177"/>
      <c r="E199" s="38" t="s">
        <v>189</v>
      </c>
      <c r="F199" s="178">
        <v>1</v>
      </c>
      <c r="G199" s="179"/>
      <c r="H199" s="47"/>
      <c r="I199" s="41">
        <v>194000</v>
      </c>
      <c r="J199" s="135">
        <f t="shared" si="20"/>
        <v>230860</v>
      </c>
      <c r="K199" s="136">
        <v>201000</v>
      </c>
      <c r="L199" s="135">
        <f t="shared" si="22"/>
        <v>239190</v>
      </c>
      <c r="M199" s="137">
        <v>200000</v>
      </c>
      <c r="N199" s="136">
        <f t="shared" si="23"/>
        <v>238000</v>
      </c>
      <c r="O199" s="133">
        <f t="shared" si="21"/>
        <v>236017</v>
      </c>
      <c r="P199" s="43">
        <f t="shared" si="24"/>
        <v>236017</v>
      </c>
    </row>
    <row r="200" spans="2:16" ht="27" customHeight="1">
      <c r="B200" s="134" t="s">
        <v>390</v>
      </c>
      <c r="C200" s="176" t="s">
        <v>391</v>
      </c>
      <c r="D200" s="177"/>
      <c r="E200" s="38" t="s">
        <v>189</v>
      </c>
      <c r="F200" s="178">
        <v>1</v>
      </c>
      <c r="G200" s="179"/>
      <c r="H200" s="47"/>
      <c r="I200" s="41">
        <v>210490</v>
      </c>
      <c r="J200" s="135">
        <f t="shared" si="20"/>
        <v>250483.1</v>
      </c>
      <c r="K200" s="136">
        <v>217500</v>
      </c>
      <c r="L200" s="135">
        <f t="shared" si="22"/>
        <v>258825</v>
      </c>
      <c r="M200" s="137">
        <v>217000</v>
      </c>
      <c r="N200" s="136">
        <f t="shared" si="23"/>
        <v>258230</v>
      </c>
      <c r="O200" s="133">
        <f t="shared" si="21"/>
        <v>255846</v>
      </c>
      <c r="P200" s="43">
        <f t="shared" si="24"/>
        <v>255846</v>
      </c>
    </row>
    <row r="201" spans="2:16" ht="27" customHeight="1">
      <c r="B201" s="134" t="s">
        <v>392</v>
      </c>
      <c r="C201" s="176" t="s">
        <v>393</v>
      </c>
      <c r="D201" s="177"/>
      <c r="E201" s="38" t="s">
        <v>189</v>
      </c>
      <c r="F201" s="178">
        <v>1</v>
      </c>
      <c r="G201" s="179"/>
      <c r="H201" s="47"/>
      <c r="I201" s="41">
        <v>251230</v>
      </c>
      <c r="J201" s="135">
        <f t="shared" si="20"/>
        <v>298963.7</v>
      </c>
      <c r="K201" s="136">
        <v>259650</v>
      </c>
      <c r="L201" s="135">
        <f t="shared" si="22"/>
        <v>308983.5</v>
      </c>
      <c r="M201" s="137">
        <v>259000</v>
      </c>
      <c r="N201" s="136">
        <f t="shared" si="23"/>
        <v>308210</v>
      </c>
      <c r="O201" s="133">
        <f t="shared" si="21"/>
        <v>305386</v>
      </c>
      <c r="P201" s="43">
        <f t="shared" si="24"/>
        <v>305386</v>
      </c>
    </row>
    <row r="202" spans="2:16" ht="27" customHeight="1">
      <c r="B202" s="134" t="s">
        <v>394</v>
      </c>
      <c r="C202" s="176" t="s">
        <v>395</v>
      </c>
      <c r="D202" s="177"/>
      <c r="E202" s="38" t="s">
        <v>189</v>
      </c>
      <c r="F202" s="178">
        <v>1</v>
      </c>
      <c r="G202" s="179"/>
      <c r="H202" s="47"/>
      <c r="I202" s="41">
        <v>275480</v>
      </c>
      <c r="J202" s="135">
        <f t="shared" si="20"/>
        <v>327821.2</v>
      </c>
      <c r="K202" s="136">
        <v>284400</v>
      </c>
      <c r="L202" s="135">
        <f t="shared" si="22"/>
        <v>338436</v>
      </c>
      <c r="M202" s="137">
        <v>284000</v>
      </c>
      <c r="N202" s="136">
        <f t="shared" si="23"/>
        <v>337960</v>
      </c>
      <c r="O202" s="133">
        <f t="shared" si="21"/>
        <v>334739</v>
      </c>
      <c r="P202" s="43">
        <f t="shared" si="24"/>
        <v>334739</v>
      </c>
    </row>
    <row r="203" spans="2:16" ht="27" customHeight="1">
      <c r="B203" s="134" t="s">
        <v>396</v>
      </c>
      <c r="C203" s="176" t="s">
        <v>397</v>
      </c>
      <c r="D203" s="177"/>
      <c r="E203" s="38" t="s">
        <v>189</v>
      </c>
      <c r="F203" s="178">
        <v>1</v>
      </c>
      <c r="G203" s="179"/>
      <c r="H203" s="47"/>
      <c r="I203" s="41">
        <v>281300</v>
      </c>
      <c r="J203" s="135">
        <f t="shared" si="20"/>
        <v>334747</v>
      </c>
      <c r="K203" s="136">
        <v>296700</v>
      </c>
      <c r="L203" s="135">
        <f t="shared" si="22"/>
        <v>353073</v>
      </c>
      <c r="M203" s="137">
        <v>290000</v>
      </c>
      <c r="N203" s="136">
        <f t="shared" si="23"/>
        <v>345100</v>
      </c>
      <c r="O203" s="133">
        <f t="shared" si="21"/>
        <v>344307</v>
      </c>
      <c r="P203" s="43">
        <f t="shared" si="24"/>
        <v>344307</v>
      </c>
    </row>
    <row r="204" spans="2:16" ht="27" customHeight="1">
      <c r="B204" s="134" t="s">
        <v>398</v>
      </c>
      <c r="C204" s="176" t="s">
        <v>399</v>
      </c>
      <c r="D204" s="177"/>
      <c r="E204" s="38" t="s">
        <v>189</v>
      </c>
      <c r="F204" s="178">
        <v>1</v>
      </c>
      <c r="G204" s="179"/>
      <c r="H204" s="47"/>
      <c r="I204" s="41">
        <v>329800</v>
      </c>
      <c r="J204" s="135">
        <f t="shared" si="20"/>
        <v>392462</v>
      </c>
      <c r="K204" s="136">
        <v>354000</v>
      </c>
      <c r="L204" s="135">
        <f t="shared" si="22"/>
        <v>421260</v>
      </c>
      <c r="M204" s="137">
        <v>340000</v>
      </c>
      <c r="N204" s="136">
        <f t="shared" si="23"/>
        <v>404600</v>
      </c>
      <c r="O204" s="133">
        <f t="shared" si="21"/>
        <v>406107</v>
      </c>
      <c r="P204" s="43">
        <f t="shared" si="24"/>
        <v>406107</v>
      </c>
    </row>
    <row r="205" spans="2:16" ht="27" customHeight="1">
      <c r="B205" s="134" t="s">
        <v>400</v>
      </c>
      <c r="C205" s="176" t="s">
        <v>401</v>
      </c>
      <c r="D205" s="177"/>
      <c r="E205" s="38" t="s">
        <v>189</v>
      </c>
      <c r="F205" s="178">
        <v>1</v>
      </c>
      <c r="G205" s="179"/>
      <c r="H205" s="47"/>
      <c r="I205" s="41">
        <v>310400</v>
      </c>
      <c r="J205" s="135">
        <f t="shared" si="20"/>
        <v>369376</v>
      </c>
      <c r="K205" s="136">
        <v>362670</v>
      </c>
      <c r="L205" s="135">
        <f t="shared" si="22"/>
        <v>431577.3</v>
      </c>
      <c r="M205" s="137">
        <v>320000</v>
      </c>
      <c r="N205" s="136">
        <f t="shared" si="23"/>
        <v>380800</v>
      </c>
      <c r="O205" s="133">
        <f t="shared" si="21"/>
        <v>393918</v>
      </c>
      <c r="P205" s="43">
        <f t="shared" si="24"/>
        <v>393918</v>
      </c>
    </row>
    <row r="206" spans="2:16" ht="27" customHeight="1">
      <c r="B206" s="134" t="s">
        <v>402</v>
      </c>
      <c r="C206" s="176" t="s">
        <v>403</v>
      </c>
      <c r="D206" s="177"/>
      <c r="E206" s="38" t="s">
        <v>189</v>
      </c>
      <c r="F206" s="178">
        <v>1</v>
      </c>
      <c r="G206" s="179"/>
      <c r="H206" s="47"/>
      <c r="I206" s="41">
        <v>135800</v>
      </c>
      <c r="J206" s="135">
        <f t="shared" si="20"/>
        <v>161602</v>
      </c>
      <c r="K206" s="136">
        <v>156900</v>
      </c>
      <c r="L206" s="135">
        <f t="shared" si="22"/>
        <v>186711</v>
      </c>
      <c r="M206" s="137">
        <v>140000</v>
      </c>
      <c r="N206" s="136">
        <f t="shared" si="23"/>
        <v>166600</v>
      </c>
      <c r="O206" s="133">
        <f t="shared" si="21"/>
        <v>171638</v>
      </c>
      <c r="P206" s="43">
        <f t="shared" si="24"/>
        <v>171638</v>
      </c>
    </row>
    <row r="207" spans="2:16" ht="27" customHeight="1">
      <c r="B207" s="134" t="s">
        <v>404</v>
      </c>
      <c r="C207" s="176" t="s">
        <v>405</v>
      </c>
      <c r="D207" s="177"/>
      <c r="E207" s="38" t="s">
        <v>189</v>
      </c>
      <c r="F207" s="178">
        <v>1</v>
      </c>
      <c r="G207" s="179"/>
      <c r="H207" s="47"/>
      <c r="I207" s="41">
        <v>164900</v>
      </c>
      <c r="J207" s="135">
        <f t="shared" si="20"/>
        <v>196231</v>
      </c>
      <c r="K207" s="136">
        <v>174000</v>
      </c>
      <c r="L207" s="135">
        <f t="shared" si="22"/>
        <v>207060</v>
      </c>
      <c r="M207" s="137">
        <v>170000</v>
      </c>
      <c r="N207" s="136">
        <f t="shared" si="23"/>
        <v>202300</v>
      </c>
      <c r="O207" s="133">
        <f t="shared" si="21"/>
        <v>201864</v>
      </c>
      <c r="P207" s="43">
        <f t="shared" si="24"/>
        <v>201864</v>
      </c>
    </row>
    <row r="208" spans="2:16" ht="27" customHeight="1" thickBot="1">
      <c r="B208" s="134" t="s">
        <v>406</v>
      </c>
      <c r="C208" s="180" t="s">
        <v>407</v>
      </c>
      <c r="D208" s="180"/>
      <c r="E208" s="38" t="s">
        <v>189</v>
      </c>
      <c r="F208" s="181">
        <v>1</v>
      </c>
      <c r="G208" s="182"/>
      <c r="H208" s="47"/>
      <c r="I208" s="98">
        <v>388000</v>
      </c>
      <c r="J208" s="149">
        <f t="shared" si="20"/>
        <v>461720</v>
      </c>
      <c r="K208" s="150">
        <v>405000</v>
      </c>
      <c r="L208" s="149">
        <f t="shared" si="22"/>
        <v>481950</v>
      </c>
      <c r="M208" s="151">
        <v>400000</v>
      </c>
      <c r="N208" s="150">
        <f t="shared" si="23"/>
        <v>476000</v>
      </c>
      <c r="O208" s="152">
        <f t="shared" si="21"/>
        <v>473223</v>
      </c>
      <c r="P208" s="103">
        <f>ROUND((O208*F208),0)</f>
        <v>473223</v>
      </c>
    </row>
    <row r="209" spans="1:16" ht="8.25" customHeight="1" thickBot="1">
      <c r="B209" s="165"/>
      <c r="C209" s="165"/>
      <c r="D209" s="165"/>
      <c r="E209" s="165"/>
      <c r="F209" s="165"/>
      <c r="G209" s="165"/>
      <c r="H209" s="165"/>
      <c r="I209" s="165"/>
      <c r="J209" s="165"/>
      <c r="K209" s="165"/>
      <c r="L209" s="165"/>
      <c r="M209" s="165"/>
      <c r="N209" s="165"/>
      <c r="O209" s="165"/>
      <c r="P209" s="165"/>
    </row>
    <row r="210" spans="1:16" s="158" customFormat="1" ht="27" customHeight="1" thickBot="1">
      <c r="A210" s="153"/>
      <c r="B210" s="166" t="s">
        <v>408</v>
      </c>
      <c r="C210" s="167"/>
      <c r="D210" s="167"/>
      <c r="E210" s="167"/>
      <c r="F210" s="167"/>
      <c r="G210" s="168"/>
      <c r="H210" s="155"/>
      <c r="I210" s="156"/>
      <c r="J210" s="157"/>
      <c r="K210" s="154"/>
      <c r="L210" s="154"/>
      <c r="M210" s="154"/>
      <c r="N210" s="154"/>
      <c r="O210" s="169">
        <f>SUM(P101:P208)</f>
        <v>53654846</v>
      </c>
      <c r="P210" s="170"/>
    </row>
    <row r="211" spans="1:16" ht="13.5" thickBot="1">
      <c r="B211" s="171"/>
      <c r="C211" s="171"/>
      <c r="D211" s="171"/>
      <c r="E211" s="171"/>
      <c r="F211" s="171"/>
      <c r="G211" s="171"/>
      <c r="H211" s="171"/>
      <c r="I211" s="171"/>
      <c r="J211" s="171"/>
      <c r="K211" s="171"/>
      <c r="L211" s="171"/>
      <c r="M211" s="171"/>
      <c r="N211" s="171"/>
      <c r="O211" s="171"/>
      <c r="P211" s="171"/>
    </row>
    <row r="212" spans="1:16" s="158" customFormat="1" ht="35.25" customHeight="1" thickBot="1">
      <c r="A212" s="153"/>
      <c r="B212" s="159"/>
      <c r="C212" s="160" t="s">
        <v>409</v>
      </c>
      <c r="D212" s="161"/>
      <c r="E212" s="161"/>
      <c r="F212" s="161"/>
      <c r="G212" s="161"/>
      <c r="H212" s="161"/>
      <c r="I212" s="161"/>
      <c r="J212" s="161"/>
      <c r="K212" s="161"/>
      <c r="L212" s="161"/>
      <c r="M212" s="161"/>
      <c r="N212" s="161"/>
      <c r="O212" s="161"/>
      <c r="P212" s="162">
        <f>+P97</f>
        <v>246863895</v>
      </c>
    </row>
    <row r="213" spans="1:16" s="158" customFormat="1" ht="35.25" customHeight="1" thickBot="1">
      <c r="A213" s="153"/>
      <c r="B213" s="159"/>
      <c r="C213" s="156" t="s">
        <v>410</v>
      </c>
      <c r="D213" s="157"/>
      <c r="E213" s="157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63">
        <f>+O210</f>
        <v>53654846</v>
      </c>
    </row>
    <row r="214" spans="1:16" s="158" customFormat="1" ht="46.5" customHeight="1" thickBot="1">
      <c r="A214" s="153"/>
      <c r="B214" s="159"/>
      <c r="C214" s="172" t="s">
        <v>411</v>
      </c>
      <c r="D214" s="173"/>
      <c r="E214" s="173"/>
      <c r="F214" s="173"/>
      <c r="G214" s="173"/>
      <c r="H214" s="164"/>
      <c r="I214" s="164"/>
      <c r="J214" s="164"/>
      <c r="K214" s="164"/>
      <c r="L214" s="164"/>
      <c r="M214" s="164"/>
      <c r="N214" s="164"/>
      <c r="O214" s="174">
        <f>+P212+P213</f>
        <v>300518741</v>
      </c>
      <c r="P214" s="175"/>
    </row>
    <row r="215" spans="1:16">
      <c r="B215" s="81"/>
      <c r="C215" s="81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</row>
    <row r="216" spans="1:16">
      <c r="B216" s="81"/>
      <c r="C216" s="81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</row>
    <row r="217" spans="1:16">
      <c r="B217" s="81"/>
      <c r="C217" s="81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</row>
    <row r="218" spans="1:16">
      <c r="B218" s="81"/>
      <c r="C218" s="81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</row>
    <row r="219" spans="1:16">
      <c r="B219" s="81"/>
      <c r="C219" s="81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</row>
    <row r="220" spans="1:16">
      <c r="B220" s="81"/>
      <c r="C220" s="81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</row>
    <row r="221" spans="1:16">
      <c r="B221" s="81"/>
      <c r="C221" s="81"/>
      <c r="D221" s="81"/>
      <c r="E221" s="81"/>
      <c r="F221" s="81"/>
      <c r="G221" s="81"/>
      <c r="H221" s="81"/>
      <c r="I221" s="81"/>
      <c r="J221" s="81"/>
      <c r="K221" s="81"/>
      <c r="L221" s="81"/>
      <c r="M221" s="81"/>
      <c r="N221" s="81"/>
      <c r="O221" s="81"/>
      <c r="P221" s="81"/>
    </row>
  </sheetData>
  <sheetProtection formatCells="0" formatColumns="0" formatRows="0" insertColumns="0" insertRows="0" insertHyperlinks="0" deleteColumns="0" deleteRows="0" sort="0" autoFilter="0" pivotTables="0"/>
  <mergeCells count="244">
    <mergeCell ref="B2:P5"/>
    <mergeCell ref="B6:P6"/>
    <mergeCell ref="B7:B9"/>
    <mergeCell ref="C7:P9"/>
    <mergeCell ref="B10:G10"/>
    <mergeCell ref="I10:J10"/>
    <mergeCell ref="K10:L10"/>
    <mergeCell ref="M10:N10"/>
    <mergeCell ref="O10:P10"/>
    <mergeCell ref="O98:P98"/>
    <mergeCell ref="B99:G99"/>
    <mergeCell ref="C100:D100"/>
    <mergeCell ref="F100:G100"/>
    <mergeCell ref="C13:G13"/>
    <mergeCell ref="C41:G41"/>
    <mergeCell ref="C47:G47"/>
    <mergeCell ref="C68:G68"/>
    <mergeCell ref="B97:G97"/>
    <mergeCell ref="I97:O97"/>
    <mergeCell ref="C101:D101"/>
    <mergeCell ref="F101:G101"/>
    <mergeCell ref="C102:D102"/>
    <mergeCell ref="F102:G102"/>
    <mergeCell ref="C103:D103"/>
    <mergeCell ref="F103:G103"/>
    <mergeCell ref="I98:J98"/>
    <mergeCell ref="K98:L98"/>
    <mergeCell ref="M98:N98"/>
    <mergeCell ref="C107:D107"/>
    <mergeCell ref="F107:G107"/>
    <mergeCell ref="C108:D108"/>
    <mergeCell ref="F108:G108"/>
    <mergeCell ref="C109:D109"/>
    <mergeCell ref="F109:G109"/>
    <mergeCell ref="C104:D104"/>
    <mergeCell ref="F104:G104"/>
    <mergeCell ref="C105:D105"/>
    <mergeCell ref="F105:G105"/>
    <mergeCell ref="C106:D106"/>
    <mergeCell ref="F106:G106"/>
    <mergeCell ref="C113:D113"/>
    <mergeCell ref="F113:G113"/>
    <mergeCell ref="C114:D114"/>
    <mergeCell ref="F114:G114"/>
    <mergeCell ref="C115:D115"/>
    <mergeCell ref="F115:G115"/>
    <mergeCell ref="C110:D110"/>
    <mergeCell ref="F110:G110"/>
    <mergeCell ref="C111:D111"/>
    <mergeCell ref="F111:G111"/>
    <mergeCell ref="C112:D112"/>
    <mergeCell ref="F112:G112"/>
    <mergeCell ref="C119:D119"/>
    <mergeCell ref="F119:G119"/>
    <mergeCell ref="C120:D120"/>
    <mergeCell ref="F120:G120"/>
    <mergeCell ref="C121:D121"/>
    <mergeCell ref="F121:G121"/>
    <mergeCell ref="C116:D116"/>
    <mergeCell ref="F116:G116"/>
    <mergeCell ref="C117:D117"/>
    <mergeCell ref="F117:G117"/>
    <mergeCell ref="C118:D118"/>
    <mergeCell ref="F118:G118"/>
    <mergeCell ref="C125:D125"/>
    <mergeCell ref="F125:G125"/>
    <mergeCell ref="C126:D126"/>
    <mergeCell ref="F126:G126"/>
    <mergeCell ref="C127:D127"/>
    <mergeCell ref="F127:G127"/>
    <mergeCell ref="C122:D122"/>
    <mergeCell ref="F122:G122"/>
    <mergeCell ref="C123:D123"/>
    <mergeCell ref="F123:G123"/>
    <mergeCell ref="C124:D124"/>
    <mergeCell ref="F124:G124"/>
    <mergeCell ref="C131:D131"/>
    <mergeCell ref="F131:G131"/>
    <mergeCell ref="C132:D132"/>
    <mergeCell ref="F132:G132"/>
    <mergeCell ref="C133:D133"/>
    <mergeCell ref="F133:G133"/>
    <mergeCell ref="C128:D128"/>
    <mergeCell ref="F128:G128"/>
    <mergeCell ref="C129:D129"/>
    <mergeCell ref="F129:G129"/>
    <mergeCell ref="C130:D130"/>
    <mergeCell ref="F130:G130"/>
    <mergeCell ref="C137:D137"/>
    <mergeCell ref="F137:G137"/>
    <mergeCell ref="C138:D138"/>
    <mergeCell ref="F138:G138"/>
    <mergeCell ref="C139:D139"/>
    <mergeCell ref="F139:G139"/>
    <mergeCell ref="C134:D134"/>
    <mergeCell ref="F134:G134"/>
    <mergeCell ref="C135:D135"/>
    <mergeCell ref="F135:G135"/>
    <mergeCell ref="C136:D136"/>
    <mergeCell ref="F136:G136"/>
    <mergeCell ref="C143:D143"/>
    <mergeCell ref="F143:G143"/>
    <mergeCell ref="C144:D144"/>
    <mergeCell ref="F144:G144"/>
    <mergeCell ref="C145:D145"/>
    <mergeCell ref="F145:G145"/>
    <mergeCell ref="C140:D140"/>
    <mergeCell ref="F140:G140"/>
    <mergeCell ref="C141:D141"/>
    <mergeCell ref="F141:G141"/>
    <mergeCell ref="C142:D142"/>
    <mergeCell ref="F142:G142"/>
    <mergeCell ref="C149:D149"/>
    <mergeCell ref="F149:G149"/>
    <mergeCell ref="C150:D150"/>
    <mergeCell ref="F150:G150"/>
    <mergeCell ref="C151:D151"/>
    <mergeCell ref="F151:G151"/>
    <mergeCell ref="C146:D146"/>
    <mergeCell ref="F146:G146"/>
    <mergeCell ref="C147:D147"/>
    <mergeCell ref="F147:G147"/>
    <mergeCell ref="C148:D148"/>
    <mergeCell ref="F148:G148"/>
    <mergeCell ref="C155:D155"/>
    <mergeCell ref="F155:G155"/>
    <mergeCell ref="C156:D156"/>
    <mergeCell ref="F156:G156"/>
    <mergeCell ref="C157:D157"/>
    <mergeCell ref="F157:G157"/>
    <mergeCell ref="C152:D152"/>
    <mergeCell ref="F152:G152"/>
    <mergeCell ref="C153:D153"/>
    <mergeCell ref="F153:G153"/>
    <mergeCell ref="C154:D154"/>
    <mergeCell ref="F154:G154"/>
    <mergeCell ref="C161:D161"/>
    <mergeCell ref="F161:G161"/>
    <mergeCell ref="C162:D162"/>
    <mergeCell ref="F162:G162"/>
    <mergeCell ref="C163:D163"/>
    <mergeCell ref="F163:G163"/>
    <mergeCell ref="C158:D158"/>
    <mergeCell ref="F158:G158"/>
    <mergeCell ref="C159:D159"/>
    <mergeCell ref="F159:G159"/>
    <mergeCell ref="C160:D160"/>
    <mergeCell ref="F160:G160"/>
    <mergeCell ref="C167:D167"/>
    <mergeCell ref="F167:G167"/>
    <mergeCell ref="C168:D168"/>
    <mergeCell ref="F168:G168"/>
    <mergeCell ref="C169:D169"/>
    <mergeCell ref="F169:G169"/>
    <mergeCell ref="C164:D164"/>
    <mergeCell ref="F164:G164"/>
    <mergeCell ref="C165:D165"/>
    <mergeCell ref="F165:G165"/>
    <mergeCell ref="C166:D166"/>
    <mergeCell ref="F166:G166"/>
    <mergeCell ref="C173:D173"/>
    <mergeCell ref="F173:G173"/>
    <mergeCell ref="C174:D174"/>
    <mergeCell ref="F174:G174"/>
    <mergeCell ref="C175:D175"/>
    <mergeCell ref="F175:G175"/>
    <mergeCell ref="C170:D170"/>
    <mergeCell ref="F170:G170"/>
    <mergeCell ref="C171:D171"/>
    <mergeCell ref="F171:G171"/>
    <mergeCell ref="C172:D172"/>
    <mergeCell ref="F172:G172"/>
    <mergeCell ref="C179:D179"/>
    <mergeCell ref="F179:G179"/>
    <mergeCell ref="C180:D180"/>
    <mergeCell ref="F180:G180"/>
    <mergeCell ref="C181:D181"/>
    <mergeCell ref="F181:G181"/>
    <mergeCell ref="C176:D176"/>
    <mergeCell ref="F176:G176"/>
    <mergeCell ref="C177:D177"/>
    <mergeCell ref="F177:G177"/>
    <mergeCell ref="C178:D178"/>
    <mergeCell ref="F178:G178"/>
    <mergeCell ref="C185:D185"/>
    <mergeCell ref="F185:G185"/>
    <mergeCell ref="C186:D186"/>
    <mergeCell ref="F186:G186"/>
    <mergeCell ref="C187:D187"/>
    <mergeCell ref="F187:G187"/>
    <mergeCell ref="C182:D182"/>
    <mergeCell ref="F182:G182"/>
    <mergeCell ref="C183:D183"/>
    <mergeCell ref="F183:G183"/>
    <mergeCell ref="C184:D184"/>
    <mergeCell ref="F184:G184"/>
    <mergeCell ref="C191:D191"/>
    <mergeCell ref="F191:G191"/>
    <mergeCell ref="C192:D192"/>
    <mergeCell ref="F192:G192"/>
    <mergeCell ref="C193:D193"/>
    <mergeCell ref="F193:G193"/>
    <mergeCell ref="C188:D188"/>
    <mergeCell ref="F188:G188"/>
    <mergeCell ref="C189:D189"/>
    <mergeCell ref="F189:G189"/>
    <mergeCell ref="C190:D190"/>
    <mergeCell ref="F190:G190"/>
    <mergeCell ref="C197:D197"/>
    <mergeCell ref="F197:G197"/>
    <mergeCell ref="C198:D198"/>
    <mergeCell ref="F198:G198"/>
    <mergeCell ref="C199:D199"/>
    <mergeCell ref="F199:G199"/>
    <mergeCell ref="C194:D194"/>
    <mergeCell ref="F194:G194"/>
    <mergeCell ref="C195:D195"/>
    <mergeCell ref="F195:G195"/>
    <mergeCell ref="C196:D196"/>
    <mergeCell ref="F196:G196"/>
    <mergeCell ref="C203:D203"/>
    <mergeCell ref="F203:G203"/>
    <mergeCell ref="C204:D204"/>
    <mergeCell ref="F204:G204"/>
    <mergeCell ref="C205:D205"/>
    <mergeCell ref="F205:G205"/>
    <mergeCell ref="C200:D200"/>
    <mergeCell ref="F200:G200"/>
    <mergeCell ref="C201:D201"/>
    <mergeCell ref="F201:G201"/>
    <mergeCell ref="C202:D202"/>
    <mergeCell ref="F202:G202"/>
    <mergeCell ref="B209:P209"/>
    <mergeCell ref="B210:G210"/>
    <mergeCell ref="O210:P210"/>
    <mergeCell ref="B211:P211"/>
    <mergeCell ref="C214:G214"/>
    <mergeCell ref="O214:P214"/>
    <mergeCell ref="C206:D206"/>
    <mergeCell ref="F206:G206"/>
    <mergeCell ref="C207:D207"/>
    <mergeCell ref="F207:G207"/>
    <mergeCell ref="C208:D208"/>
    <mergeCell ref="F208:G208"/>
  </mergeCells>
  <printOptions horizontalCentered="1"/>
  <pageMargins left="0.70866141732283472" right="0.70866141732283472" top="0.35433070866141736" bottom="0.74803149606299213" header="0.31496062992125984" footer="0.31496062992125984"/>
  <pageSetup paperSize="14" scale="50" fitToHeight="10" orientation="landscape" r:id="rId1"/>
  <rowBreaks count="4" manualBreakCount="4">
    <brk id="40" max="17" man="1"/>
    <brk id="67" max="17" man="1"/>
    <brk id="97" max="17" man="1"/>
    <brk id="189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COMPARATIVO </vt:lpstr>
      <vt:lpstr>'CUADRO COMPARATIVO '!Área_de_impresión</vt:lpstr>
      <vt:lpstr>'CUADRO COMPARATIVO 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Moncaleano Rodriguez</dc:creator>
  <cp:lastModifiedBy>Francisco Javier Moncaleano Rodriguez</cp:lastModifiedBy>
  <dcterms:created xsi:type="dcterms:W3CDTF">2026-06-12T16:18:07Z</dcterms:created>
  <dcterms:modified xsi:type="dcterms:W3CDTF">2026-06-12T21:18:43Z</dcterms:modified>
</cp:coreProperties>
</file>